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codeName="ThisWorkbook" defaultThemeVersion="124226"/>
  <xr:revisionPtr revIDLastSave="0" documentId="13_ncr:1_{185AB7BE-BEAB-43AD-8484-26891989FBDA}" xr6:coauthVersionLast="47" xr6:coauthVersionMax="47" xr10:uidLastSave="{00000000-0000-0000-0000-000000000000}"/>
  <bookViews>
    <workbookView xWindow="-110" yWindow="-110" windowWidth="38620" windowHeight="21100" activeTab="1" xr2:uid="{BF7E0BFE-CFEA-4B1F-901B-D010579BBCCF}"/>
  </bookViews>
  <sheets>
    <sheet name="２－A(b)" sheetId="2" r:id="rId1"/>
    <sheet name="２－B(b)" sheetId="5" r:id="rId2"/>
  </sheets>
  <definedNames>
    <definedName name="_xlnm._FilterDatabase" localSheetId="0" hidden="1">'２－A(b)'!$A$9:$AT$9</definedName>
    <definedName name="_xlnm._FilterDatabase" localSheetId="1" hidden="1">'２－B(b)'!$A$9:$AT$9</definedName>
    <definedName name="_xlnm.Print_Area" localSheetId="0">'２－A(b)'!$A$1:$AT$169</definedName>
    <definedName name="_xlnm.Print_Area" localSheetId="1">'２－B(b)'!$A$1:$AT$169</definedName>
    <definedName name="_xlnm.Print_Titles" localSheetId="0">'２－A(b)'!$1:$4</definedName>
    <definedName name="_xlnm.Print_Titles" localSheetId="1">'２－B(b)'!$1:$4</definedName>
    <definedName name="Q_拡大推計３_相関分析_総消費量_業務1">#REF!</definedName>
    <definedName name="Q_拡大推計３_相関分析_総消費量_業務2">#REF!</definedName>
    <definedName name="Q_拡大推計３_相関分析_総消費量_産業">#REF!</definedName>
    <definedName name="Q_拡大推計３売上高_相関分析_電力_製造業_中分類規模別">#REF!</definedName>
    <definedName name="Q_業種規模検証_データ作成_総消費量_活動指標_業務1">#REF!</definedName>
    <definedName name="Q_業種規模検証_データ作成_総消費量_活動指標_業務2">#REF!</definedName>
    <definedName name="Q_業種規模検証_データ作成_総消費量_活動指標_産業">#REF!</definedName>
    <definedName name="Q_業種規模検証_データ作成_燃料別_活動指標_業務1">#REF!</definedName>
    <definedName name="Q_業種規模検証_データ作成_燃料別_活動指標_業務2">#REF!</definedName>
    <definedName name="Q_業種規模検証_データ作成_燃料別_活動指標_産業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166" i="5" l="1"/>
  <c r="AR166" i="5"/>
  <c r="AQ166" i="5"/>
  <c r="AP166" i="5"/>
  <c r="AO166" i="5"/>
  <c r="AN166" i="5"/>
  <c r="AM166" i="5"/>
  <c r="AL166" i="5"/>
  <c r="AK166" i="5"/>
  <c r="AJ166" i="5"/>
  <c r="AI166" i="5"/>
  <c r="AH166" i="5"/>
  <c r="AG166" i="5"/>
  <c r="AF166" i="5"/>
  <c r="AE166" i="5"/>
  <c r="AD166" i="5"/>
  <c r="AC166" i="5"/>
  <c r="AB166" i="5"/>
  <c r="AA166" i="5"/>
  <c r="Z166" i="5"/>
  <c r="Y166" i="5"/>
  <c r="T166" i="5"/>
  <c r="S166" i="5"/>
  <c r="R166" i="5"/>
  <c r="Q166" i="5"/>
  <c r="P166" i="5"/>
  <c r="O166" i="5"/>
  <c r="N166" i="5"/>
  <c r="M166" i="5"/>
  <c r="L166" i="5"/>
  <c r="K166" i="5"/>
  <c r="J166" i="5"/>
  <c r="I166" i="5"/>
  <c r="H166" i="5"/>
  <c r="G166" i="5"/>
  <c r="F166" i="5"/>
  <c r="E166" i="5"/>
  <c r="AS157" i="5"/>
  <c r="AR157" i="5"/>
  <c r="AQ157" i="5"/>
  <c r="AP157" i="5"/>
  <c r="AO157" i="5"/>
  <c r="AN157" i="5"/>
  <c r="AM157" i="5"/>
  <c r="AL157" i="5"/>
  <c r="AK157" i="5"/>
  <c r="AJ157" i="5"/>
  <c r="AI157" i="5"/>
  <c r="AH157" i="5"/>
  <c r="AG157" i="5"/>
  <c r="AF157" i="5"/>
  <c r="AE157" i="5"/>
  <c r="AD157" i="5"/>
  <c r="AC157" i="5"/>
  <c r="AB157" i="5"/>
  <c r="AA157" i="5"/>
  <c r="Z157" i="5"/>
  <c r="Y157" i="5"/>
  <c r="T157" i="5"/>
  <c r="S157" i="5"/>
  <c r="R157" i="5"/>
  <c r="Q157" i="5"/>
  <c r="P157" i="5"/>
  <c r="O157" i="5"/>
  <c r="N157" i="5"/>
  <c r="M157" i="5"/>
  <c r="L157" i="5"/>
  <c r="K157" i="5"/>
  <c r="J157" i="5"/>
  <c r="I157" i="5"/>
  <c r="H157" i="5"/>
  <c r="G157" i="5"/>
  <c r="F157" i="5"/>
  <c r="E157" i="5"/>
  <c r="AS154" i="5"/>
  <c r="AR154" i="5"/>
  <c r="AQ154" i="5"/>
  <c r="AP154" i="5"/>
  <c r="AO154" i="5"/>
  <c r="AN154" i="5"/>
  <c r="AM154" i="5"/>
  <c r="AL154" i="5"/>
  <c r="AK154" i="5"/>
  <c r="AJ154" i="5"/>
  <c r="AI154" i="5"/>
  <c r="AH154" i="5"/>
  <c r="AG154" i="5"/>
  <c r="AF154" i="5"/>
  <c r="AE154" i="5"/>
  <c r="AD154" i="5"/>
  <c r="AC154" i="5"/>
  <c r="AB154" i="5"/>
  <c r="AA154" i="5"/>
  <c r="Z154" i="5"/>
  <c r="Y154" i="5"/>
  <c r="T154" i="5"/>
  <c r="S154" i="5"/>
  <c r="R154" i="5"/>
  <c r="Q154" i="5"/>
  <c r="P154" i="5"/>
  <c r="O154" i="5"/>
  <c r="N154" i="5"/>
  <c r="M154" i="5"/>
  <c r="L154" i="5"/>
  <c r="K154" i="5"/>
  <c r="J154" i="5"/>
  <c r="I154" i="5"/>
  <c r="H154" i="5"/>
  <c r="G154" i="5"/>
  <c r="F154" i="5"/>
  <c r="E154" i="5"/>
  <c r="AS150" i="5"/>
  <c r="AR150" i="5"/>
  <c r="AQ150" i="5"/>
  <c r="AP150" i="5"/>
  <c r="AO150" i="5"/>
  <c r="AN150" i="5"/>
  <c r="AM150" i="5"/>
  <c r="AL150" i="5"/>
  <c r="AK150" i="5"/>
  <c r="AJ150" i="5"/>
  <c r="AI150" i="5"/>
  <c r="AH150" i="5"/>
  <c r="AG150" i="5"/>
  <c r="AF150" i="5"/>
  <c r="AE150" i="5"/>
  <c r="AD150" i="5"/>
  <c r="AC150" i="5"/>
  <c r="AB150" i="5"/>
  <c r="AA150" i="5"/>
  <c r="Z150" i="5"/>
  <c r="Y150" i="5"/>
  <c r="T150" i="5"/>
  <c r="S150" i="5"/>
  <c r="R150" i="5"/>
  <c r="Q150" i="5"/>
  <c r="P150" i="5"/>
  <c r="O150" i="5"/>
  <c r="N150" i="5"/>
  <c r="M150" i="5"/>
  <c r="L150" i="5"/>
  <c r="K150" i="5"/>
  <c r="J150" i="5"/>
  <c r="I150" i="5"/>
  <c r="H150" i="5"/>
  <c r="G150" i="5"/>
  <c r="F150" i="5"/>
  <c r="E150" i="5"/>
  <c r="AS147" i="5"/>
  <c r="AR147" i="5"/>
  <c r="AQ147" i="5"/>
  <c r="AP147" i="5"/>
  <c r="AO147" i="5"/>
  <c r="AN147" i="5"/>
  <c r="AM147" i="5"/>
  <c r="AL147" i="5"/>
  <c r="AK147" i="5"/>
  <c r="AJ147" i="5"/>
  <c r="AI147" i="5"/>
  <c r="AH147" i="5"/>
  <c r="AG147" i="5"/>
  <c r="AF147" i="5"/>
  <c r="AE147" i="5"/>
  <c r="AD147" i="5"/>
  <c r="AC147" i="5"/>
  <c r="AB147" i="5"/>
  <c r="AA147" i="5"/>
  <c r="Z147" i="5"/>
  <c r="Y147" i="5"/>
  <c r="T147" i="5"/>
  <c r="T89" i="5" s="1"/>
  <c r="S147" i="5"/>
  <c r="R147" i="5"/>
  <c r="Q147" i="5"/>
  <c r="P147" i="5"/>
  <c r="O147" i="5"/>
  <c r="N147" i="5"/>
  <c r="M147" i="5"/>
  <c r="L147" i="5"/>
  <c r="K147" i="5"/>
  <c r="J147" i="5"/>
  <c r="I147" i="5"/>
  <c r="H147" i="5"/>
  <c r="G147" i="5"/>
  <c r="F147" i="5"/>
  <c r="E147" i="5"/>
  <c r="AS143" i="5"/>
  <c r="AR143" i="5"/>
  <c r="AQ143" i="5"/>
  <c r="AP143" i="5"/>
  <c r="AO143" i="5"/>
  <c r="AN143" i="5"/>
  <c r="AM143" i="5"/>
  <c r="AL143" i="5"/>
  <c r="AK143" i="5"/>
  <c r="AJ143" i="5"/>
  <c r="AI143" i="5"/>
  <c r="AH143" i="5"/>
  <c r="AG143" i="5"/>
  <c r="AF143" i="5"/>
  <c r="AE143" i="5"/>
  <c r="AD143" i="5"/>
  <c r="AC143" i="5"/>
  <c r="AB143" i="5"/>
  <c r="AA143" i="5"/>
  <c r="Z143" i="5"/>
  <c r="Y143" i="5"/>
  <c r="T143" i="5"/>
  <c r="S143" i="5"/>
  <c r="R143" i="5"/>
  <c r="Q143" i="5"/>
  <c r="P143" i="5"/>
  <c r="O143" i="5"/>
  <c r="N143" i="5"/>
  <c r="M143" i="5"/>
  <c r="L143" i="5"/>
  <c r="K143" i="5"/>
  <c r="J143" i="5"/>
  <c r="I143" i="5"/>
  <c r="H143" i="5"/>
  <c r="G143" i="5"/>
  <c r="F143" i="5"/>
  <c r="E143" i="5"/>
  <c r="AS139" i="5"/>
  <c r="AR139" i="5"/>
  <c r="AQ139" i="5"/>
  <c r="AP139" i="5"/>
  <c r="AO139" i="5"/>
  <c r="AN139" i="5"/>
  <c r="AM139" i="5"/>
  <c r="AL139" i="5"/>
  <c r="AK139" i="5"/>
  <c r="AJ139" i="5"/>
  <c r="AI139" i="5"/>
  <c r="AH139" i="5"/>
  <c r="AG139" i="5"/>
  <c r="AF139" i="5"/>
  <c r="AE139" i="5"/>
  <c r="AD139" i="5"/>
  <c r="AC139" i="5"/>
  <c r="AB139" i="5"/>
  <c r="AA139" i="5"/>
  <c r="Z139" i="5"/>
  <c r="Y139" i="5"/>
  <c r="T139" i="5"/>
  <c r="S139" i="5"/>
  <c r="R139" i="5"/>
  <c r="Q139" i="5"/>
  <c r="P139" i="5"/>
  <c r="O139" i="5"/>
  <c r="N139" i="5"/>
  <c r="M139" i="5"/>
  <c r="L139" i="5"/>
  <c r="K139" i="5"/>
  <c r="J139" i="5"/>
  <c r="I139" i="5"/>
  <c r="H139" i="5"/>
  <c r="G139" i="5"/>
  <c r="F139" i="5"/>
  <c r="E139" i="5"/>
  <c r="AS134" i="5"/>
  <c r="AR134" i="5"/>
  <c r="AQ134" i="5"/>
  <c r="AP134" i="5"/>
  <c r="AP89" i="5" s="1"/>
  <c r="AO134" i="5"/>
  <c r="AO89" i="5" s="1"/>
  <c r="AM134" i="5"/>
  <c r="AL134" i="5"/>
  <c r="AK134" i="5"/>
  <c r="AJ134" i="5"/>
  <c r="AI134" i="5"/>
  <c r="AH134" i="5"/>
  <c r="AG134" i="5"/>
  <c r="AF134" i="5"/>
  <c r="AE134" i="5"/>
  <c r="AD134" i="5"/>
  <c r="AC134" i="5"/>
  <c r="AB134" i="5"/>
  <c r="AA134" i="5"/>
  <c r="Z134" i="5"/>
  <c r="Y134" i="5"/>
  <c r="T134" i="5"/>
  <c r="S134" i="5"/>
  <c r="R134" i="5"/>
  <c r="Q134" i="5"/>
  <c r="P134" i="5"/>
  <c r="O134" i="5"/>
  <c r="N134" i="5"/>
  <c r="M134" i="5"/>
  <c r="L134" i="5"/>
  <c r="K134" i="5"/>
  <c r="J134" i="5"/>
  <c r="I134" i="5"/>
  <c r="H134" i="5"/>
  <c r="G134" i="5"/>
  <c r="F134" i="5"/>
  <c r="AS130" i="5"/>
  <c r="AR130" i="5"/>
  <c r="AQ130" i="5"/>
  <c r="AP130" i="5"/>
  <c r="AO130" i="5"/>
  <c r="AN130" i="5"/>
  <c r="AM130" i="5"/>
  <c r="AL130" i="5"/>
  <c r="AK130" i="5"/>
  <c r="AJ130" i="5"/>
  <c r="AI130" i="5"/>
  <c r="AH130" i="5"/>
  <c r="AG130" i="5"/>
  <c r="AF130" i="5"/>
  <c r="AE130" i="5"/>
  <c r="AD130" i="5"/>
  <c r="AC130" i="5"/>
  <c r="AB130" i="5"/>
  <c r="AA130" i="5"/>
  <c r="Z130" i="5"/>
  <c r="Y130" i="5"/>
  <c r="T130" i="5"/>
  <c r="S130" i="5"/>
  <c r="R130" i="5"/>
  <c r="Q130" i="5"/>
  <c r="P130" i="5"/>
  <c r="O130" i="5"/>
  <c r="N130" i="5"/>
  <c r="M130" i="5"/>
  <c r="L130" i="5"/>
  <c r="K130" i="5"/>
  <c r="J130" i="5"/>
  <c r="I130" i="5"/>
  <c r="H130" i="5"/>
  <c r="G130" i="5"/>
  <c r="F130" i="5"/>
  <c r="E130" i="5"/>
  <c r="AS123" i="5"/>
  <c r="AR123" i="5"/>
  <c r="AQ123" i="5"/>
  <c r="AP123" i="5"/>
  <c r="AO123" i="5"/>
  <c r="AN123" i="5"/>
  <c r="AM123" i="5"/>
  <c r="AL123" i="5"/>
  <c r="AK123" i="5"/>
  <c r="AJ123" i="5"/>
  <c r="AI123" i="5"/>
  <c r="AH123" i="5"/>
  <c r="AG123" i="5"/>
  <c r="AF123" i="5"/>
  <c r="AE123" i="5"/>
  <c r="AD123" i="5"/>
  <c r="AC123" i="5"/>
  <c r="AB123" i="5"/>
  <c r="AA123" i="5"/>
  <c r="Z123" i="5"/>
  <c r="Y123" i="5"/>
  <c r="T123" i="5"/>
  <c r="S123" i="5"/>
  <c r="R123" i="5"/>
  <c r="Q123" i="5"/>
  <c r="P123" i="5"/>
  <c r="O123" i="5"/>
  <c r="N123" i="5"/>
  <c r="M123" i="5"/>
  <c r="L123" i="5"/>
  <c r="K123" i="5"/>
  <c r="J123" i="5"/>
  <c r="I123" i="5"/>
  <c r="H123" i="5"/>
  <c r="G123" i="5"/>
  <c r="F123" i="5"/>
  <c r="E123" i="5"/>
  <c r="AS110" i="5"/>
  <c r="AR110" i="5"/>
  <c r="AQ110" i="5"/>
  <c r="AP110" i="5"/>
  <c r="AO110" i="5"/>
  <c r="AN110" i="5"/>
  <c r="AM110" i="5"/>
  <c r="AL110" i="5"/>
  <c r="AK110" i="5"/>
  <c r="AJ110" i="5"/>
  <c r="AI110" i="5"/>
  <c r="AH110" i="5"/>
  <c r="AG110" i="5"/>
  <c r="AF110" i="5"/>
  <c r="AE110" i="5"/>
  <c r="AD110" i="5"/>
  <c r="AC110" i="5"/>
  <c r="AB110" i="5"/>
  <c r="AA110" i="5"/>
  <c r="Z110" i="5"/>
  <c r="Y110" i="5"/>
  <c r="T110" i="5"/>
  <c r="S110" i="5"/>
  <c r="R110" i="5"/>
  <c r="Q110" i="5"/>
  <c r="P110" i="5"/>
  <c r="O110" i="5"/>
  <c r="N110" i="5"/>
  <c r="M110" i="5"/>
  <c r="L110" i="5"/>
  <c r="K110" i="5"/>
  <c r="J110" i="5"/>
  <c r="I110" i="5"/>
  <c r="H110" i="5"/>
  <c r="G110" i="5"/>
  <c r="F110" i="5"/>
  <c r="E110" i="5"/>
  <c r="AS101" i="5"/>
  <c r="AR101" i="5"/>
  <c r="AQ101" i="5"/>
  <c r="AP101" i="5"/>
  <c r="AO101" i="5"/>
  <c r="AN101" i="5"/>
  <c r="AM101" i="5"/>
  <c r="AL101" i="5"/>
  <c r="AK101" i="5"/>
  <c r="AJ101" i="5"/>
  <c r="AI101" i="5"/>
  <c r="AH101" i="5"/>
  <c r="AG101" i="5"/>
  <c r="AF101" i="5"/>
  <c r="AE101" i="5"/>
  <c r="AD101" i="5"/>
  <c r="AC101" i="5"/>
  <c r="AB101" i="5"/>
  <c r="AA101" i="5"/>
  <c r="Z101" i="5"/>
  <c r="Y101" i="5"/>
  <c r="T101" i="5"/>
  <c r="S101" i="5"/>
  <c r="R101" i="5"/>
  <c r="Q101" i="5"/>
  <c r="P101" i="5"/>
  <c r="O101" i="5"/>
  <c r="N101" i="5"/>
  <c r="M101" i="5"/>
  <c r="L101" i="5"/>
  <c r="K101" i="5"/>
  <c r="J101" i="5"/>
  <c r="I101" i="5"/>
  <c r="H101" i="5"/>
  <c r="G101" i="5"/>
  <c r="F101" i="5"/>
  <c r="E101" i="5"/>
  <c r="AS95" i="5"/>
  <c r="AR95" i="5"/>
  <c r="AQ95" i="5"/>
  <c r="AP95" i="5"/>
  <c r="AO95" i="5"/>
  <c r="AN95" i="5"/>
  <c r="AM95" i="5"/>
  <c r="AL95" i="5"/>
  <c r="AK95" i="5"/>
  <c r="AJ95" i="5"/>
  <c r="AI95" i="5"/>
  <c r="AH95" i="5"/>
  <c r="AG95" i="5"/>
  <c r="AF95" i="5"/>
  <c r="AE95" i="5"/>
  <c r="AD95" i="5"/>
  <c r="AC95" i="5"/>
  <c r="AB95" i="5"/>
  <c r="AA95" i="5"/>
  <c r="Z95" i="5"/>
  <c r="Y95" i="5"/>
  <c r="T95" i="5"/>
  <c r="S95" i="5"/>
  <c r="R95" i="5"/>
  <c r="Q95" i="5"/>
  <c r="P95" i="5"/>
  <c r="O95" i="5"/>
  <c r="N95" i="5"/>
  <c r="M95" i="5"/>
  <c r="L95" i="5"/>
  <c r="K95" i="5"/>
  <c r="J95" i="5"/>
  <c r="I95" i="5"/>
  <c r="H95" i="5"/>
  <c r="G95" i="5"/>
  <c r="F95" i="5"/>
  <c r="E95" i="5"/>
  <c r="AS90" i="5"/>
  <c r="AR90" i="5"/>
  <c r="AQ90" i="5"/>
  <c r="AP90" i="5"/>
  <c r="AO90" i="5"/>
  <c r="AM90" i="5"/>
  <c r="AL90" i="5"/>
  <c r="AK90" i="5"/>
  <c r="AJ90" i="5"/>
  <c r="AI90" i="5"/>
  <c r="AH90" i="5"/>
  <c r="AG90" i="5"/>
  <c r="AF90" i="5"/>
  <c r="AE90" i="5"/>
  <c r="AD90" i="5"/>
  <c r="AC90" i="5"/>
  <c r="AB90" i="5"/>
  <c r="AA90" i="5"/>
  <c r="Z90" i="5"/>
  <c r="Y90" i="5"/>
  <c r="T90" i="5"/>
  <c r="S90" i="5"/>
  <c r="R90" i="5"/>
  <c r="Q90" i="5"/>
  <c r="P90" i="5"/>
  <c r="O90" i="5"/>
  <c r="N90" i="5"/>
  <c r="M90" i="5"/>
  <c r="L90" i="5"/>
  <c r="K90" i="5"/>
  <c r="J90" i="5"/>
  <c r="I90" i="5"/>
  <c r="H90" i="5"/>
  <c r="G90" i="5"/>
  <c r="F90" i="5"/>
  <c r="AS89" i="5"/>
  <c r="AR89" i="5"/>
  <c r="AQ89" i="5"/>
  <c r="AM89" i="5"/>
  <c r="AL89" i="5"/>
  <c r="AK89" i="5"/>
  <c r="AJ89" i="5"/>
  <c r="AI89" i="5"/>
  <c r="AH89" i="5"/>
  <c r="AG89" i="5"/>
  <c r="AG10" i="5" s="1"/>
  <c r="AF89" i="5"/>
  <c r="AE89" i="5"/>
  <c r="AD89" i="5"/>
  <c r="AC89" i="5"/>
  <c r="AB89" i="5"/>
  <c r="AA89" i="5"/>
  <c r="Z89" i="5"/>
  <c r="Y89" i="5"/>
  <c r="S89" i="5"/>
  <c r="R89" i="5"/>
  <c r="Q89" i="5"/>
  <c r="P89" i="5"/>
  <c r="O89" i="5"/>
  <c r="N89" i="5"/>
  <c r="M89" i="5"/>
  <c r="L89" i="5"/>
  <c r="L10" i="5" s="1"/>
  <c r="K89" i="5"/>
  <c r="K10" i="5" s="1"/>
  <c r="J89" i="5"/>
  <c r="J10" i="5" s="1"/>
  <c r="I89" i="5"/>
  <c r="H89" i="5"/>
  <c r="G89" i="5"/>
  <c r="F89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AS20" i="5"/>
  <c r="AR20" i="5"/>
  <c r="AQ20" i="5"/>
  <c r="AP20" i="5"/>
  <c r="AO20" i="5"/>
  <c r="AN20" i="5"/>
  <c r="AM20" i="5"/>
  <c r="AL20" i="5"/>
  <c r="AK20" i="5"/>
  <c r="AJ20" i="5"/>
  <c r="AI20" i="5"/>
  <c r="AH20" i="5"/>
  <c r="AG20" i="5"/>
  <c r="AF20" i="5"/>
  <c r="AE20" i="5"/>
  <c r="AD20" i="5"/>
  <c r="AC20" i="5"/>
  <c r="AB20" i="5"/>
  <c r="AA20" i="5"/>
  <c r="Z20" i="5"/>
  <c r="Y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AS18" i="5"/>
  <c r="AR18" i="5"/>
  <c r="AQ18" i="5"/>
  <c r="AP18" i="5"/>
  <c r="AO18" i="5"/>
  <c r="AN18" i="5"/>
  <c r="AM18" i="5"/>
  <c r="AL18" i="5"/>
  <c r="AK18" i="5"/>
  <c r="AJ18" i="5"/>
  <c r="AI18" i="5"/>
  <c r="AH18" i="5"/>
  <c r="AG18" i="5"/>
  <c r="AF18" i="5"/>
  <c r="AE18" i="5"/>
  <c r="AD18" i="5"/>
  <c r="AC18" i="5"/>
  <c r="AB18" i="5"/>
  <c r="AA18" i="5"/>
  <c r="Z18" i="5"/>
  <c r="Y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G11" i="5" s="1"/>
  <c r="G10" i="5" s="1"/>
  <c r="F18" i="5"/>
  <c r="E18" i="5"/>
  <c r="AS15" i="5"/>
  <c r="AR15" i="5"/>
  <c r="AQ15" i="5"/>
  <c r="AP15" i="5"/>
  <c r="AO15" i="5"/>
  <c r="AN15" i="5"/>
  <c r="AM15" i="5"/>
  <c r="AL15" i="5"/>
  <c r="AK15" i="5"/>
  <c r="AJ15" i="5"/>
  <c r="AI15" i="5"/>
  <c r="AH15" i="5"/>
  <c r="AG15" i="5"/>
  <c r="AF15" i="5"/>
  <c r="AE15" i="5"/>
  <c r="AD15" i="5"/>
  <c r="AC15" i="5"/>
  <c r="AB15" i="5"/>
  <c r="AA15" i="5"/>
  <c r="Z15" i="5"/>
  <c r="Y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AS12" i="5"/>
  <c r="AR12" i="5"/>
  <c r="AQ12" i="5"/>
  <c r="AP12" i="5"/>
  <c r="AO12" i="5"/>
  <c r="AN12" i="5"/>
  <c r="AM12" i="5"/>
  <c r="AL12" i="5"/>
  <c r="AK12" i="5"/>
  <c r="AJ12" i="5"/>
  <c r="AI12" i="5"/>
  <c r="AH12" i="5"/>
  <c r="AG12" i="5"/>
  <c r="AF12" i="5"/>
  <c r="AE12" i="5"/>
  <c r="AD12" i="5"/>
  <c r="AD11" i="5" s="1"/>
  <c r="AC12" i="5"/>
  <c r="AB12" i="5"/>
  <c r="AA12" i="5"/>
  <c r="Z12" i="5"/>
  <c r="Y12" i="5"/>
  <c r="T12" i="5"/>
  <c r="S12" i="5"/>
  <c r="R12" i="5"/>
  <c r="Q12" i="5"/>
  <c r="P12" i="5"/>
  <c r="O12" i="5"/>
  <c r="N12" i="5"/>
  <c r="N11" i="5" s="1"/>
  <c r="M12" i="5"/>
  <c r="L12" i="5"/>
  <c r="K12" i="5"/>
  <c r="J12" i="5"/>
  <c r="I12" i="5"/>
  <c r="H12" i="5"/>
  <c r="G12" i="5"/>
  <c r="F12" i="5"/>
  <c r="E12" i="5"/>
  <c r="AS11" i="5"/>
  <c r="AR11" i="5"/>
  <c r="AQ11" i="5"/>
  <c r="AP11" i="5"/>
  <c r="AO11" i="5"/>
  <c r="AN11" i="5"/>
  <c r="AM11" i="5"/>
  <c r="AL11" i="5"/>
  <c r="AK11" i="5"/>
  <c r="AJ11" i="5"/>
  <c r="AI11" i="5"/>
  <c r="AH11" i="5"/>
  <c r="AG11" i="5"/>
  <c r="AF11" i="5"/>
  <c r="AE11" i="5"/>
  <c r="AC11" i="5"/>
  <c r="AB11" i="5"/>
  <c r="AA11" i="5"/>
  <c r="Z11" i="5"/>
  <c r="Y11" i="5"/>
  <c r="T11" i="5"/>
  <c r="S11" i="5"/>
  <c r="R11" i="5"/>
  <c r="Q11" i="5"/>
  <c r="P11" i="5"/>
  <c r="O11" i="5"/>
  <c r="M11" i="5"/>
  <c r="L11" i="5"/>
  <c r="K11" i="5"/>
  <c r="J11" i="5"/>
  <c r="I11" i="5"/>
  <c r="H11" i="5"/>
  <c r="F11" i="5"/>
  <c r="F10" i="5" s="1"/>
  <c r="E11" i="5"/>
  <c r="AQ73" i="5"/>
  <c r="AN73" i="5"/>
  <c r="Y73" i="5"/>
  <c r="G73" i="5"/>
  <c r="F73" i="5"/>
  <c r="E73" i="5"/>
  <c r="AQ71" i="5"/>
  <c r="AN71" i="5"/>
  <c r="Y71" i="5"/>
  <c r="G71" i="5"/>
  <c r="F71" i="5"/>
  <c r="E71" i="5" s="1"/>
  <c r="AQ69" i="5"/>
  <c r="AN69" i="5"/>
  <c r="Y69" i="5"/>
  <c r="G69" i="5"/>
  <c r="F69" i="5"/>
  <c r="E69" i="5" s="1"/>
  <c r="AQ67" i="5"/>
  <c r="AN67" i="5"/>
  <c r="Y67" i="5"/>
  <c r="F67" i="5" s="1"/>
  <c r="E67" i="5" s="1"/>
  <c r="G67" i="5"/>
  <c r="AQ65" i="5"/>
  <c r="AN65" i="5"/>
  <c r="Y65" i="5"/>
  <c r="G65" i="5"/>
  <c r="F65" i="5"/>
  <c r="E65" i="5" s="1"/>
  <c r="AQ63" i="5"/>
  <c r="AN63" i="5"/>
  <c r="Y63" i="5"/>
  <c r="G63" i="5"/>
  <c r="F63" i="5"/>
  <c r="E63" i="5"/>
  <c r="AQ61" i="5"/>
  <c r="AN61" i="5"/>
  <c r="Y61" i="5"/>
  <c r="G61" i="5"/>
  <c r="F61" i="5"/>
  <c r="E61" i="5"/>
  <c r="AQ59" i="5"/>
  <c r="AN59" i="5"/>
  <c r="Y59" i="5"/>
  <c r="G59" i="5"/>
  <c r="F59" i="5"/>
  <c r="E59" i="5" s="1"/>
  <c r="AQ57" i="5"/>
  <c r="AN57" i="5"/>
  <c r="Y57" i="5"/>
  <c r="G57" i="5"/>
  <c r="F57" i="5"/>
  <c r="E57" i="5" s="1"/>
  <c r="AQ55" i="5"/>
  <c r="AN55" i="5"/>
  <c r="Y55" i="5"/>
  <c r="G55" i="5"/>
  <c r="F55" i="5"/>
  <c r="E55" i="5"/>
  <c r="AQ53" i="5"/>
  <c r="AN53" i="5"/>
  <c r="Y53" i="5"/>
  <c r="G53" i="5"/>
  <c r="F53" i="5"/>
  <c r="E53" i="5" s="1"/>
  <c r="AQ51" i="5"/>
  <c r="AN51" i="5"/>
  <c r="Y51" i="5"/>
  <c r="G51" i="5"/>
  <c r="F51" i="5"/>
  <c r="E51" i="5"/>
  <c r="AQ49" i="5"/>
  <c r="AN49" i="5"/>
  <c r="Y49" i="5"/>
  <c r="G49" i="5"/>
  <c r="F49" i="5"/>
  <c r="E49" i="5" s="1"/>
  <c r="AQ47" i="5"/>
  <c r="AN47" i="5"/>
  <c r="Y47" i="5"/>
  <c r="G47" i="5"/>
  <c r="F47" i="5"/>
  <c r="E47" i="5" s="1"/>
  <c r="AQ45" i="5"/>
  <c r="E45" i="5" s="1"/>
  <c r="AN45" i="5"/>
  <c r="Y45" i="5"/>
  <c r="G45" i="5"/>
  <c r="F45" i="5"/>
  <c r="AQ43" i="5"/>
  <c r="AN43" i="5"/>
  <c r="Y43" i="5"/>
  <c r="G43" i="5"/>
  <c r="F43" i="5"/>
  <c r="AQ41" i="5"/>
  <c r="AN41" i="5"/>
  <c r="Y41" i="5"/>
  <c r="G41" i="5"/>
  <c r="F41" i="5"/>
  <c r="E41" i="5"/>
  <c r="AQ39" i="5"/>
  <c r="AN39" i="5"/>
  <c r="Y39" i="5"/>
  <c r="G39" i="5"/>
  <c r="F39" i="5"/>
  <c r="E39" i="5"/>
  <c r="AQ37" i="5"/>
  <c r="AN37" i="5"/>
  <c r="Y37" i="5"/>
  <c r="G37" i="5"/>
  <c r="F37" i="5"/>
  <c r="E37" i="5" s="1"/>
  <c r="AQ35" i="5"/>
  <c r="AN35" i="5"/>
  <c r="Y35" i="5"/>
  <c r="G35" i="5"/>
  <c r="F35" i="5"/>
  <c r="E35" i="5" s="1"/>
  <c r="AQ33" i="5"/>
  <c r="AN33" i="5"/>
  <c r="Y33" i="5"/>
  <c r="G33" i="5"/>
  <c r="F33" i="5"/>
  <c r="E33" i="5" s="1"/>
  <c r="AQ31" i="5"/>
  <c r="AN31" i="5"/>
  <c r="Y31" i="5"/>
  <c r="G31" i="5"/>
  <c r="F31" i="5"/>
  <c r="E31" i="5"/>
  <c r="AQ29" i="5"/>
  <c r="AN29" i="5"/>
  <c r="Y29" i="5"/>
  <c r="G29" i="5"/>
  <c r="F29" i="5"/>
  <c r="E29" i="5"/>
  <c r="AQ27" i="5"/>
  <c r="AN27" i="5"/>
  <c r="Y27" i="5"/>
  <c r="G27" i="5"/>
  <c r="F27" i="5"/>
  <c r="E27" i="5" s="1"/>
  <c r="AQ168" i="5"/>
  <c r="AN168" i="5"/>
  <c r="Y168" i="5"/>
  <c r="G168" i="5"/>
  <c r="F168" i="5"/>
  <c r="E168" i="5" s="1"/>
  <c r="AQ167" i="5"/>
  <c r="AN167" i="5"/>
  <c r="Y167" i="5"/>
  <c r="G167" i="5"/>
  <c r="F167" i="5"/>
  <c r="E167" i="5"/>
  <c r="AQ165" i="5"/>
  <c r="AN165" i="5"/>
  <c r="Y165" i="5"/>
  <c r="G165" i="5"/>
  <c r="F165" i="5"/>
  <c r="E165" i="5"/>
  <c r="AQ164" i="5"/>
  <c r="AN164" i="5"/>
  <c r="Y164" i="5"/>
  <c r="G164" i="5"/>
  <c r="F164" i="5" s="1"/>
  <c r="E164" i="5" s="1"/>
  <c r="AQ163" i="5"/>
  <c r="AN163" i="5"/>
  <c r="Y163" i="5"/>
  <c r="G163" i="5"/>
  <c r="F163" i="5"/>
  <c r="E163" i="5"/>
  <c r="AQ162" i="5"/>
  <c r="AN162" i="5"/>
  <c r="Y162" i="5"/>
  <c r="G162" i="5"/>
  <c r="F162" i="5"/>
  <c r="E162" i="5" s="1"/>
  <c r="AQ161" i="5"/>
  <c r="AN161" i="5"/>
  <c r="Y161" i="5"/>
  <c r="G161" i="5"/>
  <c r="F161" i="5"/>
  <c r="E161" i="5"/>
  <c r="AQ160" i="5"/>
  <c r="AN160" i="5"/>
  <c r="Y160" i="5"/>
  <c r="G160" i="5"/>
  <c r="F160" i="5"/>
  <c r="E160" i="5"/>
  <c r="AQ159" i="5"/>
  <c r="AN159" i="5"/>
  <c r="Y159" i="5"/>
  <c r="G159" i="5"/>
  <c r="F159" i="5"/>
  <c r="E159" i="5" s="1"/>
  <c r="AQ158" i="5"/>
  <c r="AN158" i="5"/>
  <c r="Y158" i="5"/>
  <c r="G158" i="5"/>
  <c r="F158" i="5"/>
  <c r="E158" i="5" s="1"/>
  <c r="AQ156" i="5"/>
  <c r="AN156" i="5"/>
  <c r="Y156" i="5"/>
  <c r="G156" i="5"/>
  <c r="F156" i="5"/>
  <c r="E156" i="5" s="1"/>
  <c r="AQ155" i="5"/>
  <c r="AN155" i="5"/>
  <c r="Y155" i="5"/>
  <c r="G155" i="5"/>
  <c r="F155" i="5"/>
  <c r="E155" i="5"/>
  <c r="AQ153" i="5"/>
  <c r="AN153" i="5"/>
  <c r="Y153" i="5"/>
  <c r="G153" i="5"/>
  <c r="F153" i="5"/>
  <c r="E153" i="5" s="1"/>
  <c r="AQ152" i="5"/>
  <c r="AN152" i="5"/>
  <c r="Y152" i="5"/>
  <c r="G152" i="5"/>
  <c r="F152" i="5"/>
  <c r="E152" i="5" s="1"/>
  <c r="AQ151" i="5"/>
  <c r="AN151" i="5"/>
  <c r="Y151" i="5"/>
  <c r="G151" i="5"/>
  <c r="F151" i="5"/>
  <c r="E151" i="5" s="1"/>
  <c r="AQ149" i="5"/>
  <c r="AN149" i="5"/>
  <c r="Y149" i="5"/>
  <c r="G149" i="5"/>
  <c r="F149" i="5"/>
  <c r="E149" i="5" s="1"/>
  <c r="AQ148" i="5"/>
  <c r="AN148" i="5"/>
  <c r="Y148" i="5"/>
  <c r="G148" i="5"/>
  <c r="F148" i="5"/>
  <c r="E148" i="5" s="1"/>
  <c r="AQ146" i="5"/>
  <c r="AN146" i="5"/>
  <c r="Y146" i="5"/>
  <c r="G146" i="5"/>
  <c r="F146" i="5"/>
  <c r="E146" i="5"/>
  <c r="AQ145" i="5"/>
  <c r="AN145" i="5"/>
  <c r="Y145" i="5"/>
  <c r="G145" i="5"/>
  <c r="F145" i="5"/>
  <c r="E145" i="5" s="1"/>
  <c r="AQ144" i="5"/>
  <c r="AN144" i="5"/>
  <c r="Y144" i="5"/>
  <c r="G144" i="5"/>
  <c r="F144" i="5"/>
  <c r="E144" i="5"/>
  <c r="AQ142" i="5"/>
  <c r="AN142" i="5"/>
  <c r="Y142" i="5"/>
  <c r="G142" i="5"/>
  <c r="F142" i="5"/>
  <c r="E142" i="5"/>
  <c r="AQ141" i="5"/>
  <c r="AN141" i="5"/>
  <c r="Y141" i="5"/>
  <c r="G141" i="5"/>
  <c r="F141" i="5"/>
  <c r="E141" i="5"/>
  <c r="AQ140" i="5"/>
  <c r="AN140" i="5"/>
  <c r="Y140" i="5"/>
  <c r="G140" i="5"/>
  <c r="F140" i="5"/>
  <c r="E140" i="5"/>
  <c r="AQ138" i="5"/>
  <c r="AN138" i="5"/>
  <c r="Y138" i="5"/>
  <c r="G138" i="5"/>
  <c r="F138" i="5"/>
  <c r="E138" i="5" s="1"/>
  <c r="AQ137" i="5"/>
  <c r="AN137" i="5"/>
  <c r="AN134" i="5" s="1"/>
  <c r="Y137" i="5"/>
  <c r="G137" i="5"/>
  <c r="F137" i="5"/>
  <c r="AQ136" i="5"/>
  <c r="AN136" i="5"/>
  <c r="Y136" i="5"/>
  <c r="G136" i="5"/>
  <c r="F136" i="5"/>
  <c r="E136" i="5"/>
  <c r="AQ135" i="5"/>
  <c r="AN135" i="5"/>
  <c r="Y135" i="5"/>
  <c r="G135" i="5"/>
  <c r="F135" i="5"/>
  <c r="E135" i="5" s="1"/>
  <c r="AQ133" i="5"/>
  <c r="AN133" i="5"/>
  <c r="Y133" i="5"/>
  <c r="G133" i="5"/>
  <c r="F133" i="5"/>
  <c r="E133" i="5"/>
  <c r="AQ132" i="5"/>
  <c r="AN132" i="5"/>
  <c r="Y132" i="5"/>
  <c r="G132" i="5"/>
  <c r="F132" i="5"/>
  <c r="E132" i="5"/>
  <c r="AQ131" i="5"/>
  <c r="AN131" i="5"/>
  <c r="Y131" i="5"/>
  <c r="G131" i="5"/>
  <c r="F131" i="5"/>
  <c r="E131" i="5"/>
  <c r="AQ129" i="5"/>
  <c r="AN129" i="5"/>
  <c r="Y129" i="5"/>
  <c r="G129" i="5"/>
  <c r="F129" i="5"/>
  <c r="E129" i="5"/>
  <c r="AQ128" i="5"/>
  <c r="AN128" i="5"/>
  <c r="Y128" i="5"/>
  <c r="G128" i="5"/>
  <c r="F128" i="5"/>
  <c r="E128" i="5"/>
  <c r="AQ127" i="5"/>
  <c r="AN127" i="5"/>
  <c r="Y127" i="5"/>
  <c r="G127" i="5"/>
  <c r="F127" i="5"/>
  <c r="E127" i="5" s="1"/>
  <c r="AQ126" i="5"/>
  <c r="AN126" i="5"/>
  <c r="Y126" i="5"/>
  <c r="G126" i="5"/>
  <c r="F126" i="5"/>
  <c r="E126" i="5"/>
  <c r="AQ125" i="5"/>
  <c r="AN125" i="5"/>
  <c r="Y125" i="5"/>
  <c r="G125" i="5"/>
  <c r="F125" i="5"/>
  <c r="E125" i="5"/>
  <c r="AQ124" i="5"/>
  <c r="AN124" i="5"/>
  <c r="Y124" i="5"/>
  <c r="G124" i="5"/>
  <c r="F124" i="5" s="1"/>
  <c r="E124" i="5" s="1"/>
  <c r="AQ122" i="5"/>
  <c r="AN122" i="5"/>
  <c r="Y122" i="5"/>
  <c r="G122" i="5"/>
  <c r="F122" i="5"/>
  <c r="E122" i="5" s="1"/>
  <c r="AQ121" i="5"/>
  <c r="AN121" i="5"/>
  <c r="Y121" i="5"/>
  <c r="G121" i="5"/>
  <c r="F121" i="5"/>
  <c r="E121" i="5"/>
  <c r="AQ120" i="5"/>
  <c r="AN120" i="5"/>
  <c r="Y120" i="5"/>
  <c r="G120" i="5"/>
  <c r="F120" i="5"/>
  <c r="E120" i="5"/>
  <c r="AQ119" i="5"/>
  <c r="AN119" i="5"/>
  <c r="Y119" i="5"/>
  <c r="G119" i="5"/>
  <c r="F119" i="5"/>
  <c r="E119" i="5" s="1"/>
  <c r="AQ118" i="5"/>
  <c r="AN118" i="5"/>
  <c r="Y118" i="5"/>
  <c r="G118" i="5"/>
  <c r="F118" i="5"/>
  <c r="E118" i="5"/>
  <c r="AQ117" i="5"/>
  <c r="AN117" i="5"/>
  <c r="Y117" i="5"/>
  <c r="G117" i="5"/>
  <c r="F117" i="5"/>
  <c r="E117" i="5"/>
  <c r="AQ116" i="5"/>
  <c r="AN116" i="5"/>
  <c r="Y116" i="5"/>
  <c r="G116" i="5"/>
  <c r="F116" i="5"/>
  <c r="E116" i="5"/>
  <c r="AQ115" i="5"/>
  <c r="AN115" i="5"/>
  <c r="Y115" i="5"/>
  <c r="G115" i="5"/>
  <c r="F115" i="5"/>
  <c r="E115" i="5"/>
  <c r="AQ114" i="5"/>
  <c r="AN114" i="5"/>
  <c r="Y114" i="5"/>
  <c r="G114" i="5"/>
  <c r="F114" i="5"/>
  <c r="E114" i="5"/>
  <c r="AQ113" i="5"/>
  <c r="AN113" i="5"/>
  <c r="Y113" i="5"/>
  <c r="G113" i="5"/>
  <c r="F113" i="5"/>
  <c r="E113" i="5"/>
  <c r="AQ112" i="5"/>
  <c r="AN112" i="5"/>
  <c r="Y112" i="5"/>
  <c r="G112" i="5"/>
  <c r="F112" i="5"/>
  <c r="E112" i="5"/>
  <c r="AQ111" i="5"/>
  <c r="AN111" i="5"/>
  <c r="Y111" i="5"/>
  <c r="G111" i="5"/>
  <c r="F111" i="5"/>
  <c r="E111" i="5"/>
  <c r="AQ109" i="5"/>
  <c r="AN109" i="5"/>
  <c r="Y109" i="5"/>
  <c r="G109" i="5"/>
  <c r="F109" i="5"/>
  <c r="E109" i="5" s="1"/>
  <c r="AQ108" i="5"/>
  <c r="AN108" i="5"/>
  <c r="Y108" i="5"/>
  <c r="G108" i="5"/>
  <c r="F108" i="5"/>
  <c r="E108" i="5"/>
  <c r="AQ107" i="5"/>
  <c r="AN107" i="5"/>
  <c r="Y107" i="5"/>
  <c r="G107" i="5"/>
  <c r="F107" i="5"/>
  <c r="E107" i="5" s="1"/>
  <c r="AQ106" i="5"/>
  <c r="AN106" i="5"/>
  <c r="Y106" i="5"/>
  <c r="G106" i="5"/>
  <c r="F106" i="5" s="1"/>
  <c r="E106" i="5" s="1"/>
  <c r="AQ105" i="5"/>
  <c r="AN105" i="5"/>
  <c r="Y105" i="5"/>
  <c r="G105" i="5"/>
  <c r="F105" i="5"/>
  <c r="E105" i="5"/>
  <c r="AQ104" i="5"/>
  <c r="AN104" i="5"/>
  <c r="Y104" i="5"/>
  <c r="G104" i="5"/>
  <c r="F104" i="5"/>
  <c r="E104" i="5" s="1"/>
  <c r="AQ103" i="5"/>
  <c r="AN103" i="5"/>
  <c r="Y103" i="5"/>
  <c r="G103" i="5"/>
  <c r="F103" i="5"/>
  <c r="E103" i="5"/>
  <c r="AQ102" i="5"/>
  <c r="AN102" i="5"/>
  <c r="Y102" i="5"/>
  <c r="G102" i="5"/>
  <c r="F102" i="5"/>
  <c r="E102" i="5"/>
  <c r="AQ100" i="5"/>
  <c r="AN100" i="5"/>
  <c r="Y100" i="5"/>
  <c r="G100" i="5"/>
  <c r="F100" i="5"/>
  <c r="E100" i="5"/>
  <c r="AQ99" i="5"/>
  <c r="AN99" i="5"/>
  <c r="Y99" i="5"/>
  <c r="G99" i="5"/>
  <c r="F99" i="5"/>
  <c r="E99" i="5"/>
  <c r="AQ98" i="5"/>
  <c r="AN98" i="5"/>
  <c r="Y98" i="5"/>
  <c r="G98" i="5"/>
  <c r="F98" i="5"/>
  <c r="E98" i="5" s="1"/>
  <c r="AQ97" i="5"/>
  <c r="E97" i="5" s="1"/>
  <c r="AN97" i="5"/>
  <c r="Y97" i="5"/>
  <c r="G97" i="5"/>
  <c r="F97" i="5"/>
  <c r="AQ96" i="5"/>
  <c r="AN96" i="5"/>
  <c r="Y96" i="5"/>
  <c r="G96" i="5"/>
  <c r="F96" i="5"/>
  <c r="E96" i="5"/>
  <c r="AQ94" i="5"/>
  <c r="AN94" i="5"/>
  <c r="Y94" i="5"/>
  <c r="G94" i="5"/>
  <c r="F94" i="5"/>
  <c r="E94" i="5" s="1"/>
  <c r="AQ93" i="5"/>
  <c r="AN93" i="5"/>
  <c r="AN90" i="5" s="1"/>
  <c r="Y93" i="5"/>
  <c r="G93" i="5"/>
  <c r="F93" i="5"/>
  <c r="AQ92" i="5"/>
  <c r="AN92" i="5"/>
  <c r="Y92" i="5"/>
  <c r="G92" i="5"/>
  <c r="F92" i="5"/>
  <c r="E92" i="5"/>
  <c r="AQ91" i="5"/>
  <c r="AN91" i="5"/>
  <c r="Y91" i="5"/>
  <c r="G91" i="5"/>
  <c r="F91" i="5"/>
  <c r="E91" i="5"/>
  <c r="AQ72" i="5"/>
  <c r="AN72" i="5"/>
  <c r="Y72" i="5"/>
  <c r="G72" i="5"/>
  <c r="F72" i="5"/>
  <c r="E72" i="5"/>
  <c r="AQ70" i="5"/>
  <c r="AN70" i="5"/>
  <c r="Y70" i="5"/>
  <c r="G70" i="5"/>
  <c r="F70" i="5"/>
  <c r="E70" i="5"/>
  <c r="AQ68" i="5"/>
  <c r="AN68" i="5"/>
  <c r="Y68" i="5"/>
  <c r="G68" i="5"/>
  <c r="F68" i="5"/>
  <c r="E68" i="5"/>
  <c r="AQ66" i="5"/>
  <c r="AN66" i="5"/>
  <c r="Y66" i="5"/>
  <c r="G66" i="5"/>
  <c r="F66" i="5"/>
  <c r="E66" i="5"/>
  <c r="AQ64" i="5"/>
  <c r="AN64" i="5"/>
  <c r="Y64" i="5"/>
  <c r="G64" i="5"/>
  <c r="F64" i="5"/>
  <c r="E64" i="5" s="1"/>
  <c r="AQ62" i="5"/>
  <c r="AN62" i="5"/>
  <c r="Y62" i="5"/>
  <c r="G62" i="5"/>
  <c r="F62" i="5" s="1"/>
  <c r="E62" i="5" s="1"/>
  <c r="AQ60" i="5"/>
  <c r="AN60" i="5"/>
  <c r="Y60" i="5"/>
  <c r="G60" i="5"/>
  <c r="F60" i="5"/>
  <c r="E60" i="5" s="1"/>
  <c r="AQ58" i="5"/>
  <c r="AN58" i="5"/>
  <c r="Y58" i="5"/>
  <c r="G58" i="5"/>
  <c r="F58" i="5" s="1"/>
  <c r="E58" i="5" s="1"/>
  <c r="AQ56" i="5"/>
  <c r="AN56" i="5"/>
  <c r="Y56" i="5"/>
  <c r="G56" i="5"/>
  <c r="F56" i="5"/>
  <c r="E56" i="5"/>
  <c r="AQ54" i="5"/>
  <c r="AN54" i="5"/>
  <c r="Y54" i="5"/>
  <c r="G54" i="5"/>
  <c r="F54" i="5"/>
  <c r="E54" i="5" s="1"/>
  <c r="AQ52" i="5"/>
  <c r="AN52" i="5"/>
  <c r="Y52" i="5"/>
  <c r="G52" i="5"/>
  <c r="F52" i="5"/>
  <c r="E52" i="5"/>
  <c r="AQ50" i="5"/>
  <c r="AN50" i="5"/>
  <c r="Y50" i="5"/>
  <c r="G50" i="5"/>
  <c r="F50" i="5"/>
  <c r="E50" i="5"/>
  <c r="AQ48" i="5"/>
  <c r="AN48" i="5"/>
  <c r="Y48" i="5"/>
  <c r="G48" i="5"/>
  <c r="F48" i="5"/>
  <c r="E48" i="5"/>
  <c r="AQ46" i="5"/>
  <c r="AN46" i="5"/>
  <c r="Y46" i="5"/>
  <c r="G46" i="5"/>
  <c r="F46" i="5"/>
  <c r="E46" i="5"/>
  <c r="AQ44" i="5"/>
  <c r="AN44" i="5"/>
  <c r="Y44" i="5"/>
  <c r="G44" i="5"/>
  <c r="F44" i="5"/>
  <c r="E44" i="5"/>
  <c r="AQ42" i="5"/>
  <c r="AN42" i="5"/>
  <c r="Y42" i="5"/>
  <c r="G42" i="5"/>
  <c r="F42" i="5"/>
  <c r="E42" i="5"/>
  <c r="AQ40" i="5"/>
  <c r="AN40" i="5"/>
  <c r="Y40" i="5"/>
  <c r="G40" i="5"/>
  <c r="F40" i="5"/>
  <c r="E40" i="5" s="1"/>
  <c r="AQ38" i="5"/>
  <c r="AN38" i="5"/>
  <c r="Y38" i="5"/>
  <c r="G38" i="5"/>
  <c r="F38" i="5"/>
  <c r="E38" i="5"/>
  <c r="AQ36" i="5"/>
  <c r="AN36" i="5"/>
  <c r="Y36" i="5"/>
  <c r="G36" i="5"/>
  <c r="F36" i="5"/>
  <c r="E36" i="5" s="1"/>
  <c r="AQ34" i="5"/>
  <c r="AN34" i="5"/>
  <c r="Y34" i="5"/>
  <c r="G34" i="5"/>
  <c r="F34" i="5"/>
  <c r="E34" i="5"/>
  <c r="AQ32" i="5"/>
  <c r="AN32" i="5"/>
  <c r="Y32" i="5"/>
  <c r="G32" i="5"/>
  <c r="F32" i="5"/>
  <c r="E32" i="5" s="1"/>
  <c r="AQ30" i="5"/>
  <c r="AN30" i="5"/>
  <c r="Y30" i="5"/>
  <c r="G30" i="5"/>
  <c r="F30" i="5"/>
  <c r="E30" i="5"/>
  <c r="AQ28" i="5"/>
  <c r="AN28" i="5"/>
  <c r="Y28" i="5"/>
  <c r="G28" i="5"/>
  <c r="F28" i="5"/>
  <c r="E28" i="5" s="1"/>
  <c r="AQ26" i="5"/>
  <c r="AN26" i="5"/>
  <c r="Y26" i="5"/>
  <c r="G26" i="5"/>
  <c r="F26" i="5"/>
  <c r="E26" i="5" s="1"/>
  <c r="AQ23" i="5"/>
  <c r="AN23" i="5"/>
  <c r="Y23" i="5"/>
  <c r="G23" i="5"/>
  <c r="F23" i="5"/>
  <c r="E23" i="5"/>
  <c r="AQ22" i="5"/>
  <c r="AN22" i="5"/>
  <c r="Y22" i="5"/>
  <c r="G22" i="5"/>
  <c r="F22" i="5"/>
  <c r="E22" i="5"/>
  <c r="AQ21" i="5"/>
  <c r="AN21" i="5"/>
  <c r="Y21" i="5"/>
  <c r="G21" i="5"/>
  <c r="F21" i="5"/>
  <c r="E21" i="5"/>
  <c r="AQ19" i="5"/>
  <c r="AN19" i="5"/>
  <c r="Y19" i="5"/>
  <c r="G19" i="5"/>
  <c r="F19" i="5" s="1"/>
  <c r="E19" i="5" s="1"/>
  <c r="AQ17" i="5"/>
  <c r="AN17" i="5"/>
  <c r="Y17" i="5"/>
  <c r="G17" i="5"/>
  <c r="F17" i="5"/>
  <c r="E17" i="5"/>
  <c r="AQ16" i="5"/>
  <c r="AN16" i="5"/>
  <c r="Y16" i="5"/>
  <c r="G16" i="5"/>
  <c r="F16" i="5" s="1"/>
  <c r="E16" i="5" s="1"/>
  <c r="AQ14" i="5"/>
  <c r="AN14" i="5"/>
  <c r="Y14" i="5"/>
  <c r="G14" i="5"/>
  <c r="F14" i="5"/>
  <c r="E14" i="5" s="1"/>
  <c r="AQ13" i="5"/>
  <c r="AN13" i="5"/>
  <c r="Y13" i="5"/>
  <c r="G13" i="5"/>
  <c r="F13" i="5"/>
  <c r="E13" i="5" s="1"/>
  <c r="X12" i="5"/>
  <c r="X11" i="5"/>
  <c r="W3" i="5"/>
  <c r="V1" i="5"/>
  <c r="V1" i="2"/>
  <c r="AN89" i="5" l="1"/>
  <c r="E137" i="5"/>
  <c r="E134" i="5" s="1"/>
  <c r="E93" i="5"/>
  <c r="E90" i="5" s="1"/>
  <c r="E89" i="5" s="1"/>
  <c r="E10" i="5"/>
  <c r="M10" i="5"/>
  <c r="H10" i="5"/>
  <c r="AD10" i="5"/>
  <c r="AC10" i="5"/>
  <c r="AA10" i="5"/>
  <c r="Z10" i="5"/>
  <c r="Y10" i="5"/>
  <c r="T10" i="5"/>
  <c r="S10" i="5"/>
  <c r="R10" i="5"/>
  <c r="P10" i="5"/>
  <c r="O10" i="5"/>
  <c r="N10" i="5"/>
  <c r="I10" i="5"/>
  <c r="AS10" i="5"/>
  <c r="AR10" i="5"/>
  <c r="AQ10" i="5"/>
  <c r="AP10" i="5"/>
  <c r="AO10" i="5"/>
  <c r="AN10" i="5"/>
  <c r="AM10" i="5"/>
  <c r="AL10" i="5"/>
  <c r="AK10" i="5"/>
  <c r="AJ10" i="5"/>
  <c r="AI10" i="5"/>
  <c r="AH10" i="5"/>
  <c r="AF10" i="5"/>
  <c r="AE10" i="5"/>
  <c r="Q10" i="5"/>
  <c r="AB10" i="5"/>
  <c r="E43" i="5"/>
</calcChain>
</file>

<file path=xl/sharedStrings.xml><?xml version="1.0" encoding="utf-8"?>
<sst xmlns="http://schemas.openxmlformats.org/spreadsheetml/2006/main" count="1155" uniqueCount="282">
  <si>
    <t>合計</t>
    <rPh sb="0" eb="2">
      <t>ゴウケイ</t>
    </rPh>
    <phoneticPr fontId="4"/>
  </si>
  <si>
    <t>燃料</t>
    <rPh sb="0" eb="2">
      <t>ネンリョウ</t>
    </rPh>
    <phoneticPr fontId="4"/>
  </si>
  <si>
    <t>(→次頁へ続く）</t>
    <rPh sb="2" eb="3">
      <t>ツギ</t>
    </rPh>
    <rPh sb="3" eb="4">
      <t>ペイジ</t>
    </rPh>
    <rPh sb="5" eb="6">
      <t>ツヅ</t>
    </rPh>
    <phoneticPr fontId="4"/>
  </si>
  <si>
    <t>(→前頁より）</t>
  </si>
  <si>
    <t>電力</t>
    <rPh sb="0" eb="2">
      <t>デンリョク</t>
    </rPh>
    <phoneticPr fontId="4"/>
  </si>
  <si>
    <t>熱</t>
    <rPh sb="0" eb="1">
      <t>ネツ</t>
    </rPh>
    <phoneticPr fontId="4"/>
  </si>
  <si>
    <t>非石油系燃料</t>
    <rPh sb="0" eb="1">
      <t>ヒ</t>
    </rPh>
    <rPh sb="1" eb="4">
      <t>セキユケイ</t>
    </rPh>
    <rPh sb="4" eb="6">
      <t>ネンリョウ</t>
    </rPh>
    <phoneticPr fontId="4"/>
  </si>
  <si>
    <t>石油系燃料</t>
    <rPh sb="0" eb="3">
      <t>セキユケイ</t>
    </rPh>
    <rPh sb="3" eb="5">
      <t>ネンリョウ</t>
    </rPh>
    <phoneticPr fontId="4"/>
  </si>
  <si>
    <t>石　炭</t>
  </si>
  <si>
    <t>石炭コークス</t>
  </si>
  <si>
    <t>タール</t>
  </si>
  <si>
    <t>コークス炉ガス</t>
  </si>
  <si>
    <t>高炉ガス</t>
  </si>
  <si>
    <t>転炉ガス</t>
  </si>
  <si>
    <t>電気炉ガス</t>
  </si>
  <si>
    <t>天然ガス</t>
  </si>
  <si>
    <t>液化天然ガス</t>
  </si>
  <si>
    <t>都市ガス</t>
  </si>
  <si>
    <t>その他の再生可能・未活用エネルギー</t>
    <rPh sb="2" eb="3">
      <t>タ</t>
    </rPh>
    <rPh sb="4" eb="6">
      <t>サイセイ</t>
    </rPh>
    <rPh sb="6" eb="8">
      <t>カノウ</t>
    </rPh>
    <rPh sb="9" eb="12">
      <t>ミカツヨウ</t>
    </rPh>
    <phoneticPr fontId="4"/>
  </si>
  <si>
    <t>原　油</t>
  </si>
  <si>
    <t>ガソリン</t>
  </si>
  <si>
    <t>ナフサ</t>
  </si>
  <si>
    <t>改質生成油</t>
  </si>
  <si>
    <t>灯　油</t>
  </si>
  <si>
    <t>軽　油</t>
  </si>
  <si>
    <t>Ａ重油</t>
  </si>
  <si>
    <t>Ｂ・C重油</t>
  </si>
  <si>
    <t>炭化水素油</t>
  </si>
  <si>
    <t>液化石油ガス</t>
  </si>
  <si>
    <t>オイルコークス</t>
  </si>
  <si>
    <t>他石油製品</t>
    <rPh sb="0" eb="1">
      <t>ホカ</t>
    </rPh>
    <rPh sb="1" eb="3">
      <t>セキユ</t>
    </rPh>
    <rPh sb="3" eb="5">
      <t>セイヒン</t>
    </rPh>
    <phoneticPr fontId="4"/>
  </si>
  <si>
    <t>業種計</t>
    <rPh sb="0" eb="2">
      <t>ギョウシュ</t>
    </rPh>
    <rPh sb="2" eb="3">
      <t>ケイ</t>
    </rPh>
    <phoneticPr fontId="4"/>
  </si>
  <si>
    <t>(↓次々頁へ続く）</t>
    <rPh sb="2" eb="4">
      <t>ジジ</t>
    </rPh>
    <rPh sb="4" eb="5">
      <t>ページ</t>
    </rPh>
    <rPh sb="6" eb="7">
      <t>ツヅ</t>
    </rPh>
    <phoneticPr fontId="4"/>
  </si>
  <si>
    <t>(↓前々頁より）</t>
  </si>
  <si>
    <t>注：</t>
    <rPh sb="0" eb="1">
      <t>チュウ</t>
    </rPh>
    <phoneticPr fontId="4"/>
  </si>
  <si>
    <t>自家発電</t>
    <rPh sb="0" eb="2">
      <t>ジカ</t>
    </rPh>
    <rPh sb="2" eb="4">
      <t>ハツデン</t>
    </rPh>
    <phoneticPr fontId="4"/>
  </si>
  <si>
    <t>買電</t>
    <rPh sb="0" eb="1">
      <t>カ</t>
    </rPh>
    <rPh sb="1" eb="2">
      <t>デン</t>
    </rPh>
    <phoneticPr fontId="4"/>
  </si>
  <si>
    <t>飲料・たばこ・飼料製造業</t>
  </si>
  <si>
    <t>家具・装備品製造業</t>
  </si>
  <si>
    <t>なめし革・同製品・毛皮製造業</t>
  </si>
  <si>
    <t>窯業・土石製品製造業</t>
  </si>
  <si>
    <t>鉄鋼業</t>
  </si>
  <si>
    <t>非鉄金属製造業</t>
  </si>
  <si>
    <t>金属製品製造業</t>
  </si>
  <si>
    <t>輸送用機械器具製造業</t>
  </si>
  <si>
    <t>蒸気</t>
    <rPh sb="0" eb="2">
      <t>ジョウキ</t>
    </rPh>
    <phoneticPr fontId="4"/>
  </si>
  <si>
    <t>温水・冷水</t>
    <rPh sb="0" eb="2">
      <t>オンスイ</t>
    </rPh>
    <rPh sb="3" eb="5">
      <t>レイスイ</t>
    </rPh>
    <phoneticPr fontId="4"/>
  </si>
  <si>
    <t>２　直接エネルギー投入</t>
    <rPh sb="2" eb="4">
      <t>チョクセツ</t>
    </rPh>
    <rPh sb="9" eb="11">
      <t>トウニュウ</t>
    </rPh>
    <phoneticPr fontId="4"/>
  </si>
  <si>
    <t>農業</t>
    <rPh sb="0" eb="2">
      <t>ノウギョウ</t>
    </rPh>
    <phoneticPr fontId="4"/>
  </si>
  <si>
    <t>　</t>
    <phoneticPr fontId="7"/>
  </si>
  <si>
    <t>廃タイヤ</t>
    <phoneticPr fontId="4"/>
  </si>
  <si>
    <t>廃プラスチック</t>
    <phoneticPr fontId="4"/>
  </si>
  <si>
    <t>ジェット燃料</t>
    <phoneticPr fontId="4"/>
  </si>
  <si>
    <t>石油系炭化水素ガス</t>
    <phoneticPr fontId="4"/>
  </si>
  <si>
    <t>TJ</t>
    <phoneticPr fontId="4"/>
  </si>
  <si>
    <t>A</t>
    <phoneticPr fontId="4"/>
  </si>
  <si>
    <t>　</t>
    <phoneticPr fontId="4"/>
  </si>
  <si>
    <t>(→前頁より）</t>
    <phoneticPr fontId="4"/>
  </si>
  <si>
    <t>　</t>
    <phoneticPr fontId="4"/>
  </si>
  <si>
    <t>　</t>
    <phoneticPr fontId="4"/>
  </si>
  <si>
    <t>　</t>
    <phoneticPr fontId="4"/>
  </si>
  <si>
    <t>電気・ガス・熱供給・水道業</t>
    <phoneticPr fontId="4"/>
  </si>
  <si>
    <t>電気業</t>
    <phoneticPr fontId="4"/>
  </si>
  <si>
    <t>ガス業</t>
    <phoneticPr fontId="4"/>
  </si>
  <si>
    <t>A　固有単位表</t>
    <rPh sb="2" eb="4">
      <t>コユウ</t>
    </rPh>
    <rPh sb="4" eb="6">
      <t>タンイ</t>
    </rPh>
    <rPh sb="6" eb="7">
      <t>オモテ</t>
    </rPh>
    <phoneticPr fontId="7"/>
  </si>
  <si>
    <t>（原油換算）</t>
  </si>
  <si>
    <t>10＾3kl</t>
  </si>
  <si>
    <t>10＾3ｔ</t>
  </si>
  <si>
    <t>10^6m3</t>
  </si>
  <si>
    <t>10^6kWh</t>
  </si>
  <si>
    <t>10^3t</t>
  </si>
  <si>
    <t>TJ</t>
  </si>
  <si>
    <t>A～D　　非製造業計</t>
    <rPh sb="5" eb="6">
      <t>ヒ</t>
    </rPh>
    <rPh sb="6" eb="9">
      <t>セイゾウギョウ</t>
    </rPh>
    <rPh sb="9" eb="10">
      <t>ケイ</t>
    </rPh>
    <phoneticPr fontId="4"/>
  </si>
  <si>
    <t>農業，林業</t>
    <phoneticPr fontId="4"/>
  </si>
  <si>
    <t>F～S　　業務部門計</t>
    <rPh sb="5" eb="7">
      <t>ギョウム</t>
    </rPh>
    <rPh sb="7" eb="9">
      <t>ブモン</t>
    </rPh>
    <rPh sb="9" eb="10">
      <t>ケイ</t>
    </rPh>
    <phoneticPr fontId="4"/>
  </si>
  <si>
    <t>F</t>
    <phoneticPr fontId="4"/>
  </si>
  <si>
    <t>熱供給業</t>
    <rPh sb="0" eb="1">
      <t>ネツ</t>
    </rPh>
    <rPh sb="1" eb="3">
      <t>キョウキュウ</t>
    </rPh>
    <rPh sb="3" eb="4">
      <t>ギョウ</t>
    </rPh>
    <phoneticPr fontId="4"/>
  </si>
  <si>
    <t>水道業</t>
    <phoneticPr fontId="4"/>
  </si>
  <si>
    <t>G</t>
    <phoneticPr fontId="4"/>
  </si>
  <si>
    <t>情報通信業</t>
    <phoneticPr fontId="4"/>
  </si>
  <si>
    <t>通信業</t>
    <phoneticPr fontId="4"/>
  </si>
  <si>
    <t>放送業</t>
    <phoneticPr fontId="4"/>
  </si>
  <si>
    <t>情報サービス業</t>
    <phoneticPr fontId="4"/>
  </si>
  <si>
    <t>インターネット附随サービス業</t>
    <rPh sb="7" eb="9">
      <t>フズイ</t>
    </rPh>
    <phoneticPr fontId="4"/>
  </si>
  <si>
    <t>映像・音声・文字情報制作業</t>
    <phoneticPr fontId="4"/>
  </si>
  <si>
    <t>H</t>
    <phoneticPr fontId="4"/>
  </si>
  <si>
    <t>運輸業，郵便業</t>
    <phoneticPr fontId="4"/>
  </si>
  <si>
    <t>鉄道業</t>
    <phoneticPr fontId="4"/>
  </si>
  <si>
    <t>道路旅客運送業</t>
    <phoneticPr fontId="4"/>
  </si>
  <si>
    <t>道路貨物運送業</t>
    <phoneticPr fontId="4"/>
  </si>
  <si>
    <t>水運業</t>
    <phoneticPr fontId="4"/>
  </si>
  <si>
    <t>航空運輸業</t>
    <phoneticPr fontId="4"/>
  </si>
  <si>
    <t>倉庫業</t>
    <phoneticPr fontId="4"/>
  </si>
  <si>
    <t>運輸に附帯するサービス業</t>
    <phoneticPr fontId="4"/>
  </si>
  <si>
    <t>郵便業（信書便事業を含む）</t>
    <phoneticPr fontId="4"/>
  </si>
  <si>
    <t>I</t>
    <phoneticPr fontId="4"/>
  </si>
  <si>
    <t xml:space="preserve">卸売業，小売業 </t>
    <phoneticPr fontId="4"/>
  </si>
  <si>
    <t>各種商品卸売業</t>
  </si>
  <si>
    <t>繊維・衣服等卸売業</t>
  </si>
  <si>
    <t>飲食料品卸売業</t>
  </si>
  <si>
    <t>建築材料，鉱物・金属材料等卸売業</t>
  </si>
  <si>
    <t>機械器具卸売業</t>
  </si>
  <si>
    <t>その他の卸売業</t>
  </si>
  <si>
    <t>各種商品小売業</t>
  </si>
  <si>
    <t>織物・衣服・身の回り品小売業</t>
  </si>
  <si>
    <t>飲食料品小売業</t>
  </si>
  <si>
    <t>機械器具小売業</t>
  </si>
  <si>
    <t>その他の小売業</t>
  </si>
  <si>
    <t>J</t>
    <phoneticPr fontId="4"/>
  </si>
  <si>
    <t>金融業，保険業</t>
    <phoneticPr fontId="4"/>
  </si>
  <si>
    <t>銀行業</t>
    <phoneticPr fontId="4"/>
  </si>
  <si>
    <t>協同組織金融業</t>
    <rPh sb="0" eb="2">
      <t>キョウドウ</t>
    </rPh>
    <phoneticPr fontId="4"/>
  </si>
  <si>
    <t>貸金業，クレジットカード業等非預金信用機関</t>
    <phoneticPr fontId="4"/>
  </si>
  <si>
    <t>金融商品取引業，商品先物取引業</t>
    <phoneticPr fontId="4"/>
  </si>
  <si>
    <t>補助的金融業等</t>
    <phoneticPr fontId="4"/>
  </si>
  <si>
    <t>K</t>
    <phoneticPr fontId="4"/>
  </si>
  <si>
    <t>不動産業，物品賃貸業</t>
    <phoneticPr fontId="4"/>
  </si>
  <si>
    <t>不動産取引業</t>
    <phoneticPr fontId="4"/>
  </si>
  <si>
    <t>不動産賃貸業・管理業</t>
    <phoneticPr fontId="4"/>
  </si>
  <si>
    <t>物品賃貸業</t>
    <phoneticPr fontId="4"/>
  </si>
  <si>
    <t>L</t>
    <phoneticPr fontId="4"/>
  </si>
  <si>
    <t>学術研究，専門・技術サービス業</t>
    <phoneticPr fontId="4"/>
  </si>
  <si>
    <t>学術・開発研究機関</t>
    <phoneticPr fontId="4"/>
  </si>
  <si>
    <t xml:space="preserve">専門サービス業（他に分類されないもの） </t>
    <phoneticPr fontId="4"/>
  </si>
  <si>
    <t>広告業</t>
    <phoneticPr fontId="4"/>
  </si>
  <si>
    <t>技術サービス業（他に分類されないもの）</t>
    <phoneticPr fontId="4"/>
  </si>
  <si>
    <t>M</t>
    <phoneticPr fontId="4"/>
  </si>
  <si>
    <t>宿泊業，飲食サービス業</t>
    <phoneticPr fontId="4"/>
  </si>
  <si>
    <t>宿泊業</t>
    <phoneticPr fontId="4"/>
  </si>
  <si>
    <t>飲食店</t>
    <phoneticPr fontId="4"/>
  </si>
  <si>
    <t>持ち帰り・配達飲食サービス業</t>
    <phoneticPr fontId="4"/>
  </si>
  <si>
    <t>N</t>
    <phoneticPr fontId="4"/>
  </si>
  <si>
    <t>生活関連サービス業，娯楽業</t>
    <phoneticPr fontId="4"/>
  </si>
  <si>
    <t>洗濯・理容・美容・浴場業</t>
    <phoneticPr fontId="4"/>
  </si>
  <si>
    <t>その他の生活関連サービス業</t>
    <phoneticPr fontId="4"/>
  </si>
  <si>
    <t>娯楽業</t>
    <phoneticPr fontId="4"/>
  </si>
  <si>
    <t>O</t>
    <phoneticPr fontId="4"/>
  </si>
  <si>
    <t>教育，学習支援業</t>
    <phoneticPr fontId="4"/>
  </si>
  <si>
    <t>学校教育</t>
  </si>
  <si>
    <t>その他の教育，学習支援業</t>
  </si>
  <si>
    <t>P</t>
    <phoneticPr fontId="4"/>
  </si>
  <si>
    <t>医療，福祉</t>
    <phoneticPr fontId="4"/>
  </si>
  <si>
    <t>医療業</t>
  </si>
  <si>
    <t>保健衛生</t>
  </si>
  <si>
    <t>社会保険・社会福祉・介護事業</t>
  </si>
  <si>
    <t>Q</t>
    <phoneticPr fontId="4"/>
  </si>
  <si>
    <t>複合サービス事業</t>
    <phoneticPr fontId="4"/>
  </si>
  <si>
    <t>郵便局</t>
  </si>
  <si>
    <t>協同組合（他に分類されないもの）</t>
  </si>
  <si>
    <t>R</t>
    <phoneticPr fontId="4"/>
  </si>
  <si>
    <t>サービス業（他に分類されないもの）</t>
    <phoneticPr fontId="4"/>
  </si>
  <si>
    <t>廃棄物処理業</t>
  </si>
  <si>
    <t>自動車整備業</t>
  </si>
  <si>
    <t>機械等修理業（別掲を除く）</t>
  </si>
  <si>
    <t>職業紹介・労働者派遣業</t>
  </si>
  <si>
    <t>その他の事業サービス業</t>
  </si>
  <si>
    <t>政治・経済・文化団体</t>
  </si>
  <si>
    <t>宗教</t>
  </si>
  <si>
    <t>その他のサービス業</t>
  </si>
  <si>
    <t>S</t>
    <phoneticPr fontId="4"/>
  </si>
  <si>
    <t>公務（他に分類されるものを除く）</t>
    <phoneticPr fontId="4"/>
  </si>
  <si>
    <t>国家公務</t>
    <phoneticPr fontId="4"/>
  </si>
  <si>
    <t>地方公務</t>
    <phoneticPr fontId="4"/>
  </si>
  <si>
    <t>...</t>
  </si>
  <si>
    <t>　　 （管理部門のみ）</t>
  </si>
  <si>
    <t>　　 （製造部門のみ）</t>
    <rPh sb="4" eb="6">
      <t>セイゾウ</t>
    </rPh>
    <rPh sb="6" eb="8">
      <t>ブモン</t>
    </rPh>
    <phoneticPr fontId="4"/>
  </si>
  <si>
    <t>食料品製造業</t>
  </si>
  <si>
    <t>繊維業</t>
  </si>
  <si>
    <t>木材・木製品製造業（家具を除く）</t>
  </si>
  <si>
    <t>パルプ・紙・紙加工品製造業</t>
  </si>
  <si>
    <t>印刷・同関連業</t>
  </si>
  <si>
    <t>化学工業</t>
  </si>
  <si>
    <t>石油製品・石炭製品製造業</t>
  </si>
  <si>
    <t>プラスチック製品製造業（別掲を除く）</t>
  </si>
  <si>
    <t>ゴム製品製造業</t>
  </si>
  <si>
    <t>はん用機械器具製造業</t>
  </si>
  <si>
    <t>生産用機械器具製造業</t>
  </si>
  <si>
    <t>業務用機械器具製造業</t>
  </si>
  <si>
    <t>電子部品・デバイス・電子回路製造業</t>
  </si>
  <si>
    <t>電気機械器具製造業</t>
  </si>
  <si>
    <t>情報通信機械器具製造業</t>
  </si>
  <si>
    <t xml:space="preserve">その他の製造業 </t>
  </si>
  <si>
    <t>B　熱量単位表</t>
    <phoneticPr fontId="7"/>
  </si>
  <si>
    <t>A～D</t>
    <phoneticPr fontId="4"/>
  </si>
  <si>
    <t>林業</t>
    <phoneticPr fontId="4"/>
  </si>
  <si>
    <t>B</t>
    <phoneticPr fontId="4"/>
  </si>
  <si>
    <t>漁業</t>
    <phoneticPr fontId="4"/>
  </si>
  <si>
    <t>漁業（水産養殖業を除く）</t>
    <phoneticPr fontId="4"/>
  </si>
  <si>
    <t>水産養殖業</t>
    <phoneticPr fontId="4"/>
  </si>
  <si>
    <t>C</t>
    <phoneticPr fontId="4"/>
  </si>
  <si>
    <t>鉱業，採石業，砂利採取業</t>
    <phoneticPr fontId="4"/>
  </si>
  <si>
    <t>D</t>
    <phoneticPr fontId="4"/>
  </si>
  <si>
    <t>建設業</t>
    <phoneticPr fontId="4"/>
  </si>
  <si>
    <t>総合工事業</t>
    <phoneticPr fontId="4"/>
  </si>
  <si>
    <t xml:space="preserve">職別工事業(設備工事業を除く) </t>
    <phoneticPr fontId="4"/>
  </si>
  <si>
    <t>設備工事業</t>
    <phoneticPr fontId="4"/>
  </si>
  <si>
    <t>E</t>
    <phoneticPr fontId="4"/>
  </si>
  <si>
    <t>製造業</t>
    <phoneticPr fontId="4"/>
  </si>
  <si>
    <t>　　 （管理部門のみ）</t>
    <phoneticPr fontId="4"/>
  </si>
  <si>
    <t>食料品製造業</t>
    <phoneticPr fontId="4"/>
  </si>
  <si>
    <t>繊維業</t>
    <phoneticPr fontId="4"/>
  </si>
  <si>
    <t>木材・木製品製造業（家具を除く）</t>
    <phoneticPr fontId="4"/>
  </si>
  <si>
    <t>12</t>
    <phoneticPr fontId="4"/>
  </si>
  <si>
    <t>13</t>
    <phoneticPr fontId="4"/>
  </si>
  <si>
    <t>パルプ・紙・紙加工品製造業</t>
    <phoneticPr fontId="4"/>
  </si>
  <si>
    <t>14</t>
    <phoneticPr fontId="4"/>
  </si>
  <si>
    <t>印刷・同関連業</t>
    <phoneticPr fontId="4"/>
  </si>
  <si>
    <t>15</t>
    <phoneticPr fontId="4"/>
  </si>
  <si>
    <t>化学工業</t>
    <phoneticPr fontId="4"/>
  </si>
  <si>
    <t>16</t>
    <phoneticPr fontId="4"/>
  </si>
  <si>
    <t>石油製品・石炭製品製造業</t>
    <phoneticPr fontId="4"/>
  </si>
  <si>
    <t>17</t>
    <phoneticPr fontId="4"/>
  </si>
  <si>
    <t>プラスチック製品製造業（別掲を除く）</t>
    <phoneticPr fontId="4"/>
  </si>
  <si>
    <t>18</t>
    <phoneticPr fontId="4"/>
  </si>
  <si>
    <t>ゴム製品製造業</t>
    <phoneticPr fontId="4"/>
  </si>
  <si>
    <t>19</t>
    <phoneticPr fontId="4"/>
  </si>
  <si>
    <t>20</t>
    <phoneticPr fontId="4"/>
  </si>
  <si>
    <t>21</t>
    <phoneticPr fontId="4"/>
  </si>
  <si>
    <t>22</t>
    <phoneticPr fontId="4"/>
  </si>
  <si>
    <t>23</t>
    <phoneticPr fontId="4"/>
  </si>
  <si>
    <t>24</t>
    <phoneticPr fontId="4"/>
  </si>
  <si>
    <t>はん用機械器具製造業</t>
    <phoneticPr fontId="4"/>
  </si>
  <si>
    <t>25</t>
    <phoneticPr fontId="4"/>
  </si>
  <si>
    <t>生産用機械器具製造業</t>
    <phoneticPr fontId="4"/>
  </si>
  <si>
    <t>26</t>
    <phoneticPr fontId="4"/>
  </si>
  <si>
    <t>業務用機械器具製造業</t>
    <phoneticPr fontId="4"/>
  </si>
  <si>
    <t>27</t>
    <phoneticPr fontId="4"/>
  </si>
  <si>
    <t>電子部品・デバイス・電子回路製造業</t>
    <phoneticPr fontId="4"/>
  </si>
  <si>
    <t>28</t>
    <phoneticPr fontId="4"/>
  </si>
  <si>
    <t>電気機械器具製造業</t>
    <phoneticPr fontId="4"/>
  </si>
  <si>
    <t>情報通信機械器具製造業</t>
    <phoneticPr fontId="4"/>
  </si>
  <si>
    <t xml:space="preserve">その他の製造業 </t>
    <phoneticPr fontId="4"/>
  </si>
  <si>
    <t>F～S</t>
    <phoneticPr fontId="4"/>
  </si>
  <si>
    <t>保険業（保険媒介代理業，保険ｻｰﾋﾞｽ業を含む）</t>
    <phoneticPr fontId="4"/>
  </si>
  <si>
    <t>　　 （管理部門のみ）</t>
    <phoneticPr fontId="4"/>
  </si>
  <si>
    <t>食料品製造業</t>
    <phoneticPr fontId="4"/>
  </si>
  <si>
    <t>繊維業</t>
    <phoneticPr fontId="4"/>
  </si>
  <si>
    <t>木材・木製品製造業（家具を除く）</t>
    <phoneticPr fontId="4"/>
  </si>
  <si>
    <t>パルプ・紙・紙加工品製造業</t>
    <phoneticPr fontId="4"/>
  </si>
  <si>
    <t>印刷・同関連業</t>
    <phoneticPr fontId="4"/>
  </si>
  <si>
    <t>化学工業</t>
    <phoneticPr fontId="4"/>
  </si>
  <si>
    <t>石油製品・石炭製品製造業</t>
    <phoneticPr fontId="4"/>
  </si>
  <si>
    <t>プラスチック製品製造業（別掲を除く）</t>
    <phoneticPr fontId="4"/>
  </si>
  <si>
    <t>ゴム製品製造業</t>
    <phoneticPr fontId="4"/>
  </si>
  <si>
    <t>はん用機械器具製造業</t>
    <phoneticPr fontId="4"/>
  </si>
  <si>
    <t>生産用機械器具製造業</t>
    <phoneticPr fontId="4"/>
  </si>
  <si>
    <t>業務用機械器具製造業</t>
    <phoneticPr fontId="4"/>
  </si>
  <si>
    <t>電子部品・デバイス・電子回路製造業</t>
    <phoneticPr fontId="4"/>
  </si>
  <si>
    <t>電気機械器具製造業</t>
    <phoneticPr fontId="4"/>
  </si>
  <si>
    <t>情報通信機械器具製造業</t>
    <phoneticPr fontId="4"/>
  </si>
  <si>
    <t xml:space="preserve">その他の製造業 </t>
    <phoneticPr fontId="4"/>
  </si>
  <si>
    <t>A～D</t>
    <phoneticPr fontId="4"/>
  </si>
  <si>
    <t>F～S</t>
    <phoneticPr fontId="4"/>
  </si>
  <si>
    <t>A</t>
    <phoneticPr fontId="4"/>
  </si>
  <si>
    <t>農業，林業</t>
    <phoneticPr fontId="4"/>
  </si>
  <si>
    <t>B</t>
    <phoneticPr fontId="4"/>
  </si>
  <si>
    <t>漁業</t>
    <phoneticPr fontId="4"/>
  </si>
  <si>
    <t>C</t>
    <phoneticPr fontId="4"/>
  </si>
  <si>
    <t>鉱業，採石業，砂利採取業</t>
    <phoneticPr fontId="4"/>
  </si>
  <si>
    <t>D</t>
    <phoneticPr fontId="4"/>
  </si>
  <si>
    <t>建設業</t>
    <phoneticPr fontId="4"/>
  </si>
  <si>
    <t>E</t>
    <phoneticPr fontId="4"/>
  </si>
  <si>
    <t>製造業</t>
    <phoneticPr fontId="4"/>
  </si>
  <si>
    <t>F</t>
    <phoneticPr fontId="4"/>
  </si>
  <si>
    <t>電気・ガス・熱供給・水道業</t>
    <phoneticPr fontId="4"/>
  </si>
  <si>
    <t>G</t>
    <phoneticPr fontId="4"/>
  </si>
  <si>
    <t>情報通信業</t>
    <phoneticPr fontId="4"/>
  </si>
  <si>
    <t>H</t>
    <phoneticPr fontId="4"/>
  </si>
  <si>
    <t>運輸業，郵便業</t>
    <phoneticPr fontId="4"/>
  </si>
  <si>
    <t>I</t>
    <phoneticPr fontId="4"/>
  </si>
  <si>
    <t xml:space="preserve">卸売業，小売業 </t>
    <phoneticPr fontId="4"/>
  </si>
  <si>
    <t>J</t>
    <phoneticPr fontId="4"/>
  </si>
  <si>
    <t>金融業，保険業</t>
    <phoneticPr fontId="4"/>
  </si>
  <si>
    <t>L</t>
    <phoneticPr fontId="4"/>
  </si>
  <si>
    <t>学術研究，専門・技術サービス業</t>
    <phoneticPr fontId="4"/>
  </si>
  <si>
    <t>A～D</t>
    <phoneticPr fontId="4"/>
  </si>
  <si>
    <t>F～S</t>
    <phoneticPr fontId="4"/>
  </si>
  <si>
    <t>A</t>
    <phoneticPr fontId="4"/>
  </si>
  <si>
    <t>農業，林業</t>
    <phoneticPr fontId="4"/>
  </si>
  <si>
    <t>無店舗小売業</t>
    <phoneticPr fontId="7"/>
  </si>
  <si>
    <t>R</t>
    <phoneticPr fontId="4"/>
  </si>
  <si>
    <t>(令和６年度)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</si>
</sst>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#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24"/>
      <name val="ＭＳ Ｐゴシック"/>
      <family val="3"/>
      <charset val="128"/>
    </font>
    <font>
      <sz val="6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" fontId="3" fillId="0" borderId="0">
      <alignment vertical="center"/>
    </xf>
  </cellStyleXfs>
  <cellXfs count="113">
    <xf numFmtId="0" fontId="0" fillId="0" borderId="0" xfId="0">
      <alignment vertical="center"/>
    </xf>
    <xf numFmtId="0" fontId="5" fillId="0" borderId="0" xfId="2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quotePrefix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0" fillId="0" borderId="1" xfId="0" applyBorder="1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2" applyAlignment="1">
      <alignment horizontal="center" vertical="top"/>
    </xf>
    <xf numFmtId="0" fontId="2" fillId="0" borderId="2" xfId="2" applyBorder="1" applyAlignment="1">
      <alignment vertical="top"/>
    </xf>
    <xf numFmtId="0" fontId="2" fillId="0" borderId="2" xfId="2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vertical="top"/>
    </xf>
    <xf numFmtId="0" fontId="2" fillId="0" borderId="5" xfId="0" applyFont="1" applyBorder="1" applyAlignment="1">
      <alignment horizontal="center" vertical="top"/>
    </xf>
    <xf numFmtId="0" fontId="10" fillId="0" borderId="5" xfId="0" applyFont="1" applyBorder="1" applyAlignment="1">
      <alignment horizontal="right" vertical="top"/>
    </xf>
    <xf numFmtId="0" fontId="2" fillId="0" borderId="4" xfId="2" applyBorder="1" applyAlignment="1">
      <alignment horizontal="center" vertical="top"/>
    </xf>
    <xf numFmtId="0" fontId="10" fillId="0" borderId="2" xfId="2" applyFont="1" applyBorder="1" applyAlignment="1">
      <alignment horizontal="left" vertical="top"/>
    </xf>
    <xf numFmtId="0" fontId="10" fillId="0" borderId="5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0" xfId="2" applyAlignment="1">
      <alignment vertical="top"/>
    </xf>
    <xf numFmtId="0" fontId="2" fillId="0" borderId="6" xfId="0" applyFont="1" applyBorder="1" applyAlignment="1">
      <alignment horizontal="center" vertical="top"/>
    </xf>
    <xf numFmtId="0" fontId="2" fillId="0" borderId="6" xfId="2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0" xfId="2" applyAlignment="1">
      <alignment horizontal="center" vertical="center"/>
    </xf>
    <xf numFmtId="0" fontId="2" fillId="0" borderId="0" xfId="2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2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0" xfId="0" applyFont="1">
      <alignment vertical="center"/>
    </xf>
    <xf numFmtId="0" fontId="2" fillId="0" borderId="1" xfId="2" applyBorder="1">
      <alignment vertical="center"/>
    </xf>
    <xf numFmtId="0" fontId="2" fillId="0" borderId="1" xfId="2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2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0" xfId="2" applyBorder="1">
      <alignment vertical="center"/>
    </xf>
    <xf numFmtId="38" fontId="2" fillId="0" borderId="0" xfId="1" applyFont="1" applyAlignment="1">
      <alignment horizontal="right" vertical="center"/>
    </xf>
    <xf numFmtId="0" fontId="11" fillId="0" borderId="6" xfId="2" applyFont="1" applyBorder="1" applyAlignment="1">
      <alignment horizontal="center" vertical="center"/>
    </xf>
    <xf numFmtId="0" fontId="2" fillId="0" borderId="11" xfId="2" applyBorder="1">
      <alignment vertical="center"/>
    </xf>
    <xf numFmtId="0" fontId="2" fillId="0" borderId="0" xfId="0" applyFont="1" applyAlignment="1"/>
    <xf numFmtId="0" fontId="11" fillId="0" borderId="0" xfId="0" applyFont="1">
      <alignment vertical="center"/>
    </xf>
    <xf numFmtId="49" fontId="11" fillId="0" borderId="0" xfId="0" applyNumberFormat="1" applyFont="1" applyAlignment="1">
      <alignment horizontal="distributed" vertical="center"/>
    </xf>
    <xf numFmtId="0" fontId="11" fillId="0" borderId="6" xfId="0" applyFont="1" applyBorder="1" applyAlignment="1">
      <alignment horizontal="center" vertical="center"/>
    </xf>
    <xf numFmtId="0" fontId="10" fillId="0" borderId="0" xfId="2" applyFont="1">
      <alignment vertical="center"/>
    </xf>
    <xf numFmtId="176" fontId="10" fillId="0" borderId="0" xfId="0" applyNumberFormat="1" applyFont="1" applyAlignment="1">
      <alignment horizontal="right" vertical="center"/>
    </xf>
    <xf numFmtId="49" fontId="10" fillId="0" borderId="0" xfId="0" applyNumberFormat="1" applyFont="1" applyAlignment="1">
      <alignment horizontal="distributed" vertical="center"/>
    </xf>
    <xf numFmtId="0" fontId="10" fillId="0" borderId="11" xfId="2" applyFont="1" applyBorder="1">
      <alignment vertical="center"/>
    </xf>
    <xf numFmtId="38" fontId="10" fillId="0" borderId="0" xfId="1" applyFont="1" applyAlignment="1">
      <alignment horizontal="right" vertical="center"/>
    </xf>
    <xf numFmtId="176" fontId="10" fillId="0" borderId="6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49" fontId="10" fillId="0" borderId="0" xfId="0" applyNumberFormat="1" applyFont="1" applyAlignment="1">
      <alignment horizontal="right" vertical="center"/>
    </xf>
    <xf numFmtId="49" fontId="10" fillId="0" borderId="6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distributed" vertical="center"/>
    </xf>
    <xf numFmtId="38" fontId="10" fillId="0" borderId="0" xfId="1" applyFont="1" applyBorder="1" applyAlignment="1">
      <alignment horizontal="right" vertical="center"/>
    </xf>
    <xf numFmtId="0" fontId="10" fillId="0" borderId="1" xfId="2" applyFont="1" applyBorder="1">
      <alignment vertical="center"/>
    </xf>
    <xf numFmtId="0" fontId="10" fillId="0" borderId="1" xfId="0" applyFont="1" applyBorder="1">
      <alignment vertical="center"/>
    </xf>
    <xf numFmtId="49" fontId="10" fillId="0" borderId="1" xfId="0" applyNumberFormat="1" applyFont="1" applyBorder="1" applyAlignment="1">
      <alignment horizontal="distributed" vertical="center"/>
    </xf>
    <xf numFmtId="38" fontId="10" fillId="0" borderId="1" xfId="1" applyFont="1" applyBorder="1" applyAlignment="1">
      <alignment horizontal="right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5" fillId="0" borderId="0" xfId="2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2" applyFont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0" xfId="2" applyFont="1" applyAlignment="1">
      <alignment horizontal="center" vertical="center"/>
    </xf>
    <xf numFmtId="0" fontId="10" fillId="0" borderId="2" xfId="0" applyFont="1" applyBorder="1">
      <alignment vertical="center"/>
    </xf>
    <xf numFmtId="0" fontId="10" fillId="0" borderId="2" xfId="0" applyFont="1" applyBorder="1" applyAlignment="1">
      <alignment horizontal="center" vertical="center"/>
    </xf>
    <xf numFmtId="0" fontId="10" fillId="0" borderId="2" xfId="2" applyFont="1" applyBorder="1">
      <alignment vertical="center"/>
    </xf>
    <xf numFmtId="38" fontId="10" fillId="0" borderId="2" xfId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12" fillId="0" borderId="0" xfId="2" applyFont="1">
      <alignment vertical="center"/>
    </xf>
    <xf numFmtId="0" fontId="8" fillId="0" borderId="0" xfId="0" applyFont="1">
      <alignment vertical="center"/>
    </xf>
    <xf numFmtId="0" fontId="11" fillId="0" borderId="10" xfId="2" applyFont="1" applyBorder="1">
      <alignment vertical="center"/>
    </xf>
    <xf numFmtId="0" fontId="11" fillId="0" borderId="11" xfId="2" applyFont="1" applyBorder="1">
      <alignment vertical="center"/>
    </xf>
    <xf numFmtId="49" fontId="11" fillId="0" borderId="0" xfId="0" applyNumberFormat="1" applyFont="1">
      <alignment vertical="center"/>
    </xf>
    <xf numFmtId="49" fontId="10" fillId="0" borderId="0" xfId="0" applyNumberFormat="1" applyFont="1">
      <alignment vertical="center"/>
    </xf>
    <xf numFmtId="0" fontId="11" fillId="0" borderId="4" xfId="2" applyFont="1" applyBorder="1" applyAlignment="1">
      <alignment horizontal="center" vertical="center"/>
    </xf>
    <xf numFmtId="0" fontId="1" fillId="0" borderId="0" xfId="2" applyFont="1" applyAlignment="1">
      <alignment vertical="top"/>
    </xf>
    <xf numFmtId="0" fontId="5" fillId="0" borderId="1" xfId="2" applyFont="1" applyBorder="1" applyAlignment="1">
      <alignment vertical="center" wrapText="1"/>
    </xf>
    <xf numFmtId="38" fontId="10" fillId="0" borderId="12" xfId="1" applyFont="1" applyBorder="1" applyAlignment="1">
      <alignment horizontal="right" vertical="center"/>
    </xf>
    <xf numFmtId="38" fontId="10" fillId="0" borderId="6" xfId="1" applyFont="1" applyBorder="1" applyAlignment="1">
      <alignment horizontal="right" vertical="center"/>
    </xf>
    <xf numFmtId="38" fontId="10" fillId="0" borderId="8" xfId="1" applyFont="1" applyBorder="1" applyAlignment="1">
      <alignment horizontal="right" vertical="center"/>
    </xf>
    <xf numFmtId="0" fontId="13" fillId="0" borderId="11" xfId="2" applyFont="1" applyBorder="1">
      <alignment vertical="center"/>
    </xf>
    <xf numFmtId="0" fontId="14" fillId="0" borderId="0" xfId="2" applyFont="1">
      <alignment vertical="center"/>
    </xf>
    <xf numFmtId="38" fontId="11" fillId="0" borderId="0" xfId="1" applyFont="1" applyAlignment="1">
      <alignment horizontal="right" vertical="center"/>
    </xf>
    <xf numFmtId="38" fontId="11" fillId="0" borderId="0" xfId="1" applyFont="1" applyBorder="1" applyAlignment="1">
      <alignment horizontal="right" vertical="center"/>
    </xf>
    <xf numFmtId="38" fontId="11" fillId="0" borderId="6" xfId="1" applyFont="1" applyBorder="1" applyAlignment="1">
      <alignment horizontal="right" vertical="center"/>
    </xf>
    <xf numFmtId="38" fontId="11" fillId="0" borderId="0" xfId="1" applyFont="1" applyFill="1" applyAlignment="1">
      <alignment horizontal="right" vertical="center"/>
    </xf>
    <xf numFmtId="38" fontId="10" fillId="0" borderId="0" xfId="1" applyFont="1" applyFill="1" applyAlignment="1">
      <alignment horizontal="right" vertical="center"/>
    </xf>
    <xf numFmtId="0" fontId="2" fillId="0" borderId="5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11" fillId="0" borderId="2" xfId="2" applyFont="1" applyBorder="1" applyAlignment="1">
      <alignment horizontal="distributed" vertical="center"/>
    </xf>
    <xf numFmtId="0" fontId="11" fillId="0" borderId="0" xfId="0" applyFont="1" applyAlignment="1">
      <alignment horizontal="distributed" vertical="center"/>
    </xf>
    <xf numFmtId="0" fontId="2" fillId="0" borderId="4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</cellXfs>
  <cellStyles count="4">
    <cellStyle name="桁区切り" xfId="1" builtinId="6"/>
    <cellStyle name="標準" xfId="0" builtinId="0"/>
    <cellStyle name="標準_h2d2214j（石油等消費動態統計）" xfId="2" xr:uid="{8E94B719-34B3-4D35-94F1-851698810C9B}"/>
    <cellStyle name="未定義" xfId="3" xr:uid="{CD514AE3-BE0B-4FAD-BB80-D1A5602F06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276860</xdr:colOff>
      <xdr:row>74</xdr:row>
      <xdr:rowOff>1</xdr:rowOff>
    </xdr:from>
    <xdr:to>
      <xdr:col>11</xdr:col>
      <xdr:colOff>899531</xdr:colOff>
      <xdr:row>81</xdr:row>
      <xdr:rowOff>189730</xdr:rowOff>
    </xdr:to>
    <xdr:sp macro="" textlink="">
      <xdr:nvSpPr>
        <xdr:cNvPr id="5125" name="Text Box 5">
          <a:extLst>
            <a:ext uri="{FF2B5EF4-FFF2-40B4-BE49-F238E27FC236}">
              <a16:creationId xmlns:a16="http://schemas.microsoft.com/office/drawing/2014/main" id="{ADE0552E-2BC1-20D6-3F53-9BACABCD3672}"/>
            </a:ext>
          </a:extLst>
        </xdr:cNvPr>
        <xdr:cNvSpPr txBox="1">
          <a:spLocks noChangeArrowheads="1"/>
        </xdr:cNvSpPr>
      </xdr:nvSpPr>
      <xdr:spPr bwMode="auto">
        <a:xfrm>
          <a:off x="320675" y="18834101"/>
          <a:ext cx="12293600" cy="17018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+mn-ea"/>
            </a:rPr>
            <a:t>①石油等消費動態統計の対象事業所のエネルギー消費量は含まれていません。
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②農業部門におけるエネルギー消費量には、本統計で調査を行っていない耕種農業・畜産農業のエネルギー消費量が含まれていません。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 u="none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276860</xdr:colOff>
      <xdr:row>74</xdr:row>
      <xdr:rowOff>1</xdr:rowOff>
    </xdr:from>
    <xdr:to>
      <xdr:col>11</xdr:col>
      <xdr:colOff>899531</xdr:colOff>
      <xdr:row>81</xdr:row>
      <xdr:rowOff>189730</xdr:rowOff>
    </xdr:to>
    <xdr:sp macro="" textlink="">
      <xdr:nvSpPr>
        <xdr:cNvPr id="8197" name="Text Box 5">
          <a:extLst>
            <a:ext uri="{FF2B5EF4-FFF2-40B4-BE49-F238E27FC236}">
              <a16:creationId xmlns:a16="http://schemas.microsoft.com/office/drawing/2014/main" id="{6C8E0C12-CFD0-02FD-340B-92D31A15E7A9}"/>
            </a:ext>
          </a:extLst>
        </xdr:cNvPr>
        <xdr:cNvSpPr txBox="1">
          <a:spLocks noChangeArrowheads="1"/>
        </xdr:cNvSpPr>
      </xdr:nvSpPr>
      <xdr:spPr bwMode="auto">
        <a:xfrm>
          <a:off x="324410" y="19083619"/>
          <a:ext cx="12232341" cy="1680882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+mn-ea"/>
            </a:rPr>
            <a:t>①石油等消費動態統計の対象事業所のエネルギー消費量は含まれていません。
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②農業部門におけるエネルギー消費量には、本統計で調査を行っていない耕種農業・畜産農業のエネルギー消費量が含まれていません。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 u="none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ECF91-ACA4-459F-9901-8245E645DE49}">
  <sheetPr codeName="Sheet14"/>
  <dimension ref="A1:AU175"/>
  <sheetViews>
    <sheetView showGridLines="0" zoomScale="80" zoomScaleNormal="7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2" width="4.26953125" style="1" customWidth="1"/>
    <col min="3" max="3" width="44" style="1" customWidth="1"/>
    <col min="4" max="4" width="0.90625" style="1" customWidth="1"/>
    <col min="5" max="20" width="14.6328125" style="81" customWidth="1"/>
    <col min="21" max="21" width="7.453125" style="82" customWidth="1"/>
    <col min="22" max="22" width="4.26953125" style="1" customWidth="1"/>
    <col min="23" max="23" width="43.7265625" style="1" customWidth="1"/>
    <col min="24" max="24" width="0.90625" style="1" customWidth="1"/>
    <col min="25" max="45" width="14.6328125" style="81" customWidth="1"/>
    <col min="46" max="46" width="7.453125" style="82" customWidth="1"/>
    <col min="47" max="16384" width="9" style="81"/>
  </cols>
  <sheetData>
    <row r="1" spans="1:47" customFormat="1" ht="28" customHeight="1" x14ac:dyDescent="0.2">
      <c r="A1" s="1"/>
      <c r="B1" s="2" t="s">
        <v>47</v>
      </c>
      <c r="C1" s="2"/>
      <c r="E1" s="89" t="s">
        <v>281</v>
      </c>
      <c r="G1" s="3"/>
      <c r="H1" s="3"/>
      <c r="I1" s="4" t="s">
        <v>49</v>
      </c>
      <c r="J1" s="3"/>
      <c r="K1" s="3"/>
      <c r="U1" s="5"/>
      <c r="V1" s="2" t="str">
        <f>B1</f>
        <v>２　直接エネルギー投入</v>
      </c>
      <c r="W1" s="2"/>
      <c r="Y1" s="89" t="s">
        <v>281</v>
      </c>
      <c r="AQ1" s="3"/>
      <c r="AT1" s="5"/>
    </row>
    <row r="2" spans="1:47" customFormat="1" ht="4.5" customHeight="1" x14ac:dyDescent="0.2">
      <c r="A2" s="6"/>
      <c r="C2" s="6"/>
      <c r="D2" s="5"/>
      <c r="K2" s="6"/>
      <c r="M2" s="6"/>
      <c r="N2" s="5"/>
      <c r="U2" s="7"/>
      <c r="AT2" s="7"/>
    </row>
    <row r="3" spans="1:47" s="89" customFormat="1" ht="22" customHeight="1" x14ac:dyDescent="0.2">
      <c r="A3" s="88"/>
      <c r="B3" s="8"/>
      <c r="C3" s="89" t="s">
        <v>64</v>
      </c>
      <c r="D3" s="8"/>
      <c r="E3" s="8"/>
      <c r="F3" s="8"/>
      <c r="U3" s="9"/>
      <c r="V3" s="8"/>
      <c r="W3" s="89" t="s">
        <v>64</v>
      </c>
      <c r="X3" s="8"/>
      <c r="AI3" s="8"/>
      <c r="AJ3" s="8"/>
      <c r="AK3" s="8"/>
      <c r="AL3" s="8"/>
      <c r="AT3" s="9"/>
    </row>
    <row r="4" spans="1:47" customFormat="1" ht="17.25" customHeight="1" x14ac:dyDescent="0.2">
      <c r="A4" s="10"/>
      <c r="B4" s="11"/>
      <c r="C4" s="43"/>
      <c r="G4" s="12"/>
      <c r="H4" s="13"/>
      <c r="I4" s="13"/>
      <c r="J4" s="12"/>
      <c r="K4" s="12"/>
      <c r="L4" s="11"/>
      <c r="M4" s="11"/>
      <c r="N4" s="11"/>
      <c r="O4" s="11"/>
      <c r="P4" s="11"/>
      <c r="Q4" s="13"/>
      <c r="R4" s="13"/>
      <c r="S4" s="13"/>
      <c r="T4" s="11"/>
      <c r="U4" s="14"/>
      <c r="V4" s="11"/>
      <c r="W4" s="4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1"/>
      <c r="AO4" s="11"/>
      <c r="AP4" s="11"/>
      <c r="AQ4" s="11"/>
      <c r="AR4" s="11"/>
      <c r="AS4" s="11"/>
      <c r="AT4" s="14"/>
    </row>
    <row r="5" spans="1:47" s="26" customFormat="1" ht="17.25" customHeight="1" x14ac:dyDescent="0.2">
      <c r="A5" s="15"/>
      <c r="B5" s="16"/>
      <c r="C5" s="17"/>
      <c r="D5" s="17"/>
      <c r="E5" s="18" t="s">
        <v>0</v>
      </c>
      <c r="F5" s="19" t="s">
        <v>1</v>
      </c>
      <c r="G5" s="20"/>
      <c r="H5" s="20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2" t="s">
        <v>2</v>
      </c>
      <c r="U5" s="23"/>
      <c r="V5" s="16"/>
      <c r="W5" s="24" t="s">
        <v>3</v>
      </c>
      <c r="X5" s="17"/>
      <c r="Y5" s="22"/>
      <c r="Z5" s="22"/>
      <c r="AA5" s="25"/>
      <c r="AB5" s="22"/>
      <c r="AC5" s="25"/>
      <c r="AD5" s="21"/>
      <c r="AE5" s="21"/>
      <c r="AF5" s="21"/>
      <c r="AG5" s="21"/>
      <c r="AH5" s="21"/>
      <c r="AI5" s="21"/>
      <c r="AJ5" s="21"/>
      <c r="AK5" s="21"/>
      <c r="AL5" s="21"/>
      <c r="AM5" s="22"/>
      <c r="AN5" s="19" t="s">
        <v>4</v>
      </c>
      <c r="AO5" s="107"/>
      <c r="AP5" s="108"/>
      <c r="AQ5" s="19" t="s">
        <v>5</v>
      </c>
      <c r="AR5" s="21"/>
      <c r="AS5" s="21"/>
      <c r="AT5" s="23"/>
    </row>
    <row r="6" spans="1:47" s="26" customFormat="1" ht="17.25" customHeight="1" x14ac:dyDescent="0.2">
      <c r="A6" s="15"/>
      <c r="B6" s="27"/>
      <c r="C6" s="15"/>
      <c r="D6" s="15"/>
      <c r="E6" s="28"/>
      <c r="F6" s="28"/>
      <c r="G6" s="111" t="s">
        <v>6</v>
      </c>
      <c r="H6" s="112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9"/>
      <c r="V6" s="27"/>
      <c r="W6" s="15"/>
      <c r="X6" s="15"/>
      <c r="Y6" s="19" t="s">
        <v>7</v>
      </c>
      <c r="Z6" s="21"/>
      <c r="AA6" s="25"/>
      <c r="AB6" s="21"/>
      <c r="AC6" s="25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30"/>
      <c r="AO6" s="18" t="s">
        <v>36</v>
      </c>
      <c r="AP6" s="19" t="s">
        <v>35</v>
      </c>
      <c r="AQ6" s="28"/>
      <c r="AR6" s="18" t="s">
        <v>45</v>
      </c>
      <c r="AS6" s="19" t="s">
        <v>46</v>
      </c>
      <c r="AT6" s="29"/>
    </row>
    <row r="7" spans="1:47" s="26" customFormat="1" ht="45.75" customHeight="1" x14ac:dyDescent="0.2">
      <c r="A7" s="15"/>
      <c r="B7" s="27"/>
      <c r="C7" s="15"/>
      <c r="D7" s="15"/>
      <c r="E7" s="30"/>
      <c r="F7" s="30"/>
      <c r="G7" s="30"/>
      <c r="H7" s="31" t="s">
        <v>8</v>
      </c>
      <c r="I7" s="31" t="s">
        <v>9</v>
      </c>
      <c r="J7" s="31" t="s">
        <v>10</v>
      </c>
      <c r="K7" s="31" t="s">
        <v>11</v>
      </c>
      <c r="L7" s="31" t="s">
        <v>12</v>
      </c>
      <c r="M7" s="31" t="s">
        <v>13</v>
      </c>
      <c r="N7" s="31" t="s">
        <v>14</v>
      </c>
      <c r="O7" s="31" t="s">
        <v>15</v>
      </c>
      <c r="P7" s="31" t="s">
        <v>16</v>
      </c>
      <c r="Q7" s="31" t="s">
        <v>17</v>
      </c>
      <c r="R7" s="31" t="s">
        <v>50</v>
      </c>
      <c r="S7" s="31" t="s">
        <v>51</v>
      </c>
      <c r="T7" s="32" t="s">
        <v>18</v>
      </c>
      <c r="U7" s="29"/>
      <c r="V7" s="27"/>
      <c r="W7" s="15"/>
      <c r="X7" s="15"/>
      <c r="Y7" s="30"/>
      <c r="Z7" s="31" t="s">
        <v>19</v>
      </c>
      <c r="AA7" s="31" t="s">
        <v>20</v>
      </c>
      <c r="AB7" s="31" t="s">
        <v>52</v>
      </c>
      <c r="AC7" s="31" t="s">
        <v>21</v>
      </c>
      <c r="AD7" s="31" t="s">
        <v>22</v>
      </c>
      <c r="AE7" s="31" t="s">
        <v>23</v>
      </c>
      <c r="AF7" s="31" t="s">
        <v>24</v>
      </c>
      <c r="AG7" s="31" t="s">
        <v>25</v>
      </c>
      <c r="AH7" s="31" t="s">
        <v>26</v>
      </c>
      <c r="AI7" s="31" t="s">
        <v>27</v>
      </c>
      <c r="AJ7" s="31" t="s">
        <v>28</v>
      </c>
      <c r="AK7" s="31" t="s">
        <v>53</v>
      </c>
      <c r="AL7" s="31" t="s">
        <v>29</v>
      </c>
      <c r="AM7" s="32" t="s">
        <v>30</v>
      </c>
      <c r="AN7" s="33"/>
      <c r="AO7" s="33"/>
      <c r="AP7" s="34"/>
      <c r="AQ7" s="30"/>
      <c r="AR7" s="33"/>
      <c r="AS7" s="34"/>
      <c r="AT7" s="29"/>
    </row>
    <row r="8" spans="1:47" s="43" customFormat="1" ht="16.5" customHeight="1" x14ac:dyDescent="0.2">
      <c r="A8" s="35"/>
      <c r="B8" s="36"/>
      <c r="C8" s="35"/>
      <c r="D8" s="35"/>
      <c r="E8" s="37" t="s">
        <v>65</v>
      </c>
      <c r="F8" s="37" t="s">
        <v>65</v>
      </c>
      <c r="G8" s="37" t="s">
        <v>65</v>
      </c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9" t="s">
        <v>65</v>
      </c>
      <c r="U8" s="40"/>
      <c r="V8" s="36"/>
      <c r="W8" s="35"/>
      <c r="X8" s="35"/>
      <c r="Y8" s="37" t="s">
        <v>65</v>
      </c>
      <c r="Z8" s="38" t="s">
        <v>65</v>
      </c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9" t="s">
        <v>65</v>
      </c>
      <c r="AN8" s="41"/>
      <c r="AO8" s="41"/>
      <c r="AP8" s="42"/>
      <c r="AQ8" s="37"/>
      <c r="AR8" s="41"/>
      <c r="AS8" s="42"/>
      <c r="AT8" s="40"/>
    </row>
    <row r="9" spans="1:47" s="50" customFormat="1" ht="17.25" customHeight="1" x14ac:dyDescent="0.2">
      <c r="A9" s="35"/>
      <c r="B9" s="44"/>
      <c r="C9" s="45"/>
      <c r="D9" s="45"/>
      <c r="E9" s="46" t="s">
        <v>66</v>
      </c>
      <c r="F9" s="46" t="s">
        <v>66</v>
      </c>
      <c r="G9" s="46" t="s">
        <v>66</v>
      </c>
      <c r="H9" s="47" t="s">
        <v>67</v>
      </c>
      <c r="I9" s="47" t="s">
        <v>67</v>
      </c>
      <c r="J9" s="47" t="s">
        <v>67</v>
      </c>
      <c r="K9" s="47" t="s">
        <v>68</v>
      </c>
      <c r="L9" s="47" t="s">
        <v>68</v>
      </c>
      <c r="M9" s="47" t="s">
        <v>68</v>
      </c>
      <c r="N9" s="47" t="s">
        <v>68</v>
      </c>
      <c r="O9" s="47" t="s">
        <v>68</v>
      </c>
      <c r="P9" s="47" t="s">
        <v>67</v>
      </c>
      <c r="Q9" s="47" t="s">
        <v>68</v>
      </c>
      <c r="R9" s="47" t="s">
        <v>67</v>
      </c>
      <c r="S9" s="47" t="s">
        <v>67</v>
      </c>
      <c r="T9" s="46" t="s">
        <v>66</v>
      </c>
      <c r="U9" s="48"/>
      <c r="V9" s="44"/>
      <c r="W9" s="45"/>
      <c r="X9" s="45"/>
      <c r="Y9" s="47" t="s">
        <v>66</v>
      </c>
      <c r="Z9" s="47" t="s">
        <v>66</v>
      </c>
      <c r="AA9" s="47" t="s">
        <v>66</v>
      </c>
      <c r="AB9" s="47" t="s">
        <v>66</v>
      </c>
      <c r="AC9" s="47" t="s">
        <v>66</v>
      </c>
      <c r="AD9" s="47" t="s">
        <v>66</v>
      </c>
      <c r="AE9" s="47" t="s">
        <v>66</v>
      </c>
      <c r="AF9" s="47" t="s">
        <v>66</v>
      </c>
      <c r="AG9" s="47" t="s">
        <v>66</v>
      </c>
      <c r="AH9" s="47" t="s">
        <v>66</v>
      </c>
      <c r="AI9" s="47" t="s">
        <v>66</v>
      </c>
      <c r="AJ9" s="47" t="s">
        <v>67</v>
      </c>
      <c r="AK9" s="47" t="s">
        <v>68</v>
      </c>
      <c r="AL9" s="47" t="s">
        <v>67</v>
      </c>
      <c r="AM9" s="46" t="s">
        <v>66</v>
      </c>
      <c r="AN9" s="49" t="s">
        <v>69</v>
      </c>
      <c r="AO9" s="49" t="s">
        <v>69</v>
      </c>
      <c r="AP9" s="49" t="s">
        <v>69</v>
      </c>
      <c r="AQ9" s="47" t="s">
        <v>71</v>
      </c>
      <c r="AR9" s="47" t="s">
        <v>70</v>
      </c>
      <c r="AS9" s="46" t="s">
        <v>54</v>
      </c>
      <c r="AT9" s="48"/>
    </row>
    <row r="10" spans="1:47" s="43" customFormat="1" ht="20.25" customHeight="1" x14ac:dyDescent="0.2">
      <c r="A10" s="36"/>
      <c r="B10" s="109" t="s">
        <v>31</v>
      </c>
      <c r="C10" s="109"/>
      <c r="D10" s="51"/>
      <c r="E10" s="102">
        <v>91690.021827081466</v>
      </c>
      <c r="F10" s="102">
        <v>34968.133036896899</v>
      </c>
      <c r="G10" s="102">
        <v>16503.586422023054</v>
      </c>
      <c r="H10" s="102">
        <v>83.114089615076992</v>
      </c>
      <c r="I10" s="102">
        <v>339.4306054392996</v>
      </c>
      <c r="J10" s="102">
        <v>3.7516860092552812E-2</v>
      </c>
      <c r="K10" s="102">
        <v>29.030091647707955</v>
      </c>
      <c r="L10" s="102">
        <v>80.362784347100501</v>
      </c>
      <c r="M10" s="102">
        <v>63.755736235613597</v>
      </c>
      <c r="N10" s="102">
        <v>0</v>
      </c>
      <c r="O10" s="102">
        <v>180.50381332238652</v>
      </c>
      <c r="P10" s="102">
        <v>325.13200624040553</v>
      </c>
      <c r="Q10" s="102">
        <v>10795.557941251132</v>
      </c>
      <c r="R10" s="102">
        <v>2.8508998003766246</v>
      </c>
      <c r="S10" s="102">
        <v>2.7434634532176712</v>
      </c>
      <c r="T10" s="102">
        <v>3000.4714875933778</v>
      </c>
      <c r="U10" s="94" t="s">
        <v>31</v>
      </c>
      <c r="V10" s="109" t="s">
        <v>31</v>
      </c>
      <c r="W10" s="109"/>
      <c r="X10" s="90"/>
      <c r="Y10" s="102">
        <v>18464.546614873845</v>
      </c>
      <c r="Z10" s="102">
        <v>12.283236353055289</v>
      </c>
      <c r="AA10" s="102">
        <v>1644.9842688197482</v>
      </c>
      <c r="AB10" s="102">
        <v>10.829542571813997</v>
      </c>
      <c r="AC10" s="102">
        <v>0</v>
      </c>
      <c r="AD10" s="102">
        <v>0</v>
      </c>
      <c r="AE10" s="102">
        <v>3595.5120911887334</v>
      </c>
      <c r="AF10" s="102">
        <v>3720.5812682732794</v>
      </c>
      <c r="AG10" s="102">
        <v>4871.1078523086489</v>
      </c>
      <c r="AH10" s="102">
        <v>90.308224393777252</v>
      </c>
      <c r="AI10" s="102">
        <v>5.3680175933525627</v>
      </c>
      <c r="AJ10" s="102">
        <v>3378.223752998385</v>
      </c>
      <c r="AK10" s="102">
        <v>2.6961927554408671</v>
      </c>
      <c r="AL10" s="102">
        <v>44.741744937894104</v>
      </c>
      <c r="AM10" s="102">
        <v>300.55453780129164</v>
      </c>
      <c r="AN10" s="102">
        <v>516570.97950739384</v>
      </c>
      <c r="AO10" s="102">
        <v>506191.62673188141</v>
      </c>
      <c r="AP10" s="102">
        <v>10379.352775512469</v>
      </c>
      <c r="AQ10" s="102">
        <v>302197.60021704872</v>
      </c>
      <c r="AR10" s="102">
        <v>100793.99456115997</v>
      </c>
      <c r="AS10" s="102">
        <v>43068.668102465454</v>
      </c>
      <c r="AT10" s="94" t="s">
        <v>31</v>
      </c>
    </row>
    <row r="11" spans="1:47" s="55" customFormat="1" ht="20.25" customHeight="1" x14ac:dyDescent="0.2">
      <c r="A11" s="36"/>
      <c r="B11" s="110" t="s">
        <v>72</v>
      </c>
      <c r="C11" s="110"/>
      <c r="D11" s="54"/>
      <c r="E11" s="102">
        <v>3605.1761393442293</v>
      </c>
      <c r="F11" s="102">
        <v>2668.1205338526684</v>
      </c>
      <c r="G11" s="102">
        <v>77.420989990042557</v>
      </c>
      <c r="H11" s="102">
        <v>0</v>
      </c>
      <c r="I11" s="102">
        <v>8.5426508936536916</v>
      </c>
      <c r="J11" s="102">
        <v>0</v>
      </c>
      <c r="K11" s="102">
        <v>0</v>
      </c>
      <c r="L11" s="102">
        <v>0</v>
      </c>
      <c r="M11" s="102">
        <v>0</v>
      </c>
      <c r="N11" s="102">
        <v>0</v>
      </c>
      <c r="O11" s="102">
        <v>17.921739616634916</v>
      </c>
      <c r="P11" s="102">
        <v>1.1490327100515025E-2</v>
      </c>
      <c r="Q11" s="102">
        <v>43.334701634441664</v>
      </c>
      <c r="R11" s="102">
        <v>0</v>
      </c>
      <c r="S11" s="102">
        <v>0</v>
      </c>
      <c r="T11" s="102">
        <v>0.77587613028810243</v>
      </c>
      <c r="U11" s="53" t="s">
        <v>251</v>
      </c>
      <c r="V11" s="110" t="s">
        <v>72</v>
      </c>
      <c r="W11" s="110"/>
      <c r="X11" s="91"/>
      <c r="Y11" s="102">
        <v>2590.6995438626259</v>
      </c>
      <c r="Z11" s="102">
        <v>0</v>
      </c>
      <c r="AA11" s="102">
        <v>450.68037975496031</v>
      </c>
      <c r="AB11" s="102">
        <v>0</v>
      </c>
      <c r="AC11" s="102">
        <v>0</v>
      </c>
      <c r="AD11" s="102">
        <v>0</v>
      </c>
      <c r="AE11" s="102">
        <v>172.03860572484555</v>
      </c>
      <c r="AF11" s="102">
        <v>1678.7987437390877</v>
      </c>
      <c r="AG11" s="102">
        <v>277.97972494232289</v>
      </c>
      <c r="AH11" s="102">
        <v>0.10279059951078268</v>
      </c>
      <c r="AI11" s="102">
        <v>0</v>
      </c>
      <c r="AJ11" s="102">
        <v>27.858329758143498</v>
      </c>
      <c r="AK11" s="102">
        <v>0.58892911738729603</v>
      </c>
      <c r="AL11" s="102">
        <v>0</v>
      </c>
      <c r="AM11" s="102">
        <v>42.100118633612468</v>
      </c>
      <c r="AN11" s="102">
        <v>9765.14995863896</v>
      </c>
      <c r="AO11" s="102">
        <v>9238.3294602113474</v>
      </c>
      <c r="AP11" s="102">
        <v>526.82049842761523</v>
      </c>
      <c r="AQ11" s="102">
        <v>559.6550318819568</v>
      </c>
      <c r="AR11" s="102">
        <v>175.63427273162657</v>
      </c>
      <c r="AS11" s="102">
        <v>108.12097239935483</v>
      </c>
      <c r="AT11" s="53" t="s">
        <v>183</v>
      </c>
    </row>
    <row r="12" spans="1:47" s="55" customFormat="1" ht="20.25" customHeight="1" x14ac:dyDescent="0.2">
      <c r="A12" s="36"/>
      <c r="B12" s="56" t="s">
        <v>55</v>
      </c>
      <c r="C12" s="57" t="s">
        <v>73</v>
      </c>
      <c r="D12" s="54"/>
      <c r="E12" s="102">
        <v>268.26864720033728</v>
      </c>
      <c r="F12" s="102">
        <v>139.54459024501759</v>
      </c>
      <c r="G12" s="102">
        <v>1.2110570528099223</v>
      </c>
      <c r="H12" s="102">
        <v>0</v>
      </c>
      <c r="I12" s="102">
        <v>0</v>
      </c>
      <c r="J12" s="102">
        <v>0</v>
      </c>
      <c r="K12" s="102">
        <v>0</v>
      </c>
      <c r="L12" s="102">
        <v>0</v>
      </c>
      <c r="M12" s="102">
        <v>0</v>
      </c>
      <c r="N12" s="102">
        <v>0</v>
      </c>
      <c r="O12" s="102">
        <v>0</v>
      </c>
      <c r="P12" s="102">
        <v>0</v>
      </c>
      <c r="Q12" s="102">
        <v>0.46905380494225868</v>
      </c>
      <c r="R12" s="102">
        <v>0</v>
      </c>
      <c r="S12" s="102">
        <v>0</v>
      </c>
      <c r="T12" s="102">
        <v>0.66899927432122441</v>
      </c>
      <c r="U12" s="58" t="s">
        <v>253</v>
      </c>
      <c r="V12" s="56" t="s">
        <v>253</v>
      </c>
      <c r="W12" s="57" t="s">
        <v>254</v>
      </c>
      <c r="X12" s="91"/>
      <c r="Y12" s="102">
        <v>138.33353319220768</v>
      </c>
      <c r="Z12" s="102">
        <v>0</v>
      </c>
      <c r="AA12" s="102">
        <v>9.1649463603109531</v>
      </c>
      <c r="AB12" s="102">
        <v>0</v>
      </c>
      <c r="AC12" s="102">
        <v>0</v>
      </c>
      <c r="AD12" s="102">
        <v>0</v>
      </c>
      <c r="AE12" s="102">
        <v>24.664631021752594</v>
      </c>
      <c r="AF12" s="102">
        <v>95.115562715452413</v>
      </c>
      <c r="AG12" s="102">
        <v>10.232122103614783</v>
      </c>
      <c r="AH12" s="102">
        <v>0</v>
      </c>
      <c r="AI12" s="102">
        <v>0</v>
      </c>
      <c r="AJ12" s="102">
        <v>1.205670777860212</v>
      </c>
      <c r="AK12" s="102">
        <v>0</v>
      </c>
      <c r="AL12" s="102">
        <v>0</v>
      </c>
      <c r="AM12" s="102">
        <v>9.7310581469679899E-2</v>
      </c>
      <c r="AN12" s="102">
        <v>1362.0642507035593</v>
      </c>
      <c r="AO12" s="102">
        <v>1320.9405670108599</v>
      </c>
      <c r="AP12" s="102">
        <v>41.123683692699508</v>
      </c>
      <c r="AQ12" s="102">
        <v>2.6554113060590776</v>
      </c>
      <c r="AR12" s="102">
        <v>0.85174543534208702</v>
      </c>
      <c r="AS12" s="102">
        <v>0.46567881202897082</v>
      </c>
      <c r="AT12" s="58" t="s">
        <v>55</v>
      </c>
    </row>
    <row r="13" spans="1:47" s="65" customFormat="1" ht="20.25" customHeight="1" x14ac:dyDescent="0.2">
      <c r="A13" s="59"/>
      <c r="B13" s="60">
        <v>1</v>
      </c>
      <c r="C13" s="61" t="s">
        <v>48</v>
      </c>
      <c r="D13" s="62"/>
      <c r="E13" s="63">
        <v>171.74585548294328</v>
      </c>
      <c r="F13" s="63">
        <v>48.779610620844807</v>
      </c>
      <c r="G13" s="63">
        <v>1.1520342308558238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63">
        <v>0.42430138753272773</v>
      </c>
      <c r="R13" s="63">
        <v>0</v>
      </c>
      <c r="S13" s="63">
        <v>0</v>
      </c>
      <c r="T13" s="63">
        <v>0.6616941779401988</v>
      </c>
      <c r="U13" s="64">
        <v>1</v>
      </c>
      <c r="V13" s="60">
        <v>1</v>
      </c>
      <c r="W13" s="61" t="s">
        <v>48</v>
      </c>
      <c r="X13" s="62"/>
      <c r="Y13" s="63">
        <v>47.627576389988988</v>
      </c>
      <c r="Z13" s="63">
        <v>0</v>
      </c>
      <c r="AA13" s="63">
        <v>4.2425887080423648</v>
      </c>
      <c r="AB13" s="63">
        <v>0</v>
      </c>
      <c r="AC13" s="63">
        <v>0</v>
      </c>
      <c r="AD13" s="63">
        <v>0</v>
      </c>
      <c r="AE13" s="63">
        <v>22.142351164261672</v>
      </c>
      <c r="AF13" s="63">
        <v>11.166086654332979</v>
      </c>
      <c r="AG13" s="63">
        <v>9.9397214750514387</v>
      </c>
      <c r="AH13" s="63">
        <v>0</v>
      </c>
      <c r="AI13" s="63">
        <v>0</v>
      </c>
      <c r="AJ13" s="63">
        <v>1.079253303214385</v>
      </c>
      <c r="AK13" s="63">
        <v>0</v>
      </c>
      <c r="AL13" s="63">
        <v>0</v>
      </c>
      <c r="AM13" s="63">
        <v>8.7651510566169981E-3</v>
      </c>
      <c r="AN13" s="63">
        <v>1301.325134007039</v>
      </c>
      <c r="AO13" s="63">
        <v>1261.7135033945187</v>
      </c>
      <c r="AP13" s="63">
        <v>39.611630612520358</v>
      </c>
      <c r="AQ13" s="63">
        <v>1.8675434255628007</v>
      </c>
      <c r="AR13" s="63">
        <v>0.54528659952772374</v>
      </c>
      <c r="AS13" s="63">
        <v>0.46567881202897082</v>
      </c>
      <c r="AT13" s="64">
        <v>1</v>
      </c>
      <c r="AU13" s="55"/>
    </row>
    <row r="14" spans="1:47" s="55" customFormat="1" ht="20.25" customHeight="1" x14ac:dyDescent="0.2">
      <c r="A14" s="36"/>
      <c r="B14" s="60">
        <v>2</v>
      </c>
      <c r="C14" s="61" t="s">
        <v>184</v>
      </c>
      <c r="D14" s="54"/>
      <c r="E14" s="63">
        <v>96.522791717394028</v>
      </c>
      <c r="F14" s="63">
        <v>90.764979624172781</v>
      </c>
      <c r="G14" s="63">
        <v>5.902282195409838E-2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4.475241740953103E-2</v>
      </c>
      <c r="R14" s="63">
        <v>0</v>
      </c>
      <c r="S14" s="63">
        <v>0</v>
      </c>
      <c r="T14" s="63">
        <v>7.3050963810256673E-3</v>
      </c>
      <c r="U14" s="64">
        <v>2</v>
      </c>
      <c r="V14" s="60">
        <v>2</v>
      </c>
      <c r="W14" s="61" t="s">
        <v>184</v>
      </c>
      <c r="X14" s="91"/>
      <c r="Y14" s="63">
        <v>90.70595680221868</v>
      </c>
      <c r="Z14" s="63">
        <v>0</v>
      </c>
      <c r="AA14" s="63">
        <v>4.9223576522685875</v>
      </c>
      <c r="AB14" s="63">
        <v>0</v>
      </c>
      <c r="AC14" s="63">
        <v>0</v>
      </c>
      <c r="AD14" s="63">
        <v>0</v>
      </c>
      <c r="AE14" s="63">
        <v>2.5222798574909215</v>
      </c>
      <c r="AF14" s="63">
        <v>83.949476061119427</v>
      </c>
      <c r="AG14" s="63">
        <v>0.29240062856334398</v>
      </c>
      <c r="AH14" s="63">
        <v>0</v>
      </c>
      <c r="AI14" s="63">
        <v>0</v>
      </c>
      <c r="AJ14" s="63">
        <v>0.12641747464582706</v>
      </c>
      <c r="AK14" s="63">
        <v>0</v>
      </c>
      <c r="AL14" s="63">
        <v>0</v>
      </c>
      <c r="AM14" s="63">
        <v>8.8545430413062912E-2</v>
      </c>
      <c r="AN14" s="63">
        <v>60.739116696520313</v>
      </c>
      <c r="AO14" s="63">
        <v>59.227063616341162</v>
      </c>
      <c r="AP14" s="63">
        <v>1.512053080179151</v>
      </c>
      <c r="AQ14" s="63">
        <v>0.78786788049627698</v>
      </c>
      <c r="AR14" s="63">
        <v>0.30645883581436334</v>
      </c>
      <c r="AS14" s="63">
        <v>0</v>
      </c>
      <c r="AT14" s="64">
        <v>2</v>
      </c>
    </row>
    <row r="15" spans="1:47" s="65" customFormat="1" ht="20.25" customHeight="1" x14ac:dyDescent="0.2">
      <c r="A15" s="59"/>
      <c r="B15" s="56" t="s">
        <v>185</v>
      </c>
      <c r="C15" s="57" t="s">
        <v>186</v>
      </c>
      <c r="D15" s="62"/>
      <c r="E15" s="102">
        <v>290.85781564221003</v>
      </c>
      <c r="F15" s="102">
        <v>238.77542383264927</v>
      </c>
      <c r="G15" s="102">
        <v>0.1759160968234631</v>
      </c>
      <c r="H15" s="102">
        <v>0</v>
      </c>
      <c r="I15" s="102">
        <v>0</v>
      </c>
      <c r="J15" s="102">
        <v>0</v>
      </c>
      <c r="K15" s="102">
        <v>0</v>
      </c>
      <c r="L15" s="102">
        <v>0</v>
      </c>
      <c r="M15" s="102">
        <v>0</v>
      </c>
      <c r="N15" s="102">
        <v>0</v>
      </c>
      <c r="O15" s="102">
        <v>0</v>
      </c>
      <c r="P15" s="102">
        <v>0</v>
      </c>
      <c r="Q15" s="102">
        <v>0.15222383635134318</v>
      </c>
      <c r="R15" s="102">
        <v>0</v>
      </c>
      <c r="S15" s="102">
        <v>0</v>
      </c>
      <c r="T15" s="102">
        <v>0</v>
      </c>
      <c r="U15" s="58" t="s">
        <v>255</v>
      </c>
      <c r="V15" s="56" t="s">
        <v>255</v>
      </c>
      <c r="W15" s="57" t="s">
        <v>256</v>
      </c>
      <c r="X15" s="100"/>
      <c r="Y15" s="102">
        <v>238.5995077358258</v>
      </c>
      <c r="Z15" s="102">
        <v>0</v>
      </c>
      <c r="AA15" s="102">
        <v>2.587845875250129</v>
      </c>
      <c r="AB15" s="102">
        <v>0</v>
      </c>
      <c r="AC15" s="102">
        <v>0</v>
      </c>
      <c r="AD15" s="102">
        <v>0</v>
      </c>
      <c r="AE15" s="102">
        <v>2.5673488067576047</v>
      </c>
      <c r="AF15" s="102">
        <v>20.718247262124081</v>
      </c>
      <c r="AG15" s="102">
        <v>208.02003724839287</v>
      </c>
      <c r="AH15" s="102">
        <v>6.6782823257790138E-3</v>
      </c>
      <c r="AI15" s="102">
        <v>0</v>
      </c>
      <c r="AJ15" s="102">
        <v>0.62594097751343925</v>
      </c>
      <c r="AK15" s="102">
        <v>0</v>
      </c>
      <c r="AL15" s="102">
        <v>0</v>
      </c>
      <c r="AM15" s="102">
        <v>0.57648968179607474</v>
      </c>
      <c r="AN15" s="102">
        <v>551.12933074241971</v>
      </c>
      <c r="AO15" s="102">
        <v>549.79285112881928</v>
      </c>
      <c r="AP15" s="102">
        <v>1.3364796136004742</v>
      </c>
      <c r="AQ15" s="102">
        <v>0.9614239010147837</v>
      </c>
      <c r="AR15" s="102">
        <v>1.3281474341351844E-2</v>
      </c>
      <c r="AS15" s="102">
        <v>0.92727886808930093</v>
      </c>
      <c r="AT15" s="58" t="s">
        <v>185</v>
      </c>
      <c r="AU15" s="55"/>
    </row>
    <row r="16" spans="1:47" s="55" customFormat="1" ht="20.25" customHeight="1" x14ac:dyDescent="0.2">
      <c r="A16" s="36"/>
      <c r="B16" s="60">
        <v>3</v>
      </c>
      <c r="C16" s="61" t="s">
        <v>187</v>
      </c>
      <c r="D16" s="54"/>
      <c r="E16" s="63">
        <v>171.03301112033566</v>
      </c>
      <c r="F16" s="63">
        <v>165.78468428787502</v>
      </c>
      <c r="G16" s="63">
        <v>3.674357779108562E-2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3.1794977683287574E-2</v>
      </c>
      <c r="R16" s="63">
        <v>0</v>
      </c>
      <c r="S16" s="63">
        <v>0</v>
      </c>
      <c r="T16" s="63">
        <v>0</v>
      </c>
      <c r="U16" s="64">
        <v>3</v>
      </c>
      <c r="V16" s="60">
        <v>3</v>
      </c>
      <c r="W16" s="61" t="s">
        <v>187</v>
      </c>
      <c r="X16" s="91"/>
      <c r="Y16" s="63">
        <v>165.74794071008392</v>
      </c>
      <c r="Z16" s="63">
        <v>0</v>
      </c>
      <c r="AA16" s="63">
        <v>1.1205941262924684</v>
      </c>
      <c r="AB16" s="63">
        <v>0</v>
      </c>
      <c r="AC16" s="63">
        <v>0</v>
      </c>
      <c r="AD16" s="63">
        <v>0</v>
      </c>
      <c r="AE16" s="63">
        <v>1.2055875068008961</v>
      </c>
      <c r="AF16" s="63">
        <v>16.312488621715072</v>
      </c>
      <c r="AG16" s="63">
        <v>144.20051838320802</v>
      </c>
      <c r="AH16" s="63">
        <v>6.6782823257790138E-3</v>
      </c>
      <c r="AI16" s="63">
        <v>0</v>
      </c>
      <c r="AJ16" s="63">
        <v>0.37026147068149867</v>
      </c>
      <c r="AK16" s="63">
        <v>0</v>
      </c>
      <c r="AL16" s="63">
        <v>0</v>
      </c>
      <c r="AM16" s="63">
        <v>3.3227744052041146E-2</v>
      </c>
      <c r="AN16" s="63">
        <v>55.564047345513799</v>
      </c>
      <c r="AO16" s="63">
        <v>55.263146448235595</v>
      </c>
      <c r="AP16" s="63">
        <v>0.30090089727820335</v>
      </c>
      <c r="AQ16" s="63">
        <v>0</v>
      </c>
      <c r="AR16" s="63">
        <v>0</v>
      </c>
      <c r="AS16" s="63">
        <v>0</v>
      </c>
      <c r="AT16" s="64">
        <v>3</v>
      </c>
    </row>
    <row r="17" spans="1:46" s="65" customFormat="1" ht="20.25" customHeight="1" x14ac:dyDescent="0.2">
      <c r="A17" s="59"/>
      <c r="B17" s="60">
        <v>4</v>
      </c>
      <c r="C17" s="61" t="s">
        <v>188</v>
      </c>
      <c r="D17" s="62"/>
      <c r="E17" s="63">
        <v>119.82480452187437</v>
      </c>
      <c r="F17" s="63">
        <v>72.990739544774243</v>
      </c>
      <c r="G17" s="63">
        <v>0.13917251903237748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63">
        <v>0.12042885866805561</v>
      </c>
      <c r="R17" s="63">
        <v>0</v>
      </c>
      <c r="S17" s="63">
        <v>0</v>
      </c>
      <c r="T17" s="63">
        <v>0</v>
      </c>
      <c r="U17" s="64">
        <v>4</v>
      </c>
      <c r="V17" s="60">
        <v>4</v>
      </c>
      <c r="W17" s="61" t="s">
        <v>188</v>
      </c>
      <c r="X17" s="62"/>
      <c r="Y17" s="63">
        <v>72.851567025741858</v>
      </c>
      <c r="Z17" s="63">
        <v>0</v>
      </c>
      <c r="AA17" s="63">
        <v>1.4672517489576609</v>
      </c>
      <c r="AB17" s="63">
        <v>0</v>
      </c>
      <c r="AC17" s="63">
        <v>0</v>
      </c>
      <c r="AD17" s="63">
        <v>0</v>
      </c>
      <c r="AE17" s="63">
        <v>1.361761299956709</v>
      </c>
      <c r="AF17" s="63">
        <v>4.4057586404090072</v>
      </c>
      <c r="AG17" s="63">
        <v>63.819518865184847</v>
      </c>
      <c r="AH17" s="63">
        <v>0</v>
      </c>
      <c r="AI17" s="63">
        <v>0</v>
      </c>
      <c r="AJ17" s="63">
        <v>0.25567950683194063</v>
      </c>
      <c r="AK17" s="63">
        <v>0</v>
      </c>
      <c r="AL17" s="63">
        <v>0</v>
      </c>
      <c r="AM17" s="63">
        <v>0.54326193774403364</v>
      </c>
      <c r="AN17" s="63">
        <v>495.56528339690595</v>
      </c>
      <c r="AO17" s="63">
        <v>494.52970468058368</v>
      </c>
      <c r="AP17" s="63">
        <v>1.0355787163222707</v>
      </c>
      <c r="AQ17" s="63">
        <v>0.9614239010147837</v>
      </c>
      <c r="AR17" s="63">
        <v>1.3281474341351844E-2</v>
      </c>
      <c r="AS17" s="63">
        <v>0.92727886808930093</v>
      </c>
      <c r="AT17" s="64">
        <v>4</v>
      </c>
    </row>
    <row r="18" spans="1:46" s="65" customFormat="1" ht="20.25" customHeight="1" x14ac:dyDescent="0.2">
      <c r="A18" s="59"/>
      <c r="B18" s="56" t="s">
        <v>189</v>
      </c>
      <c r="C18" s="57" t="s">
        <v>190</v>
      </c>
      <c r="D18" s="62"/>
      <c r="E18" s="102">
        <v>386.65691776556122</v>
      </c>
      <c r="F18" s="102">
        <v>275.51559734673612</v>
      </c>
      <c r="G18" s="102">
        <v>27.247364653612287</v>
      </c>
      <c r="H18" s="102">
        <v>0</v>
      </c>
      <c r="I18" s="102">
        <v>8.5426508936536916</v>
      </c>
      <c r="J18" s="102">
        <v>0</v>
      </c>
      <c r="K18" s="102">
        <v>0</v>
      </c>
      <c r="L18" s="102">
        <v>0</v>
      </c>
      <c r="M18" s="102">
        <v>0</v>
      </c>
      <c r="N18" s="102">
        <v>0</v>
      </c>
      <c r="O18" s="102">
        <v>17.921739616634916</v>
      </c>
      <c r="P18" s="102">
        <v>1.1490327100515025E-2</v>
      </c>
      <c r="Q18" s="102">
        <v>0.57769600607277893</v>
      </c>
      <c r="R18" s="102">
        <v>0</v>
      </c>
      <c r="S18" s="102">
        <v>0</v>
      </c>
      <c r="T18" s="102">
        <v>1.3996827120451326E-2</v>
      </c>
      <c r="U18" s="58" t="s">
        <v>257</v>
      </c>
      <c r="V18" s="56" t="s">
        <v>257</v>
      </c>
      <c r="W18" s="57" t="s">
        <v>258</v>
      </c>
      <c r="X18" s="100"/>
      <c r="Y18" s="102">
        <v>248.26823269312379</v>
      </c>
      <c r="Z18" s="102">
        <v>0</v>
      </c>
      <c r="AA18" s="102">
        <v>0.6577755711954022</v>
      </c>
      <c r="AB18" s="102">
        <v>0</v>
      </c>
      <c r="AC18" s="102">
        <v>0</v>
      </c>
      <c r="AD18" s="102">
        <v>0</v>
      </c>
      <c r="AE18" s="102">
        <v>3.504601932823777</v>
      </c>
      <c r="AF18" s="102">
        <v>202.89914979679392</v>
      </c>
      <c r="AG18" s="102">
        <v>20.164976029000453</v>
      </c>
      <c r="AH18" s="102">
        <v>9.6112317185003654E-2</v>
      </c>
      <c r="AI18" s="102">
        <v>0</v>
      </c>
      <c r="AJ18" s="102">
        <v>0.92942358571434436</v>
      </c>
      <c r="AK18" s="102">
        <v>0.58892911738729603</v>
      </c>
      <c r="AL18" s="102">
        <v>0</v>
      </c>
      <c r="AM18" s="102">
        <v>20.112437626241928</v>
      </c>
      <c r="AN18" s="102">
        <v>1064.7323034865876</v>
      </c>
      <c r="AO18" s="102">
        <v>1038.9534150721374</v>
      </c>
      <c r="AP18" s="102">
        <v>25.778888414450115</v>
      </c>
      <c r="AQ18" s="102">
        <v>402.91593240473134</v>
      </c>
      <c r="AR18" s="102">
        <v>156.24673179017185</v>
      </c>
      <c r="AS18" s="102">
        <v>1.2248501983055278</v>
      </c>
      <c r="AT18" s="58" t="s">
        <v>189</v>
      </c>
    </row>
    <row r="19" spans="1:46" s="55" customFormat="1" ht="20.25" customHeight="1" x14ac:dyDescent="0.2">
      <c r="A19" s="36"/>
      <c r="B19" s="60">
        <v>5</v>
      </c>
      <c r="C19" s="61" t="s">
        <v>190</v>
      </c>
      <c r="D19" s="54"/>
      <c r="E19" s="63">
        <v>386.65691776556122</v>
      </c>
      <c r="F19" s="63">
        <v>275.51559734673612</v>
      </c>
      <c r="G19" s="63">
        <v>27.247364653612287</v>
      </c>
      <c r="H19" s="63">
        <v>0</v>
      </c>
      <c r="I19" s="63">
        <v>8.5426508936536916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17.921739616634916</v>
      </c>
      <c r="P19" s="63">
        <v>1.1490327100515025E-2</v>
      </c>
      <c r="Q19" s="63">
        <v>0.57769600607277893</v>
      </c>
      <c r="R19" s="63">
        <v>0</v>
      </c>
      <c r="S19" s="63">
        <v>0</v>
      </c>
      <c r="T19" s="63">
        <v>1.3996827120451326E-2</v>
      </c>
      <c r="U19" s="64">
        <v>5</v>
      </c>
      <c r="V19" s="60">
        <v>5</v>
      </c>
      <c r="W19" s="61" t="s">
        <v>190</v>
      </c>
      <c r="X19" s="91"/>
      <c r="Y19" s="63">
        <v>248.26823269312379</v>
      </c>
      <c r="Z19" s="63">
        <v>0</v>
      </c>
      <c r="AA19" s="63">
        <v>0.6577755711954022</v>
      </c>
      <c r="AB19" s="63">
        <v>0</v>
      </c>
      <c r="AC19" s="63">
        <v>0</v>
      </c>
      <c r="AD19" s="63">
        <v>0</v>
      </c>
      <c r="AE19" s="63">
        <v>3.504601932823777</v>
      </c>
      <c r="AF19" s="63">
        <v>202.89914979679392</v>
      </c>
      <c r="AG19" s="63">
        <v>20.164976029000453</v>
      </c>
      <c r="AH19" s="63">
        <v>9.6112317185003654E-2</v>
      </c>
      <c r="AI19" s="63">
        <v>0</v>
      </c>
      <c r="AJ19" s="63">
        <v>0.92942358571434436</v>
      </c>
      <c r="AK19" s="63">
        <v>0.58892911738729603</v>
      </c>
      <c r="AL19" s="63">
        <v>0</v>
      </c>
      <c r="AM19" s="63">
        <v>20.112437626241928</v>
      </c>
      <c r="AN19" s="63">
        <v>1064.7323034865876</v>
      </c>
      <c r="AO19" s="63">
        <v>1038.9534150721374</v>
      </c>
      <c r="AP19" s="63">
        <v>25.778888414450115</v>
      </c>
      <c r="AQ19" s="63">
        <v>402.91593240473134</v>
      </c>
      <c r="AR19" s="63">
        <v>156.24673179017185</v>
      </c>
      <c r="AS19" s="63">
        <v>1.2248501983055278</v>
      </c>
      <c r="AT19" s="64">
        <v>5</v>
      </c>
    </row>
    <row r="20" spans="1:46" s="65" customFormat="1" ht="20.25" customHeight="1" x14ac:dyDescent="0.2">
      <c r="A20" s="59"/>
      <c r="B20" s="56" t="s">
        <v>191</v>
      </c>
      <c r="C20" s="57" t="s">
        <v>192</v>
      </c>
      <c r="D20" s="62"/>
      <c r="E20" s="102">
        <v>2659.3927587361213</v>
      </c>
      <c r="F20" s="102">
        <v>2014.2849224282654</v>
      </c>
      <c r="G20" s="102">
        <v>48.786652186796879</v>
      </c>
      <c r="H20" s="102">
        <v>0</v>
      </c>
      <c r="I20" s="102">
        <v>0</v>
      </c>
      <c r="J20" s="102">
        <v>0</v>
      </c>
      <c r="K20" s="102">
        <v>0</v>
      </c>
      <c r="L20" s="102">
        <v>0</v>
      </c>
      <c r="M20" s="102">
        <v>0</v>
      </c>
      <c r="N20" s="102">
        <v>0</v>
      </c>
      <c r="O20" s="102">
        <v>0</v>
      </c>
      <c r="P20" s="102">
        <v>0</v>
      </c>
      <c r="Q20" s="102">
        <v>42.135727987075285</v>
      </c>
      <c r="R20" s="102">
        <v>0</v>
      </c>
      <c r="S20" s="102">
        <v>0</v>
      </c>
      <c r="T20" s="102">
        <v>9.2880028846426724E-2</v>
      </c>
      <c r="U20" s="58" t="s">
        <v>259</v>
      </c>
      <c r="V20" s="56" t="s">
        <v>259</v>
      </c>
      <c r="W20" s="57" t="s">
        <v>260</v>
      </c>
      <c r="X20" s="100"/>
      <c r="Y20" s="102">
        <v>1965.4982702414688</v>
      </c>
      <c r="Z20" s="102">
        <v>0</v>
      </c>
      <c r="AA20" s="102">
        <v>438.26981194820382</v>
      </c>
      <c r="AB20" s="102">
        <v>0</v>
      </c>
      <c r="AC20" s="102">
        <v>0</v>
      </c>
      <c r="AD20" s="102">
        <v>0</v>
      </c>
      <c r="AE20" s="102">
        <v>141.30202396351157</v>
      </c>
      <c r="AF20" s="102">
        <v>1360.0657839647172</v>
      </c>
      <c r="AG20" s="102">
        <v>39.562589561314795</v>
      </c>
      <c r="AH20" s="102">
        <v>0</v>
      </c>
      <c r="AI20" s="102">
        <v>0</v>
      </c>
      <c r="AJ20" s="102">
        <v>25.097294417055501</v>
      </c>
      <c r="AK20" s="102">
        <v>0</v>
      </c>
      <c r="AL20" s="102">
        <v>0</v>
      </c>
      <c r="AM20" s="102">
        <v>21.313880744104786</v>
      </c>
      <c r="AN20" s="102">
        <v>6787.2240737063939</v>
      </c>
      <c r="AO20" s="102">
        <v>6328.6426269995291</v>
      </c>
      <c r="AP20" s="102">
        <v>458.58144670686517</v>
      </c>
      <c r="AQ20" s="102">
        <v>153.12226427015162</v>
      </c>
      <c r="AR20" s="102">
        <v>18.522514031771269</v>
      </c>
      <c r="AS20" s="102">
        <v>105.50316452093102</v>
      </c>
      <c r="AT20" s="58" t="s">
        <v>191</v>
      </c>
    </row>
    <row r="21" spans="1:46" s="55" customFormat="1" ht="20.25" customHeight="1" x14ac:dyDescent="0.2">
      <c r="A21" s="36"/>
      <c r="B21" s="60">
        <v>6</v>
      </c>
      <c r="C21" s="61" t="s">
        <v>193</v>
      </c>
      <c r="D21" s="54"/>
      <c r="E21" s="63">
        <v>1593.1280891029369</v>
      </c>
      <c r="F21" s="63">
        <v>1279.2141946781999</v>
      </c>
      <c r="G21" s="63">
        <v>22.702172232396023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19.618074093002164</v>
      </c>
      <c r="R21" s="63">
        <v>0</v>
      </c>
      <c r="S21" s="63">
        <v>0</v>
      </c>
      <c r="T21" s="63">
        <v>3.0722712039811521E-2</v>
      </c>
      <c r="U21" s="64">
        <v>6</v>
      </c>
      <c r="V21" s="60">
        <v>6</v>
      </c>
      <c r="W21" s="61" t="s">
        <v>193</v>
      </c>
      <c r="X21" s="91"/>
      <c r="Y21" s="63">
        <v>1256.5120224458037</v>
      </c>
      <c r="Z21" s="63">
        <v>0</v>
      </c>
      <c r="AA21" s="63">
        <v>204.16210209988418</v>
      </c>
      <c r="AB21" s="63">
        <v>0</v>
      </c>
      <c r="AC21" s="63">
        <v>0</v>
      </c>
      <c r="AD21" s="63">
        <v>0</v>
      </c>
      <c r="AE21" s="63">
        <v>83.451705087842285</v>
      </c>
      <c r="AF21" s="63">
        <v>932.14539008539066</v>
      </c>
      <c r="AG21" s="63">
        <v>35.39901540127606</v>
      </c>
      <c r="AH21" s="63">
        <v>0</v>
      </c>
      <c r="AI21" s="63">
        <v>0</v>
      </c>
      <c r="AJ21" s="63">
        <v>10.637931782492634</v>
      </c>
      <c r="AK21" s="63">
        <v>0</v>
      </c>
      <c r="AL21" s="63">
        <v>0</v>
      </c>
      <c r="AM21" s="63">
        <v>21.310213902298187</v>
      </c>
      <c r="AN21" s="63">
        <v>3297.8331278552932</v>
      </c>
      <c r="AO21" s="63">
        <v>3008.1903078945138</v>
      </c>
      <c r="AP21" s="63">
        <v>289.64281996077966</v>
      </c>
      <c r="AQ21" s="63">
        <v>92.066185931893102</v>
      </c>
      <c r="AR21" s="63">
        <v>10.783775752820226</v>
      </c>
      <c r="AS21" s="63">
        <v>64.342428111223953</v>
      </c>
      <c r="AT21" s="64">
        <v>6</v>
      </c>
    </row>
    <row r="22" spans="1:46" s="65" customFormat="1" ht="20.25" customHeight="1" x14ac:dyDescent="0.2">
      <c r="A22" s="59"/>
      <c r="B22" s="60">
        <v>7</v>
      </c>
      <c r="C22" s="61" t="s">
        <v>194</v>
      </c>
      <c r="D22" s="62"/>
      <c r="E22" s="63">
        <v>547.98237708631802</v>
      </c>
      <c r="F22" s="63">
        <v>407.5736685253022</v>
      </c>
      <c r="G22" s="63">
        <v>10.570628050854669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9.1145189326393812</v>
      </c>
      <c r="R22" s="63">
        <v>0</v>
      </c>
      <c r="S22" s="63">
        <v>0</v>
      </c>
      <c r="T22" s="63">
        <v>3.7516854308944157E-2</v>
      </c>
      <c r="U22" s="64">
        <v>7</v>
      </c>
      <c r="V22" s="60">
        <v>7</v>
      </c>
      <c r="W22" s="61" t="s">
        <v>194</v>
      </c>
      <c r="X22" s="62"/>
      <c r="Y22" s="63">
        <v>397.00304047444752</v>
      </c>
      <c r="Z22" s="63">
        <v>0</v>
      </c>
      <c r="AA22" s="63">
        <v>98.592971632535026</v>
      </c>
      <c r="AB22" s="63">
        <v>0</v>
      </c>
      <c r="AC22" s="63">
        <v>0</v>
      </c>
      <c r="AD22" s="63">
        <v>0</v>
      </c>
      <c r="AE22" s="63">
        <v>29.960919308797724</v>
      </c>
      <c r="AF22" s="63">
        <v>266.45209314813047</v>
      </c>
      <c r="AG22" s="63">
        <v>3.7195160170834307</v>
      </c>
      <c r="AH22" s="63">
        <v>0</v>
      </c>
      <c r="AI22" s="63">
        <v>0</v>
      </c>
      <c r="AJ22" s="63">
        <v>10.152991621677096</v>
      </c>
      <c r="AK22" s="63">
        <v>0</v>
      </c>
      <c r="AL22" s="63">
        <v>0</v>
      </c>
      <c r="AM22" s="63">
        <v>3.6668418066008999E-3</v>
      </c>
      <c r="AN22" s="63">
        <v>1485.8693901576858</v>
      </c>
      <c r="AO22" s="63">
        <v>1401.7525803476658</v>
      </c>
      <c r="AP22" s="63">
        <v>84.116809810019888</v>
      </c>
      <c r="AQ22" s="63">
        <v>2.2964623777379805</v>
      </c>
      <c r="AR22" s="63">
        <v>0.21536722167480521</v>
      </c>
      <c r="AS22" s="63">
        <v>1.7427798055961077</v>
      </c>
      <c r="AT22" s="64">
        <v>7</v>
      </c>
    </row>
    <row r="23" spans="1:46" s="65" customFormat="1" ht="20.25" customHeight="1" x14ac:dyDescent="0.2">
      <c r="A23" s="59"/>
      <c r="B23" s="60">
        <v>8</v>
      </c>
      <c r="C23" s="61" t="s">
        <v>195</v>
      </c>
      <c r="D23" s="62"/>
      <c r="E23" s="63">
        <v>518.28229254686653</v>
      </c>
      <c r="F23" s="63">
        <v>327.49705922476352</v>
      </c>
      <c r="G23" s="63">
        <v>15.513851903546183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13.403134961433739</v>
      </c>
      <c r="R23" s="63">
        <v>0</v>
      </c>
      <c r="S23" s="63">
        <v>0</v>
      </c>
      <c r="T23" s="63">
        <v>2.4640462497671056E-2</v>
      </c>
      <c r="U23" s="64">
        <v>8</v>
      </c>
      <c r="V23" s="60">
        <v>8</v>
      </c>
      <c r="W23" s="61" t="s">
        <v>195</v>
      </c>
      <c r="X23" s="62"/>
      <c r="Y23" s="63">
        <v>311.98320732121732</v>
      </c>
      <c r="Z23" s="63">
        <v>0</v>
      </c>
      <c r="AA23" s="63">
        <v>135.5147382157846</v>
      </c>
      <c r="AB23" s="63">
        <v>0</v>
      </c>
      <c r="AC23" s="63">
        <v>0</v>
      </c>
      <c r="AD23" s="63">
        <v>0</v>
      </c>
      <c r="AE23" s="63">
        <v>27.889399566871578</v>
      </c>
      <c r="AF23" s="63">
        <v>161.46830073119602</v>
      </c>
      <c r="AG23" s="63">
        <v>0.44405814295530027</v>
      </c>
      <c r="AH23" s="63">
        <v>0</v>
      </c>
      <c r="AI23" s="63">
        <v>0</v>
      </c>
      <c r="AJ23" s="63">
        <v>4.3063710128857666</v>
      </c>
      <c r="AK23" s="63">
        <v>0</v>
      </c>
      <c r="AL23" s="63">
        <v>0</v>
      </c>
      <c r="AM23" s="63">
        <v>0</v>
      </c>
      <c r="AN23" s="63">
        <v>2003.5215556934158</v>
      </c>
      <c r="AO23" s="63">
        <v>1918.6997387573504</v>
      </c>
      <c r="AP23" s="63">
        <v>84.821816936065616</v>
      </c>
      <c r="AQ23" s="63">
        <v>58.759615960520527</v>
      </c>
      <c r="AR23" s="63">
        <v>7.5233710572762362</v>
      </c>
      <c r="AS23" s="63">
        <v>39.417956604110962</v>
      </c>
      <c r="AT23" s="64">
        <v>8</v>
      </c>
    </row>
    <row r="24" spans="1:46" s="65" customFormat="1" ht="20.25" customHeight="1" x14ac:dyDescent="0.2">
      <c r="A24" s="59"/>
      <c r="B24" s="56" t="s">
        <v>196</v>
      </c>
      <c r="C24" s="57" t="s">
        <v>197</v>
      </c>
      <c r="D24" s="62"/>
      <c r="E24" s="102">
        <v>32834.275367491617</v>
      </c>
      <c r="F24" s="102">
        <v>9634.3163255767249</v>
      </c>
      <c r="G24" s="102">
        <v>4601.5068851416163</v>
      </c>
      <c r="H24" s="102">
        <v>82.934162550996916</v>
      </c>
      <c r="I24" s="102">
        <v>188.93029931844291</v>
      </c>
      <c r="J24" s="102">
        <v>2.823593673836192E-2</v>
      </c>
      <c r="K24" s="102">
        <v>28.458806733292874</v>
      </c>
      <c r="L24" s="102">
        <v>80.362784347100501</v>
      </c>
      <c r="M24" s="102">
        <v>50.44466970178987</v>
      </c>
      <c r="N24" s="102">
        <v>0</v>
      </c>
      <c r="O24" s="102">
        <v>28.529877113152267</v>
      </c>
      <c r="P24" s="102">
        <v>306.6064103720725</v>
      </c>
      <c r="Q24" s="102">
        <v>3076.8199535058802</v>
      </c>
      <c r="R24" s="102">
        <v>0.89507238477073547</v>
      </c>
      <c r="S24" s="102">
        <v>2.5999053974264008</v>
      </c>
      <c r="T24" s="102">
        <v>335.63576905460997</v>
      </c>
      <c r="U24" s="58" t="s">
        <v>261</v>
      </c>
      <c r="V24" s="56" t="s">
        <v>261</v>
      </c>
      <c r="W24" s="57" t="s">
        <v>262</v>
      </c>
      <c r="X24" s="100"/>
      <c r="Y24" s="102">
        <v>5032.8094404351059</v>
      </c>
      <c r="Z24" s="102">
        <v>9.2391232390669131</v>
      </c>
      <c r="AA24" s="102">
        <v>209.84349341814371</v>
      </c>
      <c r="AB24" s="102">
        <v>1.7473960917061073</v>
      </c>
      <c r="AC24" s="102">
        <v>0</v>
      </c>
      <c r="AD24" s="102">
        <v>0</v>
      </c>
      <c r="AE24" s="102">
        <v>615.13885740273724</v>
      </c>
      <c r="AF24" s="102">
        <v>720.07672690946038</v>
      </c>
      <c r="AG24" s="102">
        <v>1357.5735860193702</v>
      </c>
      <c r="AH24" s="102">
        <v>73.836770238027327</v>
      </c>
      <c r="AI24" s="102">
        <v>5.3680175933525627</v>
      </c>
      <c r="AJ24" s="102">
        <v>1445.557066063551</v>
      </c>
      <c r="AK24" s="102">
        <v>1.6836863798438768</v>
      </c>
      <c r="AL24" s="102">
        <v>43.465593422742586</v>
      </c>
      <c r="AM24" s="102">
        <v>121.11877630761165</v>
      </c>
      <c r="AN24" s="102">
        <v>177676.74788923142</v>
      </c>
      <c r="AO24" s="102">
        <v>173277.91247398593</v>
      </c>
      <c r="AP24" s="102">
        <v>4398.8354152455368</v>
      </c>
      <c r="AQ24" s="102">
        <v>244588.56431418331</v>
      </c>
      <c r="AR24" s="102">
        <v>88216.383373335251</v>
      </c>
      <c r="AS24" s="102">
        <v>17795.119743709809</v>
      </c>
      <c r="AT24" s="58" t="s">
        <v>196</v>
      </c>
    </row>
    <row r="25" spans="1:46" s="55" customFormat="1" ht="20.25" customHeight="1" x14ac:dyDescent="0.2">
      <c r="A25" s="36"/>
      <c r="B25" s="92"/>
      <c r="C25" s="57" t="s">
        <v>234</v>
      </c>
      <c r="D25" s="54"/>
      <c r="E25" s="102">
        <v>2958.055636308794</v>
      </c>
      <c r="F25" s="102">
        <v>1135.8878463655735</v>
      </c>
      <c r="G25" s="102">
        <v>202.90753355811759</v>
      </c>
      <c r="H25" s="102">
        <v>0</v>
      </c>
      <c r="I25" s="102">
        <v>1.7292683902422052</v>
      </c>
      <c r="J25" s="102">
        <v>9.9844325032970166E-3</v>
      </c>
      <c r="K25" s="102">
        <v>0</v>
      </c>
      <c r="L25" s="102">
        <v>0</v>
      </c>
      <c r="M25" s="52">
        <v>0</v>
      </c>
      <c r="N25" s="52">
        <v>0</v>
      </c>
      <c r="O25" s="52">
        <v>3.1288541753851505E-2</v>
      </c>
      <c r="P25" s="52">
        <v>3.2047322901662194</v>
      </c>
      <c r="Q25" s="52">
        <v>166.39185136656585</v>
      </c>
      <c r="R25" s="52">
        <v>0</v>
      </c>
      <c r="S25" s="52">
        <v>0</v>
      </c>
      <c r="T25" s="52">
        <v>4.6393034330478935</v>
      </c>
      <c r="U25" s="58"/>
      <c r="V25" s="92"/>
      <c r="W25" s="57" t="s">
        <v>164</v>
      </c>
      <c r="X25" s="91"/>
      <c r="Y25" s="63">
        <v>932.98031280745374</v>
      </c>
      <c r="Z25" s="63">
        <v>0</v>
      </c>
      <c r="AA25" s="63">
        <v>103.42801568697243</v>
      </c>
      <c r="AB25" s="63">
        <v>0</v>
      </c>
      <c r="AC25" s="63">
        <v>0</v>
      </c>
      <c r="AD25" s="63">
        <v>0</v>
      </c>
      <c r="AE25" s="63">
        <v>128.03302787591937</v>
      </c>
      <c r="AF25" s="63">
        <v>281.66472926231563</v>
      </c>
      <c r="AG25" s="63">
        <v>227.68266969360479</v>
      </c>
      <c r="AH25" s="63">
        <v>1.8232153988297009</v>
      </c>
      <c r="AI25" s="63">
        <v>0</v>
      </c>
      <c r="AJ25" s="63">
        <v>147.75484711041983</v>
      </c>
      <c r="AK25" s="63">
        <v>0</v>
      </c>
      <c r="AL25" s="63">
        <v>0</v>
      </c>
      <c r="AM25" s="63">
        <v>11.409654458865042</v>
      </c>
      <c r="AN25" s="63">
        <v>19009.715473611559</v>
      </c>
      <c r="AO25" s="63">
        <v>18746.260921592893</v>
      </c>
      <c r="AP25" s="63">
        <v>263.45455201872835</v>
      </c>
      <c r="AQ25" s="63">
        <v>1013.6836681917484</v>
      </c>
      <c r="AR25" s="63">
        <v>331.32464939188509</v>
      </c>
      <c r="AS25" s="63">
        <v>161.88884694312947</v>
      </c>
      <c r="AT25" s="58"/>
    </row>
    <row r="26" spans="1:46" s="55" customFormat="1" ht="20.25" customHeight="1" x14ac:dyDescent="0.2">
      <c r="A26" s="36"/>
      <c r="B26" s="60">
        <v>9</v>
      </c>
      <c r="C26" s="61" t="s">
        <v>235</v>
      </c>
      <c r="D26" s="54"/>
      <c r="E26" s="63">
        <v>5876.5508562441491</v>
      </c>
      <c r="F26" s="63">
        <v>1708.5851990021331</v>
      </c>
      <c r="G26" s="63">
        <v>773.71087301578223</v>
      </c>
      <c r="H26" s="63">
        <v>0</v>
      </c>
      <c r="I26" s="63">
        <v>0</v>
      </c>
      <c r="J26" s="63">
        <v>0</v>
      </c>
      <c r="K26" s="63">
        <v>0</v>
      </c>
      <c r="L26" s="63">
        <v>0</v>
      </c>
      <c r="M26" s="63">
        <v>0</v>
      </c>
      <c r="N26" s="63">
        <v>0</v>
      </c>
      <c r="O26" s="63">
        <v>0.10230413537756111</v>
      </c>
      <c r="P26" s="63">
        <v>38.655030220437482</v>
      </c>
      <c r="Q26" s="63">
        <v>572.35323220203577</v>
      </c>
      <c r="R26" s="63">
        <v>0</v>
      </c>
      <c r="S26" s="63">
        <v>0</v>
      </c>
      <c r="T26" s="63">
        <v>56.694095680590607</v>
      </c>
      <c r="U26" s="64">
        <v>9</v>
      </c>
      <c r="V26" s="60">
        <v>9</v>
      </c>
      <c r="W26" s="61" t="s">
        <v>166</v>
      </c>
      <c r="X26" s="54"/>
      <c r="Y26" s="63">
        <v>934.8743259863511</v>
      </c>
      <c r="Z26" s="63">
        <v>0</v>
      </c>
      <c r="AA26" s="63">
        <v>23.66622888813929</v>
      </c>
      <c r="AB26" s="63">
        <v>0</v>
      </c>
      <c r="AC26" s="63">
        <v>0</v>
      </c>
      <c r="AD26" s="63">
        <v>0</v>
      </c>
      <c r="AE26" s="63">
        <v>109.71210637330122</v>
      </c>
      <c r="AF26" s="63">
        <v>18.080324623224911</v>
      </c>
      <c r="AG26" s="63">
        <v>328.46117089440241</v>
      </c>
      <c r="AH26" s="63">
        <v>2.8303787835864429</v>
      </c>
      <c r="AI26" s="63">
        <v>2.8703139407500697</v>
      </c>
      <c r="AJ26" s="63">
        <v>342.01479099392941</v>
      </c>
      <c r="AK26" s="63">
        <v>0</v>
      </c>
      <c r="AL26" s="63">
        <v>0</v>
      </c>
      <c r="AM26" s="63">
        <v>0.34830726826758918</v>
      </c>
      <c r="AN26" s="63">
        <v>24461.286696826955</v>
      </c>
      <c r="AO26" s="63">
        <v>23837.39413984404</v>
      </c>
      <c r="AP26" s="63">
        <v>623.89255698291686</v>
      </c>
      <c r="AQ26" s="63">
        <v>70793.908514155395</v>
      </c>
      <c r="AR26" s="63">
        <v>26498.945663056573</v>
      </c>
      <c r="AS26" s="63">
        <v>2668.3865351285299</v>
      </c>
      <c r="AT26" s="64">
        <v>9</v>
      </c>
    </row>
    <row r="27" spans="1:46" s="65" customFormat="1" ht="20.25" customHeight="1" x14ac:dyDescent="0.2">
      <c r="A27" s="59"/>
      <c r="B27" s="66"/>
      <c r="C27" s="61" t="s">
        <v>165</v>
      </c>
      <c r="D27" s="62"/>
      <c r="E27" s="63">
        <v>5474.6285388217429</v>
      </c>
      <c r="F27" s="63">
        <v>1543.9938671388572</v>
      </c>
      <c r="G27" s="63">
        <v>734.15665236965833</v>
      </c>
      <c r="H27" s="63">
        <v>0</v>
      </c>
      <c r="I27" s="63">
        <v>0</v>
      </c>
      <c r="J27" s="63">
        <v>0</v>
      </c>
      <c r="K27" s="63">
        <v>0</v>
      </c>
      <c r="L27" s="63">
        <v>0</v>
      </c>
      <c r="M27" s="63">
        <v>0</v>
      </c>
      <c r="N27" s="63">
        <v>0</v>
      </c>
      <c r="O27" s="63">
        <v>0.10230413537756111</v>
      </c>
      <c r="P27" s="63">
        <v>38.251753690835514</v>
      </c>
      <c r="Q27" s="63">
        <v>538.6268926205928</v>
      </c>
      <c r="R27" s="63">
        <v>0</v>
      </c>
      <c r="S27" s="63">
        <v>0</v>
      </c>
      <c r="T27" s="63">
        <v>56.694095680590621</v>
      </c>
      <c r="U27" s="64"/>
      <c r="V27" s="66"/>
      <c r="W27" s="61" t="s">
        <v>165</v>
      </c>
      <c r="X27" s="62"/>
      <c r="Y27" s="63">
        <v>809.83721476919879</v>
      </c>
      <c r="Z27" s="63">
        <v>0</v>
      </c>
      <c r="AA27" s="63">
        <v>10.790538728295619</v>
      </c>
      <c r="AB27" s="63">
        <v>0</v>
      </c>
      <c r="AC27" s="63">
        <v>0</v>
      </c>
      <c r="AD27" s="63">
        <v>0</v>
      </c>
      <c r="AE27" s="63">
        <v>89.400647002076298</v>
      </c>
      <c r="AF27" s="63">
        <v>12.212438525119824</v>
      </c>
      <c r="AG27" s="63">
        <v>289.60760276877056</v>
      </c>
      <c r="AH27" s="63">
        <v>2.8303787835864429</v>
      </c>
      <c r="AI27" s="63">
        <v>2.8703139407500697</v>
      </c>
      <c r="AJ27" s="63">
        <v>304.86075672555569</v>
      </c>
      <c r="AK27" s="63">
        <v>0</v>
      </c>
      <c r="AL27" s="63">
        <v>0</v>
      </c>
      <c r="AM27" s="63">
        <v>0.34830726826758912</v>
      </c>
      <c r="AN27" s="63">
        <v>22026.227837643062</v>
      </c>
      <c r="AO27" s="63">
        <v>21431.890118730444</v>
      </c>
      <c r="AP27" s="63">
        <v>594.33771891261938</v>
      </c>
      <c r="AQ27" s="63">
        <v>70514.675269964704</v>
      </c>
      <c r="AR27" s="63">
        <v>26419.592688117566</v>
      </c>
      <c r="AS27" s="63">
        <v>2593.1600052821382</v>
      </c>
      <c r="AT27" s="64"/>
    </row>
    <row r="28" spans="1:46" s="65" customFormat="1" ht="20.25" customHeight="1" x14ac:dyDescent="0.2">
      <c r="A28" s="59"/>
      <c r="B28" s="66">
        <v>10</v>
      </c>
      <c r="C28" s="61" t="s">
        <v>37</v>
      </c>
      <c r="D28" s="62"/>
      <c r="E28" s="63">
        <v>1661.5150506018422</v>
      </c>
      <c r="F28" s="63">
        <v>351.39784158244856</v>
      </c>
      <c r="G28" s="63">
        <v>156.48250351296323</v>
      </c>
      <c r="H28" s="63">
        <v>0</v>
      </c>
      <c r="I28" s="63">
        <v>0</v>
      </c>
      <c r="J28" s="63">
        <v>0</v>
      </c>
      <c r="K28" s="63">
        <v>0</v>
      </c>
      <c r="L28" s="63">
        <v>0</v>
      </c>
      <c r="M28" s="63">
        <v>0</v>
      </c>
      <c r="N28" s="63">
        <v>0</v>
      </c>
      <c r="O28" s="63">
        <v>1.3369752045463417</v>
      </c>
      <c r="P28" s="63">
        <v>27.76249879994052</v>
      </c>
      <c r="Q28" s="63">
        <v>99.020353520466415</v>
      </c>
      <c r="R28" s="63">
        <v>0</v>
      </c>
      <c r="S28" s="63">
        <v>0</v>
      </c>
      <c r="T28" s="63">
        <v>0.72438647514159527</v>
      </c>
      <c r="U28" s="67">
        <v>10</v>
      </c>
      <c r="V28" s="66">
        <v>10</v>
      </c>
      <c r="W28" s="61" t="s">
        <v>37</v>
      </c>
      <c r="X28" s="62"/>
      <c r="Y28" s="63">
        <v>194.91533806948536</v>
      </c>
      <c r="Z28" s="63">
        <v>0</v>
      </c>
      <c r="AA28" s="63">
        <v>5.1405624857002072</v>
      </c>
      <c r="AB28" s="63">
        <v>0</v>
      </c>
      <c r="AC28" s="63">
        <v>0</v>
      </c>
      <c r="AD28" s="63">
        <v>0</v>
      </c>
      <c r="AE28" s="63">
        <v>13.78619825166963</v>
      </c>
      <c r="AF28" s="63">
        <v>27.576441048310347</v>
      </c>
      <c r="AG28" s="63">
        <v>113.64857746578132</v>
      </c>
      <c r="AH28" s="63">
        <v>0</v>
      </c>
      <c r="AI28" s="63">
        <v>0</v>
      </c>
      <c r="AJ28" s="63">
        <v>25.777683436176524</v>
      </c>
      <c r="AK28" s="63">
        <v>0</v>
      </c>
      <c r="AL28" s="63">
        <v>0</v>
      </c>
      <c r="AM28" s="63">
        <v>0.1226363855661162</v>
      </c>
      <c r="AN28" s="63">
        <v>5500.9328563437621</v>
      </c>
      <c r="AO28" s="63">
        <v>5057.4207222355772</v>
      </c>
      <c r="AP28" s="63">
        <v>443.51213410818468</v>
      </c>
      <c r="AQ28" s="63">
        <v>30129.410966136038</v>
      </c>
      <c r="AR28" s="63">
        <v>10254.729653327931</v>
      </c>
      <c r="AS28" s="63">
        <v>3765.7654358637196</v>
      </c>
      <c r="AT28" s="67">
        <v>10</v>
      </c>
    </row>
    <row r="29" spans="1:46" s="65" customFormat="1" ht="20.25" customHeight="1" x14ac:dyDescent="0.2">
      <c r="A29" s="59"/>
      <c r="B29" s="66"/>
      <c r="C29" s="61" t="s">
        <v>165</v>
      </c>
      <c r="D29" s="62"/>
      <c r="E29" s="63">
        <v>1564.0107748493206</v>
      </c>
      <c r="F29" s="63">
        <v>294.69995914091447</v>
      </c>
      <c r="G29" s="63">
        <v>147.2968646429683</v>
      </c>
      <c r="H29" s="63">
        <v>0</v>
      </c>
      <c r="I29" s="63">
        <v>0</v>
      </c>
      <c r="J29" s="63">
        <v>0</v>
      </c>
      <c r="K29" s="63">
        <v>0</v>
      </c>
      <c r="L29" s="63">
        <v>0</v>
      </c>
      <c r="M29" s="63">
        <v>0</v>
      </c>
      <c r="N29" s="63">
        <v>0</v>
      </c>
      <c r="O29" s="63">
        <v>1.3369752045463414</v>
      </c>
      <c r="P29" s="63">
        <v>27.762498799940523</v>
      </c>
      <c r="Q29" s="63">
        <v>91.192820140775581</v>
      </c>
      <c r="R29" s="63">
        <v>0</v>
      </c>
      <c r="S29" s="63">
        <v>0</v>
      </c>
      <c r="T29" s="63">
        <v>0.5845656118115079</v>
      </c>
      <c r="U29" s="67"/>
      <c r="V29" s="66"/>
      <c r="W29" s="61" t="s">
        <v>165</v>
      </c>
      <c r="X29" s="62"/>
      <c r="Y29" s="63">
        <v>147.40309449794617</v>
      </c>
      <c r="Z29" s="63">
        <v>0</v>
      </c>
      <c r="AA29" s="63">
        <v>3.2157319160383189</v>
      </c>
      <c r="AB29" s="63">
        <v>0</v>
      </c>
      <c r="AC29" s="63">
        <v>0</v>
      </c>
      <c r="AD29" s="63">
        <v>0</v>
      </c>
      <c r="AE29" s="63">
        <v>10.920358590080447</v>
      </c>
      <c r="AF29" s="63">
        <v>10.983874221231451</v>
      </c>
      <c r="AG29" s="63">
        <v>91.236471055934928</v>
      </c>
      <c r="AH29" s="63">
        <v>0</v>
      </c>
      <c r="AI29" s="63">
        <v>0</v>
      </c>
      <c r="AJ29" s="63">
        <v>23.011862454575869</v>
      </c>
      <c r="AK29" s="63">
        <v>0</v>
      </c>
      <c r="AL29" s="63">
        <v>0</v>
      </c>
      <c r="AM29" s="63">
        <v>1.5118118766314808E-4</v>
      </c>
      <c r="AN29" s="63">
        <v>5078.1737668574633</v>
      </c>
      <c r="AO29" s="63">
        <v>4637.3423869499538</v>
      </c>
      <c r="AP29" s="63">
        <v>440.83137990750907</v>
      </c>
      <c r="AQ29" s="63">
        <v>30096.08114608601</v>
      </c>
      <c r="AR29" s="63">
        <v>10243.778789385287</v>
      </c>
      <c r="AS29" s="63">
        <v>3760.5889367684167</v>
      </c>
      <c r="AT29" s="67"/>
    </row>
    <row r="30" spans="1:46" s="65" customFormat="1" ht="20.25" customHeight="1" x14ac:dyDescent="0.2">
      <c r="A30" s="59"/>
      <c r="B30" s="66">
        <v>11</v>
      </c>
      <c r="C30" s="61" t="s">
        <v>236</v>
      </c>
      <c r="D30" s="62"/>
      <c r="E30" s="63">
        <v>910.60572423111785</v>
      </c>
      <c r="F30" s="63">
        <v>244.73073163275231</v>
      </c>
      <c r="G30" s="63">
        <v>112.93571578594793</v>
      </c>
      <c r="H30" s="63">
        <v>0</v>
      </c>
      <c r="I30" s="63">
        <v>0</v>
      </c>
      <c r="J30" s="63">
        <v>0</v>
      </c>
      <c r="K30" s="63">
        <v>0</v>
      </c>
      <c r="L30" s="63">
        <v>0</v>
      </c>
      <c r="M30" s="63">
        <v>0</v>
      </c>
      <c r="N30" s="63">
        <v>0</v>
      </c>
      <c r="O30" s="63">
        <v>0</v>
      </c>
      <c r="P30" s="63">
        <v>10.921754487830535</v>
      </c>
      <c r="Q30" s="63">
        <v>82.479152881948565</v>
      </c>
      <c r="R30" s="63">
        <v>0</v>
      </c>
      <c r="S30" s="63">
        <v>0</v>
      </c>
      <c r="T30" s="63">
        <v>1.9472498666859333</v>
      </c>
      <c r="U30" s="67">
        <v>11</v>
      </c>
      <c r="V30" s="66">
        <v>11</v>
      </c>
      <c r="W30" s="61" t="s">
        <v>167</v>
      </c>
      <c r="X30" s="62"/>
      <c r="Y30" s="63">
        <v>131.79501584680435</v>
      </c>
      <c r="Z30" s="63">
        <v>0</v>
      </c>
      <c r="AA30" s="63">
        <v>13.948130504597836</v>
      </c>
      <c r="AB30" s="63">
        <v>0</v>
      </c>
      <c r="AC30" s="63">
        <v>0</v>
      </c>
      <c r="AD30" s="63">
        <v>0</v>
      </c>
      <c r="AE30" s="63">
        <v>20.001767768336361</v>
      </c>
      <c r="AF30" s="63">
        <v>4.1338198249187341</v>
      </c>
      <c r="AG30" s="63">
        <v>35.488894769708828</v>
      </c>
      <c r="AH30" s="63">
        <v>2.9540824083080803</v>
      </c>
      <c r="AI30" s="63">
        <v>0</v>
      </c>
      <c r="AJ30" s="63">
        <v>31.512714473880997</v>
      </c>
      <c r="AK30" s="63">
        <v>0</v>
      </c>
      <c r="AL30" s="63">
        <v>17.096009501425478</v>
      </c>
      <c r="AM30" s="63">
        <v>0.1675078769703747</v>
      </c>
      <c r="AN30" s="63">
        <v>3599.586973008174</v>
      </c>
      <c r="AO30" s="63">
        <v>3547.493176917953</v>
      </c>
      <c r="AP30" s="63">
        <v>52.093796090221076</v>
      </c>
      <c r="AQ30" s="63">
        <v>12420.118767034051</v>
      </c>
      <c r="AR30" s="63">
        <v>4582.5982067163532</v>
      </c>
      <c r="AS30" s="63">
        <v>638.82381204475132</v>
      </c>
      <c r="AT30" s="67">
        <v>11</v>
      </c>
    </row>
    <row r="31" spans="1:46" s="65" customFormat="1" ht="20.25" customHeight="1" x14ac:dyDescent="0.2">
      <c r="A31" s="59"/>
      <c r="B31" s="66"/>
      <c r="C31" s="61" t="s">
        <v>165</v>
      </c>
      <c r="D31" s="62"/>
      <c r="E31" s="63">
        <v>815.03152931666875</v>
      </c>
      <c r="F31" s="63">
        <v>207.08836473074101</v>
      </c>
      <c r="G31" s="63">
        <v>102.05652824239273</v>
      </c>
      <c r="H31" s="63">
        <v>0</v>
      </c>
      <c r="I31" s="63">
        <v>0</v>
      </c>
      <c r="J31" s="63">
        <v>0</v>
      </c>
      <c r="K31" s="63">
        <v>0</v>
      </c>
      <c r="L31" s="63">
        <v>0</v>
      </c>
      <c r="M31" s="63">
        <v>0</v>
      </c>
      <c r="N31" s="63">
        <v>0</v>
      </c>
      <c r="O31" s="63">
        <v>0</v>
      </c>
      <c r="P31" s="63">
        <v>10.921754487830535</v>
      </c>
      <c r="Q31" s="63">
        <v>73.715565835243055</v>
      </c>
      <c r="R31" s="63">
        <v>0</v>
      </c>
      <c r="S31" s="63">
        <v>0</v>
      </c>
      <c r="T31" s="63">
        <v>1.1956222663110103</v>
      </c>
      <c r="U31" s="67"/>
      <c r="V31" s="66"/>
      <c r="W31" s="61" t="s">
        <v>165</v>
      </c>
      <c r="X31" s="62"/>
      <c r="Y31" s="63">
        <v>105.03183648834829</v>
      </c>
      <c r="Z31" s="63">
        <v>0</v>
      </c>
      <c r="AA31" s="63">
        <v>8.5914177317841673</v>
      </c>
      <c r="AB31" s="63">
        <v>0</v>
      </c>
      <c r="AC31" s="63">
        <v>0</v>
      </c>
      <c r="AD31" s="63">
        <v>0</v>
      </c>
      <c r="AE31" s="63">
        <v>10.877108237599771</v>
      </c>
      <c r="AF31" s="63">
        <v>1.7532842594181905</v>
      </c>
      <c r="AG31" s="63">
        <v>28.566215142398551</v>
      </c>
      <c r="AH31" s="63">
        <v>1.9248208221981489</v>
      </c>
      <c r="AI31" s="63">
        <v>0</v>
      </c>
      <c r="AJ31" s="63">
        <v>29.404144713420855</v>
      </c>
      <c r="AK31" s="63">
        <v>0</v>
      </c>
      <c r="AL31" s="63">
        <v>17.096009501425478</v>
      </c>
      <c r="AM31" s="63">
        <v>0.1675078769703747</v>
      </c>
      <c r="AN31" s="63">
        <v>3022.6446413782296</v>
      </c>
      <c r="AO31" s="63">
        <v>2977.2128920640812</v>
      </c>
      <c r="AP31" s="63">
        <v>45.431749314148469</v>
      </c>
      <c r="AQ31" s="63">
        <v>12289.143369621996</v>
      </c>
      <c r="AR31" s="63">
        <v>4537.7052359301624</v>
      </c>
      <c r="AS31" s="63">
        <v>623.26270721952233</v>
      </c>
      <c r="AT31" s="67"/>
    </row>
    <row r="32" spans="1:46" s="65" customFormat="1" ht="20.25" customHeight="1" x14ac:dyDescent="0.2">
      <c r="A32" s="59"/>
      <c r="B32" s="66">
        <v>12</v>
      </c>
      <c r="C32" s="61" t="s">
        <v>237</v>
      </c>
      <c r="D32" s="62"/>
      <c r="E32" s="63">
        <v>909.87748537885398</v>
      </c>
      <c r="F32" s="63">
        <v>348.61632122219697</v>
      </c>
      <c r="G32" s="63">
        <v>216.5609187358294</v>
      </c>
      <c r="H32" s="63">
        <v>0</v>
      </c>
      <c r="I32" s="63">
        <v>0</v>
      </c>
      <c r="J32" s="63">
        <v>0</v>
      </c>
      <c r="K32" s="63">
        <v>0</v>
      </c>
      <c r="L32" s="63">
        <v>0</v>
      </c>
      <c r="M32" s="63">
        <v>0</v>
      </c>
      <c r="N32" s="63">
        <v>0</v>
      </c>
      <c r="O32" s="63">
        <v>0</v>
      </c>
      <c r="P32" s="63">
        <v>0.19049820864645944</v>
      </c>
      <c r="Q32" s="63">
        <v>9.3334224041725964</v>
      </c>
      <c r="R32" s="63">
        <v>0</v>
      </c>
      <c r="S32" s="63">
        <v>0</v>
      </c>
      <c r="T32" s="63">
        <v>205.50147816797335</v>
      </c>
      <c r="U32" s="67" t="s">
        <v>202</v>
      </c>
      <c r="V32" s="66">
        <v>12</v>
      </c>
      <c r="W32" s="61" t="s">
        <v>168</v>
      </c>
      <c r="X32" s="62"/>
      <c r="Y32" s="63">
        <v>132.05540248636757</v>
      </c>
      <c r="Z32" s="63">
        <v>0</v>
      </c>
      <c r="AA32" s="63">
        <v>4.9181376709530644</v>
      </c>
      <c r="AB32" s="63">
        <v>0</v>
      </c>
      <c r="AC32" s="63">
        <v>0</v>
      </c>
      <c r="AD32" s="63">
        <v>0</v>
      </c>
      <c r="AE32" s="63">
        <v>15.643169398366357</v>
      </c>
      <c r="AF32" s="63">
        <v>96.473628086632218</v>
      </c>
      <c r="AG32" s="63">
        <v>12.300819436338125</v>
      </c>
      <c r="AH32" s="63">
        <v>1.712559251689713</v>
      </c>
      <c r="AI32" s="63">
        <v>0</v>
      </c>
      <c r="AJ32" s="63">
        <v>1.8666264775299746</v>
      </c>
      <c r="AK32" s="63">
        <v>0</v>
      </c>
      <c r="AL32" s="63">
        <v>0</v>
      </c>
      <c r="AM32" s="63">
        <v>9.8036505008461013E-3</v>
      </c>
      <c r="AN32" s="63">
        <v>2811.7355973411295</v>
      </c>
      <c r="AO32" s="63">
        <v>2672.9455748009345</v>
      </c>
      <c r="AP32" s="63">
        <v>138.79002254019471</v>
      </c>
      <c r="AQ32" s="63">
        <v>11269.215151715138</v>
      </c>
      <c r="AR32" s="63">
        <v>4278.1675560774866</v>
      </c>
      <c r="AS32" s="63">
        <v>270.57386321119691</v>
      </c>
      <c r="AT32" s="67" t="s">
        <v>202</v>
      </c>
    </row>
    <row r="33" spans="1:46" s="65" customFormat="1" ht="20.25" customHeight="1" x14ac:dyDescent="0.2">
      <c r="A33" s="59"/>
      <c r="B33" s="66"/>
      <c r="C33" s="61" t="s">
        <v>165</v>
      </c>
      <c r="D33" s="62"/>
      <c r="E33" s="63">
        <v>810.18261495838135</v>
      </c>
      <c r="F33" s="63">
        <v>301.3137744103708</v>
      </c>
      <c r="G33" s="63">
        <v>213.60211469975394</v>
      </c>
      <c r="H33" s="63">
        <v>0</v>
      </c>
      <c r="I33" s="63">
        <v>0</v>
      </c>
      <c r="J33" s="63">
        <v>0</v>
      </c>
      <c r="K33" s="63">
        <v>0</v>
      </c>
      <c r="L33" s="63">
        <v>0</v>
      </c>
      <c r="M33" s="63">
        <v>0</v>
      </c>
      <c r="N33" s="63">
        <v>0</v>
      </c>
      <c r="O33" s="63">
        <v>0</v>
      </c>
      <c r="P33" s="63">
        <v>0.19049820864645944</v>
      </c>
      <c r="Q33" s="63">
        <v>9.2512433496180737</v>
      </c>
      <c r="R33" s="63">
        <v>0</v>
      </c>
      <c r="S33" s="63">
        <v>0</v>
      </c>
      <c r="T33" s="63">
        <v>202.6376436114773</v>
      </c>
      <c r="U33" s="67"/>
      <c r="V33" s="66"/>
      <c r="W33" s="61" t="s">
        <v>165</v>
      </c>
      <c r="X33" s="62"/>
      <c r="Y33" s="63">
        <v>87.711659710616885</v>
      </c>
      <c r="Z33" s="63">
        <v>0</v>
      </c>
      <c r="AA33" s="63">
        <v>2.4451077523553306</v>
      </c>
      <c r="AB33" s="63">
        <v>0</v>
      </c>
      <c r="AC33" s="63">
        <v>0</v>
      </c>
      <c r="AD33" s="63">
        <v>0</v>
      </c>
      <c r="AE33" s="63">
        <v>10.675449136684655</v>
      </c>
      <c r="AF33" s="63">
        <v>61.796473947234681</v>
      </c>
      <c r="AG33" s="63">
        <v>9.7430173995795073</v>
      </c>
      <c r="AH33" s="63">
        <v>1.712559251689713</v>
      </c>
      <c r="AI33" s="63">
        <v>0</v>
      </c>
      <c r="AJ33" s="63">
        <v>1.6090190245792182</v>
      </c>
      <c r="AK33" s="63">
        <v>0</v>
      </c>
      <c r="AL33" s="63">
        <v>0</v>
      </c>
      <c r="AM33" s="63">
        <v>5.1876391844712976E-3</v>
      </c>
      <c r="AN33" s="63">
        <v>2271.4243936962512</v>
      </c>
      <c r="AO33" s="63">
        <v>2143.3269739930893</v>
      </c>
      <c r="AP33" s="63">
        <v>128.09741970316179</v>
      </c>
      <c r="AQ33" s="63">
        <v>11217.495975243355</v>
      </c>
      <c r="AR33" s="63">
        <v>4263.1638225794077</v>
      </c>
      <c r="AS33" s="63">
        <v>257.42743560224409</v>
      </c>
      <c r="AT33" s="67"/>
    </row>
    <row r="34" spans="1:46" s="65" customFormat="1" ht="20.25" customHeight="1" x14ac:dyDescent="0.2">
      <c r="A34" s="59"/>
      <c r="B34" s="66">
        <v>13</v>
      </c>
      <c r="C34" s="61" t="s">
        <v>38</v>
      </c>
      <c r="D34" s="62"/>
      <c r="E34" s="63">
        <v>163.93586456067007</v>
      </c>
      <c r="F34" s="63">
        <v>51.79931455004207</v>
      </c>
      <c r="G34" s="63">
        <v>13.230005662481389</v>
      </c>
      <c r="H34" s="63">
        <v>0</v>
      </c>
      <c r="I34" s="63">
        <v>0</v>
      </c>
      <c r="J34" s="63">
        <v>0</v>
      </c>
      <c r="K34" s="63">
        <v>0</v>
      </c>
      <c r="L34" s="63">
        <v>0</v>
      </c>
      <c r="M34" s="63">
        <v>0</v>
      </c>
      <c r="N34" s="63">
        <v>0</v>
      </c>
      <c r="O34" s="63">
        <v>0</v>
      </c>
      <c r="P34" s="63">
        <v>6.6530920177886171E-3</v>
      </c>
      <c r="Q34" s="63">
        <v>9.6729389687792455</v>
      </c>
      <c r="R34" s="63">
        <v>0</v>
      </c>
      <c r="S34" s="63">
        <v>0</v>
      </c>
      <c r="T34" s="63">
        <v>2.0420145525527982</v>
      </c>
      <c r="U34" s="67" t="s">
        <v>203</v>
      </c>
      <c r="V34" s="66">
        <v>13</v>
      </c>
      <c r="W34" s="61" t="s">
        <v>38</v>
      </c>
      <c r="X34" s="62"/>
      <c r="Y34" s="63">
        <v>38.56930888756068</v>
      </c>
      <c r="Z34" s="63">
        <v>0</v>
      </c>
      <c r="AA34" s="63">
        <v>8.4063175440043612</v>
      </c>
      <c r="AB34" s="63">
        <v>0</v>
      </c>
      <c r="AC34" s="63">
        <v>0</v>
      </c>
      <c r="AD34" s="63">
        <v>0</v>
      </c>
      <c r="AE34" s="63">
        <v>10.23477126055702</v>
      </c>
      <c r="AF34" s="63">
        <v>3.6908660754482669</v>
      </c>
      <c r="AG34" s="63">
        <v>1.6900071645694388</v>
      </c>
      <c r="AH34" s="63">
        <v>0</v>
      </c>
      <c r="AI34" s="63">
        <v>0</v>
      </c>
      <c r="AJ34" s="63">
        <v>12.161940979886033</v>
      </c>
      <c r="AK34" s="63">
        <v>0</v>
      </c>
      <c r="AL34" s="63">
        <v>0</v>
      </c>
      <c r="AM34" s="63">
        <v>9.9812797340059868E-6</v>
      </c>
      <c r="AN34" s="63">
        <v>957.50136112578639</v>
      </c>
      <c r="AO34" s="63">
        <v>940.90450197003088</v>
      </c>
      <c r="AP34" s="63">
        <v>16.59685915575551</v>
      </c>
      <c r="AQ34" s="63">
        <v>826.8787170074097</v>
      </c>
      <c r="AR34" s="63">
        <v>299.15145586487517</v>
      </c>
      <c r="AS34" s="63">
        <v>57.797209361128367</v>
      </c>
      <c r="AT34" s="67" t="s">
        <v>203</v>
      </c>
    </row>
    <row r="35" spans="1:46" s="65" customFormat="1" ht="20.25" customHeight="1" x14ac:dyDescent="0.2">
      <c r="A35" s="59"/>
      <c r="B35" s="66"/>
      <c r="C35" s="61" t="s">
        <v>165</v>
      </c>
      <c r="D35" s="62"/>
      <c r="E35" s="63">
        <v>132.82524059358855</v>
      </c>
      <c r="F35" s="63">
        <v>40.597465303669409</v>
      </c>
      <c r="G35" s="63">
        <v>12.254859067536454</v>
      </c>
      <c r="H35" s="63">
        <v>0</v>
      </c>
      <c r="I35" s="63">
        <v>0</v>
      </c>
      <c r="J35" s="63">
        <v>0</v>
      </c>
      <c r="K35" s="63">
        <v>0</v>
      </c>
      <c r="L35" s="63">
        <v>0</v>
      </c>
      <c r="M35" s="63">
        <v>0</v>
      </c>
      <c r="N35" s="63">
        <v>0</v>
      </c>
      <c r="O35" s="63">
        <v>0</v>
      </c>
      <c r="P35" s="63">
        <v>6.6530920177886171E-3</v>
      </c>
      <c r="Q35" s="63">
        <v>8.8291244551112236</v>
      </c>
      <c r="R35" s="63">
        <v>0</v>
      </c>
      <c r="S35" s="63">
        <v>0</v>
      </c>
      <c r="T35" s="63">
        <v>2.0420145525527982</v>
      </c>
      <c r="U35" s="67"/>
      <c r="V35" s="66"/>
      <c r="W35" s="61" t="s">
        <v>165</v>
      </c>
      <c r="X35" s="62"/>
      <c r="Y35" s="63">
        <v>28.342606236132951</v>
      </c>
      <c r="Z35" s="63">
        <v>0</v>
      </c>
      <c r="AA35" s="63">
        <v>3.7501625914962107</v>
      </c>
      <c r="AB35" s="63">
        <v>0</v>
      </c>
      <c r="AC35" s="63">
        <v>0</v>
      </c>
      <c r="AD35" s="63">
        <v>0</v>
      </c>
      <c r="AE35" s="63">
        <v>7.0577139882935018</v>
      </c>
      <c r="AF35" s="63">
        <v>2.2370162553745283</v>
      </c>
      <c r="AG35" s="63">
        <v>1.4141657680131874</v>
      </c>
      <c r="AH35" s="63">
        <v>0</v>
      </c>
      <c r="AI35" s="63">
        <v>0</v>
      </c>
      <c r="AJ35" s="63">
        <v>11.117196261966454</v>
      </c>
      <c r="AK35" s="63">
        <v>0</v>
      </c>
      <c r="AL35" s="63">
        <v>0</v>
      </c>
      <c r="AM35" s="63">
        <v>9.9812797340059868E-6</v>
      </c>
      <c r="AN35" s="63">
        <v>750.88426748143922</v>
      </c>
      <c r="AO35" s="63">
        <v>741.39391045623313</v>
      </c>
      <c r="AP35" s="63">
        <v>9.4903570252060696</v>
      </c>
      <c r="AQ35" s="63">
        <v>811.91298889983273</v>
      </c>
      <c r="AR35" s="63">
        <v>293.48700090760013</v>
      </c>
      <c r="AS35" s="63">
        <v>57.394096521261503</v>
      </c>
      <c r="AT35" s="67"/>
    </row>
    <row r="36" spans="1:46" s="65" customFormat="1" ht="20.25" customHeight="1" x14ac:dyDescent="0.2">
      <c r="A36" s="59"/>
      <c r="B36" s="66">
        <v>14</v>
      </c>
      <c r="C36" s="61" t="s">
        <v>238</v>
      </c>
      <c r="D36" s="62"/>
      <c r="E36" s="63">
        <v>704.8105353946745</v>
      </c>
      <c r="F36" s="63">
        <v>149.63354119279217</v>
      </c>
      <c r="G36" s="63">
        <v>74.713189766104122</v>
      </c>
      <c r="H36" s="63">
        <v>0</v>
      </c>
      <c r="I36" s="63">
        <v>0</v>
      </c>
      <c r="J36" s="63">
        <v>0</v>
      </c>
      <c r="K36" s="63">
        <v>0</v>
      </c>
      <c r="L36" s="63">
        <v>0</v>
      </c>
      <c r="M36" s="63">
        <v>0</v>
      </c>
      <c r="N36" s="63">
        <v>0</v>
      </c>
      <c r="O36" s="63">
        <v>0</v>
      </c>
      <c r="P36" s="63">
        <v>2.8519468623395308</v>
      </c>
      <c r="Q36" s="63">
        <v>54.814956120667439</v>
      </c>
      <c r="R36" s="63">
        <v>0</v>
      </c>
      <c r="S36" s="63">
        <v>1.2354375</v>
      </c>
      <c r="T36" s="63">
        <v>6.3246212117333318</v>
      </c>
      <c r="U36" s="67" t="s">
        <v>205</v>
      </c>
      <c r="V36" s="66">
        <v>14</v>
      </c>
      <c r="W36" s="61" t="s">
        <v>169</v>
      </c>
      <c r="X36" s="62"/>
      <c r="Y36" s="63">
        <v>74.920351426688029</v>
      </c>
      <c r="Z36" s="63">
        <v>0</v>
      </c>
      <c r="AA36" s="63">
        <v>7.5345599872119253</v>
      </c>
      <c r="AB36" s="63">
        <v>0</v>
      </c>
      <c r="AC36" s="63">
        <v>0</v>
      </c>
      <c r="AD36" s="63">
        <v>0</v>
      </c>
      <c r="AE36" s="63">
        <v>4.8917415728103908</v>
      </c>
      <c r="AF36" s="63">
        <v>6.8108873139934518</v>
      </c>
      <c r="AG36" s="63">
        <v>20.667619114561088</v>
      </c>
      <c r="AH36" s="63">
        <v>4.7466466080172269</v>
      </c>
      <c r="AI36" s="63">
        <v>0</v>
      </c>
      <c r="AJ36" s="63">
        <v>23.299400043437434</v>
      </c>
      <c r="AK36" s="63">
        <v>0</v>
      </c>
      <c r="AL36" s="63">
        <v>0</v>
      </c>
      <c r="AM36" s="63">
        <v>1.7149831891012364E-4</v>
      </c>
      <c r="AN36" s="63">
        <v>3898.0343662954688</v>
      </c>
      <c r="AO36" s="63">
        <v>3828.122019118844</v>
      </c>
      <c r="AP36" s="63">
        <v>69.91234717662438</v>
      </c>
      <c r="AQ36" s="63">
        <v>7126.6523505420264</v>
      </c>
      <c r="AR36" s="63">
        <v>2507.954847182561</v>
      </c>
      <c r="AS36" s="63">
        <v>679.00966933374912</v>
      </c>
      <c r="AT36" s="67" t="s">
        <v>205</v>
      </c>
    </row>
    <row r="37" spans="1:46" s="65" customFormat="1" ht="20.25" customHeight="1" x14ac:dyDescent="0.2">
      <c r="A37" s="59"/>
      <c r="B37" s="66"/>
      <c r="C37" s="61" t="s">
        <v>165</v>
      </c>
      <c r="D37" s="62"/>
      <c r="E37" s="63">
        <v>653.61196206124316</v>
      </c>
      <c r="F37" s="63">
        <v>136.76261858293856</v>
      </c>
      <c r="G37" s="63">
        <v>73.179044113859931</v>
      </c>
      <c r="H37" s="63">
        <v>0</v>
      </c>
      <c r="I37" s="63">
        <v>0</v>
      </c>
      <c r="J37" s="63">
        <v>0</v>
      </c>
      <c r="K37" s="63">
        <v>0</v>
      </c>
      <c r="L37" s="63">
        <v>0</v>
      </c>
      <c r="M37" s="63">
        <v>0</v>
      </c>
      <c r="N37" s="63">
        <v>0</v>
      </c>
      <c r="O37" s="63">
        <v>0</v>
      </c>
      <c r="P37" s="63">
        <v>2.5827997409877637</v>
      </c>
      <c r="Q37" s="63">
        <v>53.821626154102212</v>
      </c>
      <c r="R37" s="63">
        <v>0</v>
      </c>
      <c r="S37" s="63">
        <v>1.2354375</v>
      </c>
      <c r="T37" s="63">
        <v>6.3246212117333318</v>
      </c>
      <c r="U37" s="67"/>
      <c r="V37" s="66"/>
      <c r="W37" s="61" t="s">
        <v>165</v>
      </c>
      <c r="X37" s="62"/>
      <c r="Y37" s="63">
        <v>63.583574469078627</v>
      </c>
      <c r="Z37" s="63">
        <v>0</v>
      </c>
      <c r="AA37" s="63">
        <v>4.9751633295714566</v>
      </c>
      <c r="AB37" s="63">
        <v>0</v>
      </c>
      <c r="AC37" s="63">
        <v>0</v>
      </c>
      <c r="AD37" s="63">
        <v>0</v>
      </c>
      <c r="AE37" s="63">
        <v>3.7971756587631433</v>
      </c>
      <c r="AF37" s="63">
        <v>4.3752523820645823</v>
      </c>
      <c r="AG37" s="63">
        <v>17.522763052897162</v>
      </c>
      <c r="AH37" s="63">
        <v>4.7466466080172269</v>
      </c>
      <c r="AI37" s="63">
        <v>0</v>
      </c>
      <c r="AJ37" s="63">
        <v>21.45774029395934</v>
      </c>
      <c r="AK37" s="63">
        <v>0</v>
      </c>
      <c r="AL37" s="63">
        <v>0</v>
      </c>
      <c r="AM37" s="63">
        <v>1.7149831891012364E-4</v>
      </c>
      <c r="AN37" s="63">
        <v>3503.4294494962519</v>
      </c>
      <c r="AO37" s="63">
        <v>3447.4001246714342</v>
      </c>
      <c r="AP37" s="63">
        <v>56.029324824817699</v>
      </c>
      <c r="AQ37" s="63">
        <v>7086.4403397931928</v>
      </c>
      <c r="AR37" s="63">
        <v>2495.1381903143506</v>
      </c>
      <c r="AS37" s="63">
        <v>671.74770309895951</v>
      </c>
      <c r="AT37" s="67"/>
    </row>
    <row r="38" spans="1:46" s="65" customFormat="1" ht="20.25" customHeight="1" x14ac:dyDescent="0.2">
      <c r="A38" s="59"/>
      <c r="B38" s="66">
        <v>15</v>
      </c>
      <c r="C38" s="61" t="s">
        <v>239</v>
      </c>
      <c r="D38" s="62"/>
      <c r="E38" s="63">
        <v>716.71320949478627</v>
      </c>
      <c r="F38" s="63">
        <v>220.16857573036128</v>
      </c>
      <c r="G38" s="63">
        <v>145.46753212051078</v>
      </c>
      <c r="H38" s="63">
        <v>0</v>
      </c>
      <c r="I38" s="63">
        <v>0</v>
      </c>
      <c r="J38" s="63">
        <v>0</v>
      </c>
      <c r="K38" s="63">
        <v>0</v>
      </c>
      <c r="L38" s="63">
        <v>0</v>
      </c>
      <c r="M38" s="63">
        <v>0</v>
      </c>
      <c r="N38" s="63">
        <v>0</v>
      </c>
      <c r="O38" s="63">
        <v>1.9181514107266446</v>
      </c>
      <c r="P38" s="63">
        <v>5.5703985620246499</v>
      </c>
      <c r="Q38" s="63">
        <v>117.111631129938</v>
      </c>
      <c r="R38" s="63">
        <v>0</v>
      </c>
      <c r="S38" s="63">
        <v>0</v>
      </c>
      <c r="T38" s="63">
        <v>0</v>
      </c>
      <c r="U38" s="67" t="s">
        <v>207</v>
      </c>
      <c r="V38" s="66">
        <v>15</v>
      </c>
      <c r="W38" s="61" t="s">
        <v>170</v>
      </c>
      <c r="X38" s="62"/>
      <c r="Y38" s="63">
        <v>74.701043609850515</v>
      </c>
      <c r="Z38" s="63">
        <v>0</v>
      </c>
      <c r="AA38" s="63">
        <v>9.1723677177546072</v>
      </c>
      <c r="AB38" s="63">
        <v>0</v>
      </c>
      <c r="AC38" s="63">
        <v>0</v>
      </c>
      <c r="AD38" s="63">
        <v>0</v>
      </c>
      <c r="AE38" s="63">
        <v>10.344080352206676</v>
      </c>
      <c r="AF38" s="63">
        <v>1.0733465663959034</v>
      </c>
      <c r="AG38" s="63">
        <v>7.0651943627421367</v>
      </c>
      <c r="AH38" s="63">
        <v>1.3258048903446503E-4</v>
      </c>
      <c r="AI38" s="63">
        <v>0</v>
      </c>
      <c r="AJ38" s="63">
        <v>36.86272329659365</v>
      </c>
      <c r="AK38" s="63">
        <v>0</v>
      </c>
      <c r="AL38" s="63">
        <v>0</v>
      </c>
      <c r="AM38" s="63">
        <v>3.243747394214415E-3</v>
      </c>
      <c r="AN38" s="63">
        <v>4772.1159823951557</v>
      </c>
      <c r="AO38" s="63">
        <v>4724.189122540527</v>
      </c>
      <c r="AP38" s="63">
        <v>47.926859854629178</v>
      </c>
      <c r="AQ38" s="63">
        <v>1745.2912035145264</v>
      </c>
      <c r="AR38" s="63">
        <v>619.8248585475153</v>
      </c>
      <c r="AS38" s="63">
        <v>151.79791661009401</v>
      </c>
      <c r="AT38" s="67" t="s">
        <v>207</v>
      </c>
    </row>
    <row r="39" spans="1:46" s="65" customFormat="1" ht="20.25" customHeight="1" x14ac:dyDescent="0.2">
      <c r="A39" s="59"/>
      <c r="B39" s="93"/>
      <c r="C39" s="61" t="s">
        <v>165</v>
      </c>
      <c r="D39" s="62"/>
      <c r="E39" s="63">
        <v>601.36419888476507</v>
      </c>
      <c r="F39" s="63">
        <v>191.92738042514534</v>
      </c>
      <c r="G39" s="63">
        <v>132.87391954721298</v>
      </c>
      <c r="H39" s="63">
        <v>0</v>
      </c>
      <c r="I39" s="63">
        <v>0</v>
      </c>
      <c r="J39" s="63">
        <v>0</v>
      </c>
      <c r="K39" s="63">
        <v>0</v>
      </c>
      <c r="L39" s="63">
        <v>0</v>
      </c>
      <c r="M39" s="63">
        <v>0</v>
      </c>
      <c r="N39" s="63">
        <v>0</v>
      </c>
      <c r="O39" s="63">
        <v>1.9181514107266446</v>
      </c>
      <c r="P39" s="63">
        <v>5.570398562024649</v>
      </c>
      <c r="Q39" s="63">
        <v>106.214117746875</v>
      </c>
      <c r="R39" s="63">
        <v>0</v>
      </c>
      <c r="S39" s="63">
        <v>0</v>
      </c>
      <c r="T39" s="63">
        <v>0</v>
      </c>
      <c r="U39" s="67"/>
      <c r="V39" s="93"/>
      <c r="W39" s="61" t="s">
        <v>165</v>
      </c>
      <c r="X39" s="62"/>
      <c r="Y39" s="63">
        <v>59.053460877932359</v>
      </c>
      <c r="Z39" s="63">
        <v>0</v>
      </c>
      <c r="AA39" s="63">
        <v>3.486465939204566</v>
      </c>
      <c r="AB39" s="63">
        <v>0</v>
      </c>
      <c r="AC39" s="63">
        <v>0</v>
      </c>
      <c r="AD39" s="63">
        <v>0</v>
      </c>
      <c r="AE39" s="63">
        <v>6.996735882047842</v>
      </c>
      <c r="AF39" s="63">
        <v>0.52953245552629125</v>
      </c>
      <c r="AG39" s="63">
        <v>5.8148881060972419</v>
      </c>
      <c r="AH39" s="63">
        <v>1.3258048903446503E-4</v>
      </c>
      <c r="AI39" s="63">
        <v>0</v>
      </c>
      <c r="AJ39" s="63">
        <v>32.573697428945799</v>
      </c>
      <c r="AK39" s="63">
        <v>0</v>
      </c>
      <c r="AL39" s="63">
        <v>0</v>
      </c>
      <c r="AM39" s="63">
        <v>1.4580423860927549E-3</v>
      </c>
      <c r="AN39" s="63">
        <v>3856.4441297465173</v>
      </c>
      <c r="AO39" s="63">
        <v>3811.9989244903586</v>
      </c>
      <c r="AP39" s="63">
        <v>44.445205256158964</v>
      </c>
      <c r="AQ39" s="63">
        <v>1721.7516193506162</v>
      </c>
      <c r="AR39" s="63">
        <v>610.83957460245006</v>
      </c>
      <c r="AS39" s="63">
        <v>151.3583895832019</v>
      </c>
      <c r="AT39" s="67"/>
    </row>
    <row r="40" spans="1:46" s="65" customFormat="1" ht="20.25" customHeight="1" x14ac:dyDescent="0.2">
      <c r="A40" s="59"/>
      <c r="B40" s="66">
        <v>16</v>
      </c>
      <c r="C40" s="61" t="s">
        <v>240</v>
      </c>
      <c r="D40" s="62"/>
      <c r="E40" s="63">
        <v>3604.6930973478943</v>
      </c>
      <c r="F40" s="63">
        <v>729.36773942793423</v>
      </c>
      <c r="G40" s="63">
        <v>442.17652543597222</v>
      </c>
      <c r="H40" s="63">
        <v>0</v>
      </c>
      <c r="I40" s="63">
        <v>0</v>
      </c>
      <c r="J40" s="63">
        <v>0</v>
      </c>
      <c r="K40" s="63">
        <v>12.422409466388276</v>
      </c>
      <c r="L40" s="63">
        <v>0</v>
      </c>
      <c r="M40" s="63">
        <v>49.691145594647011</v>
      </c>
      <c r="N40" s="63">
        <v>0</v>
      </c>
      <c r="O40" s="63">
        <v>10.82567615517714</v>
      </c>
      <c r="P40" s="63">
        <v>38.046056351236039</v>
      </c>
      <c r="Q40" s="63">
        <v>294.28295355308569</v>
      </c>
      <c r="R40" s="63">
        <v>0</v>
      </c>
      <c r="S40" s="63">
        <v>2.704594307001976E-2</v>
      </c>
      <c r="T40" s="63">
        <v>18.07065541236868</v>
      </c>
      <c r="U40" s="67" t="s">
        <v>209</v>
      </c>
      <c r="V40" s="66">
        <v>16</v>
      </c>
      <c r="W40" s="61" t="s">
        <v>171</v>
      </c>
      <c r="X40" s="62"/>
      <c r="Y40" s="63">
        <v>287.191213991962</v>
      </c>
      <c r="Z40" s="63">
        <v>0</v>
      </c>
      <c r="AA40" s="63">
        <v>3.620066343138042</v>
      </c>
      <c r="AB40" s="63">
        <v>0</v>
      </c>
      <c r="AC40" s="63">
        <v>0</v>
      </c>
      <c r="AD40" s="63">
        <v>0</v>
      </c>
      <c r="AE40" s="63">
        <v>55.771375270252136</v>
      </c>
      <c r="AF40" s="63">
        <v>14.631166413109678</v>
      </c>
      <c r="AG40" s="63">
        <v>103.78102636660788</v>
      </c>
      <c r="AH40" s="63">
        <v>8.7802743790093505</v>
      </c>
      <c r="AI40" s="63">
        <v>2.2699425945037994</v>
      </c>
      <c r="AJ40" s="63">
        <v>58.549205276263613</v>
      </c>
      <c r="AK40" s="63">
        <v>1.6537695299585449</v>
      </c>
      <c r="AL40" s="63">
        <v>2.183956241690844</v>
      </c>
      <c r="AM40" s="63">
        <v>17.200712068943442</v>
      </c>
      <c r="AN40" s="63">
        <v>17504.181307508272</v>
      </c>
      <c r="AO40" s="63">
        <v>16903.542666466972</v>
      </c>
      <c r="AP40" s="63">
        <v>600.63864104130209</v>
      </c>
      <c r="AQ40" s="63">
        <v>46572.819755314486</v>
      </c>
      <c r="AR40" s="63">
        <v>17082.348613886872</v>
      </c>
      <c r="AS40" s="63">
        <v>2656.2077230410964</v>
      </c>
      <c r="AT40" s="67" t="s">
        <v>209</v>
      </c>
    </row>
    <row r="41" spans="1:46" s="65" customFormat="1" ht="20.25" customHeight="1" x14ac:dyDescent="0.2">
      <c r="A41" s="59"/>
      <c r="B41" s="66"/>
      <c r="C41" s="61" t="s">
        <v>165</v>
      </c>
      <c r="D41" s="62"/>
      <c r="E41" s="63">
        <v>3544.3792476724775</v>
      </c>
      <c r="F41" s="63">
        <v>708.11516229956692</v>
      </c>
      <c r="G41" s="63">
        <v>436.54926056498135</v>
      </c>
      <c r="H41" s="63">
        <v>0</v>
      </c>
      <c r="I41" s="63">
        <v>0</v>
      </c>
      <c r="J41" s="63">
        <v>0</v>
      </c>
      <c r="K41" s="63">
        <v>12.422409466388276</v>
      </c>
      <c r="L41" s="63">
        <v>0</v>
      </c>
      <c r="M41" s="63">
        <v>49.691145594647011</v>
      </c>
      <c r="N41" s="63">
        <v>0</v>
      </c>
      <c r="O41" s="63">
        <v>10.82567615517714</v>
      </c>
      <c r="P41" s="63">
        <v>37.909455902114935</v>
      </c>
      <c r="Q41" s="63">
        <v>289.58329160167392</v>
      </c>
      <c r="R41" s="63">
        <v>0</v>
      </c>
      <c r="S41" s="63">
        <v>2.704594307001976E-2</v>
      </c>
      <c r="T41" s="63">
        <v>18.070527205751723</v>
      </c>
      <c r="U41" s="67"/>
      <c r="V41" s="66"/>
      <c r="W41" s="61" t="s">
        <v>165</v>
      </c>
      <c r="X41" s="62"/>
      <c r="Y41" s="63">
        <v>271.56590173458545</v>
      </c>
      <c r="Z41" s="63">
        <v>0</v>
      </c>
      <c r="AA41" s="63">
        <v>2.6111847855334123</v>
      </c>
      <c r="AB41" s="63">
        <v>0</v>
      </c>
      <c r="AC41" s="63">
        <v>0</v>
      </c>
      <c r="AD41" s="63">
        <v>0</v>
      </c>
      <c r="AE41" s="63">
        <v>54.05023844124787</v>
      </c>
      <c r="AF41" s="63">
        <v>13.433073688687296</v>
      </c>
      <c r="AG41" s="63">
        <v>97.67784664861172</v>
      </c>
      <c r="AH41" s="63">
        <v>8.7802743790093505</v>
      </c>
      <c r="AI41" s="63">
        <v>2.2699425945037994</v>
      </c>
      <c r="AJ41" s="63">
        <v>54.227723189823458</v>
      </c>
      <c r="AK41" s="63">
        <v>1.6537695299585444</v>
      </c>
      <c r="AL41" s="63">
        <v>2.183956241690844</v>
      </c>
      <c r="AM41" s="63">
        <v>17.200712068943442</v>
      </c>
      <c r="AN41" s="63">
        <v>17123.570185524986</v>
      </c>
      <c r="AO41" s="63">
        <v>16524.254101555951</v>
      </c>
      <c r="AP41" s="63">
        <v>599.31608396903664</v>
      </c>
      <c r="AQ41" s="63">
        <v>46454.269402324935</v>
      </c>
      <c r="AR41" s="63">
        <v>17037.753745153608</v>
      </c>
      <c r="AS41" s="63">
        <v>2652.3052790162869</v>
      </c>
      <c r="AT41" s="67"/>
    </row>
    <row r="42" spans="1:46" s="65" customFormat="1" ht="20.25" customHeight="1" x14ac:dyDescent="0.2">
      <c r="A42" s="59"/>
      <c r="B42" s="66">
        <v>17</v>
      </c>
      <c r="C42" s="61" t="s">
        <v>241</v>
      </c>
      <c r="D42" s="62"/>
      <c r="E42" s="63">
        <v>587.85379364755909</v>
      </c>
      <c r="F42" s="63">
        <v>459.14094251390361</v>
      </c>
      <c r="G42" s="63">
        <v>113.05970918886332</v>
      </c>
      <c r="H42" s="63">
        <v>0</v>
      </c>
      <c r="I42" s="63">
        <v>0</v>
      </c>
      <c r="J42" s="63">
        <v>0</v>
      </c>
      <c r="K42" s="63">
        <v>6.2009367138549738</v>
      </c>
      <c r="L42" s="63">
        <v>72.159842792863046</v>
      </c>
      <c r="M42" s="63">
        <v>0</v>
      </c>
      <c r="N42" s="63">
        <v>0</v>
      </c>
      <c r="O42" s="63">
        <v>0.7369670858406705</v>
      </c>
      <c r="P42" s="63">
        <v>0</v>
      </c>
      <c r="Q42" s="63">
        <v>88.252288015094805</v>
      </c>
      <c r="R42" s="63">
        <v>0</v>
      </c>
      <c r="S42" s="63">
        <v>0</v>
      </c>
      <c r="T42" s="63">
        <v>0.3191484368024281</v>
      </c>
      <c r="U42" s="67" t="s">
        <v>211</v>
      </c>
      <c r="V42" s="66">
        <v>17</v>
      </c>
      <c r="W42" s="61" t="s">
        <v>172</v>
      </c>
      <c r="X42" s="62"/>
      <c r="Y42" s="63">
        <v>346.08123332504033</v>
      </c>
      <c r="Z42" s="63">
        <v>0</v>
      </c>
      <c r="AA42" s="63">
        <v>0.68497067965826031</v>
      </c>
      <c r="AB42" s="63">
        <v>0</v>
      </c>
      <c r="AC42" s="63">
        <v>0</v>
      </c>
      <c r="AD42" s="63">
        <v>0</v>
      </c>
      <c r="AE42" s="63">
        <v>25.76101320215685</v>
      </c>
      <c r="AF42" s="63">
        <v>37.819614798319094</v>
      </c>
      <c r="AG42" s="63">
        <v>269.50464515363439</v>
      </c>
      <c r="AH42" s="63">
        <v>0.39052835251677875</v>
      </c>
      <c r="AI42" s="63">
        <v>0</v>
      </c>
      <c r="AJ42" s="63">
        <v>1.3364818105353011</v>
      </c>
      <c r="AK42" s="63">
        <v>0</v>
      </c>
      <c r="AL42" s="63">
        <v>0</v>
      </c>
      <c r="AM42" s="63">
        <v>6.4783413761107687</v>
      </c>
      <c r="AN42" s="63">
        <v>1094.3313201393203</v>
      </c>
      <c r="AO42" s="63">
        <v>1093.4121619650221</v>
      </c>
      <c r="AP42" s="63">
        <v>0.919158174298218</v>
      </c>
      <c r="AQ42" s="63">
        <v>966.06687152920404</v>
      </c>
      <c r="AR42" s="63">
        <v>331.26926351569148</v>
      </c>
      <c r="AS42" s="63">
        <v>114.41444053919523</v>
      </c>
      <c r="AT42" s="67" t="s">
        <v>211</v>
      </c>
    </row>
    <row r="43" spans="1:46" s="65" customFormat="1" ht="20.25" customHeight="1" x14ac:dyDescent="0.2">
      <c r="A43" s="59"/>
      <c r="B43" s="66"/>
      <c r="C43" s="61" t="s">
        <v>165</v>
      </c>
      <c r="D43" s="62"/>
      <c r="E43" s="63">
        <v>457.41069675130728</v>
      </c>
      <c r="F43" s="63">
        <v>352.06936393879698</v>
      </c>
      <c r="G43" s="63">
        <v>99.260766711062601</v>
      </c>
      <c r="H43" s="63">
        <v>0</v>
      </c>
      <c r="I43" s="63">
        <v>0</v>
      </c>
      <c r="J43" s="63">
        <v>0</v>
      </c>
      <c r="K43" s="63">
        <v>6.2009367138549738</v>
      </c>
      <c r="L43" s="63">
        <v>72.159842792863046</v>
      </c>
      <c r="M43" s="63">
        <v>0</v>
      </c>
      <c r="N43" s="63">
        <v>0</v>
      </c>
      <c r="O43" s="63">
        <v>0.7369670858406705</v>
      </c>
      <c r="P43" s="63">
        <v>0</v>
      </c>
      <c r="Q43" s="63">
        <v>76.359140146819485</v>
      </c>
      <c r="R43" s="63">
        <v>0</v>
      </c>
      <c r="S43" s="63">
        <v>0</v>
      </c>
      <c r="T43" s="63">
        <v>0.26441450136395067</v>
      </c>
      <c r="U43" s="67"/>
      <c r="V43" s="66"/>
      <c r="W43" s="61" t="s">
        <v>165</v>
      </c>
      <c r="X43" s="62"/>
      <c r="Y43" s="63">
        <v>252.80859722773437</v>
      </c>
      <c r="Z43" s="63">
        <v>0</v>
      </c>
      <c r="AA43" s="63">
        <v>0.56472215692073136</v>
      </c>
      <c r="AB43" s="63">
        <v>0</v>
      </c>
      <c r="AC43" s="63">
        <v>0</v>
      </c>
      <c r="AD43" s="63">
        <v>0</v>
      </c>
      <c r="AE43" s="63">
        <v>20.90841814291818</v>
      </c>
      <c r="AF43" s="63">
        <v>28.956404311870013</v>
      </c>
      <c r="AG43" s="63">
        <v>193.91490590503832</v>
      </c>
      <c r="AH43" s="63">
        <v>0.39052835251677875</v>
      </c>
      <c r="AI43" s="63">
        <v>0</v>
      </c>
      <c r="AJ43" s="63">
        <v>0.88453407872829004</v>
      </c>
      <c r="AK43" s="63">
        <v>0</v>
      </c>
      <c r="AL43" s="63">
        <v>0</v>
      </c>
      <c r="AM43" s="63">
        <v>4.3632874806087116</v>
      </c>
      <c r="AN43" s="63">
        <v>846.89700593068983</v>
      </c>
      <c r="AO43" s="63">
        <v>846.43800120745288</v>
      </c>
      <c r="AP43" s="63">
        <v>0.45900472323688113</v>
      </c>
      <c r="AQ43" s="63">
        <v>966.06687152920415</v>
      </c>
      <c r="AR43" s="63">
        <v>331.26926351569153</v>
      </c>
      <c r="AS43" s="63">
        <v>114.41444053919524</v>
      </c>
      <c r="AT43" s="67"/>
    </row>
    <row r="44" spans="1:46" s="65" customFormat="1" ht="20.25" customHeight="1" x14ac:dyDescent="0.2">
      <c r="A44" s="59"/>
      <c r="B44" s="66">
        <v>18</v>
      </c>
      <c r="C44" s="61" t="s">
        <v>242</v>
      </c>
      <c r="D44" s="62"/>
      <c r="E44" s="63">
        <v>2165.8373415350075</v>
      </c>
      <c r="F44" s="63">
        <v>289.45293952904763</v>
      </c>
      <c r="G44" s="63">
        <v>148.66822593762404</v>
      </c>
      <c r="H44" s="63">
        <v>0</v>
      </c>
      <c r="I44" s="63">
        <v>0</v>
      </c>
      <c r="J44" s="63">
        <v>0</v>
      </c>
      <c r="K44" s="63">
        <v>0</v>
      </c>
      <c r="L44" s="63">
        <v>0</v>
      </c>
      <c r="M44" s="63">
        <v>0</v>
      </c>
      <c r="N44" s="63">
        <v>0</v>
      </c>
      <c r="O44" s="63">
        <v>0</v>
      </c>
      <c r="P44" s="63">
        <v>7.6439285607909007</v>
      </c>
      <c r="Q44" s="63">
        <v>114.37511204537465</v>
      </c>
      <c r="R44" s="63">
        <v>0</v>
      </c>
      <c r="S44" s="63">
        <v>1.1104421338155528</v>
      </c>
      <c r="T44" s="63">
        <v>4.6693367267371313</v>
      </c>
      <c r="U44" s="67" t="s">
        <v>213</v>
      </c>
      <c r="V44" s="66">
        <v>18</v>
      </c>
      <c r="W44" s="61" t="s">
        <v>173</v>
      </c>
      <c r="X44" s="62"/>
      <c r="Y44" s="63">
        <v>140.78471359142358</v>
      </c>
      <c r="Z44" s="63">
        <v>0</v>
      </c>
      <c r="AA44" s="63">
        <v>9.2826400151780497</v>
      </c>
      <c r="AB44" s="63">
        <v>0</v>
      </c>
      <c r="AC44" s="63">
        <v>0</v>
      </c>
      <c r="AD44" s="63">
        <v>0</v>
      </c>
      <c r="AE44" s="63">
        <v>16.305568588104414</v>
      </c>
      <c r="AF44" s="63">
        <v>8.5737439663229029</v>
      </c>
      <c r="AG44" s="63">
        <v>46.628522130983477</v>
      </c>
      <c r="AH44" s="63">
        <v>6.590376389883141E-4</v>
      </c>
      <c r="AI44" s="63">
        <v>0</v>
      </c>
      <c r="AJ44" s="63">
        <v>45.863747633286479</v>
      </c>
      <c r="AK44" s="63">
        <v>0</v>
      </c>
      <c r="AL44" s="63">
        <v>0</v>
      </c>
      <c r="AM44" s="63">
        <v>0.67933040582660131</v>
      </c>
      <c r="AN44" s="63">
        <v>16474.502374719374</v>
      </c>
      <c r="AO44" s="63">
        <v>16175.454096119372</v>
      </c>
      <c r="AP44" s="63">
        <v>299.04827860000296</v>
      </c>
      <c r="AQ44" s="63">
        <v>12206.819818483553</v>
      </c>
      <c r="AR44" s="63">
        <v>4475.1147126659816</v>
      </c>
      <c r="AS44" s="63">
        <v>701.851673980138</v>
      </c>
      <c r="AT44" s="67" t="s">
        <v>213</v>
      </c>
    </row>
    <row r="45" spans="1:46" s="65" customFormat="1" ht="20.25" customHeight="1" x14ac:dyDescent="0.2">
      <c r="A45" s="59"/>
      <c r="B45" s="66"/>
      <c r="C45" s="61" t="s">
        <v>165</v>
      </c>
      <c r="D45" s="62"/>
      <c r="E45" s="63">
        <v>1924.3472956391963</v>
      </c>
      <c r="F45" s="63">
        <v>219.93310575169895</v>
      </c>
      <c r="G45" s="63">
        <v>106.01027894233637</v>
      </c>
      <c r="H45" s="63">
        <v>0</v>
      </c>
      <c r="I45" s="63">
        <v>0</v>
      </c>
      <c r="J45" s="63">
        <v>0</v>
      </c>
      <c r="K45" s="63">
        <v>0</v>
      </c>
      <c r="L45" s="63">
        <v>0</v>
      </c>
      <c r="M45" s="63">
        <v>0</v>
      </c>
      <c r="N45" s="63">
        <v>0</v>
      </c>
      <c r="O45" s="63">
        <v>0</v>
      </c>
      <c r="P45" s="63">
        <v>7.6439285607908998</v>
      </c>
      <c r="Q45" s="63">
        <v>77.462308386415486</v>
      </c>
      <c r="R45" s="63">
        <v>0</v>
      </c>
      <c r="S45" s="63">
        <v>1.1104421338155528</v>
      </c>
      <c r="T45" s="63">
        <v>4.6693367267371313</v>
      </c>
      <c r="U45" s="67"/>
      <c r="V45" s="66"/>
      <c r="W45" s="61" t="s">
        <v>165</v>
      </c>
      <c r="X45" s="62"/>
      <c r="Y45" s="63">
        <v>113.92282680936258</v>
      </c>
      <c r="Z45" s="63">
        <v>0</v>
      </c>
      <c r="AA45" s="63">
        <v>6.3833607261695597</v>
      </c>
      <c r="AB45" s="63">
        <v>0</v>
      </c>
      <c r="AC45" s="63">
        <v>0</v>
      </c>
      <c r="AD45" s="63">
        <v>0</v>
      </c>
      <c r="AE45" s="63">
        <v>12.74473440597548</v>
      </c>
      <c r="AF45" s="63">
        <v>5.1536809136229129</v>
      </c>
      <c r="AG45" s="63">
        <v>35.55564274410532</v>
      </c>
      <c r="AH45" s="63">
        <v>6.590376389883141E-4</v>
      </c>
      <c r="AI45" s="63">
        <v>0</v>
      </c>
      <c r="AJ45" s="63">
        <v>41.133956087302153</v>
      </c>
      <c r="AK45" s="63">
        <v>0</v>
      </c>
      <c r="AL45" s="63">
        <v>0</v>
      </c>
      <c r="AM45" s="63">
        <v>0.67114481495702971</v>
      </c>
      <c r="AN45" s="63">
        <v>14678.510697452522</v>
      </c>
      <c r="AO45" s="63">
        <v>14390.450577200025</v>
      </c>
      <c r="AP45" s="63">
        <v>288.06012025249908</v>
      </c>
      <c r="AQ45" s="63">
        <v>12118.053450487496</v>
      </c>
      <c r="AR45" s="63">
        <v>4443.6525987521381</v>
      </c>
      <c r="AS45" s="63">
        <v>693.97052157710698</v>
      </c>
      <c r="AT45" s="67"/>
    </row>
    <row r="46" spans="1:46" s="65" customFormat="1" ht="20.25" customHeight="1" x14ac:dyDescent="0.2">
      <c r="A46" s="59"/>
      <c r="B46" s="66">
        <v>19</v>
      </c>
      <c r="C46" s="61" t="s">
        <v>243</v>
      </c>
      <c r="D46" s="62"/>
      <c r="E46" s="63">
        <v>453.31325129402722</v>
      </c>
      <c r="F46" s="63">
        <v>58.807283537935035</v>
      </c>
      <c r="G46" s="63">
        <v>25.943238123800274</v>
      </c>
      <c r="H46" s="63">
        <v>0</v>
      </c>
      <c r="I46" s="63">
        <v>0</v>
      </c>
      <c r="J46" s="63">
        <v>0</v>
      </c>
      <c r="K46" s="63">
        <v>0</v>
      </c>
      <c r="L46" s="63">
        <v>0</v>
      </c>
      <c r="M46" s="63">
        <v>0</v>
      </c>
      <c r="N46" s="63">
        <v>0</v>
      </c>
      <c r="O46" s="63">
        <v>0</v>
      </c>
      <c r="P46" s="63">
        <v>6.4656795737395409</v>
      </c>
      <c r="Q46" s="63">
        <v>14.24520515918814</v>
      </c>
      <c r="R46" s="63">
        <v>0.23297735129846422</v>
      </c>
      <c r="S46" s="63">
        <v>0</v>
      </c>
      <c r="T46" s="63">
        <v>0</v>
      </c>
      <c r="U46" s="67" t="s">
        <v>215</v>
      </c>
      <c r="V46" s="66">
        <v>19</v>
      </c>
      <c r="W46" s="61" t="s">
        <v>174</v>
      </c>
      <c r="X46" s="62"/>
      <c r="Y46" s="63">
        <v>32.864045414134765</v>
      </c>
      <c r="Z46" s="63">
        <v>0</v>
      </c>
      <c r="AA46" s="63">
        <v>3.8151874076222017</v>
      </c>
      <c r="AB46" s="63">
        <v>0</v>
      </c>
      <c r="AC46" s="63">
        <v>0</v>
      </c>
      <c r="AD46" s="63">
        <v>0</v>
      </c>
      <c r="AE46" s="63">
        <v>3.4974473365347012</v>
      </c>
      <c r="AF46" s="63">
        <v>1.7622136379573321</v>
      </c>
      <c r="AG46" s="63">
        <v>8.550947144635499</v>
      </c>
      <c r="AH46" s="63">
        <v>0</v>
      </c>
      <c r="AI46" s="63">
        <v>0</v>
      </c>
      <c r="AJ46" s="63">
        <v>11.936762445909139</v>
      </c>
      <c r="AK46" s="63">
        <v>0</v>
      </c>
      <c r="AL46" s="63">
        <v>0</v>
      </c>
      <c r="AM46" s="63">
        <v>9.0650465599976093E-3</v>
      </c>
      <c r="AN46" s="63">
        <v>3033.4777982741412</v>
      </c>
      <c r="AO46" s="63">
        <v>2553.9767368391531</v>
      </c>
      <c r="AP46" s="63">
        <v>479.5010614349884</v>
      </c>
      <c r="AQ46" s="63">
        <v>4115.3677992166486</v>
      </c>
      <c r="AR46" s="63">
        <v>1248.5100384558152</v>
      </c>
      <c r="AS46" s="63">
        <v>905.60243166706175</v>
      </c>
      <c r="AT46" s="67" t="s">
        <v>215</v>
      </c>
    </row>
    <row r="47" spans="1:46" s="65" customFormat="1" ht="20.25" customHeight="1" x14ac:dyDescent="0.2">
      <c r="A47" s="59"/>
      <c r="B47" s="66"/>
      <c r="C47" s="61" t="s">
        <v>165</v>
      </c>
      <c r="D47" s="62"/>
      <c r="E47" s="63">
        <v>424.43312410074924</v>
      </c>
      <c r="F47" s="63">
        <v>52.012986729341428</v>
      </c>
      <c r="G47" s="63">
        <v>25.159866983529628</v>
      </c>
      <c r="H47" s="63">
        <v>0</v>
      </c>
      <c r="I47" s="63">
        <v>0</v>
      </c>
      <c r="J47" s="63">
        <v>0</v>
      </c>
      <c r="K47" s="63">
        <v>0</v>
      </c>
      <c r="L47" s="63">
        <v>0</v>
      </c>
      <c r="M47" s="63">
        <v>0</v>
      </c>
      <c r="N47" s="63">
        <v>0</v>
      </c>
      <c r="O47" s="63">
        <v>0</v>
      </c>
      <c r="P47" s="63">
        <v>6.4656795737395409</v>
      </c>
      <c r="Q47" s="63">
        <v>13.567337912175535</v>
      </c>
      <c r="R47" s="63">
        <v>0.23297735129846422</v>
      </c>
      <c r="S47" s="63">
        <v>0</v>
      </c>
      <c r="T47" s="63">
        <v>0</v>
      </c>
      <c r="U47" s="67"/>
      <c r="V47" s="66"/>
      <c r="W47" s="61" t="s">
        <v>165</v>
      </c>
      <c r="X47" s="62"/>
      <c r="Y47" s="63">
        <v>26.853119745811806</v>
      </c>
      <c r="Z47" s="63">
        <v>0</v>
      </c>
      <c r="AA47" s="63">
        <v>1.8180600465329861</v>
      </c>
      <c r="AB47" s="63">
        <v>0</v>
      </c>
      <c r="AC47" s="63">
        <v>0</v>
      </c>
      <c r="AD47" s="63">
        <v>0</v>
      </c>
      <c r="AE47" s="63">
        <v>2.8429893185145039</v>
      </c>
      <c r="AF47" s="63">
        <v>1.1622297968441424</v>
      </c>
      <c r="AG47" s="63">
        <v>6.1785768272896791</v>
      </c>
      <c r="AH47" s="63">
        <v>0</v>
      </c>
      <c r="AI47" s="63">
        <v>0</v>
      </c>
      <c r="AJ47" s="63">
        <v>11.464059138523377</v>
      </c>
      <c r="AK47" s="63">
        <v>0</v>
      </c>
      <c r="AL47" s="63">
        <v>0</v>
      </c>
      <c r="AM47" s="63">
        <v>9.0650465599976093E-3</v>
      </c>
      <c r="AN47" s="63">
        <v>2806.8529445591098</v>
      </c>
      <c r="AO47" s="63">
        <v>2330.8426111357908</v>
      </c>
      <c r="AP47" s="63">
        <v>476.01033342331903</v>
      </c>
      <c r="AQ47" s="63">
        <v>4089.455432750603</v>
      </c>
      <c r="AR47" s="63">
        <v>1239.9786401160809</v>
      </c>
      <c r="AS47" s="63">
        <v>901.62323841083526</v>
      </c>
      <c r="AT47" s="67"/>
    </row>
    <row r="48" spans="1:46" s="65" customFormat="1" ht="20.25" customHeight="1" x14ac:dyDescent="0.2">
      <c r="A48" s="59"/>
      <c r="B48" s="66">
        <v>20</v>
      </c>
      <c r="C48" s="61" t="s">
        <v>39</v>
      </c>
      <c r="D48" s="62"/>
      <c r="E48" s="63">
        <v>17.387959866763342</v>
      </c>
      <c r="F48" s="63">
        <v>6.1147686381841915</v>
      </c>
      <c r="G48" s="63">
        <v>0.72825796846393276</v>
      </c>
      <c r="H48" s="63">
        <v>0</v>
      </c>
      <c r="I48" s="63">
        <v>0</v>
      </c>
      <c r="J48" s="63">
        <v>0</v>
      </c>
      <c r="K48" s="63">
        <v>0</v>
      </c>
      <c r="L48" s="63">
        <v>0</v>
      </c>
      <c r="M48" s="63">
        <v>0</v>
      </c>
      <c r="N48" s="63">
        <v>0</v>
      </c>
      <c r="O48" s="63">
        <v>0</v>
      </c>
      <c r="P48" s="63">
        <v>0</v>
      </c>
      <c r="Q48" s="63">
        <v>0.63017667976265279</v>
      </c>
      <c r="R48" s="63">
        <v>0</v>
      </c>
      <c r="S48" s="63">
        <v>0</v>
      </c>
      <c r="T48" s="63">
        <v>0</v>
      </c>
      <c r="U48" s="67" t="s">
        <v>216</v>
      </c>
      <c r="V48" s="66">
        <v>20</v>
      </c>
      <c r="W48" s="61" t="s">
        <v>39</v>
      </c>
      <c r="X48" s="62"/>
      <c r="Y48" s="63">
        <v>5.3865106697202583</v>
      </c>
      <c r="Z48" s="63">
        <v>0</v>
      </c>
      <c r="AA48" s="63">
        <v>1.7887988455537234</v>
      </c>
      <c r="AB48" s="63">
        <v>0</v>
      </c>
      <c r="AC48" s="63">
        <v>0</v>
      </c>
      <c r="AD48" s="63">
        <v>0</v>
      </c>
      <c r="AE48" s="63">
        <v>2.6355630923665019</v>
      </c>
      <c r="AF48" s="63">
        <v>0.16212861889544289</v>
      </c>
      <c r="AG48" s="63">
        <v>0.71262910448138472</v>
      </c>
      <c r="AH48" s="63">
        <v>0</v>
      </c>
      <c r="AI48" s="63">
        <v>0</v>
      </c>
      <c r="AJ48" s="63">
        <v>0.30578843304120745</v>
      </c>
      <c r="AK48" s="63">
        <v>0</v>
      </c>
      <c r="AL48" s="63">
        <v>0</v>
      </c>
      <c r="AM48" s="63">
        <v>3.2746776981676124E-4</v>
      </c>
      <c r="AN48" s="63">
        <v>110.11418472473963</v>
      </c>
      <c r="AO48" s="63">
        <v>108.02662430883251</v>
      </c>
      <c r="AP48" s="63">
        <v>2.0875604159071139</v>
      </c>
      <c r="AQ48" s="63">
        <v>33.246413299706838</v>
      </c>
      <c r="AR48" s="63">
        <v>12.636043380381466</v>
      </c>
      <c r="AS48" s="63">
        <v>0.76070379322454995</v>
      </c>
      <c r="AT48" s="67" t="s">
        <v>216</v>
      </c>
    </row>
    <row r="49" spans="1:46" s="65" customFormat="1" ht="20.25" customHeight="1" x14ac:dyDescent="0.2">
      <c r="A49" s="59"/>
      <c r="B49" s="66"/>
      <c r="C49" s="61" t="s">
        <v>165</v>
      </c>
      <c r="D49" s="62"/>
      <c r="E49" s="63">
        <v>10.494625487744996</v>
      </c>
      <c r="F49" s="63">
        <v>3.3393100871718913</v>
      </c>
      <c r="G49" s="63">
        <v>0.43357153112642954</v>
      </c>
      <c r="H49" s="63">
        <v>0</v>
      </c>
      <c r="I49" s="63">
        <v>0</v>
      </c>
      <c r="J49" s="63">
        <v>0</v>
      </c>
      <c r="K49" s="63">
        <v>0</v>
      </c>
      <c r="L49" s="63">
        <v>0</v>
      </c>
      <c r="M49" s="63">
        <v>0</v>
      </c>
      <c r="N49" s="63">
        <v>0</v>
      </c>
      <c r="O49" s="63">
        <v>0</v>
      </c>
      <c r="P49" s="63">
        <v>0</v>
      </c>
      <c r="Q49" s="63">
        <v>0.37517841171194094</v>
      </c>
      <c r="R49" s="63">
        <v>0</v>
      </c>
      <c r="S49" s="63">
        <v>0</v>
      </c>
      <c r="T49" s="63">
        <v>0</v>
      </c>
      <c r="U49" s="67"/>
      <c r="V49" s="66"/>
      <c r="W49" s="61" t="s">
        <v>165</v>
      </c>
      <c r="X49" s="62"/>
      <c r="Y49" s="63">
        <v>2.9057385560454616</v>
      </c>
      <c r="Z49" s="63">
        <v>0</v>
      </c>
      <c r="AA49" s="63">
        <v>0.82615260721330275</v>
      </c>
      <c r="AB49" s="63">
        <v>0</v>
      </c>
      <c r="AC49" s="63">
        <v>0</v>
      </c>
      <c r="AD49" s="63">
        <v>0</v>
      </c>
      <c r="AE49" s="63">
        <v>1.2539399354953353</v>
      </c>
      <c r="AF49" s="63">
        <v>7.9894088453958192E-2</v>
      </c>
      <c r="AG49" s="63">
        <v>0.53523947660207105</v>
      </c>
      <c r="AH49" s="63">
        <v>0</v>
      </c>
      <c r="AI49" s="63">
        <v>0</v>
      </c>
      <c r="AJ49" s="63">
        <v>0.26884447151038304</v>
      </c>
      <c r="AK49" s="63">
        <v>0</v>
      </c>
      <c r="AL49" s="63">
        <v>0</v>
      </c>
      <c r="AM49" s="63">
        <v>1.6524989287576057E-4</v>
      </c>
      <c r="AN49" s="63">
        <v>67.097299178933156</v>
      </c>
      <c r="AO49" s="63">
        <v>66.226563730581219</v>
      </c>
      <c r="AP49" s="63">
        <v>0.87073544835193828</v>
      </c>
      <c r="AQ49" s="63">
        <v>31.161744705304482</v>
      </c>
      <c r="AR49" s="63">
        <v>11.825164898957791</v>
      </c>
      <c r="AS49" s="63">
        <v>0.76070379322454995</v>
      </c>
      <c r="AT49" s="67"/>
    </row>
    <row r="50" spans="1:46" s="65" customFormat="1" ht="20.25" customHeight="1" x14ac:dyDescent="0.2">
      <c r="A50" s="59"/>
      <c r="B50" s="66">
        <v>21</v>
      </c>
      <c r="C50" s="61" t="s">
        <v>40</v>
      </c>
      <c r="D50" s="62"/>
      <c r="E50" s="63">
        <v>2502.5559906151761</v>
      </c>
      <c r="F50" s="63">
        <v>1414.5091703483499</v>
      </c>
      <c r="G50" s="63">
        <v>509.12897151687474</v>
      </c>
      <c r="H50" s="63">
        <v>80.893231041229257</v>
      </c>
      <c r="I50" s="63">
        <v>36.423570167630487</v>
      </c>
      <c r="J50" s="63">
        <v>1.8251504235064903E-2</v>
      </c>
      <c r="K50" s="63">
        <v>6.1292630870522302</v>
      </c>
      <c r="L50" s="63">
        <v>8.1956726038244057</v>
      </c>
      <c r="M50" s="63">
        <v>0.75352410714285689</v>
      </c>
      <c r="N50" s="63">
        <v>0</v>
      </c>
      <c r="O50" s="63">
        <v>0</v>
      </c>
      <c r="P50" s="63">
        <v>26.995611806141799</v>
      </c>
      <c r="Q50" s="63">
        <v>299.14914573540324</v>
      </c>
      <c r="R50" s="63">
        <v>0</v>
      </c>
      <c r="S50" s="63">
        <v>0</v>
      </c>
      <c r="T50" s="63">
        <v>37.455925296075485</v>
      </c>
      <c r="U50" s="67" t="s">
        <v>217</v>
      </c>
      <c r="V50" s="66">
        <v>21</v>
      </c>
      <c r="W50" s="61" t="s">
        <v>40</v>
      </c>
      <c r="X50" s="62"/>
      <c r="Y50" s="63">
        <v>905.38019883147524</v>
      </c>
      <c r="Z50" s="63">
        <v>9.2391232390669131</v>
      </c>
      <c r="AA50" s="63">
        <v>7.2896256140771838</v>
      </c>
      <c r="AB50" s="63">
        <v>0</v>
      </c>
      <c r="AC50" s="63">
        <v>0</v>
      </c>
      <c r="AD50" s="63">
        <v>0</v>
      </c>
      <c r="AE50" s="63">
        <v>53.234817256860197</v>
      </c>
      <c r="AF50" s="63">
        <v>356.13131235814927</v>
      </c>
      <c r="AG50" s="63">
        <v>161.69901708260019</v>
      </c>
      <c r="AH50" s="63">
        <v>32.977039754204213</v>
      </c>
      <c r="AI50" s="63">
        <v>0</v>
      </c>
      <c r="AJ50" s="63">
        <v>166.75323307749443</v>
      </c>
      <c r="AK50" s="63">
        <v>0</v>
      </c>
      <c r="AL50" s="63">
        <v>16.092636972978248</v>
      </c>
      <c r="AM50" s="63">
        <v>50.452016904641319</v>
      </c>
      <c r="AN50" s="63">
        <v>7601.3939738747758</v>
      </c>
      <c r="AO50" s="63">
        <v>7476.9474567540501</v>
      </c>
      <c r="AP50" s="63">
        <v>124.44651712072603</v>
      </c>
      <c r="AQ50" s="63">
        <v>14103.936100906962</v>
      </c>
      <c r="AR50" s="63">
        <v>5146.1949313883924</v>
      </c>
      <c r="AS50" s="63">
        <v>873.70345827670405</v>
      </c>
      <c r="AT50" s="67" t="s">
        <v>217</v>
      </c>
    </row>
    <row r="51" spans="1:46" s="65" customFormat="1" ht="20.25" customHeight="1" x14ac:dyDescent="0.2">
      <c r="A51" s="59"/>
      <c r="B51" s="66"/>
      <c r="C51" s="61" t="s">
        <v>165</v>
      </c>
      <c r="D51" s="62"/>
      <c r="E51" s="63">
        <v>2141.4872613740299</v>
      </c>
      <c r="F51" s="63">
        <v>1190.7613304508588</v>
      </c>
      <c r="G51" s="63">
        <v>501.92021299122666</v>
      </c>
      <c r="H51" s="63">
        <v>80.893231041229257</v>
      </c>
      <c r="I51" s="63">
        <v>36.423570167630487</v>
      </c>
      <c r="J51" s="63">
        <v>1.8251504235064903E-2</v>
      </c>
      <c r="K51" s="63">
        <v>6.1292630870522302</v>
      </c>
      <c r="L51" s="63">
        <v>8.1956726038244057</v>
      </c>
      <c r="M51" s="63">
        <v>0.75352410714285689</v>
      </c>
      <c r="N51" s="63">
        <v>0</v>
      </c>
      <c r="O51" s="63">
        <v>0</v>
      </c>
      <c r="P51" s="63">
        <v>25.070790857132128</v>
      </c>
      <c r="Q51" s="63">
        <v>295.43152984696189</v>
      </c>
      <c r="R51" s="63">
        <v>0</v>
      </c>
      <c r="S51" s="63">
        <v>0</v>
      </c>
      <c r="T51" s="63">
        <v>37.305419254027612</v>
      </c>
      <c r="U51" s="67"/>
      <c r="V51" s="66"/>
      <c r="W51" s="61" t="s">
        <v>165</v>
      </c>
      <c r="X51" s="62"/>
      <c r="Y51" s="63">
        <v>688.84111745963219</v>
      </c>
      <c r="Z51" s="63">
        <v>9.2391232390669149</v>
      </c>
      <c r="AA51" s="63">
        <v>4.636121733616057</v>
      </c>
      <c r="AB51" s="63">
        <v>0</v>
      </c>
      <c r="AC51" s="63">
        <v>0</v>
      </c>
      <c r="AD51" s="63">
        <v>0</v>
      </c>
      <c r="AE51" s="63">
        <v>39.071885564532671</v>
      </c>
      <c r="AF51" s="63">
        <v>201.21744780125596</v>
      </c>
      <c r="AG51" s="63">
        <v>137.95731410806295</v>
      </c>
      <c r="AH51" s="63">
        <v>32.207602300664391</v>
      </c>
      <c r="AI51" s="63">
        <v>0</v>
      </c>
      <c r="AJ51" s="63">
        <v>150.28538036416165</v>
      </c>
      <c r="AK51" s="63">
        <v>0</v>
      </c>
      <c r="AL51" s="63">
        <v>16.092636972978244</v>
      </c>
      <c r="AM51" s="63">
        <v>50.451877404851395</v>
      </c>
      <c r="AN51" s="63">
        <v>6157.5584232258261</v>
      </c>
      <c r="AO51" s="63">
        <v>6068.7179654540159</v>
      </c>
      <c r="AP51" s="63">
        <v>88.84045777180998</v>
      </c>
      <c r="AQ51" s="63">
        <v>14068.004511351901</v>
      </c>
      <c r="AR51" s="63">
        <v>5132.5770920159357</v>
      </c>
      <c r="AS51" s="63">
        <v>872.78165466828</v>
      </c>
      <c r="AT51" s="67"/>
    </row>
    <row r="52" spans="1:46" s="65" customFormat="1" ht="20.25" customHeight="1" x14ac:dyDescent="0.2">
      <c r="A52" s="59"/>
      <c r="B52" s="66">
        <v>22</v>
      </c>
      <c r="C52" s="61" t="s">
        <v>41</v>
      </c>
      <c r="D52" s="62"/>
      <c r="E52" s="63">
        <v>1307.985847693197</v>
      </c>
      <c r="F52" s="63">
        <v>497.88931250424287</v>
      </c>
      <c r="G52" s="63">
        <v>297.72513497648873</v>
      </c>
      <c r="H52" s="63">
        <v>2.0409315097676566</v>
      </c>
      <c r="I52" s="63">
        <v>94.401488721800803</v>
      </c>
      <c r="J52" s="63">
        <v>0</v>
      </c>
      <c r="K52" s="63">
        <v>2.749056946064226</v>
      </c>
      <c r="L52" s="63">
        <v>0</v>
      </c>
      <c r="M52" s="63">
        <v>0</v>
      </c>
      <c r="N52" s="63">
        <v>0</v>
      </c>
      <c r="O52" s="63">
        <v>0</v>
      </c>
      <c r="P52" s="63">
        <v>8.0413221352873538</v>
      </c>
      <c r="Q52" s="63">
        <v>181.53277629987284</v>
      </c>
      <c r="R52" s="63">
        <v>0.66209503347227128</v>
      </c>
      <c r="S52" s="63">
        <v>9.0415094339622512E-3</v>
      </c>
      <c r="T52" s="63">
        <v>5.8932412289090449E-2</v>
      </c>
      <c r="U52" s="67" t="s">
        <v>218</v>
      </c>
      <c r="V52" s="66">
        <v>22</v>
      </c>
      <c r="W52" s="61" t="s">
        <v>41</v>
      </c>
      <c r="X52" s="62"/>
      <c r="Y52" s="63">
        <v>200.16417752775416</v>
      </c>
      <c r="Z52" s="63">
        <v>0</v>
      </c>
      <c r="AA52" s="63">
        <v>4.5263114776050974</v>
      </c>
      <c r="AB52" s="63">
        <v>0</v>
      </c>
      <c r="AC52" s="63">
        <v>0</v>
      </c>
      <c r="AD52" s="63">
        <v>0</v>
      </c>
      <c r="AE52" s="63">
        <v>21.142039989952341</v>
      </c>
      <c r="AF52" s="63">
        <v>41.152715729666269</v>
      </c>
      <c r="AG52" s="63">
        <v>19.671446202602592</v>
      </c>
      <c r="AH52" s="63">
        <v>1.4829401664376625</v>
      </c>
      <c r="AI52" s="63">
        <v>0</v>
      </c>
      <c r="AJ52" s="63">
        <v>79.331333830125203</v>
      </c>
      <c r="AK52" s="63">
        <v>0</v>
      </c>
      <c r="AL52" s="63">
        <v>3.923327256202187</v>
      </c>
      <c r="AM52" s="63">
        <v>5.5273353634402262</v>
      </c>
      <c r="AN52" s="63">
        <v>6494.2534327992798</v>
      </c>
      <c r="AO52" s="63">
        <v>6442.6130152691876</v>
      </c>
      <c r="AP52" s="63">
        <v>51.640417530092641</v>
      </c>
      <c r="AQ52" s="63">
        <v>7496.0651138814892</v>
      </c>
      <c r="AR52" s="63">
        <v>2696.1594111504287</v>
      </c>
      <c r="AS52" s="63">
        <v>564.57170433947272</v>
      </c>
      <c r="AT52" s="67" t="s">
        <v>218</v>
      </c>
    </row>
    <row r="53" spans="1:46" s="65" customFormat="1" ht="20.25" customHeight="1" x14ac:dyDescent="0.2">
      <c r="A53" s="59"/>
      <c r="B53" s="66"/>
      <c r="C53" s="61" t="s">
        <v>165</v>
      </c>
      <c r="D53" s="62"/>
      <c r="E53" s="63">
        <v>1150.9265961211602</v>
      </c>
      <c r="F53" s="63">
        <v>427.38528906810524</v>
      </c>
      <c r="G53" s="63">
        <v>291.58959824332265</v>
      </c>
      <c r="H53" s="63">
        <v>2.0409315097676566</v>
      </c>
      <c r="I53" s="63">
        <v>92.697629313784887</v>
      </c>
      <c r="J53" s="63">
        <v>0</v>
      </c>
      <c r="K53" s="63">
        <v>2.749056946064226</v>
      </c>
      <c r="L53" s="63">
        <v>0</v>
      </c>
      <c r="M53" s="63">
        <v>0</v>
      </c>
      <c r="N53" s="63">
        <v>0</v>
      </c>
      <c r="O53" s="63">
        <v>0</v>
      </c>
      <c r="P53" s="63">
        <v>8.0413221352873538</v>
      </c>
      <c r="Q53" s="63">
        <v>177.36245658645799</v>
      </c>
      <c r="R53" s="63">
        <v>0.66209503347227128</v>
      </c>
      <c r="S53" s="63">
        <v>9.0415094339622512E-3</v>
      </c>
      <c r="T53" s="63">
        <v>5.8932412289090456E-2</v>
      </c>
      <c r="U53" s="67"/>
      <c r="V53" s="66"/>
      <c r="W53" s="61" t="s">
        <v>165</v>
      </c>
      <c r="X53" s="62"/>
      <c r="Y53" s="63">
        <v>135.79569082478255</v>
      </c>
      <c r="Z53" s="63">
        <v>0</v>
      </c>
      <c r="AA53" s="63">
        <v>1.873215904828776</v>
      </c>
      <c r="AB53" s="63">
        <v>0</v>
      </c>
      <c r="AC53" s="63">
        <v>0</v>
      </c>
      <c r="AD53" s="63">
        <v>0</v>
      </c>
      <c r="AE53" s="63">
        <v>17.767263524533114</v>
      </c>
      <c r="AF53" s="63">
        <v>20.036392715146974</v>
      </c>
      <c r="AG53" s="63">
        <v>16.071332721156384</v>
      </c>
      <c r="AH53" s="63">
        <v>1.4829401664376625</v>
      </c>
      <c r="AI53" s="63">
        <v>0</v>
      </c>
      <c r="AJ53" s="63">
        <v>54.135136251276819</v>
      </c>
      <c r="AK53" s="63">
        <v>0</v>
      </c>
      <c r="AL53" s="63">
        <v>3.923327256202187</v>
      </c>
      <c r="AM53" s="63">
        <v>4.5034977165896288</v>
      </c>
      <c r="AN53" s="63">
        <v>5579.8851751270895</v>
      </c>
      <c r="AO53" s="63">
        <v>5533.8689097944707</v>
      </c>
      <c r="AP53" s="63">
        <v>46.016265332618786</v>
      </c>
      <c r="AQ53" s="63">
        <v>7488.8934573222668</v>
      </c>
      <c r="AR53" s="63">
        <v>2694.1300203622282</v>
      </c>
      <c r="AS53" s="63">
        <v>562.61736127277595</v>
      </c>
      <c r="AT53" s="67"/>
    </row>
    <row r="54" spans="1:46" s="65" customFormat="1" ht="20.25" customHeight="1" x14ac:dyDescent="0.2">
      <c r="A54" s="59"/>
      <c r="B54" s="66">
        <v>23</v>
      </c>
      <c r="C54" s="61" t="s">
        <v>42</v>
      </c>
      <c r="D54" s="62"/>
      <c r="E54" s="63">
        <v>1470.3434098700436</v>
      </c>
      <c r="F54" s="63">
        <v>776.32101616884802</v>
      </c>
      <c r="G54" s="63">
        <v>456.02010766688147</v>
      </c>
      <c r="H54" s="63">
        <v>0</v>
      </c>
      <c r="I54" s="63">
        <v>9.6072297410738834</v>
      </c>
      <c r="J54" s="63">
        <v>0</v>
      </c>
      <c r="K54" s="63">
        <v>0</v>
      </c>
      <c r="L54" s="63">
        <v>0</v>
      </c>
      <c r="M54" s="63">
        <v>0</v>
      </c>
      <c r="N54" s="63">
        <v>0</v>
      </c>
      <c r="O54" s="63">
        <v>0</v>
      </c>
      <c r="P54" s="63">
        <v>85.373545076515029</v>
      </c>
      <c r="Q54" s="63">
        <v>282.17073819500177</v>
      </c>
      <c r="R54" s="63">
        <v>0</v>
      </c>
      <c r="S54" s="63">
        <v>0</v>
      </c>
      <c r="T54" s="63">
        <v>4.1186563703747197E-3</v>
      </c>
      <c r="U54" s="67" t="s">
        <v>219</v>
      </c>
      <c r="V54" s="66">
        <v>23</v>
      </c>
      <c r="W54" s="61" t="s">
        <v>42</v>
      </c>
      <c r="X54" s="62"/>
      <c r="Y54" s="63">
        <v>320.3009085019666</v>
      </c>
      <c r="Z54" s="63">
        <v>0</v>
      </c>
      <c r="AA54" s="63">
        <v>2.116651505383238</v>
      </c>
      <c r="AB54" s="63">
        <v>0</v>
      </c>
      <c r="AC54" s="63">
        <v>0</v>
      </c>
      <c r="AD54" s="63">
        <v>0</v>
      </c>
      <c r="AE54" s="63">
        <v>35.302625560772334</v>
      </c>
      <c r="AF54" s="63">
        <v>13.147177123156171</v>
      </c>
      <c r="AG54" s="63">
        <v>78.295488796110362</v>
      </c>
      <c r="AH54" s="63">
        <v>15.451162903484223</v>
      </c>
      <c r="AI54" s="63">
        <v>0.19572301907625445</v>
      </c>
      <c r="AJ54" s="63">
        <v>103.10008323045781</v>
      </c>
      <c r="AK54" s="63">
        <v>0</v>
      </c>
      <c r="AL54" s="63">
        <v>0.75028241608066415</v>
      </c>
      <c r="AM54" s="63">
        <v>38.447518732910062</v>
      </c>
      <c r="AN54" s="63">
        <v>7067.3229483511204</v>
      </c>
      <c r="AO54" s="63">
        <v>7005.4342877688887</v>
      </c>
      <c r="AP54" s="63">
        <v>61.888660582231346</v>
      </c>
      <c r="AQ54" s="63">
        <v>1009.0569991784558</v>
      </c>
      <c r="AR54" s="63">
        <v>328.32599552217334</v>
      </c>
      <c r="AS54" s="63">
        <v>164.97134729476184</v>
      </c>
      <c r="AT54" s="67" t="s">
        <v>219</v>
      </c>
    </row>
    <row r="55" spans="1:46" s="65" customFormat="1" ht="20.25" customHeight="1" x14ac:dyDescent="0.2">
      <c r="A55" s="59"/>
      <c r="B55" s="66"/>
      <c r="C55" s="61" t="s">
        <v>165</v>
      </c>
      <c r="D55" s="62"/>
      <c r="E55" s="63">
        <v>1382.3482468478019</v>
      </c>
      <c r="F55" s="63">
        <v>724.62823370519186</v>
      </c>
      <c r="G55" s="63">
        <v>449.41862372019534</v>
      </c>
      <c r="H55" s="63">
        <v>0</v>
      </c>
      <c r="I55" s="63">
        <v>9.5847971993081238</v>
      </c>
      <c r="J55" s="63">
        <v>0</v>
      </c>
      <c r="K55" s="63">
        <v>0</v>
      </c>
      <c r="L55" s="63">
        <v>0</v>
      </c>
      <c r="M55" s="63">
        <v>0</v>
      </c>
      <c r="N55" s="63">
        <v>0</v>
      </c>
      <c r="O55" s="63">
        <v>0</v>
      </c>
      <c r="P55" s="63">
        <v>85.373545076515029</v>
      </c>
      <c r="Q55" s="63">
        <v>276.4741555348877</v>
      </c>
      <c r="R55" s="63">
        <v>0</v>
      </c>
      <c r="S55" s="63">
        <v>0</v>
      </c>
      <c r="T55" s="63">
        <v>3.1668260068224074E-3</v>
      </c>
      <c r="U55" s="67"/>
      <c r="V55" s="66"/>
      <c r="W55" s="61" t="s">
        <v>165</v>
      </c>
      <c r="X55" s="62"/>
      <c r="Y55" s="63">
        <v>275.20960998499658</v>
      </c>
      <c r="Z55" s="63">
        <v>0</v>
      </c>
      <c r="AA55" s="63">
        <v>1.1851653289255044</v>
      </c>
      <c r="AB55" s="63">
        <v>0</v>
      </c>
      <c r="AC55" s="63">
        <v>0</v>
      </c>
      <c r="AD55" s="63">
        <v>0</v>
      </c>
      <c r="AE55" s="63">
        <v>33.464280713370485</v>
      </c>
      <c r="AF55" s="63">
        <v>10.018222844913154</v>
      </c>
      <c r="AG55" s="63">
        <v>62.467443744686769</v>
      </c>
      <c r="AH55" s="63">
        <v>15.451162903484223</v>
      </c>
      <c r="AI55" s="63">
        <v>0.19572301907625445</v>
      </c>
      <c r="AJ55" s="63">
        <v>91.507403413233973</v>
      </c>
      <c r="AK55" s="63">
        <v>0</v>
      </c>
      <c r="AL55" s="63">
        <v>0.75028241608066426</v>
      </c>
      <c r="AM55" s="63">
        <v>30.41099641737534</v>
      </c>
      <c r="AN55" s="63">
        <v>6693.5490044586013</v>
      </c>
      <c r="AO55" s="63">
        <v>6633.3039458028934</v>
      </c>
      <c r="AP55" s="63">
        <v>60.245058655707702</v>
      </c>
      <c r="AQ55" s="63">
        <v>971.04302833560018</v>
      </c>
      <c r="AR55" s="63">
        <v>313.78506338421283</v>
      </c>
      <c r="AS55" s="63">
        <v>164.34032008129049</v>
      </c>
      <c r="AT55" s="67"/>
    </row>
    <row r="56" spans="1:46" s="65" customFormat="1" ht="20.25" customHeight="1" x14ac:dyDescent="0.2">
      <c r="A56" s="59"/>
      <c r="B56" s="66">
        <v>24</v>
      </c>
      <c r="C56" s="61" t="s">
        <v>43</v>
      </c>
      <c r="D56" s="62"/>
      <c r="E56" s="63">
        <v>2036.6569646464393</v>
      </c>
      <c r="F56" s="63">
        <v>719.67209618828826</v>
      </c>
      <c r="G56" s="63">
        <v>380.44453498735714</v>
      </c>
      <c r="H56" s="63">
        <v>0</v>
      </c>
      <c r="I56" s="63">
        <v>0.17850269080784437</v>
      </c>
      <c r="J56" s="63">
        <v>9.9844325032970166E-3</v>
      </c>
      <c r="K56" s="63">
        <v>0.95536430497897029</v>
      </c>
      <c r="L56" s="63">
        <v>7.2689504130459149E-3</v>
      </c>
      <c r="M56" s="63">
        <v>0</v>
      </c>
      <c r="N56" s="63">
        <v>0</v>
      </c>
      <c r="O56" s="63">
        <v>0.44513780445714296</v>
      </c>
      <c r="P56" s="63">
        <v>10.787712957456634</v>
      </c>
      <c r="Q56" s="63">
        <v>314.0807965972221</v>
      </c>
      <c r="R56" s="63">
        <v>0</v>
      </c>
      <c r="S56" s="63">
        <v>0</v>
      </c>
      <c r="T56" s="63">
        <v>0.85200035160832033</v>
      </c>
      <c r="U56" s="67" t="s">
        <v>220</v>
      </c>
      <c r="V56" s="66">
        <v>24</v>
      </c>
      <c r="W56" s="61" t="s">
        <v>43</v>
      </c>
      <c r="X56" s="62"/>
      <c r="Y56" s="63">
        <v>339.22756120093118</v>
      </c>
      <c r="Z56" s="63">
        <v>0</v>
      </c>
      <c r="AA56" s="63">
        <v>37.484806761245963</v>
      </c>
      <c r="AB56" s="63">
        <v>0</v>
      </c>
      <c r="AC56" s="63">
        <v>0</v>
      </c>
      <c r="AD56" s="63">
        <v>0</v>
      </c>
      <c r="AE56" s="63">
        <v>50.049611299576149</v>
      </c>
      <c r="AF56" s="63">
        <v>29.505520057420426</v>
      </c>
      <c r="AG56" s="63">
        <v>28.980206829495906</v>
      </c>
      <c r="AH56" s="63">
        <v>0</v>
      </c>
      <c r="AI56" s="63">
        <v>2.9143302180333574E-2</v>
      </c>
      <c r="AJ56" s="63">
        <v>151.44158769174524</v>
      </c>
      <c r="AK56" s="63">
        <v>0</v>
      </c>
      <c r="AL56" s="63">
        <v>0</v>
      </c>
      <c r="AM56" s="63">
        <v>0.34512973213359832</v>
      </c>
      <c r="AN56" s="63">
        <v>12160.476046403932</v>
      </c>
      <c r="AO56" s="63">
        <v>11977.369300531027</v>
      </c>
      <c r="AP56" s="63">
        <v>183.10674587290526</v>
      </c>
      <c r="AQ56" s="63">
        <v>6416.8040122609827</v>
      </c>
      <c r="AR56" s="63">
        <v>2213.3486072428918</v>
      </c>
      <c r="AS56" s="63">
        <v>726.55764898052462</v>
      </c>
      <c r="AT56" s="67" t="s">
        <v>220</v>
      </c>
    </row>
    <row r="57" spans="1:46" s="65" customFormat="1" ht="20.25" customHeight="1" x14ac:dyDescent="0.2">
      <c r="A57" s="59"/>
      <c r="B57" s="66"/>
      <c r="C57" s="61" t="s">
        <v>165</v>
      </c>
      <c r="D57" s="62"/>
      <c r="E57" s="63">
        <v>1753.0810844323501</v>
      </c>
      <c r="F57" s="63">
        <v>630.43222355597447</v>
      </c>
      <c r="G57" s="63">
        <v>360.13168517170806</v>
      </c>
      <c r="H57" s="63">
        <v>0</v>
      </c>
      <c r="I57" s="63">
        <v>0.17590870182279322</v>
      </c>
      <c r="J57" s="63">
        <v>0</v>
      </c>
      <c r="K57" s="63">
        <v>0.95536430497897029</v>
      </c>
      <c r="L57" s="63">
        <v>7.2689504130459149E-3</v>
      </c>
      <c r="M57" s="63">
        <v>0</v>
      </c>
      <c r="N57" s="63">
        <v>0</v>
      </c>
      <c r="O57" s="63">
        <v>0.44513780445714296</v>
      </c>
      <c r="P57" s="63">
        <v>10.707693707418866</v>
      </c>
      <c r="Q57" s="63">
        <v>297.18034297471013</v>
      </c>
      <c r="R57" s="63">
        <v>0</v>
      </c>
      <c r="S57" s="63">
        <v>0</v>
      </c>
      <c r="T57" s="63">
        <v>0.19659382140969889</v>
      </c>
      <c r="U57" s="67"/>
      <c r="V57" s="66"/>
      <c r="W57" s="61" t="s">
        <v>165</v>
      </c>
      <c r="X57" s="62"/>
      <c r="Y57" s="63">
        <v>270.30053838426647</v>
      </c>
      <c r="Z57" s="63">
        <v>0</v>
      </c>
      <c r="AA57" s="63">
        <v>13.98503868316379</v>
      </c>
      <c r="AB57" s="63">
        <v>0</v>
      </c>
      <c r="AC57" s="63">
        <v>0</v>
      </c>
      <c r="AD57" s="63">
        <v>0</v>
      </c>
      <c r="AE57" s="63">
        <v>32.420514502218829</v>
      </c>
      <c r="AF57" s="63">
        <v>20.508901552459097</v>
      </c>
      <c r="AG57" s="63">
        <v>25.074562687958117</v>
      </c>
      <c r="AH57" s="63">
        <v>0</v>
      </c>
      <c r="AI57" s="63">
        <v>2.9143302180333574E-2</v>
      </c>
      <c r="AJ57" s="63">
        <v>137.37688170468422</v>
      </c>
      <c r="AK57" s="63">
        <v>0</v>
      </c>
      <c r="AL57" s="63">
        <v>0</v>
      </c>
      <c r="AM57" s="63">
        <v>0.33288786182889984</v>
      </c>
      <c r="AN57" s="63">
        <v>10114.65684923252</v>
      </c>
      <c r="AO57" s="63">
        <v>9981.9075405620752</v>
      </c>
      <c r="AP57" s="63">
        <v>132.74930867044532</v>
      </c>
      <c r="AQ57" s="63">
        <v>6374.9845089013206</v>
      </c>
      <c r="AR57" s="63">
        <v>2200.9286204226592</v>
      </c>
      <c r="AS57" s="63">
        <v>716.66840035098278</v>
      </c>
      <c r="AT57" s="67"/>
    </row>
    <row r="58" spans="1:46" s="65" customFormat="1" ht="20.25" customHeight="1" x14ac:dyDescent="0.2">
      <c r="A58" s="59"/>
      <c r="B58" s="66">
        <v>25</v>
      </c>
      <c r="C58" s="61" t="s">
        <v>244</v>
      </c>
      <c r="D58" s="62"/>
      <c r="E58" s="63">
        <v>614.66537915478636</v>
      </c>
      <c r="F58" s="63">
        <v>144.87673809540036</v>
      </c>
      <c r="G58" s="63">
        <v>65.44244619434447</v>
      </c>
      <c r="H58" s="63">
        <v>0</v>
      </c>
      <c r="I58" s="63">
        <v>1.134450307540495</v>
      </c>
      <c r="J58" s="63">
        <v>0</v>
      </c>
      <c r="K58" s="63">
        <v>0</v>
      </c>
      <c r="L58" s="63">
        <v>0</v>
      </c>
      <c r="M58" s="63">
        <v>0</v>
      </c>
      <c r="N58" s="63">
        <v>0</v>
      </c>
      <c r="O58" s="63">
        <v>3.8050595767950474E-3</v>
      </c>
      <c r="P58" s="63">
        <v>2.3923493352101128</v>
      </c>
      <c r="Q58" s="63">
        <v>52.895924755090434</v>
      </c>
      <c r="R58" s="63">
        <v>0</v>
      </c>
      <c r="S58" s="63">
        <v>0</v>
      </c>
      <c r="T58" s="63">
        <v>3.0571094489316051E-4</v>
      </c>
      <c r="U58" s="67" t="s">
        <v>222</v>
      </c>
      <c r="V58" s="66">
        <v>25</v>
      </c>
      <c r="W58" s="61" t="s">
        <v>175</v>
      </c>
      <c r="X58" s="62"/>
      <c r="Y58" s="63">
        <v>79.434291901055872</v>
      </c>
      <c r="Z58" s="63">
        <v>0</v>
      </c>
      <c r="AA58" s="63">
        <v>6.9987030315806651</v>
      </c>
      <c r="AB58" s="63">
        <v>0</v>
      </c>
      <c r="AC58" s="63">
        <v>0</v>
      </c>
      <c r="AD58" s="63">
        <v>0</v>
      </c>
      <c r="AE58" s="63">
        <v>17.742115518677537</v>
      </c>
      <c r="AF58" s="63">
        <v>5.8761465487353526</v>
      </c>
      <c r="AG58" s="63">
        <v>11.140368686839814</v>
      </c>
      <c r="AH58" s="63">
        <v>1.1924874744497049E-3</v>
      </c>
      <c r="AI58" s="63">
        <v>0</v>
      </c>
      <c r="AJ58" s="63">
        <v>29.492922264098368</v>
      </c>
      <c r="AK58" s="63">
        <v>3.9267947958212777E-5</v>
      </c>
      <c r="AL58" s="63">
        <v>1.0489148536285315E-2</v>
      </c>
      <c r="AM58" s="63">
        <v>0.29077258702032704</v>
      </c>
      <c r="AN58" s="63">
        <v>4859.703207362676</v>
      </c>
      <c r="AO58" s="63">
        <v>4763.1452978092639</v>
      </c>
      <c r="AP58" s="63">
        <v>96.557909553412173</v>
      </c>
      <c r="AQ58" s="63">
        <v>410.22048746016844</v>
      </c>
      <c r="AR58" s="63">
        <v>109.52262741924505</v>
      </c>
      <c r="AS58" s="63">
        <v>128.65131650810756</v>
      </c>
      <c r="AT58" s="67" t="s">
        <v>222</v>
      </c>
    </row>
    <row r="59" spans="1:46" s="65" customFormat="1" ht="20.25" customHeight="1" x14ac:dyDescent="0.2">
      <c r="A59" s="59"/>
      <c r="B59" s="66"/>
      <c r="C59" s="61" t="s">
        <v>165</v>
      </c>
      <c r="D59" s="62"/>
      <c r="E59" s="63">
        <v>533.08947468755218</v>
      </c>
      <c r="F59" s="63">
        <v>130.72681473125647</v>
      </c>
      <c r="G59" s="63">
        <v>61.984827018700926</v>
      </c>
      <c r="H59" s="63">
        <v>0</v>
      </c>
      <c r="I59" s="63">
        <v>1.134450307540495</v>
      </c>
      <c r="J59" s="63">
        <v>0</v>
      </c>
      <c r="K59" s="63">
        <v>0</v>
      </c>
      <c r="L59" s="63">
        <v>0</v>
      </c>
      <c r="M59" s="63">
        <v>0</v>
      </c>
      <c r="N59" s="63">
        <v>0</v>
      </c>
      <c r="O59" s="63">
        <v>3.8050595767950474E-3</v>
      </c>
      <c r="P59" s="63">
        <v>2.3923493352101128</v>
      </c>
      <c r="Q59" s="63">
        <v>49.903975382278816</v>
      </c>
      <c r="R59" s="63">
        <v>0</v>
      </c>
      <c r="S59" s="63">
        <v>0</v>
      </c>
      <c r="T59" s="63">
        <v>3.0571094489316051E-4</v>
      </c>
      <c r="U59" s="67"/>
      <c r="V59" s="66"/>
      <c r="W59" s="61" t="s">
        <v>165</v>
      </c>
      <c r="X59" s="62"/>
      <c r="Y59" s="63">
        <v>68.741987712555542</v>
      </c>
      <c r="Z59" s="63">
        <v>0</v>
      </c>
      <c r="AA59" s="63">
        <v>3.4367885456271217</v>
      </c>
      <c r="AB59" s="63">
        <v>0</v>
      </c>
      <c r="AC59" s="63">
        <v>0</v>
      </c>
      <c r="AD59" s="63">
        <v>0</v>
      </c>
      <c r="AE59" s="63">
        <v>15.429279695001025</v>
      </c>
      <c r="AF59" s="63">
        <v>4.1600902006098384</v>
      </c>
      <c r="AG59" s="63">
        <v>9.6910234571481624</v>
      </c>
      <c r="AH59" s="63">
        <v>1.1924874744497049E-3</v>
      </c>
      <c r="AI59" s="63">
        <v>0</v>
      </c>
      <c r="AJ59" s="63">
        <v>27.853001459345919</v>
      </c>
      <c r="AK59" s="63">
        <v>3.9267947958212777E-5</v>
      </c>
      <c r="AL59" s="63">
        <v>1.0489148536285315E-2</v>
      </c>
      <c r="AM59" s="63">
        <v>0.27565723287331212</v>
      </c>
      <c r="AN59" s="63">
        <v>4147.9898888130137</v>
      </c>
      <c r="AO59" s="63">
        <v>4061.2599347446398</v>
      </c>
      <c r="AP59" s="63">
        <v>86.729954068373942</v>
      </c>
      <c r="AQ59" s="63">
        <v>402.56801463982094</v>
      </c>
      <c r="AR59" s="63">
        <v>108.50122899294108</v>
      </c>
      <c r="AS59" s="63">
        <v>123.62473310333496</v>
      </c>
      <c r="AT59" s="67"/>
    </row>
    <row r="60" spans="1:46" s="65" customFormat="1" ht="20.25" customHeight="1" x14ac:dyDescent="0.2">
      <c r="A60" s="59"/>
      <c r="B60" s="66">
        <v>26</v>
      </c>
      <c r="C60" s="61" t="s">
        <v>245</v>
      </c>
      <c r="D60" s="62"/>
      <c r="E60" s="63">
        <v>1036.7336219746662</v>
      </c>
      <c r="F60" s="63">
        <v>182.21272982204403</v>
      </c>
      <c r="G60" s="63">
        <v>48.147912741272897</v>
      </c>
      <c r="H60" s="63">
        <v>0</v>
      </c>
      <c r="I60" s="63">
        <v>0</v>
      </c>
      <c r="J60" s="63">
        <v>0</v>
      </c>
      <c r="K60" s="63">
        <v>1.7762149542009844E-3</v>
      </c>
      <c r="L60" s="63">
        <v>0</v>
      </c>
      <c r="M60" s="63">
        <v>0</v>
      </c>
      <c r="N60" s="63">
        <v>0</v>
      </c>
      <c r="O60" s="63">
        <v>3.5002943425362998E-3</v>
      </c>
      <c r="P60" s="63">
        <v>0.6418685489691982</v>
      </c>
      <c r="Q60" s="63">
        <v>40.438542019498641</v>
      </c>
      <c r="R60" s="63">
        <v>0</v>
      </c>
      <c r="S60" s="63">
        <v>0</v>
      </c>
      <c r="T60" s="63">
        <v>0.48959437645328346</v>
      </c>
      <c r="U60" s="67" t="s">
        <v>224</v>
      </c>
      <c r="V60" s="66">
        <v>26</v>
      </c>
      <c r="W60" s="61" t="s">
        <v>176</v>
      </c>
      <c r="X60" s="62"/>
      <c r="Y60" s="63">
        <v>134.06481708077115</v>
      </c>
      <c r="Z60" s="63">
        <v>0</v>
      </c>
      <c r="AA60" s="63">
        <v>16.691219810194351</v>
      </c>
      <c r="AB60" s="63">
        <v>0</v>
      </c>
      <c r="AC60" s="63">
        <v>0</v>
      </c>
      <c r="AD60" s="63">
        <v>0</v>
      </c>
      <c r="AE60" s="63">
        <v>39.207148228408855</v>
      </c>
      <c r="AF60" s="63">
        <v>10.165804067743036</v>
      </c>
      <c r="AG60" s="63">
        <v>16.222696242711013</v>
      </c>
      <c r="AH60" s="63">
        <v>0</v>
      </c>
      <c r="AI60" s="63">
        <v>2.8947368421052594E-3</v>
      </c>
      <c r="AJ60" s="63">
        <v>41.724872219149916</v>
      </c>
      <c r="AK60" s="63">
        <v>2.0553556303371497E-3</v>
      </c>
      <c r="AL60" s="63">
        <v>0</v>
      </c>
      <c r="AM60" s="63">
        <v>0.30308799410689524</v>
      </c>
      <c r="AN60" s="63">
        <v>8925.5315059784425</v>
      </c>
      <c r="AO60" s="63">
        <v>8782.5530561363612</v>
      </c>
      <c r="AP60" s="63">
        <v>142.97844984208191</v>
      </c>
      <c r="AQ60" s="63">
        <v>436.6187926455604</v>
      </c>
      <c r="AR60" s="63">
        <v>157.5292347397812</v>
      </c>
      <c r="AS60" s="63">
        <v>31.630553488336144</v>
      </c>
      <c r="AT60" s="67" t="s">
        <v>224</v>
      </c>
    </row>
    <row r="61" spans="1:46" s="65" customFormat="1" ht="20.25" customHeight="1" x14ac:dyDescent="0.2">
      <c r="A61" s="59"/>
      <c r="B61" s="66"/>
      <c r="C61" s="61" t="s">
        <v>165</v>
      </c>
      <c r="D61" s="62"/>
      <c r="E61" s="63">
        <v>820.75395520110726</v>
      </c>
      <c r="F61" s="63">
        <v>145.86762282333893</v>
      </c>
      <c r="G61" s="63">
        <v>41.123078717013613</v>
      </c>
      <c r="H61" s="63">
        <v>0</v>
      </c>
      <c r="I61" s="63">
        <v>0</v>
      </c>
      <c r="J61" s="63">
        <v>0</v>
      </c>
      <c r="K61" s="63">
        <v>1.7762149542009844E-3</v>
      </c>
      <c r="L61" s="63">
        <v>0</v>
      </c>
      <c r="M61" s="63">
        <v>0</v>
      </c>
      <c r="N61" s="63">
        <v>0</v>
      </c>
      <c r="O61" s="63">
        <v>3.5002943425362998E-3</v>
      </c>
      <c r="P61" s="63">
        <v>0.6418685489691982</v>
      </c>
      <c r="Q61" s="63">
        <v>34.369040644071262</v>
      </c>
      <c r="R61" s="63">
        <v>0</v>
      </c>
      <c r="S61" s="63">
        <v>0</v>
      </c>
      <c r="T61" s="63">
        <v>0.47892460676873011</v>
      </c>
      <c r="U61" s="67"/>
      <c r="V61" s="66"/>
      <c r="W61" s="61" t="s">
        <v>165</v>
      </c>
      <c r="X61" s="62"/>
      <c r="Y61" s="63">
        <v>104.74454410632532</v>
      </c>
      <c r="Z61" s="63">
        <v>0</v>
      </c>
      <c r="AA61" s="63">
        <v>8.8552286182436628</v>
      </c>
      <c r="AB61" s="63">
        <v>0</v>
      </c>
      <c r="AC61" s="63">
        <v>0</v>
      </c>
      <c r="AD61" s="63">
        <v>0</v>
      </c>
      <c r="AE61" s="63">
        <v>26.067797200039145</v>
      </c>
      <c r="AF61" s="63">
        <v>6.6135584107783529</v>
      </c>
      <c r="AG61" s="63">
        <v>14.755527303487305</v>
      </c>
      <c r="AH61" s="63">
        <v>0</v>
      </c>
      <c r="AI61" s="63">
        <v>2.8947368421052594E-3</v>
      </c>
      <c r="AJ61" s="63">
        <v>38.089431506660247</v>
      </c>
      <c r="AK61" s="63">
        <v>2.0553556303371497E-3</v>
      </c>
      <c r="AL61" s="63">
        <v>0</v>
      </c>
      <c r="AM61" s="63">
        <v>0.2662515594476636</v>
      </c>
      <c r="AN61" s="63">
        <v>7024.9337718063625</v>
      </c>
      <c r="AO61" s="63">
        <v>6911.2298233217571</v>
      </c>
      <c r="AP61" s="63">
        <v>113.70394848460515</v>
      </c>
      <c r="AQ61" s="63">
        <v>432.32135568619185</v>
      </c>
      <c r="AR61" s="63">
        <v>156.60669775635145</v>
      </c>
      <c r="AS61" s="63">
        <v>29.704845364531295</v>
      </c>
      <c r="AT61" s="67"/>
    </row>
    <row r="62" spans="1:46" s="65" customFormat="1" ht="20.25" customHeight="1" x14ac:dyDescent="0.2">
      <c r="A62" s="59"/>
      <c r="B62" s="66">
        <v>27</v>
      </c>
      <c r="C62" s="61" t="s">
        <v>246</v>
      </c>
      <c r="D62" s="62"/>
      <c r="E62" s="63">
        <v>443.46066652330961</v>
      </c>
      <c r="F62" s="63">
        <v>78.136274423522437</v>
      </c>
      <c r="G62" s="63">
        <v>41.313699741765426</v>
      </c>
      <c r="H62" s="63">
        <v>0</v>
      </c>
      <c r="I62" s="63">
        <v>0</v>
      </c>
      <c r="J62" s="63">
        <v>0</v>
      </c>
      <c r="K62" s="63">
        <v>0</v>
      </c>
      <c r="L62" s="63">
        <v>0</v>
      </c>
      <c r="M62" s="63">
        <v>0</v>
      </c>
      <c r="N62" s="63">
        <v>0</v>
      </c>
      <c r="O62" s="63">
        <v>1.1747291805145469E-2</v>
      </c>
      <c r="P62" s="63">
        <v>0.44603594475181685</v>
      </c>
      <c r="Q62" s="63">
        <v>35.184411846986819</v>
      </c>
      <c r="R62" s="63">
        <v>0</v>
      </c>
      <c r="S62" s="63">
        <v>0</v>
      </c>
      <c r="T62" s="63">
        <v>3.6336284697783671E-5</v>
      </c>
      <c r="U62" s="67" t="s">
        <v>226</v>
      </c>
      <c r="V62" s="66">
        <v>27</v>
      </c>
      <c r="W62" s="61" t="s">
        <v>177</v>
      </c>
      <c r="X62" s="62"/>
      <c r="Y62" s="63">
        <v>36.822574681757011</v>
      </c>
      <c r="Z62" s="63">
        <v>0</v>
      </c>
      <c r="AA62" s="63">
        <v>3.0327035179795767</v>
      </c>
      <c r="AB62" s="63">
        <v>0</v>
      </c>
      <c r="AC62" s="63">
        <v>0</v>
      </c>
      <c r="AD62" s="63">
        <v>0</v>
      </c>
      <c r="AE62" s="63">
        <v>11.447786289428615</v>
      </c>
      <c r="AF62" s="63">
        <v>1.2817119077428634</v>
      </c>
      <c r="AG62" s="63">
        <v>5.7891645949878088</v>
      </c>
      <c r="AH62" s="63">
        <v>0</v>
      </c>
      <c r="AI62" s="63">
        <v>0</v>
      </c>
      <c r="AJ62" s="63">
        <v>12.163736779662987</v>
      </c>
      <c r="AK62" s="63">
        <v>0</v>
      </c>
      <c r="AL62" s="63">
        <v>0</v>
      </c>
      <c r="AM62" s="63">
        <v>8.8823161076351399E-3</v>
      </c>
      <c r="AN62" s="63">
        <v>3252.0259347786741</v>
      </c>
      <c r="AO62" s="63">
        <v>3202.7607051482937</v>
      </c>
      <c r="AP62" s="63">
        <v>49.265229630380716</v>
      </c>
      <c r="AQ62" s="63">
        <v>2216.3910549059306</v>
      </c>
      <c r="AR62" s="63">
        <v>798.36813767147032</v>
      </c>
      <c r="AS62" s="63">
        <v>163.88501176478408</v>
      </c>
      <c r="AT62" s="67" t="s">
        <v>226</v>
      </c>
    </row>
    <row r="63" spans="1:46" s="65" customFormat="1" ht="20.25" customHeight="1" x14ac:dyDescent="0.2">
      <c r="A63" s="59"/>
      <c r="B63" s="66"/>
      <c r="C63" s="61" t="s">
        <v>165</v>
      </c>
      <c r="D63" s="62"/>
      <c r="E63" s="63">
        <v>409.23127488573897</v>
      </c>
      <c r="F63" s="63">
        <v>71.312524909037151</v>
      </c>
      <c r="G63" s="63">
        <v>38.841802964749839</v>
      </c>
      <c r="H63" s="63">
        <v>0</v>
      </c>
      <c r="I63" s="63">
        <v>0</v>
      </c>
      <c r="J63" s="63">
        <v>0</v>
      </c>
      <c r="K63" s="63">
        <v>0</v>
      </c>
      <c r="L63" s="63">
        <v>0</v>
      </c>
      <c r="M63" s="63">
        <v>0</v>
      </c>
      <c r="N63" s="63">
        <v>0</v>
      </c>
      <c r="O63" s="63">
        <v>0</v>
      </c>
      <c r="P63" s="63">
        <v>5.5167953707841048E-2</v>
      </c>
      <c r="Q63" s="63">
        <v>33.54209984168903</v>
      </c>
      <c r="R63" s="63">
        <v>0</v>
      </c>
      <c r="S63" s="63">
        <v>0</v>
      </c>
      <c r="T63" s="63">
        <v>1.5986313478629752E-5</v>
      </c>
      <c r="U63" s="67"/>
      <c r="V63" s="66"/>
      <c r="W63" s="61" t="s">
        <v>165</v>
      </c>
      <c r="X63" s="62"/>
      <c r="Y63" s="63">
        <v>32.47072194428732</v>
      </c>
      <c r="Z63" s="63">
        <v>0</v>
      </c>
      <c r="AA63" s="63">
        <v>1.6710635294410747</v>
      </c>
      <c r="AB63" s="63">
        <v>0</v>
      </c>
      <c r="AC63" s="63">
        <v>0</v>
      </c>
      <c r="AD63" s="63">
        <v>0</v>
      </c>
      <c r="AE63" s="63">
        <v>9.7449206199539891</v>
      </c>
      <c r="AF63" s="63">
        <v>1.0772025341701921</v>
      </c>
      <c r="AG63" s="63">
        <v>5.5434582891157813</v>
      </c>
      <c r="AH63" s="63">
        <v>0</v>
      </c>
      <c r="AI63" s="63">
        <v>0</v>
      </c>
      <c r="AJ63" s="63">
        <v>11.349283560780574</v>
      </c>
      <c r="AK63" s="63">
        <v>0</v>
      </c>
      <c r="AL63" s="63">
        <v>0</v>
      </c>
      <c r="AM63" s="63">
        <v>8.8823161076351399E-3</v>
      </c>
      <c r="AN63" s="63">
        <v>2962.2476069905383</v>
      </c>
      <c r="AO63" s="63">
        <v>2916.8564427852398</v>
      </c>
      <c r="AP63" s="63">
        <v>45.391164205298587</v>
      </c>
      <c r="AQ63" s="63">
        <v>2215.0761055944054</v>
      </c>
      <c r="AR63" s="63">
        <v>798.09471538278638</v>
      </c>
      <c r="AS63" s="63">
        <v>163.27299744448979</v>
      </c>
      <c r="AT63" s="67"/>
    </row>
    <row r="64" spans="1:46" s="65" customFormat="1" ht="20.25" customHeight="1" x14ac:dyDescent="0.2">
      <c r="A64" s="59"/>
      <c r="B64" s="66">
        <v>28</v>
      </c>
      <c r="C64" s="61" t="s">
        <v>247</v>
      </c>
      <c r="D64" s="62"/>
      <c r="E64" s="63">
        <v>1683.5318618292713</v>
      </c>
      <c r="F64" s="63">
        <v>206.87313326250921</v>
      </c>
      <c r="G64" s="63">
        <v>124.96323960966197</v>
      </c>
      <c r="H64" s="63">
        <v>0</v>
      </c>
      <c r="I64" s="63">
        <v>3.8245147544860189E-4</v>
      </c>
      <c r="J64" s="63">
        <v>0</v>
      </c>
      <c r="K64" s="63">
        <v>0</v>
      </c>
      <c r="L64" s="63">
        <v>0</v>
      </c>
      <c r="M64" s="63">
        <v>0</v>
      </c>
      <c r="N64" s="63">
        <v>0</v>
      </c>
      <c r="O64" s="63">
        <v>1.4788330607432199</v>
      </c>
      <c r="P64" s="63">
        <v>9.7521485748348198</v>
      </c>
      <c r="Q64" s="63">
        <v>94.483877457089761</v>
      </c>
      <c r="R64" s="63">
        <v>0</v>
      </c>
      <c r="S64" s="63">
        <v>0</v>
      </c>
      <c r="T64" s="63">
        <v>0.13341481897187651</v>
      </c>
      <c r="U64" s="67" t="s">
        <v>228</v>
      </c>
      <c r="V64" s="66">
        <v>28</v>
      </c>
      <c r="W64" s="61" t="s">
        <v>178</v>
      </c>
      <c r="X64" s="62"/>
      <c r="Y64" s="63">
        <v>81.909893652847231</v>
      </c>
      <c r="Z64" s="63">
        <v>0</v>
      </c>
      <c r="AA64" s="63">
        <v>3.0206489138277757</v>
      </c>
      <c r="AB64" s="63">
        <v>0</v>
      </c>
      <c r="AC64" s="63">
        <v>0</v>
      </c>
      <c r="AD64" s="63">
        <v>0</v>
      </c>
      <c r="AE64" s="63">
        <v>15.00459748417321</v>
      </c>
      <c r="AF64" s="63">
        <v>1.1250687431708426</v>
      </c>
      <c r="AG64" s="63">
        <v>24.360246485267872</v>
      </c>
      <c r="AH64" s="63">
        <v>4.6952209090948821E-4</v>
      </c>
      <c r="AI64" s="63">
        <v>0</v>
      </c>
      <c r="AJ64" s="63">
        <v>29.592276716293028</v>
      </c>
      <c r="AK64" s="63">
        <v>0</v>
      </c>
      <c r="AL64" s="63">
        <v>0</v>
      </c>
      <c r="AM64" s="63">
        <v>1.3956143966001068E-2</v>
      </c>
      <c r="AN64" s="63">
        <v>14058.942875844852</v>
      </c>
      <c r="AO64" s="63">
        <v>13867.170877727613</v>
      </c>
      <c r="AP64" s="63">
        <v>191.77199811723969</v>
      </c>
      <c r="AQ64" s="63">
        <v>5668.0064147933244</v>
      </c>
      <c r="AR64" s="63">
        <v>1646.1477386950939</v>
      </c>
      <c r="AS64" s="63">
        <v>1435.9635486673649</v>
      </c>
      <c r="AT64" s="67" t="s">
        <v>228</v>
      </c>
    </row>
    <row r="65" spans="1:46" s="65" customFormat="1" ht="20.25" customHeight="1" x14ac:dyDescent="0.2">
      <c r="A65" s="59"/>
      <c r="B65" s="66"/>
      <c r="C65" s="61" t="s">
        <v>165</v>
      </c>
      <c r="D65" s="62"/>
      <c r="E65" s="63">
        <v>1631.321550693666</v>
      </c>
      <c r="F65" s="63">
        <v>202.24961693267437</v>
      </c>
      <c r="G65" s="63">
        <v>123.84980695974295</v>
      </c>
      <c r="H65" s="63">
        <v>0</v>
      </c>
      <c r="I65" s="63">
        <v>0</v>
      </c>
      <c r="J65" s="63">
        <v>0</v>
      </c>
      <c r="K65" s="63">
        <v>0</v>
      </c>
      <c r="L65" s="63">
        <v>0</v>
      </c>
      <c r="M65" s="63">
        <v>0</v>
      </c>
      <c r="N65" s="63">
        <v>0</v>
      </c>
      <c r="O65" s="63">
        <v>1.4788330607432199</v>
      </c>
      <c r="P65" s="63">
        <v>9.7521485748348198</v>
      </c>
      <c r="Q65" s="63">
        <v>93.528718007357412</v>
      </c>
      <c r="R65" s="63">
        <v>0</v>
      </c>
      <c r="S65" s="63">
        <v>0</v>
      </c>
      <c r="T65" s="63">
        <v>0.12409895447652428</v>
      </c>
      <c r="U65" s="67"/>
      <c r="V65" s="66"/>
      <c r="W65" s="61" t="s">
        <v>165</v>
      </c>
      <c r="X65" s="62"/>
      <c r="Y65" s="63">
        <v>78.399809972931408</v>
      </c>
      <c r="Z65" s="63">
        <v>0</v>
      </c>
      <c r="AA65" s="63">
        <v>2.0399239076321449</v>
      </c>
      <c r="AB65" s="63">
        <v>0</v>
      </c>
      <c r="AC65" s="63">
        <v>0</v>
      </c>
      <c r="AD65" s="63">
        <v>0</v>
      </c>
      <c r="AE65" s="63">
        <v>13.88631649970157</v>
      </c>
      <c r="AF65" s="63">
        <v>0.76157911870823591</v>
      </c>
      <c r="AG65" s="63">
        <v>24.186642386083037</v>
      </c>
      <c r="AH65" s="63">
        <v>4.6952209090948821E-4</v>
      </c>
      <c r="AI65" s="63">
        <v>0</v>
      </c>
      <c r="AJ65" s="63">
        <v>28.801713177695547</v>
      </c>
      <c r="AK65" s="63">
        <v>0</v>
      </c>
      <c r="AL65" s="63">
        <v>0</v>
      </c>
      <c r="AM65" s="63">
        <v>1.3956143966001068E-2</v>
      </c>
      <c r="AN65" s="63">
        <v>13557.441383500654</v>
      </c>
      <c r="AO65" s="63">
        <v>13369.36008051335</v>
      </c>
      <c r="AP65" s="63">
        <v>188.0813029873045</v>
      </c>
      <c r="AQ65" s="63">
        <v>5659.7263948290292</v>
      </c>
      <c r="AR65" s="63">
        <v>1643.7750391927304</v>
      </c>
      <c r="AS65" s="63">
        <v>1433.7834465697356</v>
      </c>
      <c r="AT65" s="67"/>
    </row>
    <row r="66" spans="1:46" s="65" customFormat="1" ht="20.25" customHeight="1" x14ac:dyDescent="0.2">
      <c r="A66" s="59"/>
      <c r="B66" s="66">
        <v>29</v>
      </c>
      <c r="C66" s="61" t="s">
        <v>248</v>
      </c>
      <c r="D66" s="62"/>
      <c r="E66" s="63">
        <v>841.91478479918931</v>
      </c>
      <c r="F66" s="63">
        <v>167.1669913391645</v>
      </c>
      <c r="G66" s="63">
        <v>84.096716172044594</v>
      </c>
      <c r="H66" s="63">
        <v>0</v>
      </c>
      <c r="I66" s="63">
        <v>0</v>
      </c>
      <c r="J66" s="63">
        <v>0</v>
      </c>
      <c r="K66" s="63">
        <v>0</v>
      </c>
      <c r="L66" s="63">
        <v>0</v>
      </c>
      <c r="M66" s="63">
        <v>0</v>
      </c>
      <c r="N66" s="63">
        <v>0</v>
      </c>
      <c r="O66" s="63">
        <v>0</v>
      </c>
      <c r="P66" s="63">
        <v>7.6875245836280186</v>
      </c>
      <c r="Q66" s="63">
        <v>63.223468488002773</v>
      </c>
      <c r="R66" s="63">
        <v>0</v>
      </c>
      <c r="S66" s="63">
        <v>0</v>
      </c>
      <c r="T66" s="63">
        <v>1.8682163335824746E-3</v>
      </c>
      <c r="U66" s="68">
        <v>29</v>
      </c>
      <c r="V66" s="66">
        <v>29</v>
      </c>
      <c r="W66" s="61" t="s">
        <v>179</v>
      </c>
      <c r="X66" s="62"/>
      <c r="Y66" s="63">
        <v>83.070275167119874</v>
      </c>
      <c r="Z66" s="63">
        <v>0</v>
      </c>
      <c r="AA66" s="63">
        <v>10.656447411909287</v>
      </c>
      <c r="AB66" s="63">
        <v>0</v>
      </c>
      <c r="AC66" s="63">
        <v>0</v>
      </c>
      <c r="AD66" s="63">
        <v>0</v>
      </c>
      <c r="AE66" s="63">
        <v>18.522878766822931</v>
      </c>
      <c r="AF66" s="63">
        <v>2.8536352875002846</v>
      </c>
      <c r="AG66" s="63">
        <v>10.534349425354335</v>
      </c>
      <c r="AH66" s="63">
        <v>2.7919795763010808E-2</v>
      </c>
      <c r="AI66" s="63">
        <v>0</v>
      </c>
      <c r="AJ66" s="63">
        <v>32.186320037024046</v>
      </c>
      <c r="AK66" s="63">
        <v>0</v>
      </c>
      <c r="AL66" s="63">
        <v>0</v>
      </c>
      <c r="AM66" s="63">
        <v>3.4437830628064166E-2</v>
      </c>
      <c r="AN66" s="63">
        <v>6589.0461247018711</v>
      </c>
      <c r="AO66" s="63">
        <v>6375.9289313784411</v>
      </c>
      <c r="AP66" s="63">
        <v>213.11719332342969</v>
      </c>
      <c r="AQ66" s="63">
        <v>1996.2367227211325</v>
      </c>
      <c r="AR66" s="63">
        <v>707.21252961393247</v>
      </c>
      <c r="AS66" s="63">
        <v>178.08050840706426</v>
      </c>
      <c r="AT66" s="68">
        <v>29</v>
      </c>
    </row>
    <row r="67" spans="1:46" s="65" customFormat="1" ht="20.25" customHeight="1" x14ac:dyDescent="0.2">
      <c r="A67" s="59"/>
      <c r="B67" s="66"/>
      <c r="C67" s="61" t="s">
        <v>165</v>
      </c>
      <c r="D67" s="62"/>
      <c r="E67" s="63">
        <v>775.70988155850307</v>
      </c>
      <c r="F67" s="63">
        <v>151.49401300033904</v>
      </c>
      <c r="G67" s="63">
        <v>82.87799919835102</v>
      </c>
      <c r="H67" s="63">
        <v>0</v>
      </c>
      <c r="I67" s="63">
        <v>0</v>
      </c>
      <c r="J67" s="63">
        <v>0</v>
      </c>
      <c r="K67" s="63">
        <v>0</v>
      </c>
      <c r="L67" s="63">
        <v>0</v>
      </c>
      <c r="M67" s="63">
        <v>0</v>
      </c>
      <c r="N67" s="63">
        <v>0</v>
      </c>
      <c r="O67" s="63">
        <v>0</v>
      </c>
      <c r="P67" s="63">
        <v>7.6875245836280195</v>
      </c>
      <c r="Q67" s="63">
        <v>62.169663880532745</v>
      </c>
      <c r="R67" s="63">
        <v>0</v>
      </c>
      <c r="S67" s="63">
        <v>0</v>
      </c>
      <c r="T67" s="63">
        <v>9.7098627617268852E-4</v>
      </c>
      <c r="U67" s="68"/>
      <c r="V67" s="66"/>
      <c r="W67" s="61" t="s">
        <v>165</v>
      </c>
      <c r="X67" s="62"/>
      <c r="Y67" s="63">
        <v>68.616013801988004</v>
      </c>
      <c r="Z67" s="63">
        <v>0</v>
      </c>
      <c r="AA67" s="63">
        <v>5.0328237805279858</v>
      </c>
      <c r="AB67" s="63">
        <v>0</v>
      </c>
      <c r="AC67" s="63">
        <v>0</v>
      </c>
      <c r="AD67" s="63">
        <v>0</v>
      </c>
      <c r="AE67" s="63">
        <v>14.395455429728484</v>
      </c>
      <c r="AF67" s="63">
        <v>1.7229147174620112</v>
      </c>
      <c r="AG67" s="63">
        <v>10.21765844803158</v>
      </c>
      <c r="AH67" s="63">
        <v>2.7919795763010808E-2</v>
      </c>
      <c r="AI67" s="63">
        <v>0</v>
      </c>
      <c r="AJ67" s="63">
        <v>29.065674573683783</v>
      </c>
      <c r="AK67" s="63">
        <v>0</v>
      </c>
      <c r="AL67" s="63">
        <v>0</v>
      </c>
      <c r="AM67" s="63">
        <v>1.6662880093012894E-2</v>
      </c>
      <c r="AN67" s="63">
        <v>6057.0816887722394</v>
      </c>
      <c r="AO67" s="63">
        <v>5852.7540239672608</v>
      </c>
      <c r="AP67" s="63">
        <v>204.32766480497875</v>
      </c>
      <c r="AQ67" s="63">
        <v>1985.374944720372</v>
      </c>
      <c r="AR67" s="63">
        <v>703.52475125983403</v>
      </c>
      <c r="AS67" s="63">
        <v>176.69955385152338</v>
      </c>
      <c r="AT67" s="68"/>
    </row>
    <row r="68" spans="1:46" s="65" customFormat="1" ht="20.25" customHeight="1" x14ac:dyDescent="0.2">
      <c r="A68" s="59"/>
      <c r="B68" s="66">
        <v>30</v>
      </c>
      <c r="C68" s="61" t="s">
        <v>249</v>
      </c>
      <c r="D68" s="62"/>
      <c r="E68" s="63">
        <v>125.65016735984007</v>
      </c>
      <c r="F68" s="63">
        <v>22.229054288771497</v>
      </c>
      <c r="G68" s="63">
        <v>12.514049491465947</v>
      </c>
      <c r="H68" s="63">
        <v>0</v>
      </c>
      <c r="I68" s="63">
        <v>0</v>
      </c>
      <c r="J68" s="63">
        <v>0</v>
      </c>
      <c r="K68" s="63">
        <v>0</v>
      </c>
      <c r="L68" s="63">
        <v>0</v>
      </c>
      <c r="M68" s="63">
        <v>0</v>
      </c>
      <c r="N68" s="63">
        <v>0</v>
      </c>
      <c r="O68" s="63">
        <v>3.053102549867891E-3</v>
      </c>
      <c r="P68" s="63">
        <v>0</v>
      </c>
      <c r="Q68" s="63">
        <v>10.825724821695383</v>
      </c>
      <c r="R68" s="63">
        <v>0</v>
      </c>
      <c r="S68" s="63">
        <v>0</v>
      </c>
      <c r="T68" s="63">
        <v>0</v>
      </c>
      <c r="U68" s="68">
        <v>30</v>
      </c>
      <c r="V68" s="66">
        <v>30</v>
      </c>
      <c r="W68" s="61" t="s">
        <v>180</v>
      </c>
      <c r="X68" s="62"/>
      <c r="Y68" s="63">
        <v>9.7150047973055464</v>
      </c>
      <c r="Z68" s="63">
        <v>0</v>
      </c>
      <c r="AA68" s="63">
        <v>0.61923865390693611</v>
      </c>
      <c r="AB68" s="63">
        <v>0</v>
      </c>
      <c r="AC68" s="63">
        <v>0</v>
      </c>
      <c r="AD68" s="63">
        <v>0</v>
      </c>
      <c r="AE68" s="63">
        <v>3.7876518115924749</v>
      </c>
      <c r="AF68" s="63">
        <v>0.22540335287954638</v>
      </c>
      <c r="AG68" s="63">
        <v>2.0334181589710303</v>
      </c>
      <c r="AH68" s="63">
        <v>0</v>
      </c>
      <c r="AI68" s="63">
        <v>0</v>
      </c>
      <c r="AJ68" s="63">
        <v>2.4600786794558314</v>
      </c>
      <c r="AK68" s="63">
        <v>0</v>
      </c>
      <c r="AL68" s="63">
        <v>0</v>
      </c>
      <c r="AM68" s="63">
        <v>5.3504282077295124E-3</v>
      </c>
      <c r="AN68" s="63">
        <v>1063.7617423765819</v>
      </c>
      <c r="AO68" s="63">
        <v>1045.7311182002684</v>
      </c>
      <c r="AP68" s="63">
        <v>18.030624176313317</v>
      </c>
      <c r="AQ68" s="63">
        <v>112.16808656167021</v>
      </c>
      <c r="AR68" s="63">
        <v>40.374747533630433</v>
      </c>
      <c r="AS68" s="63">
        <v>8.3695888601305892</v>
      </c>
      <c r="AT68" s="68">
        <v>30</v>
      </c>
    </row>
    <row r="69" spans="1:46" s="65" customFormat="1" ht="20.25" customHeight="1" x14ac:dyDescent="0.2">
      <c r="A69" s="59"/>
      <c r="B69" s="66"/>
      <c r="C69" s="61" t="s">
        <v>165</v>
      </c>
      <c r="D69" s="62"/>
      <c r="E69" s="63">
        <v>110.9111883266835</v>
      </c>
      <c r="F69" s="63">
        <v>20.539250774446934</v>
      </c>
      <c r="G69" s="63">
        <v>12.179406288200472</v>
      </c>
      <c r="H69" s="63">
        <v>0</v>
      </c>
      <c r="I69" s="63">
        <v>0</v>
      </c>
      <c r="J69" s="63">
        <v>0</v>
      </c>
      <c r="K69" s="63">
        <v>0</v>
      </c>
      <c r="L69" s="63">
        <v>0</v>
      </c>
      <c r="M69" s="63">
        <v>0</v>
      </c>
      <c r="N69" s="63">
        <v>0</v>
      </c>
      <c r="O69" s="63">
        <v>3.053102549867891E-3</v>
      </c>
      <c r="P69" s="63">
        <v>0</v>
      </c>
      <c r="Q69" s="63">
        <v>10.536151137820999</v>
      </c>
      <c r="R69" s="63">
        <v>0</v>
      </c>
      <c r="S69" s="63">
        <v>0</v>
      </c>
      <c r="T69" s="63">
        <v>0</v>
      </c>
      <c r="U69" s="68"/>
      <c r="V69" s="66"/>
      <c r="W69" s="61" t="s">
        <v>165</v>
      </c>
      <c r="X69" s="62"/>
      <c r="Y69" s="63">
        <v>8.3598444862464643</v>
      </c>
      <c r="Z69" s="63">
        <v>0</v>
      </c>
      <c r="AA69" s="63">
        <v>0.38353230238196667</v>
      </c>
      <c r="AB69" s="63">
        <v>0</v>
      </c>
      <c r="AC69" s="63">
        <v>0</v>
      </c>
      <c r="AD69" s="63">
        <v>0</v>
      </c>
      <c r="AE69" s="63">
        <v>3.1681698201724351</v>
      </c>
      <c r="AF69" s="63">
        <v>0.11344264624342092</v>
      </c>
      <c r="AG69" s="63">
        <v>1.9007357398133884</v>
      </c>
      <c r="AH69" s="63">
        <v>0</v>
      </c>
      <c r="AI69" s="63">
        <v>0</v>
      </c>
      <c r="AJ69" s="63">
        <v>2.2262493571838573</v>
      </c>
      <c r="AK69" s="63">
        <v>0</v>
      </c>
      <c r="AL69" s="63">
        <v>0</v>
      </c>
      <c r="AM69" s="63">
        <v>5.3504282077295124E-3</v>
      </c>
      <c r="AN69" s="63">
        <v>925.74016975773907</v>
      </c>
      <c r="AO69" s="63">
        <v>908.90622253722813</v>
      </c>
      <c r="AP69" s="63">
        <v>16.833947220510861</v>
      </c>
      <c r="AQ69" s="63">
        <v>111.69981162179936</v>
      </c>
      <c r="AR69" s="63">
        <v>40.243146355209468</v>
      </c>
      <c r="AS69" s="63">
        <v>8.2396443235513139</v>
      </c>
      <c r="AT69" s="68"/>
    </row>
    <row r="70" spans="1:46" s="65" customFormat="1" ht="20.25" customHeight="1" x14ac:dyDescent="0.2">
      <c r="A70" s="59"/>
      <c r="B70" s="66">
        <v>31</v>
      </c>
      <c r="C70" s="61" t="s">
        <v>44</v>
      </c>
      <c r="D70" s="62"/>
      <c r="E70" s="63">
        <v>2659.4009507534247</v>
      </c>
      <c r="F70" s="63">
        <v>735.2436012804942</v>
      </c>
      <c r="G70" s="63">
        <v>338.45890441809144</v>
      </c>
      <c r="H70" s="63">
        <v>0</v>
      </c>
      <c r="I70" s="63">
        <v>46.785024499114606</v>
      </c>
      <c r="J70" s="63">
        <v>0</v>
      </c>
      <c r="K70" s="63">
        <v>0</v>
      </c>
      <c r="L70" s="63">
        <v>0</v>
      </c>
      <c r="M70" s="63">
        <v>0</v>
      </c>
      <c r="N70" s="63">
        <v>0</v>
      </c>
      <c r="O70" s="63">
        <v>11.663726508009205</v>
      </c>
      <c r="P70" s="63">
        <v>14.820197640502743</v>
      </c>
      <c r="Q70" s="63">
        <v>231.7261525444143</v>
      </c>
      <c r="R70" s="63">
        <v>0</v>
      </c>
      <c r="S70" s="63">
        <v>0.21793831110686587</v>
      </c>
      <c r="T70" s="63">
        <v>0.10975377777615164</v>
      </c>
      <c r="U70" s="68">
        <v>31</v>
      </c>
      <c r="V70" s="66">
        <v>31</v>
      </c>
      <c r="W70" s="61" t="s">
        <v>44</v>
      </c>
      <c r="X70" s="62"/>
      <c r="Y70" s="63">
        <v>396.78469686240282</v>
      </c>
      <c r="Z70" s="63">
        <v>0</v>
      </c>
      <c r="AA70" s="63">
        <v>17.955654894297957</v>
      </c>
      <c r="AB70" s="63">
        <v>1.7473960917061073</v>
      </c>
      <c r="AC70" s="63">
        <v>0</v>
      </c>
      <c r="AD70" s="63">
        <v>0</v>
      </c>
      <c r="AE70" s="63">
        <v>45.301737710380117</v>
      </c>
      <c r="AF70" s="63">
        <v>31.864159799606174</v>
      </c>
      <c r="AG70" s="63">
        <v>41.20123114974605</v>
      </c>
      <c r="AH70" s="63">
        <v>2.4705842073172426</v>
      </c>
      <c r="AI70" s="63">
        <v>0</v>
      </c>
      <c r="AJ70" s="63">
        <v>194.56129817595232</v>
      </c>
      <c r="AK70" s="63">
        <v>2.782222630703662E-2</v>
      </c>
      <c r="AL70" s="63">
        <v>3.408891885828881</v>
      </c>
      <c r="AM70" s="63">
        <v>0.65843097287901908</v>
      </c>
      <c r="AN70" s="63">
        <v>18886.645183231849</v>
      </c>
      <c r="AO70" s="63">
        <v>18453.66452259634</v>
      </c>
      <c r="AP70" s="63">
        <v>432.98066063550829</v>
      </c>
      <c r="AQ70" s="63">
        <v>5343.8859752752069</v>
      </c>
      <c r="AR70" s="63">
        <v>1901.6272639438096</v>
      </c>
      <c r="AS70" s="63">
        <v>455.03675036692891</v>
      </c>
      <c r="AT70" s="68">
        <v>31</v>
      </c>
    </row>
    <row r="71" spans="1:46" s="65" customFormat="1" ht="20.25" customHeight="1" x14ac:dyDescent="0.2">
      <c r="A71" s="59"/>
      <c r="B71" s="66"/>
      <c r="C71" s="61" t="s">
        <v>165</v>
      </c>
      <c r="D71" s="62"/>
      <c r="E71" s="63">
        <v>2467.4923744922676</v>
      </c>
      <c r="F71" s="63">
        <v>696.58044561410202</v>
      </c>
      <c r="G71" s="63">
        <v>333.45229643168142</v>
      </c>
      <c r="H71" s="63">
        <v>0</v>
      </c>
      <c r="I71" s="63">
        <v>46.785024499114606</v>
      </c>
      <c r="J71" s="63">
        <v>0</v>
      </c>
      <c r="K71" s="63">
        <v>0</v>
      </c>
      <c r="L71" s="63">
        <v>0</v>
      </c>
      <c r="M71" s="63">
        <v>0</v>
      </c>
      <c r="N71" s="63">
        <v>0</v>
      </c>
      <c r="O71" s="63">
        <v>11.644185258060499</v>
      </c>
      <c r="P71" s="63">
        <v>14.820197640502743</v>
      </c>
      <c r="Q71" s="63">
        <v>227.41385810697611</v>
      </c>
      <c r="R71" s="63">
        <v>0</v>
      </c>
      <c r="S71" s="63">
        <v>0.21793831110686587</v>
      </c>
      <c r="T71" s="63">
        <v>0.10836312380328673</v>
      </c>
      <c r="U71" s="68"/>
      <c r="V71" s="66"/>
      <c r="W71" s="61" t="s">
        <v>165</v>
      </c>
      <c r="X71" s="62"/>
      <c r="Y71" s="63">
        <v>363.1281491824206</v>
      </c>
      <c r="Z71" s="63">
        <v>0</v>
      </c>
      <c r="AA71" s="63">
        <v>11.361622135733445</v>
      </c>
      <c r="AB71" s="63">
        <v>1.7473960917061073</v>
      </c>
      <c r="AC71" s="63">
        <v>0</v>
      </c>
      <c r="AD71" s="63">
        <v>0</v>
      </c>
      <c r="AE71" s="63">
        <v>39.090601771979152</v>
      </c>
      <c r="AF71" s="63">
        <v>26.199767804078757</v>
      </c>
      <c r="AG71" s="63">
        <v>37.926348764709431</v>
      </c>
      <c r="AH71" s="63">
        <v>2.446067848137301</v>
      </c>
      <c r="AI71" s="63">
        <v>0</v>
      </c>
      <c r="AJ71" s="63">
        <v>184.74086452173796</v>
      </c>
      <c r="AK71" s="63">
        <v>2.782222630703662E-2</v>
      </c>
      <c r="AL71" s="63">
        <v>3.408891885828881</v>
      </c>
      <c r="AM71" s="63">
        <v>0.64354412136766792</v>
      </c>
      <c r="AN71" s="63">
        <v>17277.186889231714</v>
      </c>
      <c r="AO71" s="63">
        <v>16861.393133456797</v>
      </c>
      <c r="AP71" s="63">
        <v>415.79375577491493</v>
      </c>
      <c r="AQ71" s="63">
        <v>5297.2612952901554</v>
      </c>
      <c r="AR71" s="63">
        <v>1885.1482473653018</v>
      </c>
      <c r="AS71" s="63">
        <v>450.77759014204617</v>
      </c>
      <c r="AT71" s="68"/>
    </row>
    <row r="72" spans="1:46" s="65" customFormat="1" ht="20.25" customHeight="1" x14ac:dyDescent="0.2">
      <c r="A72" s="59"/>
      <c r="B72" s="66">
        <v>32</v>
      </c>
      <c r="C72" s="69" t="s">
        <v>250</v>
      </c>
      <c r="D72" s="62"/>
      <c r="E72" s="63">
        <v>338.28155267492963</v>
      </c>
      <c r="F72" s="63">
        <v>71.371009295356188</v>
      </c>
      <c r="G72" s="63">
        <v>19.574472371025976</v>
      </c>
      <c r="H72" s="63">
        <v>0</v>
      </c>
      <c r="I72" s="63">
        <v>0.39965073899929382</v>
      </c>
      <c r="J72" s="63">
        <v>0</v>
      </c>
      <c r="K72" s="63">
        <v>0</v>
      </c>
      <c r="L72" s="63">
        <v>0</v>
      </c>
      <c r="M72" s="63">
        <v>0</v>
      </c>
      <c r="N72" s="63">
        <v>0</v>
      </c>
      <c r="O72" s="63">
        <v>0</v>
      </c>
      <c r="P72" s="63">
        <v>1.5536490497714914</v>
      </c>
      <c r="Q72" s="63">
        <v>14.536972065087662</v>
      </c>
      <c r="R72" s="63">
        <v>0</v>
      </c>
      <c r="S72" s="63">
        <v>0</v>
      </c>
      <c r="T72" s="63">
        <v>0.23683257091636215</v>
      </c>
      <c r="U72" s="68">
        <v>32</v>
      </c>
      <c r="V72" s="66">
        <v>32</v>
      </c>
      <c r="W72" s="69" t="s">
        <v>181</v>
      </c>
      <c r="X72" s="62"/>
      <c r="Y72" s="63">
        <v>51.796536924330219</v>
      </c>
      <c r="Z72" s="63">
        <v>0</v>
      </c>
      <c r="AA72" s="63">
        <v>7.4735137366240911</v>
      </c>
      <c r="AB72" s="63">
        <v>0</v>
      </c>
      <c r="AC72" s="63">
        <v>0</v>
      </c>
      <c r="AD72" s="63">
        <v>0</v>
      </c>
      <c r="AE72" s="63">
        <v>15.811045019430162</v>
      </c>
      <c r="AF72" s="63">
        <v>5.9598909601618955</v>
      </c>
      <c r="AG72" s="63">
        <v>9.1458992562373389</v>
      </c>
      <c r="AH72" s="63">
        <v>1.0199999999999996E-2</v>
      </c>
      <c r="AI72" s="63">
        <v>0</v>
      </c>
      <c r="AJ72" s="63">
        <v>11.261458061621884</v>
      </c>
      <c r="AK72" s="63">
        <v>0</v>
      </c>
      <c r="AL72" s="63">
        <v>0</v>
      </c>
      <c r="AM72" s="63">
        <v>1.2400528062394793E-2</v>
      </c>
      <c r="AN72" s="63">
        <v>2499.8440948251086</v>
      </c>
      <c r="AO72" s="63">
        <v>2441.7123615389187</v>
      </c>
      <c r="AP72" s="63">
        <v>58.131733286189856</v>
      </c>
      <c r="AQ72" s="63">
        <v>1173.3782256442796</v>
      </c>
      <c r="AR72" s="63">
        <v>280.32123573637233</v>
      </c>
      <c r="AS72" s="63">
        <v>452.7068921817459</v>
      </c>
      <c r="AT72" s="68">
        <v>32</v>
      </c>
    </row>
    <row r="73" spans="1:46" s="65" customFormat="1" ht="20.25" customHeight="1" x14ac:dyDescent="0.2">
      <c r="A73" s="59"/>
      <c r="B73" s="93"/>
      <c r="C73" s="61" t="s">
        <v>165</v>
      </c>
      <c r="D73" s="62"/>
      <c r="E73" s="70">
        <v>287.14699342478065</v>
      </c>
      <c r="F73" s="70">
        <v>54.597755106612297</v>
      </c>
      <c r="G73" s="70">
        <v>18.396286462186872</v>
      </c>
      <c r="H73" s="70">
        <v>0</v>
      </c>
      <c r="I73" s="70">
        <v>0.39965073899929382</v>
      </c>
      <c r="J73" s="70">
        <v>0</v>
      </c>
      <c r="K73" s="70">
        <v>0</v>
      </c>
      <c r="L73" s="70">
        <v>0</v>
      </c>
      <c r="M73" s="70">
        <v>0</v>
      </c>
      <c r="N73" s="70">
        <v>0</v>
      </c>
      <c r="O73" s="70">
        <v>0</v>
      </c>
      <c r="P73" s="70">
        <v>1.5536490497714914</v>
      </c>
      <c r="Q73" s="70">
        <v>13.517463434455848</v>
      </c>
      <c r="R73" s="70">
        <v>0</v>
      </c>
      <c r="S73" s="70">
        <v>0</v>
      </c>
      <c r="T73" s="70">
        <v>0.23683257091636215</v>
      </c>
      <c r="U73" s="75"/>
      <c r="V73" s="93"/>
      <c r="W73" s="61" t="s">
        <v>165</v>
      </c>
      <c r="X73" s="62"/>
      <c r="Y73" s="70">
        <v>36.201468644425432</v>
      </c>
      <c r="Z73" s="70">
        <v>0</v>
      </c>
      <c r="AA73" s="70">
        <v>2.4968849499340844</v>
      </c>
      <c r="AB73" s="70">
        <v>0</v>
      </c>
      <c r="AC73" s="70">
        <v>0</v>
      </c>
      <c r="AD73" s="70">
        <v>0</v>
      </c>
      <c r="AE73" s="70">
        <v>11.073835445889934</v>
      </c>
      <c r="AF73" s="70">
        <v>3.3093224558709089</v>
      </c>
      <c r="AG73" s="70">
        <v>6.3315337801745866</v>
      </c>
      <c r="AH73" s="70">
        <v>1.0199999999999996E-2</v>
      </c>
      <c r="AI73" s="70">
        <v>0</v>
      </c>
      <c r="AJ73" s="70">
        <v>10.357665193795526</v>
      </c>
      <c r="AK73" s="70">
        <v>0</v>
      </c>
      <c r="AL73" s="70">
        <v>0</v>
      </c>
      <c r="AM73" s="70">
        <v>1.2389617481438936E-2</v>
      </c>
      <c r="AN73" s="70">
        <v>2136.6049457580643</v>
      </c>
      <c r="AO73" s="70">
        <v>2083.3163432678898</v>
      </c>
      <c r="AP73" s="70">
        <v>53.288602490174775</v>
      </c>
      <c r="AQ73" s="70">
        <v>1171.4196069414638</v>
      </c>
      <c r="AR73" s="70">
        <v>279.55938717987186</v>
      </c>
      <c r="AS73" s="70">
        <v>452.70689218174596</v>
      </c>
      <c r="AT73" s="75"/>
    </row>
    <row r="74" spans="1:46" s="65" customFormat="1" ht="16.5" customHeight="1" x14ac:dyDescent="0.2">
      <c r="A74" s="59"/>
      <c r="B74" s="83"/>
      <c r="C74" s="84" t="s">
        <v>32</v>
      </c>
      <c r="D74" s="85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4"/>
      <c r="V74" s="83"/>
      <c r="W74" s="84" t="s">
        <v>32</v>
      </c>
      <c r="X74" s="85"/>
      <c r="Y74" s="86"/>
      <c r="Z74" s="86"/>
      <c r="AA74" s="86"/>
      <c r="AB74" s="86"/>
      <c r="AC74" s="86"/>
      <c r="AD74" s="86"/>
      <c r="AE74" s="86"/>
      <c r="AF74" s="86"/>
      <c r="AG74" s="86"/>
      <c r="AH74" s="86"/>
      <c r="AI74" s="86"/>
      <c r="AJ74" s="86"/>
      <c r="AK74" s="86"/>
      <c r="AL74" s="86"/>
      <c r="AM74" s="86"/>
      <c r="AN74" s="86"/>
      <c r="AO74" s="86"/>
      <c r="AP74" s="86"/>
      <c r="AQ74" s="86"/>
      <c r="AR74" s="86"/>
      <c r="AS74" s="86"/>
      <c r="AT74" s="84"/>
    </row>
    <row r="75" spans="1:46" s="65" customFormat="1" ht="16.5" customHeight="1" x14ac:dyDescent="0.2">
      <c r="A75" s="59"/>
      <c r="B75" s="12" t="s">
        <v>34</v>
      </c>
      <c r="C75" s="76"/>
      <c r="D75" s="59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6"/>
      <c r="W75" s="76"/>
      <c r="X75" s="59"/>
      <c r="Y75" s="70"/>
      <c r="Z75" s="70"/>
      <c r="AA75" s="70"/>
      <c r="AB75" s="70"/>
      <c r="AC75" s="70"/>
      <c r="AD75" s="70"/>
      <c r="AE75" s="70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70"/>
      <c r="AT75" s="76"/>
    </row>
    <row r="76" spans="1:46" s="65" customFormat="1" ht="16.5" customHeight="1" x14ac:dyDescent="0.2">
      <c r="A76" s="59"/>
      <c r="C76" s="76"/>
      <c r="D76" s="59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6"/>
      <c r="W76" s="76"/>
      <c r="X76" s="59"/>
      <c r="Y76" s="70"/>
      <c r="Z76" s="70"/>
      <c r="AA76" s="70"/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70"/>
      <c r="AT76" s="76"/>
    </row>
    <row r="77" spans="1:46" s="65" customFormat="1" ht="16.5" customHeight="1" x14ac:dyDescent="0.2">
      <c r="A77" s="59"/>
      <c r="C77" s="76"/>
      <c r="D77" s="59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6"/>
      <c r="W77" s="76"/>
      <c r="X77" s="59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70"/>
      <c r="AT77" s="76"/>
    </row>
    <row r="78" spans="1:46" s="65" customFormat="1" ht="16.5" customHeight="1" x14ac:dyDescent="0.2">
      <c r="A78" s="59"/>
      <c r="C78" s="76"/>
      <c r="D78" s="59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6"/>
      <c r="W78" s="76"/>
      <c r="X78" s="59"/>
      <c r="Y78" s="70"/>
      <c r="Z78" s="70"/>
      <c r="AA78" s="7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70"/>
      <c r="AT78" s="76"/>
    </row>
    <row r="79" spans="1:46" s="65" customFormat="1" ht="16.5" customHeight="1" x14ac:dyDescent="0.2">
      <c r="A79" s="59"/>
      <c r="C79" s="76"/>
      <c r="D79" s="59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6"/>
      <c r="W79" s="76"/>
      <c r="X79" s="59"/>
      <c r="Y79" s="70"/>
      <c r="Z79" s="70"/>
      <c r="AA79" s="7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70"/>
      <c r="AT79" s="76"/>
    </row>
    <row r="80" spans="1:46" s="65" customFormat="1" ht="16.5" customHeight="1" x14ac:dyDescent="0.2">
      <c r="A80" s="59"/>
      <c r="C80" s="76"/>
      <c r="D80" s="59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6"/>
      <c r="W80" s="76"/>
      <c r="X80" s="59"/>
      <c r="Y80" s="70"/>
      <c r="Z80" s="70"/>
      <c r="AA80" s="7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70"/>
      <c r="AT80" s="76"/>
    </row>
    <row r="81" spans="1:46" s="65" customFormat="1" ht="16.5" customHeight="1" x14ac:dyDescent="0.2">
      <c r="A81" s="59"/>
      <c r="C81" s="76"/>
      <c r="D81" s="59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6"/>
      <c r="W81" s="76"/>
      <c r="X81" s="59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70"/>
      <c r="AT81" s="76"/>
    </row>
    <row r="82" spans="1:46" s="65" customFormat="1" ht="15.75" customHeight="1" x14ac:dyDescent="0.2">
      <c r="A82" s="59"/>
      <c r="C82" s="76"/>
      <c r="D82" s="59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6"/>
      <c r="W82" s="76"/>
      <c r="X82" s="59"/>
      <c r="Y82" s="70"/>
      <c r="Z82" s="70"/>
      <c r="AA82" s="70"/>
      <c r="AB82" s="70"/>
      <c r="AC82" s="70"/>
      <c r="AD82" s="70"/>
      <c r="AE82" s="70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70"/>
      <c r="AT82" s="76"/>
    </row>
    <row r="83" spans="1:46" s="65" customFormat="1" ht="16.5" hidden="1" customHeight="1" x14ac:dyDescent="0.2">
      <c r="A83" s="59"/>
      <c r="B83" s="72"/>
      <c r="C83" s="87"/>
      <c r="D83" s="71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87"/>
      <c r="V83" s="72"/>
      <c r="W83" s="87"/>
      <c r="X83" s="71"/>
      <c r="Y83" s="74"/>
      <c r="Z83" s="74"/>
      <c r="AA83" s="74"/>
      <c r="AB83" s="74"/>
      <c r="AC83" s="74"/>
      <c r="AD83" s="74"/>
      <c r="AE83" s="74"/>
      <c r="AF83" s="74"/>
      <c r="AG83" s="74"/>
      <c r="AH83" s="74"/>
      <c r="AI83" s="74"/>
      <c r="AJ83" s="74"/>
      <c r="AK83" s="74"/>
      <c r="AL83" s="74"/>
      <c r="AM83" s="74"/>
      <c r="AN83" s="74"/>
      <c r="AO83" s="74"/>
      <c r="AP83" s="74"/>
      <c r="AQ83" s="74"/>
      <c r="AR83" s="74"/>
      <c r="AS83" s="74"/>
      <c r="AT83" s="87"/>
    </row>
    <row r="84" spans="1:46" s="26" customFormat="1" ht="17.25" customHeight="1" x14ac:dyDescent="0.2">
      <c r="A84" s="15"/>
      <c r="B84" s="16"/>
      <c r="C84" s="17" t="s">
        <v>56</v>
      </c>
      <c r="D84" s="17"/>
      <c r="E84" s="18" t="s">
        <v>0</v>
      </c>
      <c r="F84" s="19" t="s">
        <v>1</v>
      </c>
      <c r="G84" s="20"/>
      <c r="H84" s="20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2" t="s">
        <v>2</v>
      </c>
      <c r="U84" s="23"/>
      <c r="V84" s="16"/>
      <c r="W84" s="24" t="s">
        <v>57</v>
      </c>
      <c r="X84" s="17"/>
      <c r="Y84" s="22"/>
      <c r="Z84" s="22"/>
      <c r="AA84" s="25"/>
      <c r="AB84" s="22"/>
      <c r="AC84" s="25"/>
      <c r="AD84" s="21"/>
      <c r="AE84" s="21"/>
      <c r="AF84" s="21"/>
      <c r="AG84" s="21"/>
      <c r="AH84" s="21"/>
      <c r="AI84" s="21"/>
      <c r="AJ84" s="21"/>
      <c r="AK84" s="21"/>
      <c r="AL84" s="21"/>
      <c r="AM84" s="22"/>
      <c r="AN84" s="19" t="s">
        <v>4</v>
      </c>
      <c r="AO84" s="107"/>
      <c r="AP84" s="108"/>
      <c r="AQ84" s="19" t="s">
        <v>5</v>
      </c>
      <c r="AR84" s="21"/>
      <c r="AS84" s="21"/>
      <c r="AT84" s="23"/>
    </row>
    <row r="85" spans="1:46" s="26" customFormat="1" ht="17.25" customHeight="1" x14ac:dyDescent="0.2">
      <c r="A85" s="15"/>
      <c r="B85" s="27"/>
      <c r="C85" s="15" t="s">
        <v>58</v>
      </c>
      <c r="D85" s="15"/>
      <c r="E85" s="28"/>
      <c r="F85" s="28"/>
      <c r="G85" s="111" t="s">
        <v>6</v>
      </c>
      <c r="H85" s="112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9"/>
      <c r="V85" s="27"/>
      <c r="W85" s="15"/>
      <c r="X85" s="15"/>
      <c r="Y85" s="19" t="s">
        <v>7</v>
      </c>
      <c r="Z85" s="21"/>
      <c r="AA85" s="25"/>
      <c r="AB85" s="21"/>
      <c r="AC85" s="25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30"/>
      <c r="AO85" s="18" t="s">
        <v>36</v>
      </c>
      <c r="AP85" s="19" t="s">
        <v>35</v>
      </c>
      <c r="AQ85" s="28"/>
      <c r="AR85" s="18" t="s">
        <v>45</v>
      </c>
      <c r="AS85" s="19" t="s">
        <v>46</v>
      </c>
      <c r="AT85" s="29"/>
    </row>
    <row r="86" spans="1:46" s="26" customFormat="1" ht="45.75" customHeight="1" x14ac:dyDescent="0.2">
      <c r="A86" s="15"/>
      <c r="B86" s="27"/>
      <c r="C86" s="15" t="s">
        <v>59</v>
      </c>
      <c r="D86" s="15"/>
      <c r="E86" s="30"/>
      <c r="F86" s="30"/>
      <c r="G86" s="30"/>
      <c r="H86" s="31" t="s">
        <v>8</v>
      </c>
      <c r="I86" s="31" t="s">
        <v>9</v>
      </c>
      <c r="J86" s="31" t="s">
        <v>10</v>
      </c>
      <c r="K86" s="31" t="s">
        <v>11</v>
      </c>
      <c r="L86" s="31" t="s">
        <v>12</v>
      </c>
      <c r="M86" s="31" t="s">
        <v>13</v>
      </c>
      <c r="N86" s="31" t="s">
        <v>14</v>
      </c>
      <c r="O86" s="31" t="s">
        <v>15</v>
      </c>
      <c r="P86" s="31" t="s">
        <v>16</v>
      </c>
      <c r="Q86" s="31" t="s">
        <v>17</v>
      </c>
      <c r="R86" s="31" t="s">
        <v>50</v>
      </c>
      <c r="S86" s="31" t="s">
        <v>51</v>
      </c>
      <c r="T86" s="32" t="s">
        <v>18</v>
      </c>
      <c r="U86" s="29"/>
      <c r="V86" s="27"/>
      <c r="W86" s="15"/>
      <c r="X86" s="15"/>
      <c r="Y86" s="30"/>
      <c r="Z86" s="31" t="s">
        <v>19</v>
      </c>
      <c r="AA86" s="31" t="s">
        <v>20</v>
      </c>
      <c r="AB86" s="31" t="s">
        <v>52</v>
      </c>
      <c r="AC86" s="31" t="s">
        <v>21</v>
      </c>
      <c r="AD86" s="31" t="s">
        <v>22</v>
      </c>
      <c r="AE86" s="31" t="s">
        <v>23</v>
      </c>
      <c r="AF86" s="31" t="s">
        <v>24</v>
      </c>
      <c r="AG86" s="31" t="s">
        <v>25</v>
      </c>
      <c r="AH86" s="31" t="s">
        <v>26</v>
      </c>
      <c r="AI86" s="31" t="s">
        <v>27</v>
      </c>
      <c r="AJ86" s="31" t="s">
        <v>28</v>
      </c>
      <c r="AK86" s="31" t="s">
        <v>53</v>
      </c>
      <c r="AL86" s="31" t="s">
        <v>29</v>
      </c>
      <c r="AM86" s="32" t="s">
        <v>30</v>
      </c>
      <c r="AN86" s="33"/>
      <c r="AO86" s="33"/>
      <c r="AP86" s="34"/>
      <c r="AQ86" s="30"/>
      <c r="AR86" s="33"/>
      <c r="AS86" s="34"/>
      <c r="AT86" s="29"/>
    </row>
    <row r="87" spans="1:46" s="43" customFormat="1" ht="16.5" customHeight="1" x14ac:dyDescent="0.2">
      <c r="A87" s="35"/>
      <c r="B87" s="36"/>
      <c r="C87" s="35" t="s">
        <v>60</v>
      </c>
      <c r="D87" s="35"/>
      <c r="E87" s="37" t="s">
        <v>65</v>
      </c>
      <c r="F87" s="37" t="s">
        <v>65</v>
      </c>
      <c r="G87" s="37" t="s">
        <v>65</v>
      </c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9"/>
      <c r="U87" s="40"/>
      <c r="V87" s="36"/>
      <c r="W87" s="35"/>
      <c r="X87" s="35"/>
      <c r="Y87" s="37" t="s">
        <v>65</v>
      </c>
      <c r="Z87" s="38" t="s">
        <v>65</v>
      </c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9" t="s">
        <v>65</v>
      </c>
      <c r="AN87" s="41"/>
      <c r="AO87" s="41"/>
      <c r="AP87" s="42"/>
      <c r="AQ87" s="37"/>
      <c r="AR87" s="41"/>
      <c r="AS87" s="42"/>
      <c r="AT87" s="40"/>
    </row>
    <row r="88" spans="1:46" s="50" customFormat="1" ht="17.25" customHeight="1" x14ac:dyDescent="0.2">
      <c r="A88" s="35"/>
      <c r="B88" s="44"/>
      <c r="C88" s="77" t="s">
        <v>33</v>
      </c>
      <c r="D88" s="45"/>
      <c r="E88" s="46" t="s">
        <v>66</v>
      </c>
      <c r="F88" s="46" t="s">
        <v>66</v>
      </c>
      <c r="G88" s="46" t="s">
        <v>66</v>
      </c>
      <c r="H88" s="47" t="s">
        <v>67</v>
      </c>
      <c r="I88" s="47" t="s">
        <v>67</v>
      </c>
      <c r="J88" s="47" t="s">
        <v>67</v>
      </c>
      <c r="K88" s="47" t="s">
        <v>68</v>
      </c>
      <c r="L88" s="47" t="s">
        <v>68</v>
      </c>
      <c r="M88" s="47" t="s">
        <v>68</v>
      </c>
      <c r="N88" s="47" t="s">
        <v>68</v>
      </c>
      <c r="O88" s="47" t="s">
        <v>68</v>
      </c>
      <c r="P88" s="47" t="s">
        <v>67</v>
      </c>
      <c r="Q88" s="47" t="s">
        <v>68</v>
      </c>
      <c r="R88" s="47" t="s">
        <v>67</v>
      </c>
      <c r="S88" s="47" t="s">
        <v>67</v>
      </c>
      <c r="T88" s="46" t="s">
        <v>54</v>
      </c>
      <c r="U88" s="48"/>
      <c r="V88" s="44"/>
      <c r="W88" s="77" t="s">
        <v>33</v>
      </c>
      <c r="X88" s="45"/>
      <c r="Y88" s="47" t="s">
        <v>66</v>
      </c>
      <c r="Z88" s="47" t="s">
        <v>66</v>
      </c>
      <c r="AA88" s="47" t="s">
        <v>66</v>
      </c>
      <c r="AB88" s="47" t="s">
        <v>66</v>
      </c>
      <c r="AC88" s="47" t="s">
        <v>66</v>
      </c>
      <c r="AD88" s="47" t="s">
        <v>66</v>
      </c>
      <c r="AE88" s="47" t="s">
        <v>66</v>
      </c>
      <c r="AF88" s="47" t="s">
        <v>66</v>
      </c>
      <c r="AG88" s="47" t="s">
        <v>66</v>
      </c>
      <c r="AH88" s="47" t="s">
        <v>66</v>
      </c>
      <c r="AI88" s="47" t="s">
        <v>66</v>
      </c>
      <c r="AJ88" s="47" t="s">
        <v>67</v>
      </c>
      <c r="AK88" s="47" t="s">
        <v>68</v>
      </c>
      <c r="AL88" s="47" t="s">
        <v>67</v>
      </c>
      <c r="AM88" s="46" t="s">
        <v>66</v>
      </c>
      <c r="AN88" s="49" t="s">
        <v>69</v>
      </c>
      <c r="AO88" s="49" t="s">
        <v>69</v>
      </c>
      <c r="AP88" s="49" t="s">
        <v>69</v>
      </c>
      <c r="AQ88" s="47" t="s">
        <v>71</v>
      </c>
      <c r="AR88" s="47" t="s">
        <v>70</v>
      </c>
      <c r="AS88" s="46" t="s">
        <v>71</v>
      </c>
      <c r="AT88" s="48"/>
    </row>
    <row r="89" spans="1:46" s="55" customFormat="1" ht="20.25" customHeight="1" x14ac:dyDescent="0.2">
      <c r="A89" s="36"/>
      <c r="B89" s="110" t="s">
        <v>74</v>
      </c>
      <c r="C89" s="110"/>
      <c r="D89" s="54"/>
      <c r="E89" s="102">
        <v>55250.570320245613</v>
      </c>
      <c r="F89" s="102">
        <v>22665.696177467511</v>
      </c>
      <c r="G89" s="102">
        <v>11824.658546891396</v>
      </c>
      <c r="H89" s="102">
        <v>0.17992706408008788</v>
      </c>
      <c r="I89" s="102">
        <v>141.95765522720305</v>
      </c>
      <c r="J89" s="102">
        <v>9.2809233541908918E-3</v>
      </c>
      <c r="K89" s="102">
        <v>0.57128491441507845</v>
      </c>
      <c r="L89" s="102">
        <v>0</v>
      </c>
      <c r="M89" s="102">
        <v>13.311066533823732</v>
      </c>
      <c r="N89" s="102">
        <v>0</v>
      </c>
      <c r="O89" s="102">
        <v>134.05219659259933</v>
      </c>
      <c r="P89" s="102">
        <v>18.514105541232485</v>
      </c>
      <c r="Q89" s="102">
        <v>7675.4032861108108</v>
      </c>
      <c r="R89" s="102">
        <v>1.9558274156058895</v>
      </c>
      <c r="S89" s="102">
        <v>0.14355805579127062</v>
      </c>
      <c r="T89" s="102">
        <v>2664.0598424084792</v>
      </c>
      <c r="U89" s="53" t="s">
        <v>252</v>
      </c>
      <c r="V89" s="110" t="s">
        <v>74</v>
      </c>
      <c r="W89" s="110"/>
      <c r="X89" s="91"/>
      <c r="Y89" s="102">
        <v>10841.037630576113</v>
      </c>
      <c r="Z89" s="102">
        <v>3.0441131139883768</v>
      </c>
      <c r="AA89" s="102">
        <v>984.4603956466442</v>
      </c>
      <c r="AB89" s="102">
        <v>9.0821464801078893</v>
      </c>
      <c r="AC89" s="102">
        <v>0</v>
      </c>
      <c r="AD89" s="102">
        <v>0</v>
      </c>
      <c r="AE89" s="102">
        <v>2808.3346280611509</v>
      </c>
      <c r="AF89" s="102">
        <v>1321.7057976247313</v>
      </c>
      <c r="AG89" s="102">
        <v>3235.5545413469554</v>
      </c>
      <c r="AH89" s="102">
        <v>16.368663556239134</v>
      </c>
      <c r="AI89" s="102">
        <v>0</v>
      </c>
      <c r="AJ89" s="102">
        <v>1904.8083571766904</v>
      </c>
      <c r="AK89" s="102">
        <v>0.42357725820969416</v>
      </c>
      <c r="AL89" s="102">
        <v>1.2761515151515141</v>
      </c>
      <c r="AM89" s="102">
        <v>137.33564286006751</v>
      </c>
      <c r="AN89" s="102">
        <v>329129.08165952348</v>
      </c>
      <c r="AO89" s="102">
        <v>323675.38479768409</v>
      </c>
      <c r="AP89" s="102">
        <v>5453.6968618393157</v>
      </c>
      <c r="AQ89" s="102">
        <v>57049.380870983441</v>
      </c>
      <c r="AR89" s="102">
        <v>12401.976915093093</v>
      </c>
      <c r="AS89" s="102">
        <v>25165.427386356285</v>
      </c>
      <c r="AT89" s="53" t="s">
        <v>232</v>
      </c>
    </row>
    <row r="90" spans="1:46" s="55" customFormat="1" ht="20.25" customHeight="1" x14ac:dyDescent="0.2">
      <c r="A90" s="36"/>
      <c r="B90" s="56" t="s">
        <v>75</v>
      </c>
      <c r="C90" s="57" t="s">
        <v>61</v>
      </c>
      <c r="D90" s="54"/>
      <c r="E90" s="102">
        <v>4081.7121985458098</v>
      </c>
      <c r="F90" s="102">
        <v>2299.2844446923582</v>
      </c>
      <c r="G90" s="102">
        <v>2220.9608937105349</v>
      </c>
      <c r="H90" s="102">
        <v>0.17992706408008788</v>
      </c>
      <c r="I90" s="102">
        <v>1.0662675522050729</v>
      </c>
      <c r="J90" s="102">
        <v>0</v>
      </c>
      <c r="K90" s="102">
        <v>0</v>
      </c>
      <c r="L90" s="102">
        <v>0</v>
      </c>
      <c r="M90" s="102">
        <v>0</v>
      </c>
      <c r="N90" s="102">
        <v>0</v>
      </c>
      <c r="O90" s="102">
        <v>47.863147761717208</v>
      </c>
      <c r="P90" s="102">
        <v>5.0012031273604903E-3</v>
      </c>
      <c r="Q90" s="102">
        <v>326.94305276299332</v>
      </c>
      <c r="R90" s="102">
        <v>0</v>
      </c>
      <c r="S90" s="102">
        <v>0</v>
      </c>
      <c r="T90" s="102">
        <v>1788.897821688131</v>
      </c>
      <c r="U90" s="58" t="s">
        <v>263</v>
      </c>
      <c r="V90" s="56" t="s">
        <v>263</v>
      </c>
      <c r="W90" s="57" t="s">
        <v>264</v>
      </c>
      <c r="X90" s="91"/>
      <c r="Y90" s="102">
        <v>78.323550981822663</v>
      </c>
      <c r="Z90" s="102">
        <v>0</v>
      </c>
      <c r="AA90" s="102">
        <v>1.3626740841191718</v>
      </c>
      <c r="AB90" s="102">
        <v>0</v>
      </c>
      <c r="AC90" s="102">
        <v>0</v>
      </c>
      <c r="AD90" s="102">
        <v>0</v>
      </c>
      <c r="AE90" s="102">
        <v>9.5503117746223189</v>
      </c>
      <c r="AF90" s="102">
        <v>8.399008881762736</v>
      </c>
      <c r="AG90" s="102">
        <v>52.498365227415029</v>
      </c>
      <c r="AH90" s="102">
        <v>0</v>
      </c>
      <c r="AI90" s="102">
        <v>0</v>
      </c>
      <c r="AJ90" s="102">
        <v>4.6683354410737286</v>
      </c>
      <c r="AK90" s="102">
        <v>0</v>
      </c>
      <c r="AL90" s="102">
        <v>0</v>
      </c>
      <c r="AM90" s="102">
        <v>2.8486635301045605E-3</v>
      </c>
      <c r="AN90" s="102">
        <v>17615.943638952973</v>
      </c>
      <c r="AO90" s="102">
        <v>17345.295750286779</v>
      </c>
      <c r="AP90" s="102">
        <v>270.64788866619432</v>
      </c>
      <c r="AQ90" s="102">
        <v>4516.6420249764897</v>
      </c>
      <c r="AR90" s="102">
        <v>1104.6060003059745</v>
      </c>
      <c r="AS90" s="102">
        <v>1676.8361961384844</v>
      </c>
      <c r="AT90" s="58" t="s">
        <v>75</v>
      </c>
    </row>
    <row r="91" spans="1:46" s="65" customFormat="1" ht="20.25" customHeight="1" x14ac:dyDescent="0.2">
      <c r="A91" s="59"/>
      <c r="B91" s="65">
        <v>33</v>
      </c>
      <c r="C91" s="69" t="s">
        <v>62</v>
      </c>
      <c r="D91" s="62"/>
      <c r="E91" s="63">
        <v>1530.5415687004654</v>
      </c>
      <c r="F91" s="63">
        <v>1431.2102062919134</v>
      </c>
      <c r="G91" s="63">
        <v>1416.180655586784</v>
      </c>
      <c r="H91" s="63">
        <v>0.17992706408008788</v>
      </c>
      <c r="I91" s="63">
        <v>0</v>
      </c>
      <c r="J91" s="63">
        <v>0</v>
      </c>
      <c r="K91" s="63">
        <v>0</v>
      </c>
      <c r="L91" s="63">
        <v>0</v>
      </c>
      <c r="M91" s="63">
        <v>0</v>
      </c>
      <c r="N91" s="63">
        <v>0</v>
      </c>
      <c r="O91" s="63">
        <v>6.771498481146861E-3</v>
      </c>
      <c r="P91" s="63">
        <v>5.0012031273604903E-3</v>
      </c>
      <c r="Q91" s="63">
        <v>8.0681417479171564</v>
      </c>
      <c r="R91" s="63">
        <v>0</v>
      </c>
      <c r="S91" s="63">
        <v>0</v>
      </c>
      <c r="T91" s="63">
        <v>1406.7199136359209</v>
      </c>
      <c r="U91" s="68">
        <v>33</v>
      </c>
      <c r="V91" s="65">
        <v>33</v>
      </c>
      <c r="W91" s="69" t="s">
        <v>62</v>
      </c>
      <c r="X91" s="62"/>
      <c r="Y91" s="63">
        <v>15.029550705129344</v>
      </c>
      <c r="Z91" s="63">
        <v>0</v>
      </c>
      <c r="AA91" s="63">
        <v>0.44624320570974674</v>
      </c>
      <c r="AB91" s="63">
        <v>0</v>
      </c>
      <c r="AC91" s="63">
        <v>0</v>
      </c>
      <c r="AD91" s="63">
        <v>0</v>
      </c>
      <c r="AE91" s="63">
        <v>0.82774560191031665</v>
      </c>
      <c r="AF91" s="63">
        <v>6.7814195326979538</v>
      </c>
      <c r="AG91" s="63">
        <v>1.843693061131233</v>
      </c>
      <c r="AH91" s="63">
        <v>0</v>
      </c>
      <c r="AI91" s="63">
        <v>0</v>
      </c>
      <c r="AJ91" s="63">
        <v>3.9753980543199647</v>
      </c>
      <c r="AK91" s="63">
        <v>0</v>
      </c>
      <c r="AL91" s="63">
        <v>0</v>
      </c>
      <c r="AM91" s="63">
        <v>2.2588623371572255E-5</v>
      </c>
      <c r="AN91" s="63">
        <v>857.95660891977207</v>
      </c>
      <c r="AO91" s="63">
        <v>827.80151205432742</v>
      </c>
      <c r="AP91" s="63">
        <v>30.155096865444698</v>
      </c>
      <c r="AQ91" s="63">
        <v>697.19305071970984</v>
      </c>
      <c r="AR91" s="63">
        <v>3.0428366675947176</v>
      </c>
      <c r="AS91" s="63">
        <v>689.37029282916433</v>
      </c>
      <c r="AT91" s="68">
        <v>33</v>
      </c>
    </row>
    <row r="92" spans="1:46" s="65" customFormat="1" ht="20.25" customHeight="1" x14ac:dyDescent="0.2">
      <c r="A92" s="59"/>
      <c r="B92" s="65">
        <v>34</v>
      </c>
      <c r="C92" s="69" t="s">
        <v>63</v>
      </c>
      <c r="D92" s="62"/>
      <c r="E92" s="63">
        <v>18.13243540519111</v>
      </c>
      <c r="F92" s="63">
        <v>9.7449150175643222</v>
      </c>
      <c r="G92" s="63">
        <v>9.6992616150889983</v>
      </c>
      <c r="H92" s="63">
        <v>0</v>
      </c>
      <c r="I92" s="63">
        <v>0</v>
      </c>
      <c r="J92" s="63">
        <v>0</v>
      </c>
      <c r="K92" s="63">
        <v>0</v>
      </c>
      <c r="L92" s="63">
        <v>0</v>
      </c>
      <c r="M92" s="63">
        <v>0</v>
      </c>
      <c r="N92" s="63">
        <v>0</v>
      </c>
      <c r="O92" s="63">
        <v>5.4776040079661338E-2</v>
      </c>
      <c r="P92" s="63">
        <v>0</v>
      </c>
      <c r="Q92" s="63">
        <v>8.340207184594119</v>
      </c>
      <c r="R92" s="63">
        <v>0</v>
      </c>
      <c r="S92" s="63">
        <v>0</v>
      </c>
      <c r="T92" s="63">
        <v>0</v>
      </c>
      <c r="U92" s="68">
        <v>34</v>
      </c>
      <c r="V92" s="65">
        <v>34</v>
      </c>
      <c r="W92" s="69" t="s">
        <v>63</v>
      </c>
      <c r="X92" s="62"/>
      <c r="Y92" s="63">
        <v>4.5653402475325303E-2</v>
      </c>
      <c r="Z92" s="63">
        <v>0</v>
      </c>
      <c r="AA92" s="63">
        <v>2.2873822385608023E-2</v>
      </c>
      <c r="AB92" s="63">
        <v>0</v>
      </c>
      <c r="AC92" s="63">
        <v>0</v>
      </c>
      <c r="AD92" s="63">
        <v>0</v>
      </c>
      <c r="AE92" s="63">
        <v>3.4340822162969692E-3</v>
      </c>
      <c r="AF92" s="63">
        <v>1.1624101361171943E-2</v>
      </c>
      <c r="AG92" s="63">
        <v>7.4816181688530049E-5</v>
      </c>
      <c r="AH92" s="63">
        <v>0</v>
      </c>
      <c r="AI92" s="63">
        <v>0</v>
      </c>
      <c r="AJ92" s="63">
        <v>8.1407523317257331E-3</v>
      </c>
      <c r="AK92" s="63">
        <v>0</v>
      </c>
      <c r="AL92" s="63">
        <v>0</v>
      </c>
      <c r="AM92" s="63">
        <v>0</v>
      </c>
      <c r="AN92" s="63">
        <v>73.848311211285676</v>
      </c>
      <c r="AO92" s="63">
        <v>63.323189029853296</v>
      </c>
      <c r="AP92" s="63">
        <v>10.525122181432375</v>
      </c>
      <c r="AQ92" s="63">
        <v>53.821385942618726</v>
      </c>
      <c r="AR92" s="63">
        <v>9.9759964476871374</v>
      </c>
      <c r="AS92" s="63">
        <v>28.174329116237359</v>
      </c>
      <c r="AT92" s="68">
        <v>34</v>
      </c>
    </row>
    <row r="93" spans="1:46" s="65" customFormat="1" ht="20.25" customHeight="1" x14ac:dyDescent="0.2">
      <c r="A93" s="59"/>
      <c r="B93" s="65">
        <v>35</v>
      </c>
      <c r="C93" s="69" t="s">
        <v>76</v>
      </c>
      <c r="D93" s="62"/>
      <c r="E93" s="63">
        <v>717.53467678850473</v>
      </c>
      <c r="F93" s="63">
        <v>540.670304915413</v>
      </c>
      <c r="G93" s="63">
        <v>540.23793345914385</v>
      </c>
      <c r="H93" s="63">
        <v>0</v>
      </c>
      <c r="I93" s="63">
        <v>0</v>
      </c>
      <c r="J93" s="63">
        <v>0</v>
      </c>
      <c r="K93" s="63">
        <v>0</v>
      </c>
      <c r="L93" s="63">
        <v>0</v>
      </c>
      <c r="M93" s="63">
        <v>0</v>
      </c>
      <c r="N93" s="63">
        <v>0</v>
      </c>
      <c r="O93" s="63">
        <v>0</v>
      </c>
      <c r="P93" s="63">
        <v>0</v>
      </c>
      <c r="Q93" s="63">
        <v>251.45314395731441</v>
      </c>
      <c r="R93" s="63">
        <v>0</v>
      </c>
      <c r="S93" s="63">
        <v>0</v>
      </c>
      <c r="T93" s="63">
        <v>249.64838664952012</v>
      </c>
      <c r="U93" s="68">
        <v>35</v>
      </c>
      <c r="V93" s="65">
        <v>35</v>
      </c>
      <c r="W93" s="69" t="s">
        <v>76</v>
      </c>
      <c r="X93" s="62"/>
      <c r="Y93" s="63">
        <v>0.4323714562692737</v>
      </c>
      <c r="Z93" s="63">
        <v>0</v>
      </c>
      <c r="AA93" s="63">
        <v>8.3545759042814697E-4</v>
      </c>
      <c r="AB93" s="63">
        <v>0</v>
      </c>
      <c r="AC93" s="63">
        <v>0</v>
      </c>
      <c r="AD93" s="63">
        <v>0</v>
      </c>
      <c r="AE93" s="63">
        <v>0.15474962231828929</v>
      </c>
      <c r="AF93" s="63">
        <v>0.19614812575071353</v>
      </c>
      <c r="AG93" s="63">
        <v>8.4572060382304155E-3</v>
      </c>
      <c r="AH93" s="63">
        <v>0</v>
      </c>
      <c r="AI93" s="63">
        <v>0</v>
      </c>
      <c r="AJ93" s="63">
        <v>6.0450168731337198E-2</v>
      </c>
      <c r="AK93" s="63">
        <v>0</v>
      </c>
      <c r="AL93" s="63">
        <v>0</v>
      </c>
      <c r="AM93" s="63">
        <v>0</v>
      </c>
      <c r="AN93" s="63">
        <v>926.73573967975335</v>
      </c>
      <c r="AO93" s="63">
        <v>926.73573967975335</v>
      </c>
      <c r="AP93" s="63">
        <v>0</v>
      </c>
      <c r="AQ93" s="63">
        <v>3404.6198703689938</v>
      </c>
      <c r="AR93" s="63">
        <v>1036.7425660977258</v>
      </c>
      <c r="AS93" s="63">
        <v>739.28256331718819</v>
      </c>
      <c r="AT93" s="68">
        <v>35</v>
      </c>
    </row>
    <row r="94" spans="1:46" s="65" customFormat="1" ht="20.25" customHeight="1" x14ac:dyDescent="0.2">
      <c r="A94" s="59"/>
      <c r="B94" s="65">
        <v>36</v>
      </c>
      <c r="C94" s="69" t="s">
        <v>77</v>
      </c>
      <c r="D94" s="62"/>
      <c r="E94" s="63">
        <v>1815.503517651649</v>
      </c>
      <c r="F94" s="63">
        <v>317.65901846746721</v>
      </c>
      <c r="G94" s="63">
        <v>254.84304304951851</v>
      </c>
      <c r="H94" s="63">
        <v>0</v>
      </c>
      <c r="I94" s="63">
        <v>1.0662675522050729</v>
      </c>
      <c r="J94" s="63">
        <v>0</v>
      </c>
      <c r="K94" s="63">
        <v>0</v>
      </c>
      <c r="L94" s="63">
        <v>0</v>
      </c>
      <c r="M94" s="63">
        <v>0</v>
      </c>
      <c r="N94" s="63">
        <v>0</v>
      </c>
      <c r="O94" s="63">
        <v>47.801600223156399</v>
      </c>
      <c r="P94" s="63">
        <v>0</v>
      </c>
      <c r="Q94" s="63">
        <v>59.08155987316762</v>
      </c>
      <c r="R94" s="63">
        <v>0</v>
      </c>
      <c r="S94" s="63">
        <v>0</v>
      </c>
      <c r="T94" s="63">
        <v>132.52952140269011</v>
      </c>
      <c r="U94" s="68">
        <v>36</v>
      </c>
      <c r="V94" s="65">
        <v>36</v>
      </c>
      <c r="W94" s="69" t="s">
        <v>77</v>
      </c>
      <c r="X94" s="62"/>
      <c r="Y94" s="63">
        <v>62.815975417948714</v>
      </c>
      <c r="Z94" s="63">
        <v>0</v>
      </c>
      <c r="AA94" s="63">
        <v>0.89272159843338894</v>
      </c>
      <c r="AB94" s="63">
        <v>0</v>
      </c>
      <c r="AC94" s="63">
        <v>0</v>
      </c>
      <c r="AD94" s="63">
        <v>0</v>
      </c>
      <c r="AE94" s="63">
        <v>8.564382468177417</v>
      </c>
      <c r="AF94" s="63">
        <v>1.409817121952897</v>
      </c>
      <c r="AG94" s="63">
        <v>50.646140144063878</v>
      </c>
      <c r="AH94" s="63">
        <v>0</v>
      </c>
      <c r="AI94" s="63">
        <v>0</v>
      </c>
      <c r="AJ94" s="63">
        <v>0.62434646569070118</v>
      </c>
      <c r="AK94" s="63">
        <v>0</v>
      </c>
      <c r="AL94" s="63">
        <v>0</v>
      </c>
      <c r="AM94" s="63">
        <v>2.8260749067329886E-3</v>
      </c>
      <c r="AN94" s="63">
        <v>15757.40297914216</v>
      </c>
      <c r="AO94" s="63">
        <v>15527.435309522843</v>
      </c>
      <c r="AP94" s="63">
        <v>229.96766961931723</v>
      </c>
      <c r="AQ94" s="63">
        <v>361.00771794516697</v>
      </c>
      <c r="AR94" s="63">
        <v>54.844601092966926</v>
      </c>
      <c r="AS94" s="63">
        <v>220.00901087589457</v>
      </c>
      <c r="AT94" s="68">
        <v>36</v>
      </c>
    </row>
    <row r="95" spans="1:46" s="55" customFormat="1" ht="20.25" customHeight="1" x14ac:dyDescent="0.2">
      <c r="A95" s="36"/>
      <c r="B95" s="56" t="s">
        <v>78</v>
      </c>
      <c r="C95" s="57" t="s">
        <v>79</v>
      </c>
      <c r="D95" s="54"/>
      <c r="E95" s="102">
        <v>1801.1333064302896</v>
      </c>
      <c r="F95" s="102">
        <v>110.79260645577789</v>
      </c>
      <c r="G95" s="102">
        <v>79.137023969513194</v>
      </c>
      <c r="H95" s="102">
        <v>0</v>
      </c>
      <c r="I95" s="102">
        <v>0</v>
      </c>
      <c r="J95" s="102">
        <v>0</v>
      </c>
      <c r="K95" s="102">
        <v>0</v>
      </c>
      <c r="L95" s="102">
        <v>0</v>
      </c>
      <c r="M95" s="102">
        <v>0</v>
      </c>
      <c r="N95" s="102">
        <v>0</v>
      </c>
      <c r="O95" s="102">
        <v>6.0740419753960645E-7</v>
      </c>
      <c r="P95" s="102">
        <v>0</v>
      </c>
      <c r="Q95" s="102">
        <v>68.468419327343241</v>
      </c>
      <c r="R95" s="102">
        <v>0</v>
      </c>
      <c r="S95" s="102">
        <v>0</v>
      </c>
      <c r="T95" s="102">
        <v>1.2115050081147919E-2</v>
      </c>
      <c r="U95" s="58" t="s">
        <v>265</v>
      </c>
      <c r="V95" s="56" t="s">
        <v>265</v>
      </c>
      <c r="W95" s="57" t="s">
        <v>266</v>
      </c>
      <c r="X95" s="91"/>
      <c r="Y95" s="102">
        <v>31.655582486264706</v>
      </c>
      <c r="Z95" s="102">
        <v>0</v>
      </c>
      <c r="AA95" s="102">
        <v>7.883313377141584</v>
      </c>
      <c r="AB95" s="102">
        <v>0</v>
      </c>
      <c r="AC95" s="102">
        <v>0</v>
      </c>
      <c r="AD95" s="102">
        <v>0</v>
      </c>
      <c r="AE95" s="102">
        <v>11.768795025135381</v>
      </c>
      <c r="AF95" s="102">
        <v>1.7507223578915094</v>
      </c>
      <c r="AG95" s="102">
        <v>4.6771004098818967</v>
      </c>
      <c r="AH95" s="102">
        <v>0</v>
      </c>
      <c r="AI95" s="102">
        <v>0</v>
      </c>
      <c r="AJ95" s="102">
        <v>5.2841113164368574</v>
      </c>
      <c r="AK95" s="102">
        <v>0</v>
      </c>
      <c r="AL95" s="102">
        <v>0</v>
      </c>
      <c r="AM95" s="102">
        <v>0</v>
      </c>
      <c r="AN95" s="102">
        <v>17394.378780985018</v>
      </c>
      <c r="AO95" s="102">
        <v>17297.08900137807</v>
      </c>
      <c r="AP95" s="102">
        <v>97.289779606946794</v>
      </c>
      <c r="AQ95" s="102">
        <v>1804.5425061872295</v>
      </c>
      <c r="AR95" s="102">
        <v>139.03376005575203</v>
      </c>
      <c r="AS95" s="102">
        <v>1447.1038519501333</v>
      </c>
      <c r="AT95" s="58" t="s">
        <v>78</v>
      </c>
    </row>
    <row r="96" spans="1:46" s="65" customFormat="1" ht="20.25" customHeight="1" x14ac:dyDescent="0.2">
      <c r="A96" s="59"/>
      <c r="B96" s="65">
        <v>37</v>
      </c>
      <c r="C96" s="69" t="s">
        <v>80</v>
      </c>
      <c r="D96" s="62"/>
      <c r="E96" s="63">
        <v>1038.452781992728</v>
      </c>
      <c r="F96" s="63">
        <v>25.911251763848536</v>
      </c>
      <c r="G96" s="63">
        <v>21.311463177160956</v>
      </c>
      <c r="H96" s="63">
        <v>0</v>
      </c>
      <c r="I96" s="63">
        <v>0</v>
      </c>
      <c r="J96" s="63">
        <v>0</v>
      </c>
      <c r="K96" s="63">
        <v>0</v>
      </c>
      <c r="L96" s="63">
        <v>0</v>
      </c>
      <c r="M96" s="63">
        <v>0</v>
      </c>
      <c r="N96" s="63">
        <v>0</v>
      </c>
      <c r="O96" s="63">
        <v>0</v>
      </c>
      <c r="P96" s="63">
        <v>0</v>
      </c>
      <c r="Q96" s="63">
        <v>18.441249787069722</v>
      </c>
      <c r="R96" s="63">
        <v>0</v>
      </c>
      <c r="S96" s="63">
        <v>0</v>
      </c>
      <c r="T96" s="63">
        <v>0</v>
      </c>
      <c r="U96" s="68">
        <v>37</v>
      </c>
      <c r="V96" s="65">
        <v>37</v>
      </c>
      <c r="W96" s="69" t="s">
        <v>80</v>
      </c>
      <c r="X96" s="62"/>
      <c r="Y96" s="63">
        <v>4.5997885866875823</v>
      </c>
      <c r="Z96" s="63">
        <v>0</v>
      </c>
      <c r="AA96" s="63">
        <v>0.37288121081079478</v>
      </c>
      <c r="AB96" s="63">
        <v>0</v>
      </c>
      <c r="AC96" s="63">
        <v>0</v>
      </c>
      <c r="AD96" s="63">
        <v>0</v>
      </c>
      <c r="AE96" s="63">
        <v>0.84440993983549739</v>
      </c>
      <c r="AF96" s="63">
        <v>0.52819897175788699</v>
      </c>
      <c r="AG96" s="63">
        <v>1.5479488989070278</v>
      </c>
      <c r="AH96" s="63">
        <v>0</v>
      </c>
      <c r="AI96" s="63">
        <v>0</v>
      </c>
      <c r="AJ96" s="63">
        <v>1.0349649152052733</v>
      </c>
      <c r="AK96" s="63">
        <v>0</v>
      </c>
      <c r="AL96" s="63">
        <v>0</v>
      </c>
      <c r="AM96" s="63">
        <v>0</v>
      </c>
      <c r="AN96" s="63">
        <v>10453.102621243788</v>
      </c>
      <c r="AO96" s="63">
        <v>10414.628367290119</v>
      </c>
      <c r="AP96" s="63">
        <v>38.474253953669781</v>
      </c>
      <c r="AQ96" s="63">
        <v>960.03617157938288</v>
      </c>
      <c r="AR96" s="63">
        <v>105.55980428780134</v>
      </c>
      <c r="AS96" s="63">
        <v>688.65493028206822</v>
      </c>
      <c r="AT96" s="68">
        <v>37</v>
      </c>
    </row>
    <row r="97" spans="1:47" s="65" customFormat="1" ht="20.25" customHeight="1" x14ac:dyDescent="0.2">
      <c r="A97" s="59"/>
      <c r="B97" s="65">
        <v>38</v>
      </c>
      <c r="C97" s="69" t="s">
        <v>81</v>
      </c>
      <c r="D97" s="62"/>
      <c r="E97" s="63">
        <v>102.54730557530175</v>
      </c>
      <c r="F97" s="63">
        <v>13.645771052835347</v>
      </c>
      <c r="G97" s="63">
        <v>10.385118325449771</v>
      </c>
      <c r="H97" s="63">
        <v>0</v>
      </c>
      <c r="I97" s="63">
        <v>0</v>
      </c>
      <c r="J97" s="63">
        <v>0</v>
      </c>
      <c r="K97" s="63">
        <v>0</v>
      </c>
      <c r="L97" s="63">
        <v>0</v>
      </c>
      <c r="M97" s="63">
        <v>0</v>
      </c>
      <c r="N97" s="63">
        <v>0</v>
      </c>
      <c r="O97" s="63">
        <v>0</v>
      </c>
      <c r="P97" s="63">
        <v>0</v>
      </c>
      <c r="Q97" s="63">
        <v>8.9864576409346011</v>
      </c>
      <c r="R97" s="63">
        <v>0</v>
      </c>
      <c r="S97" s="63">
        <v>0</v>
      </c>
      <c r="T97" s="63">
        <v>0</v>
      </c>
      <c r="U97" s="68">
        <v>38</v>
      </c>
      <c r="V97" s="65">
        <v>38</v>
      </c>
      <c r="W97" s="69" t="s">
        <v>81</v>
      </c>
      <c r="X97" s="62"/>
      <c r="Y97" s="63">
        <v>3.2606527273855739</v>
      </c>
      <c r="Z97" s="63">
        <v>0</v>
      </c>
      <c r="AA97" s="63">
        <v>0.1842964397785278</v>
      </c>
      <c r="AB97" s="63">
        <v>0</v>
      </c>
      <c r="AC97" s="63">
        <v>0</v>
      </c>
      <c r="AD97" s="63">
        <v>0</v>
      </c>
      <c r="AE97" s="63">
        <v>1.1758437276499847</v>
      </c>
      <c r="AF97" s="63">
        <v>0.1095996456167614</v>
      </c>
      <c r="AG97" s="63">
        <v>1.5842525593999075</v>
      </c>
      <c r="AH97" s="63">
        <v>0</v>
      </c>
      <c r="AI97" s="63">
        <v>0</v>
      </c>
      <c r="AJ97" s="63">
        <v>0.18822997617284806</v>
      </c>
      <c r="AK97" s="63">
        <v>0</v>
      </c>
      <c r="AL97" s="63">
        <v>0</v>
      </c>
      <c r="AM97" s="63">
        <v>0</v>
      </c>
      <c r="AN97" s="63">
        <v>911.21156476672274</v>
      </c>
      <c r="AO97" s="63">
        <v>892.82631882770147</v>
      </c>
      <c r="AP97" s="63">
        <v>18.385245939021313</v>
      </c>
      <c r="AQ97" s="63">
        <v>107.96101356892889</v>
      </c>
      <c r="AR97" s="63">
        <v>0</v>
      </c>
      <c r="AS97" s="63">
        <v>107.96101356892889</v>
      </c>
      <c r="AT97" s="68">
        <v>38</v>
      </c>
    </row>
    <row r="98" spans="1:47" s="65" customFormat="1" ht="20.25" customHeight="1" x14ac:dyDescent="0.2">
      <c r="A98" s="59"/>
      <c r="B98" s="65">
        <v>39</v>
      </c>
      <c r="C98" s="69" t="s">
        <v>82</v>
      </c>
      <c r="D98" s="62"/>
      <c r="E98" s="63">
        <v>411.54033297404959</v>
      </c>
      <c r="F98" s="63">
        <v>37.772434502969141</v>
      </c>
      <c r="G98" s="63">
        <v>24.84551608820788</v>
      </c>
      <c r="H98" s="63">
        <v>0</v>
      </c>
      <c r="I98" s="63">
        <v>0</v>
      </c>
      <c r="J98" s="63">
        <v>0</v>
      </c>
      <c r="K98" s="63">
        <v>0</v>
      </c>
      <c r="L98" s="63">
        <v>0</v>
      </c>
      <c r="M98" s="63">
        <v>0</v>
      </c>
      <c r="N98" s="63">
        <v>0</v>
      </c>
      <c r="O98" s="63">
        <v>6.0740419753960645E-7</v>
      </c>
      <c r="P98" s="63">
        <v>0</v>
      </c>
      <c r="Q98" s="63">
        <v>21.488854863239066</v>
      </c>
      <c r="R98" s="63">
        <v>0</v>
      </c>
      <c r="S98" s="63">
        <v>0</v>
      </c>
      <c r="T98" s="63">
        <v>1.2115050081147919E-2</v>
      </c>
      <c r="U98" s="68">
        <v>39</v>
      </c>
      <c r="V98" s="65">
        <v>39</v>
      </c>
      <c r="W98" s="69" t="s">
        <v>82</v>
      </c>
      <c r="X98" s="62"/>
      <c r="Y98" s="63">
        <v>12.926918414761261</v>
      </c>
      <c r="Z98" s="63">
        <v>0</v>
      </c>
      <c r="AA98" s="63">
        <v>3.7828969800261412</v>
      </c>
      <c r="AB98" s="63">
        <v>0</v>
      </c>
      <c r="AC98" s="63">
        <v>0</v>
      </c>
      <c r="AD98" s="63">
        <v>0</v>
      </c>
      <c r="AE98" s="63">
        <v>6.6180655019768917</v>
      </c>
      <c r="AF98" s="63">
        <v>0.46793825080212825</v>
      </c>
      <c r="AG98" s="63">
        <v>0.69013653924843998</v>
      </c>
      <c r="AH98" s="63">
        <v>0</v>
      </c>
      <c r="AI98" s="63">
        <v>0</v>
      </c>
      <c r="AJ98" s="63">
        <v>1.5904838703779132</v>
      </c>
      <c r="AK98" s="63">
        <v>0</v>
      </c>
      <c r="AL98" s="63">
        <v>0</v>
      </c>
      <c r="AM98" s="63">
        <v>0</v>
      </c>
      <c r="AN98" s="63">
        <v>3839.4185266082732</v>
      </c>
      <c r="AO98" s="63">
        <v>3812.5298008485474</v>
      </c>
      <c r="AP98" s="63">
        <v>26.888725759725578</v>
      </c>
      <c r="AQ98" s="63">
        <v>423.58683604426483</v>
      </c>
      <c r="AR98" s="63">
        <v>12.936889370993544</v>
      </c>
      <c r="AS98" s="63">
        <v>390.32768859023736</v>
      </c>
      <c r="AT98" s="68">
        <v>39</v>
      </c>
    </row>
    <row r="99" spans="1:47" s="65" customFormat="1" ht="20.25" customHeight="1" x14ac:dyDescent="0.2">
      <c r="A99" s="59"/>
      <c r="B99" s="65">
        <v>40</v>
      </c>
      <c r="C99" s="69" t="s">
        <v>83</v>
      </c>
      <c r="D99" s="62"/>
      <c r="E99" s="63">
        <v>133.81675273856459</v>
      </c>
      <c r="F99" s="63">
        <v>7.767271495817738</v>
      </c>
      <c r="G99" s="63">
        <v>4.6778339848130619</v>
      </c>
      <c r="H99" s="63">
        <v>0</v>
      </c>
      <c r="I99" s="63">
        <v>0</v>
      </c>
      <c r="J99" s="63">
        <v>0</v>
      </c>
      <c r="K99" s="63">
        <v>0</v>
      </c>
      <c r="L99" s="63">
        <v>0</v>
      </c>
      <c r="M99" s="63">
        <v>0</v>
      </c>
      <c r="N99" s="63">
        <v>0</v>
      </c>
      <c r="O99" s="63">
        <v>0</v>
      </c>
      <c r="P99" s="63">
        <v>0</v>
      </c>
      <c r="Q99" s="63">
        <v>4.0478264800152184</v>
      </c>
      <c r="R99" s="63">
        <v>0</v>
      </c>
      <c r="S99" s="63">
        <v>0</v>
      </c>
      <c r="T99" s="63">
        <v>0</v>
      </c>
      <c r="U99" s="68">
        <v>40</v>
      </c>
      <c r="V99" s="65">
        <v>40</v>
      </c>
      <c r="W99" s="69" t="s">
        <v>83</v>
      </c>
      <c r="X99" s="62"/>
      <c r="Y99" s="63">
        <v>3.0894375110046757</v>
      </c>
      <c r="Z99" s="63">
        <v>0</v>
      </c>
      <c r="AA99" s="63">
        <v>0.33480452934313631</v>
      </c>
      <c r="AB99" s="63">
        <v>0</v>
      </c>
      <c r="AC99" s="63">
        <v>0</v>
      </c>
      <c r="AD99" s="63">
        <v>0</v>
      </c>
      <c r="AE99" s="63">
        <v>0.48008647146998945</v>
      </c>
      <c r="AF99" s="63">
        <v>1.1112532787409646E-2</v>
      </c>
      <c r="AG99" s="63">
        <v>0.24083728507470073</v>
      </c>
      <c r="AH99" s="63">
        <v>0</v>
      </c>
      <c r="AI99" s="63">
        <v>0</v>
      </c>
      <c r="AJ99" s="63">
        <v>1.5810495260028468</v>
      </c>
      <c r="AK99" s="63">
        <v>0</v>
      </c>
      <c r="AL99" s="63">
        <v>0</v>
      </c>
      <c r="AM99" s="63">
        <v>0</v>
      </c>
      <c r="AN99" s="63">
        <v>1319.9589359509084</v>
      </c>
      <c r="AO99" s="63">
        <v>1316.2304947167486</v>
      </c>
      <c r="AP99" s="63">
        <v>3.7284412341599209</v>
      </c>
      <c r="AQ99" s="63">
        <v>52.297884874452961</v>
      </c>
      <c r="AR99" s="63">
        <v>4.935889033426851</v>
      </c>
      <c r="AS99" s="63">
        <v>39.608322764759123</v>
      </c>
      <c r="AT99" s="68">
        <v>40</v>
      </c>
    </row>
    <row r="100" spans="1:47" s="65" customFormat="1" ht="20.25" customHeight="1" x14ac:dyDescent="0.2">
      <c r="A100" s="59"/>
      <c r="B100" s="65">
        <v>41</v>
      </c>
      <c r="C100" s="61" t="s">
        <v>84</v>
      </c>
      <c r="D100" s="62"/>
      <c r="E100" s="70">
        <v>114.77613314964594</v>
      </c>
      <c r="F100" s="70">
        <v>25.695877640307135</v>
      </c>
      <c r="G100" s="70">
        <v>17.917092393881521</v>
      </c>
      <c r="H100" s="70">
        <v>0</v>
      </c>
      <c r="I100" s="70">
        <v>0</v>
      </c>
      <c r="J100" s="70">
        <v>0</v>
      </c>
      <c r="K100" s="70">
        <v>0</v>
      </c>
      <c r="L100" s="70">
        <v>0</v>
      </c>
      <c r="M100" s="70">
        <v>0</v>
      </c>
      <c r="N100" s="70">
        <v>0</v>
      </c>
      <c r="O100" s="70">
        <v>0</v>
      </c>
      <c r="P100" s="70">
        <v>0</v>
      </c>
      <c r="Q100" s="70">
        <v>15.504030556084643</v>
      </c>
      <c r="R100" s="70">
        <v>0</v>
      </c>
      <c r="S100" s="70">
        <v>0</v>
      </c>
      <c r="T100" s="70">
        <v>0</v>
      </c>
      <c r="U100" s="68">
        <v>41</v>
      </c>
      <c r="V100" s="65">
        <v>41</v>
      </c>
      <c r="W100" s="61" t="s">
        <v>84</v>
      </c>
      <c r="X100" s="62"/>
      <c r="Y100" s="70">
        <v>7.7787852464256133</v>
      </c>
      <c r="Z100" s="70">
        <v>0</v>
      </c>
      <c r="AA100" s="63">
        <v>3.2084342171829827</v>
      </c>
      <c r="AB100" s="70">
        <v>0</v>
      </c>
      <c r="AC100" s="70">
        <v>0</v>
      </c>
      <c r="AD100" s="70">
        <v>0</v>
      </c>
      <c r="AE100" s="70">
        <v>2.6503893842030171</v>
      </c>
      <c r="AF100" s="70">
        <v>0.63387295692732282</v>
      </c>
      <c r="AG100" s="70">
        <v>0.61392512725182036</v>
      </c>
      <c r="AH100" s="70">
        <v>0</v>
      </c>
      <c r="AI100" s="70">
        <v>0</v>
      </c>
      <c r="AJ100" s="70">
        <v>0.88938302867797592</v>
      </c>
      <c r="AK100" s="70">
        <v>0</v>
      </c>
      <c r="AL100" s="70">
        <v>0</v>
      </c>
      <c r="AM100" s="70">
        <v>0</v>
      </c>
      <c r="AN100" s="70">
        <v>870.6871324153235</v>
      </c>
      <c r="AO100" s="70">
        <v>860.87401969495329</v>
      </c>
      <c r="AP100" s="70">
        <v>9.8131127203702011</v>
      </c>
      <c r="AQ100" s="70">
        <v>260.66060012020012</v>
      </c>
      <c r="AR100" s="70">
        <v>15.601177363530281</v>
      </c>
      <c r="AS100" s="70">
        <v>220.5518967441397</v>
      </c>
      <c r="AT100" s="68">
        <v>41</v>
      </c>
    </row>
    <row r="101" spans="1:47" s="55" customFormat="1" ht="20.25" customHeight="1" x14ac:dyDescent="0.2">
      <c r="A101" s="36"/>
      <c r="B101" s="56" t="s">
        <v>85</v>
      </c>
      <c r="C101" s="57" t="s">
        <v>86</v>
      </c>
      <c r="D101" s="54"/>
      <c r="E101" s="103">
        <v>2461.753010218375</v>
      </c>
      <c r="F101" s="103">
        <v>872.59557344204495</v>
      </c>
      <c r="G101" s="103">
        <v>59.250286911321226</v>
      </c>
      <c r="H101" s="103">
        <v>0</v>
      </c>
      <c r="I101" s="103">
        <v>0</v>
      </c>
      <c r="J101" s="103">
        <v>0</v>
      </c>
      <c r="K101" s="103">
        <v>0</v>
      </c>
      <c r="L101" s="103">
        <v>0</v>
      </c>
      <c r="M101" s="103">
        <v>0</v>
      </c>
      <c r="N101" s="103">
        <v>0</v>
      </c>
      <c r="O101" s="103">
        <v>0.2189801716638882</v>
      </c>
      <c r="P101" s="103">
        <v>0</v>
      </c>
      <c r="Q101" s="103">
        <v>50.99543864255623</v>
      </c>
      <c r="R101" s="103">
        <v>0</v>
      </c>
      <c r="S101" s="103">
        <v>0</v>
      </c>
      <c r="T101" s="103">
        <v>7.41013679785337E-2</v>
      </c>
      <c r="U101" s="58" t="s">
        <v>267</v>
      </c>
      <c r="V101" s="56" t="s">
        <v>267</v>
      </c>
      <c r="W101" s="57" t="s">
        <v>268</v>
      </c>
      <c r="X101" s="91"/>
      <c r="Y101" s="103">
        <v>813.34528653072357</v>
      </c>
      <c r="Z101" s="103">
        <v>2.9571366229864258</v>
      </c>
      <c r="AA101" s="103">
        <v>46.124809145033389</v>
      </c>
      <c r="AB101" s="103">
        <v>0</v>
      </c>
      <c r="AC101" s="103">
        <v>0</v>
      </c>
      <c r="AD101" s="103">
        <v>0</v>
      </c>
      <c r="AE101" s="103">
        <v>52.139378692442151</v>
      </c>
      <c r="AF101" s="103">
        <v>488.1773890317279</v>
      </c>
      <c r="AG101" s="103">
        <v>168.50223782583819</v>
      </c>
      <c r="AH101" s="103">
        <v>12.20834901964318</v>
      </c>
      <c r="AI101" s="103">
        <v>0</v>
      </c>
      <c r="AJ101" s="103">
        <v>37.895333976604597</v>
      </c>
      <c r="AK101" s="103">
        <v>0</v>
      </c>
      <c r="AL101" s="103">
        <v>0</v>
      </c>
      <c r="AM101" s="103">
        <v>7.2444738819915658E-2</v>
      </c>
      <c r="AN101" s="103">
        <v>16138.19356510416</v>
      </c>
      <c r="AO101" s="103">
        <v>15872.980847001716</v>
      </c>
      <c r="AP101" s="103">
        <v>265.21271810244468</v>
      </c>
      <c r="AQ101" s="103">
        <v>2470.3905611627642</v>
      </c>
      <c r="AR101" s="103">
        <v>211.55211909191209</v>
      </c>
      <c r="AS101" s="103">
        <v>1926.5161473592614</v>
      </c>
      <c r="AT101" s="58" t="s">
        <v>85</v>
      </c>
      <c r="AU101" s="65"/>
    </row>
    <row r="102" spans="1:47" s="65" customFormat="1" ht="20.25" customHeight="1" x14ac:dyDescent="0.2">
      <c r="A102" s="59"/>
      <c r="B102" s="65">
        <v>42</v>
      </c>
      <c r="C102" s="61" t="s">
        <v>87</v>
      </c>
      <c r="D102" s="62"/>
      <c r="E102" s="63">
        <v>8.3508561140152189</v>
      </c>
      <c r="F102" s="63">
        <v>3.5256647569956181</v>
      </c>
      <c r="G102" s="63">
        <v>1.0581656664910335</v>
      </c>
      <c r="H102" s="70">
        <v>0</v>
      </c>
      <c r="I102" s="70">
        <v>0</v>
      </c>
      <c r="J102" s="70">
        <v>0</v>
      </c>
      <c r="K102" s="70">
        <v>0</v>
      </c>
      <c r="L102" s="70">
        <v>0</v>
      </c>
      <c r="M102" s="70">
        <v>0</v>
      </c>
      <c r="N102" s="70">
        <v>0</v>
      </c>
      <c r="O102" s="70">
        <v>0</v>
      </c>
      <c r="P102" s="70">
        <v>0</v>
      </c>
      <c r="Q102" s="70">
        <v>0.91565263302873035</v>
      </c>
      <c r="R102" s="70">
        <v>0</v>
      </c>
      <c r="S102" s="70">
        <v>0</v>
      </c>
      <c r="T102" s="70">
        <v>0</v>
      </c>
      <c r="U102" s="68">
        <v>42</v>
      </c>
      <c r="V102" s="65">
        <v>42</v>
      </c>
      <c r="W102" s="61" t="s">
        <v>87</v>
      </c>
      <c r="X102" s="62"/>
      <c r="Y102" s="63">
        <v>2.4674990905045853</v>
      </c>
      <c r="Z102" s="70">
        <v>0</v>
      </c>
      <c r="AA102" s="70">
        <v>1.6742532901234685E-2</v>
      </c>
      <c r="AB102" s="70">
        <v>0</v>
      </c>
      <c r="AC102" s="70">
        <v>0</v>
      </c>
      <c r="AD102" s="70">
        <v>0</v>
      </c>
      <c r="AE102" s="70">
        <v>0.20474613296176283</v>
      </c>
      <c r="AF102" s="70">
        <v>1.2517164872781958</v>
      </c>
      <c r="AG102" s="70">
        <v>0.83878657142857127</v>
      </c>
      <c r="AH102" s="70">
        <v>0</v>
      </c>
      <c r="AI102" s="70">
        <v>0</v>
      </c>
      <c r="AJ102" s="70">
        <v>0.12018046594706905</v>
      </c>
      <c r="AK102" s="70">
        <v>0</v>
      </c>
      <c r="AL102" s="70">
        <v>0</v>
      </c>
      <c r="AM102" s="70">
        <v>0</v>
      </c>
      <c r="AN102" s="70">
        <v>51.084311166441019</v>
      </c>
      <c r="AO102" s="70">
        <v>50.845415166441022</v>
      </c>
      <c r="AP102" s="70">
        <v>0.23889600000000005</v>
      </c>
      <c r="AQ102" s="70">
        <v>0</v>
      </c>
      <c r="AR102" s="70">
        <v>0</v>
      </c>
      <c r="AS102" s="70">
        <v>0</v>
      </c>
      <c r="AT102" s="68">
        <v>42</v>
      </c>
    </row>
    <row r="103" spans="1:47" s="65" customFormat="1" ht="20.25" customHeight="1" x14ac:dyDescent="0.2">
      <c r="A103" s="59"/>
      <c r="B103" s="65">
        <v>43</v>
      </c>
      <c r="C103" s="61" t="s">
        <v>88</v>
      </c>
      <c r="D103" s="62"/>
      <c r="E103" s="63">
        <v>67.782963004069416</v>
      </c>
      <c r="F103" s="63">
        <v>27.02727274469046</v>
      </c>
      <c r="G103" s="63">
        <v>5.5525329392144478</v>
      </c>
      <c r="H103" s="63">
        <v>0</v>
      </c>
      <c r="I103" s="63">
        <v>0</v>
      </c>
      <c r="J103" s="63">
        <v>0</v>
      </c>
      <c r="K103" s="63">
        <v>0</v>
      </c>
      <c r="L103" s="63">
        <v>0</v>
      </c>
      <c r="M103" s="63">
        <v>0</v>
      </c>
      <c r="N103" s="63">
        <v>0</v>
      </c>
      <c r="O103" s="63">
        <v>0</v>
      </c>
      <c r="P103" s="63">
        <v>0</v>
      </c>
      <c r="Q103" s="63">
        <v>4.8047215731635591</v>
      </c>
      <c r="R103" s="63">
        <v>0</v>
      </c>
      <c r="S103" s="63">
        <v>0</v>
      </c>
      <c r="T103" s="63">
        <v>0</v>
      </c>
      <c r="U103" s="68">
        <v>43</v>
      </c>
      <c r="V103" s="65">
        <v>43</v>
      </c>
      <c r="W103" s="61" t="s">
        <v>88</v>
      </c>
      <c r="X103" s="62"/>
      <c r="Y103" s="63">
        <v>21.474739805476013</v>
      </c>
      <c r="Z103" s="63">
        <v>0</v>
      </c>
      <c r="AA103" s="63">
        <v>4.5993835262947265</v>
      </c>
      <c r="AB103" s="63">
        <v>0</v>
      </c>
      <c r="AC103" s="63">
        <v>0</v>
      </c>
      <c r="AD103" s="63">
        <v>0</v>
      </c>
      <c r="AE103" s="63">
        <v>11.09760520902333</v>
      </c>
      <c r="AF103" s="63">
        <v>0.62989599991121037</v>
      </c>
      <c r="AG103" s="63">
        <v>0.5851716943465386</v>
      </c>
      <c r="AH103" s="63">
        <v>0</v>
      </c>
      <c r="AI103" s="63">
        <v>0</v>
      </c>
      <c r="AJ103" s="63">
        <v>4.2346336747648108</v>
      </c>
      <c r="AK103" s="63">
        <v>0</v>
      </c>
      <c r="AL103" s="63">
        <v>0</v>
      </c>
      <c r="AM103" s="63">
        <v>0</v>
      </c>
      <c r="AN103" s="63">
        <v>431.48057951823671</v>
      </c>
      <c r="AO103" s="63">
        <v>429.32886202201871</v>
      </c>
      <c r="AP103" s="63">
        <v>2.1517174962180103</v>
      </c>
      <c r="AQ103" s="63">
        <v>0</v>
      </c>
      <c r="AR103" s="63">
        <v>0</v>
      </c>
      <c r="AS103" s="63">
        <v>0</v>
      </c>
      <c r="AT103" s="68">
        <v>43</v>
      </c>
    </row>
    <row r="104" spans="1:47" s="65" customFormat="1" ht="20.25" customHeight="1" x14ac:dyDescent="0.2">
      <c r="A104" s="59"/>
      <c r="B104" s="65">
        <v>44</v>
      </c>
      <c r="C104" s="61" t="s">
        <v>89</v>
      </c>
      <c r="D104" s="62"/>
      <c r="E104" s="63">
        <v>838.01644444653232</v>
      </c>
      <c r="F104" s="63">
        <v>288.93483744523843</v>
      </c>
      <c r="G104" s="63">
        <v>13.286876643841021</v>
      </c>
      <c r="H104" s="63">
        <v>0</v>
      </c>
      <c r="I104" s="63">
        <v>0</v>
      </c>
      <c r="J104" s="63">
        <v>0</v>
      </c>
      <c r="K104" s="63">
        <v>0</v>
      </c>
      <c r="L104" s="63">
        <v>0</v>
      </c>
      <c r="M104" s="63">
        <v>0</v>
      </c>
      <c r="N104" s="63">
        <v>0</v>
      </c>
      <c r="O104" s="63">
        <v>1.204245752546622E-2</v>
      </c>
      <c r="P104" s="63">
        <v>0</v>
      </c>
      <c r="Q104" s="63">
        <v>11.434713836173245</v>
      </c>
      <c r="R104" s="63">
        <v>0</v>
      </c>
      <c r="S104" s="63">
        <v>0</v>
      </c>
      <c r="T104" s="63">
        <v>5.9047553439248626E-2</v>
      </c>
      <c r="U104" s="68">
        <v>44</v>
      </c>
      <c r="V104" s="65">
        <v>44</v>
      </c>
      <c r="W104" s="61" t="s">
        <v>89</v>
      </c>
      <c r="X104" s="62"/>
      <c r="Y104" s="63">
        <v>275.6479608013974</v>
      </c>
      <c r="Z104" s="63">
        <v>0</v>
      </c>
      <c r="AA104" s="63">
        <v>23.950081318405744</v>
      </c>
      <c r="AB104" s="63">
        <v>0</v>
      </c>
      <c r="AC104" s="63">
        <v>0</v>
      </c>
      <c r="AD104" s="63">
        <v>0</v>
      </c>
      <c r="AE104" s="63">
        <v>23.353390597072053</v>
      </c>
      <c r="AF104" s="63">
        <v>211.57745686137801</v>
      </c>
      <c r="AG104" s="63">
        <v>1.2348824374634073</v>
      </c>
      <c r="AH104" s="63">
        <v>0</v>
      </c>
      <c r="AI104" s="63">
        <v>0</v>
      </c>
      <c r="AJ104" s="63">
        <v>15.778586285586661</v>
      </c>
      <c r="AK104" s="63">
        <v>0</v>
      </c>
      <c r="AL104" s="63">
        <v>0</v>
      </c>
      <c r="AM104" s="63">
        <v>1.819637658252999E-4</v>
      </c>
      <c r="AN104" s="63">
        <v>5809.9466473600114</v>
      </c>
      <c r="AO104" s="63">
        <v>5683.3609721725743</v>
      </c>
      <c r="AP104" s="63">
        <v>126.58567518743742</v>
      </c>
      <c r="AQ104" s="63">
        <v>11.453380553073158</v>
      </c>
      <c r="AR104" s="63">
        <v>4.3789586479822322</v>
      </c>
      <c r="AS104" s="63">
        <v>0.19561779482637801</v>
      </c>
      <c r="AT104" s="68">
        <v>44</v>
      </c>
    </row>
    <row r="105" spans="1:47" s="65" customFormat="1" ht="20.25" customHeight="1" x14ac:dyDescent="0.2">
      <c r="A105" s="59"/>
      <c r="B105" s="65">
        <v>45</v>
      </c>
      <c r="C105" s="61" t="s">
        <v>90</v>
      </c>
      <c r="D105" s="62"/>
      <c r="E105" s="63">
        <v>152.3311602807733</v>
      </c>
      <c r="F105" s="63">
        <v>142.12955182223411</v>
      </c>
      <c r="G105" s="63">
        <v>0.81535142439355901</v>
      </c>
      <c r="H105" s="63">
        <v>0</v>
      </c>
      <c r="I105" s="63">
        <v>0</v>
      </c>
      <c r="J105" s="63">
        <v>0</v>
      </c>
      <c r="K105" s="63">
        <v>0</v>
      </c>
      <c r="L105" s="63">
        <v>0</v>
      </c>
      <c r="M105" s="63">
        <v>0</v>
      </c>
      <c r="N105" s="63">
        <v>0</v>
      </c>
      <c r="O105" s="63">
        <v>0</v>
      </c>
      <c r="P105" s="63">
        <v>0</v>
      </c>
      <c r="Q105" s="63">
        <v>0.69958465917124768</v>
      </c>
      <c r="R105" s="63">
        <v>0</v>
      </c>
      <c r="S105" s="63">
        <v>0</v>
      </c>
      <c r="T105" s="63">
        <v>6.8827535940090209E-3</v>
      </c>
      <c r="U105" s="68">
        <v>45</v>
      </c>
      <c r="V105" s="65">
        <v>45</v>
      </c>
      <c r="W105" s="61" t="s">
        <v>90</v>
      </c>
      <c r="X105" s="62"/>
      <c r="Y105" s="63">
        <v>141.31420039784055</v>
      </c>
      <c r="Z105" s="63">
        <v>0</v>
      </c>
      <c r="AA105" s="63">
        <v>1.4859062292885645</v>
      </c>
      <c r="AB105" s="63">
        <v>0</v>
      </c>
      <c r="AC105" s="63">
        <v>0</v>
      </c>
      <c r="AD105" s="63">
        <v>0</v>
      </c>
      <c r="AE105" s="63">
        <v>0.7190002417801129</v>
      </c>
      <c r="AF105" s="63">
        <v>23.358456037186656</v>
      </c>
      <c r="AG105" s="63">
        <v>101.80165161339835</v>
      </c>
      <c r="AH105" s="63">
        <v>10.615410133424286</v>
      </c>
      <c r="AI105" s="63">
        <v>0</v>
      </c>
      <c r="AJ105" s="63">
        <v>0.62435102297926859</v>
      </c>
      <c r="AK105" s="63">
        <v>0</v>
      </c>
      <c r="AL105" s="63">
        <v>0</v>
      </c>
      <c r="AM105" s="63">
        <v>3.759890144280293E-2</v>
      </c>
      <c r="AN105" s="63">
        <v>108.00445046310234</v>
      </c>
      <c r="AO105" s="63">
        <v>107.92742156553716</v>
      </c>
      <c r="AP105" s="63">
        <v>7.7028897565188312E-2</v>
      </c>
      <c r="AQ105" s="63">
        <v>0</v>
      </c>
      <c r="AR105" s="63">
        <v>0</v>
      </c>
      <c r="AS105" s="63">
        <v>0</v>
      </c>
      <c r="AT105" s="68">
        <v>45</v>
      </c>
    </row>
    <row r="106" spans="1:47" s="65" customFormat="1" ht="20.25" customHeight="1" x14ac:dyDescent="0.2">
      <c r="A106" s="59"/>
      <c r="B106" s="65">
        <v>46</v>
      </c>
      <c r="C106" s="61" t="s">
        <v>91</v>
      </c>
      <c r="D106" s="62"/>
      <c r="E106" s="63">
        <v>31.763637107308107</v>
      </c>
      <c r="F106" s="63">
        <v>10.240403713122928</v>
      </c>
      <c r="G106" s="63">
        <v>0.25783712338550352</v>
      </c>
      <c r="H106" s="63">
        <v>0</v>
      </c>
      <c r="I106" s="63">
        <v>0</v>
      </c>
      <c r="J106" s="63">
        <v>0</v>
      </c>
      <c r="K106" s="63">
        <v>0</v>
      </c>
      <c r="L106" s="63">
        <v>0</v>
      </c>
      <c r="M106" s="63">
        <v>0</v>
      </c>
      <c r="N106" s="63">
        <v>0</v>
      </c>
      <c r="O106" s="63">
        <v>0</v>
      </c>
      <c r="P106" s="63">
        <v>0</v>
      </c>
      <c r="Q106" s="63">
        <v>0.21604120667550203</v>
      </c>
      <c r="R106" s="63">
        <v>0</v>
      </c>
      <c r="S106" s="63">
        <v>0</v>
      </c>
      <c r="T106" s="63">
        <v>8.1710609452760544E-3</v>
      </c>
      <c r="U106" s="68">
        <v>46</v>
      </c>
      <c r="V106" s="65">
        <v>46</v>
      </c>
      <c r="W106" s="61" t="s">
        <v>91</v>
      </c>
      <c r="X106" s="62"/>
      <c r="Y106" s="63">
        <v>9.9825665897374254</v>
      </c>
      <c r="Z106" s="63">
        <v>0</v>
      </c>
      <c r="AA106" s="63">
        <v>1.1444594823346772</v>
      </c>
      <c r="AB106" s="63">
        <v>0</v>
      </c>
      <c r="AC106" s="63">
        <v>0</v>
      </c>
      <c r="AD106" s="63">
        <v>0</v>
      </c>
      <c r="AE106" s="63">
        <v>2.3265397936834629</v>
      </c>
      <c r="AF106" s="63">
        <v>6.3566258806512757</v>
      </c>
      <c r="AG106" s="63">
        <v>0.34470806439194052</v>
      </c>
      <c r="AH106" s="63">
        <v>0</v>
      </c>
      <c r="AI106" s="63">
        <v>0</v>
      </c>
      <c r="AJ106" s="63">
        <v>5.9511781198326986E-2</v>
      </c>
      <c r="AK106" s="63">
        <v>0</v>
      </c>
      <c r="AL106" s="63">
        <v>0</v>
      </c>
      <c r="AM106" s="63">
        <v>2.2760448081477638E-4</v>
      </c>
      <c r="AN106" s="63">
        <v>200.50172992205248</v>
      </c>
      <c r="AO106" s="63">
        <v>192.40024125884091</v>
      </c>
      <c r="AP106" s="63">
        <v>8.101488663211569</v>
      </c>
      <c r="AQ106" s="63">
        <v>98.513236191829677</v>
      </c>
      <c r="AR106" s="63">
        <v>12.859399535106082</v>
      </c>
      <c r="AS106" s="63">
        <v>65.453305551370107</v>
      </c>
      <c r="AT106" s="68">
        <v>46</v>
      </c>
    </row>
    <row r="107" spans="1:47" s="65" customFormat="1" ht="20.25" customHeight="1" x14ac:dyDescent="0.2">
      <c r="A107" s="59"/>
      <c r="B107" s="65">
        <v>47</v>
      </c>
      <c r="C107" s="61" t="s">
        <v>92</v>
      </c>
      <c r="D107" s="62"/>
      <c r="E107" s="63">
        <v>659.07034080738777</v>
      </c>
      <c r="F107" s="63">
        <v>98.201279173499557</v>
      </c>
      <c r="G107" s="63">
        <v>9.6058500546642342</v>
      </c>
      <c r="H107" s="63">
        <v>0</v>
      </c>
      <c r="I107" s="63">
        <v>0</v>
      </c>
      <c r="J107" s="63">
        <v>0</v>
      </c>
      <c r="K107" s="63">
        <v>0</v>
      </c>
      <c r="L107" s="63">
        <v>0</v>
      </c>
      <c r="M107" s="63">
        <v>0</v>
      </c>
      <c r="N107" s="63">
        <v>0</v>
      </c>
      <c r="O107" s="63">
        <v>9.5096526329899719E-2</v>
      </c>
      <c r="P107" s="63">
        <v>0</v>
      </c>
      <c r="Q107" s="63">
        <v>8.2205364602920188</v>
      </c>
      <c r="R107" s="63">
        <v>0</v>
      </c>
      <c r="S107" s="63">
        <v>0</v>
      </c>
      <c r="T107" s="63">
        <v>0</v>
      </c>
      <c r="U107" s="68">
        <v>47</v>
      </c>
      <c r="V107" s="65">
        <v>47</v>
      </c>
      <c r="W107" s="61" t="s">
        <v>92</v>
      </c>
      <c r="X107" s="62"/>
      <c r="Y107" s="63">
        <v>88.595429118835327</v>
      </c>
      <c r="Z107" s="63">
        <v>0</v>
      </c>
      <c r="AA107" s="63">
        <v>4.36312566810901</v>
      </c>
      <c r="AB107" s="63">
        <v>0</v>
      </c>
      <c r="AC107" s="63">
        <v>0</v>
      </c>
      <c r="AD107" s="63">
        <v>0</v>
      </c>
      <c r="AE107" s="63">
        <v>9.1954367965409354</v>
      </c>
      <c r="AF107" s="63">
        <v>31.035407429703046</v>
      </c>
      <c r="AG107" s="63">
        <v>27.837033089940913</v>
      </c>
      <c r="AH107" s="63">
        <v>1.4714627020083684</v>
      </c>
      <c r="AI107" s="63">
        <v>0</v>
      </c>
      <c r="AJ107" s="63">
        <v>11.520307932370704</v>
      </c>
      <c r="AK107" s="63">
        <v>0</v>
      </c>
      <c r="AL107" s="63">
        <v>0</v>
      </c>
      <c r="AM107" s="63">
        <v>2.1540682360818433E-4</v>
      </c>
      <c r="AN107" s="63">
        <v>5903.1558803807675</v>
      </c>
      <c r="AO107" s="63">
        <v>5839.0087367490123</v>
      </c>
      <c r="AP107" s="63">
        <v>64.14714363175537</v>
      </c>
      <c r="AQ107" s="63">
        <v>125.15784789734781</v>
      </c>
      <c r="AR107" s="63">
        <v>45.940068903317709</v>
      </c>
      <c r="AS107" s="63">
        <v>7.0515951586122885</v>
      </c>
      <c r="AT107" s="68">
        <v>47</v>
      </c>
    </row>
    <row r="108" spans="1:47" s="65" customFormat="1" ht="20.25" customHeight="1" x14ac:dyDescent="0.2">
      <c r="A108" s="59"/>
      <c r="B108" s="65">
        <v>48</v>
      </c>
      <c r="C108" s="61" t="s">
        <v>93</v>
      </c>
      <c r="D108" s="62"/>
      <c r="E108" s="70">
        <v>661.9766134392122</v>
      </c>
      <c r="F108" s="70">
        <v>290.86173737886054</v>
      </c>
      <c r="G108" s="70">
        <v>17.678739747662494</v>
      </c>
      <c r="H108" s="70">
        <v>0</v>
      </c>
      <c r="I108" s="70">
        <v>0</v>
      </c>
      <c r="J108" s="70">
        <v>0</v>
      </c>
      <c r="K108" s="70">
        <v>0</v>
      </c>
      <c r="L108" s="70">
        <v>0</v>
      </c>
      <c r="M108" s="70">
        <v>0</v>
      </c>
      <c r="N108" s="70">
        <v>0</v>
      </c>
      <c r="O108" s="70">
        <v>0.11184118780852226</v>
      </c>
      <c r="P108" s="70">
        <v>0</v>
      </c>
      <c r="Q108" s="70">
        <v>15.190045115174195</v>
      </c>
      <c r="R108" s="70">
        <v>0</v>
      </c>
      <c r="S108" s="70">
        <v>0</v>
      </c>
      <c r="T108" s="70">
        <v>0</v>
      </c>
      <c r="U108" s="68">
        <v>48</v>
      </c>
      <c r="V108" s="65">
        <v>48</v>
      </c>
      <c r="W108" s="61" t="s">
        <v>93</v>
      </c>
      <c r="X108" s="62"/>
      <c r="Y108" s="70">
        <v>273.18299763119802</v>
      </c>
      <c r="Z108" s="70">
        <v>2.9571366229864258</v>
      </c>
      <c r="AA108" s="70">
        <v>10.540157582350506</v>
      </c>
      <c r="AB108" s="70">
        <v>0</v>
      </c>
      <c r="AC108" s="70">
        <v>0</v>
      </c>
      <c r="AD108" s="70">
        <v>0</v>
      </c>
      <c r="AE108" s="70">
        <v>5.0970726081227484</v>
      </c>
      <c r="AF108" s="70">
        <v>213.86779869577865</v>
      </c>
      <c r="AG108" s="70">
        <v>35.464720911885877</v>
      </c>
      <c r="AH108" s="70">
        <v>0.12147618421052604</v>
      </c>
      <c r="AI108" s="70">
        <v>0</v>
      </c>
      <c r="AJ108" s="70">
        <v>5.545430753277091</v>
      </c>
      <c r="AK108" s="70">
        <v>0</v>
      </c>
      <c r="AL108" s="70">
        <v>0</v>
      </c>
      <c r="AM108" s="70">
        <v>3.4220862306864448E-2</v>
      </c>
      <c r="AN108" s="70">
        <v>3313.3459903079938</v>
      </c>
      <c r="AO108" s="70">
        <v>3249.4352220817364</v>
      </c>
      <c r="AP108" s="70">
        <v>63.910768226257154</v>
      </c>
      <c r="AQ108" s="70">
        <v>2216.3327726531102</v>
      </c>
      <c r="AR108" s="70">
        <v>147.85331333768477</v>
      </c>
      <c r="AS108" s="70">
        <v>1836.2201343793145</v>
      </c>
      <c r="AT108" s="68">
        <v>48</v>
      </c>
    </row>
    <row r="109" spans="1:47" s="55" customFormat="1" ht="20.25" customHeight="1" x14ac:dyDescent="0.2">
      <c r="A109" s="36"/>
      <c r="B109" s="65">
        <v>49</v>
      </c>
      <c r="C109" s="61" t="s">
        <v>94</v>
      </c>
      <c r="D109" s="54"/>
      <c r="E109" s="63">
        <v>42.460995019076634</v>
      </c>
      <c r="F109" s="63">
        <v>11.674826407403259</v>
      </c>
      <c r="G109" s="63">
        <v>10.994933311668939</v>
      </c>
      <c r="H109" s="63">
        <v>0</v>
      </c>
      <c r="I109" s="63">
        <v>0</v>
      </c>
      <c r="J109" s="63">
        <v>0</v>
      </c>
      <c r="K109" s="63">
        <v>0</v>
      </c>
      <c r="L109" s="63">
        <v>0</v>
      </c>
      <c r="M109" s="63">
        <v>0</v>
      </c>
      <c r="N109" s="63">
        <v>0</v>
      </c>
      <c r="O109" s="63">
        <v>0</v>
      </c>
      <c r="P109" s="63">
        <v>0</v>
      </c>
      <c r="Q109" s="63">
        <v>9.514143158877733</v>
      </c>
      <c r="R109" s="63">
        <v>0</v>
      </c>
      <c r="S109" s="63">
        <v>0</v>
      </c>
      <c r="T109" s="63">
        <v>0</v>
      </c>
      <c r="U109" s="68">
        <v>49</v>
      </c>
      <c r="V109" s="65">
        <v>49</v>
      </c>
      <c r="W109" s="61" t="s">
        <v>94</v>
      </c>
      <c r="X109" s="91"/>
      <c r="Y109" s="63">
        <v>0.67989309573431977</v>
      </c>
      <c r="Z109" s="63">
        <v>0</v>
      </c>
      <c r="AA109" s="63">
        <v>2.4952805348931052E-2</v>
      </c>
      <c r="AB109" s="63">
        <v>0</v>
      </c>
      <c r="AC109" s="63">
        <v>0</v>
      </c>
      <c r="AD109" s="63">
        <v>0</v>
      </c>
      <c r="AE109" s="63">
        <v>0.14558731325775318</v>
      </c>
      <c r="AF109" s="63">
        <v>0.10003163984086501</v>
      </c>
      <c r="AG109" s="63">
        <v>0.3952834429825815</v>
      </c>
      <c r="AH109" s="63">
        <v>0</v>
      </c>
      <c r="AI109" s="63">
        <v>0</v>
      </c>
      <c r="AJ109" s="63">
        <v>1.2332060480668877E-2</v>
      </c>
      <c r="AK109" s="63">
        <v>0</v>
      </c>
      <c r="AL109" s="63">
        <v>0</v>
      </c>
      <c r="AM109" s="63">
        <v>0</v>
      </c>
      <c r="AN109" s="63">
        <v>320.67397598555647</v>
      </c>
      <c r="AO109" s="63">
        <v>320.67397598555647</v>
      </c>
      <c r="AP109" s="63">
        <v>0</v>
      </c>
      <c r="AQ109" s="63">
        <v>18.933323867403328</v>
      </c>
      <c r="AR109" s="63">
        <v>0.52037866782127906</v>
      </c>
      <c r="AS109" s="63">
        <v>17.595494475138139</v>
      </c>
      <c r="AT109" s="68">
        <v>49</v>
      </c>
    </row>
    <row r="110" spans="1:47" s="65" customFormat="1" ht="20.25" customHeight="1" x14ac:dyDescent="0.2">
      <c r="A110" s="59"/>
      <c r="B110" s="56" t="s">
        <v>95</v>
      </c>
      <c r="C110" s="57" t="s">
        <v>96</v>
      </c>
      <c r="D110" s="62"/>
      <c r="E110" s="102">
        <v>10206.762076033561</v>
      </c>
      <c r="F110" s="102">
        <v>1947.6586043131481</v>
      </c>
      <c r="G110" s="102">
        <v>623.16481783052575</v>
      </c>
      <c r="H110" s="102">
        <v>0</v>
      </c>
      <c r="I110" s="102">
        <v>0</v>
      </c>
      <c r="J110" s="102">
        <v>0</v>
      </c>
      <c r="K110" s="102">
        <v>0</v>
      </c>
      <c r="L110" s="102">
        <v>0</v>
      </c>
      <c r="M110" s="102">
        <v>0</v>
      </c>
      <c r="N110" s="102">
        <v>0</v>
      </c>
      <c r="O110" s="102">
        <v>1.340086724010024E-2</v>
      </c>
      <c r="P110" s="102">
        <v>1.2805643833904936</v>
      </c>
      <c r="Q110" s="102">
        <v>536.1890130796163</v>
      </c>
      <c r="R110" s="102">
        <v>0</v>
      </c>
      <c r="S110" s="102">
        <v>0.14355805579127062</v>
      </c>
      <c r="T110" s="102">
        <v>1.5600177323680979</v>
      </c>
      <c r="U110" s="58" t="s">
        <v>269</v>
      </c>
      <c r="V110" s="56" t="s">
        <v>269</v>
      </c>
      <c r="W110" s="57" t="s">
        <v>270</v>
      </c>
      <c r="X110" s="100"/>
      <c r="Y110" s="102">
        <v>1324.4937864826227</v>
      </c>
      <c r="Z110" s="102">
        <v>0</v>
      </c>
      <c r="AA110" s="102">
        <v>333.93790838711516</v>
      </c>
      <c r="AB110" s="102">
        <v>0</v>
      </c>
      <c r="AC110" s="102">
        <v>0</v>
      </c>
      <c r="AD110" s="102">
        <v>0</v>
      </c>
      <c r="AE110" s="102">
        <v>266.77648191055073</v>
      </c>
      <c r="AF110" s="102">
        <v>288.36176497010632</v>
      </c>
      <c r="AG110" s="102">
        <v>136.20367409492033</v>
      </c>
      <c r="AH110" s="102">
        <v>0</v>
      </c>
      <c r="AI110" s="102">
        <v>0</v>
      </c>
      <c r="AJ110" s="102">
        <v>266.59058243973237</v>
      </c>
      <c r="AK110" s="102">
        <v>0</v>
      </c>
      <c r="AL110" s="102">
        <v>0</v>
      </c>
      <c r="AM110" s="102">
        <v>0.13081372900271582</v>
      </c>
      <c r="AN110" s="102">
        <v>86442.570823624716</v>
      </c>
      <c r="AO110" s="102">
        <v>85004.511023995059</v>
      </c>
      <c r="AP110" s="102">
        <v>1438.0597996296688</v>
      </c>
      <c r="AQ110" s="102">
        <v>3587.6707549391804</v>
      </c>
      <c r="AR110" s="102">
        <v>553.11849826161972</v>
      </c>
      <c r="AS110" s="102">
        <v>2165.6712954338227</v>
      </c>
      <c r="AT110" s="58" t="s">
        <v>95</v>
      </c>
    </row>
    <row r="111" spans="1:47" s="65" customFormat="1" ht="20.25" customHeight="1" x14ac:dyDescent="0.2">
      <c r="A111" s="59"/>
      <c r="B111" s="65">
        <v>50</v>
      </c>
      <c r="C111" s="61" t="s">
        <v>97</v>
      </c>
      <c r="D111" s="62"/>
      <c r="E111" s="63">
        <v>16.708172670921495</v>
      </c>
      <c r="F111" s="63">
        <v>2.7285479469953802</v>
      </c>
      <c r="G111" s="63">
        <v>0.89545610218873628</v>
      </c>
      <c r="H111" s="63">
        <v>0</v>
      </c>
      <c r="I111" s="63">
        <v>0</v>
      </c>
      <c r="J111" s="63">
        <v>0</v>
      </c>
      <c r="K111" s="63">
        <v>0</v>
      </c>
      <c r="L111" s="63">
        <v>0</v>
      </c>
      <c r="M111" s="63">
        <v>0</v>
      </c>
      <c r="N111" s="63">
        <v>0</v>
      </c>
      <c r="O111" s="63">
        <v>0</v>
      </c>
      <c r="P111" s="63">
        <v>0</v>
      </c>
      <c r="Q111" s="63">
        <v>0.77485668236591576</v>
      </c>
      <c r="R111" s="63">
        <v>0</v>
      </c>
      <c r="S111" s="63">
        <v>0</v>
      </c>
      <c r="T111" s="63">
        <v>0</v>
      </c>
      <c r="U111" s="68">
        <v>50</v>
      </c>
      <c r="V111" s="65">
        <v>50</v>
      </c>
      <c r="W111" s="61" t="s">
        <v>97</v>
      </c>
      <c r="X111" s="62"/>
      <c r="Y111" s="63">
        <v>1.8330918448066436</v>
      </c>
      <c r="Z111" s="63">
        <v>0</v>
      </c>
      <c r="AA111" s="63">
        <v>0.82054988099267345</v>
      </c>
      <c r="AB111" s="63">
        <v>0</v>
      </c>
      <c r="AC111" s="63">
        <v>0</v>
      </c>
      <c r="AD111" s="63">
        <v>0</v>
      </c>
      <c r="AE111" s="63">
        <v>0.67472646926015101</v>
      </c>
      <c r="AF111" s="63">
        <v>0.31489449348797144</v>
      </c>
      <c r="AG111" s="63">
        <v>3.4441421321409101E-2</v>
      </c>
      <c r="AH111" s="63">
        <v>0</v>
      </c>
      <c r="AI111" s="63">
        <v>0</v>
      </c>
      <c r="AJ111" s="63">
        <v>9.0324258784236444E-2</v>
      </c>
      <c r="AK111" s="63">
        <v>0</v>
      </c>
      <c r="AL111" s="63">
        <v>0</v>
      </c>
      <c r="AM111" s="63">
        <v>0</v>
      </c>
      <c r="AN111" s="63">
        <v>104.82385058581718</v>
      </c>
      <c r="AO111" s="63">
        <v>103.18920186421357</v>
      </c>
      <c r="AP111" s="63">
        <v>1.634648721603611</v>
      </c>
      <c r="AQ111" s="63">
        <v>155.4424780314979</v>
      </c>
      <c r="AR111" s="63">
        <v>29.322906863741427</v>
      </c>
      <c r="AS111" s="63">
        <v>80.056899999999999</v>
      </c>
      <c r="AT111" s="68">
        <v>50</v>
      </c>
    </row>
    <row r="112" spans="1:47" s="65" customFormat="1" ht="20.25" customHeight="1" x14ac:dyDescent="0.2">
      <c r="A112" s="59"/>
      <c r="B112" s="65">
        <v>51</v>
      </c>
      <c r="C112" s="61" t="s">
        <v>98</v>
      </c>
      <c r="D112" s="62"/>
      <c r="E112" s="63">
        <v>63.914263414353066</v>
      </c>
      <c r="F112" s="63">
        <v>12.653388822099197</v>
      </c>
      <c r="G112" s="63">
        <v>5.153164446515075</v>
      </c>
      <c r="H112" s="63">
        <v>0</v>
      </c>
      <c r="I112" s="63">
        <v>0</v>
      </c>
      <c r="J112" s="63">
        <v>0</v>
      </c>
      <c r="K112" s="63">
        <v>0</v>
      </c>
      <c r="L112" s="63">
        <v>0</v>
      </c>
      <c r="M112" s="63">
        <v>0</v>
      </c>
      <c r="N112" s="63">
        <v>0</v>
      </c>
      <c r="O112" s="63">
        <v>0</v>
      </c>
      <c r="P112" s="63">
        <v>0</v>
      </c>
      <c r="Q112" s="63">
        <v>4.4591397578873835</v>
      </c>
      <c r="R112" s="63">
        <v>0</v>
      </c>
      <c r="S112" s="63">
        <v>0</v>
      </c>
      <c r="T112" s="63">
        <v>0</v>
      </c>
      <c r="U112" s="68">
        <v>51</v>
      </c>
      <c r="V112" s="65">
        <v>51</v>
      </c>
      <c r="W112" s="61" t="s">
        <v>98</v>
      </c>
      <c r="X112" s="62"/>
      <c r="Y112" s="63">
        <v>7.5002243755841222</v>
      </c>
      <c r="Z112" s="63">
        <v>0</v>
      </c>
      <c r="AA112" s="63">
        <v>3.3483238973096272</v>
      </c>
      <c r="AB112" s="63">
        <v>0</v>
      </c>
      <c r="AC112" s="63">
        <v>0</v>
      </c>
      <c r="AD112" s="63">
        <v>0</v>
      </c>
      <c r="AE112" s="63">
        <v>2.0370346958525825</v>
      </c>
      <c r="AF112" s="63">
        <v>1.0000782955940513</v>
      </c>
      <c r="AG112" s="63">
        <v>0.58303279463210123</v>
      </c>
      <c r="AH112" s="63">
        <v>0</v>
      </c>
      <c r="AI112" s="63">
        <v>0</v>
      </c>
      <c r="AJ112" s="63">
        <v>0.7795796701296801</v>
      </c>
      <c r="AK112" s="63">
        <v>0</v>
      </c>
      <c r="AL112" s="63">
        <v>0</v>
      </c>
      <c r="AM112" s="63">
        <v>0</v>
      </c>
      <c r="AN112" s="63">
        <v>500.60045014056442</v>
      </c>
      <c r="AO112" s="63">
        <v>491.97598512006317</v>
      </c>
      <c r="AP112" s="63">
        <v>8.6244650205012849</v>
      </c>
      <c r="AQ112" s="63">
        <v>151.55473776653201</v>
      </c>
      <c r="AR112" s="63">
        <v>58.802111267361084</v>
      </c>
      <c r="AS112" s="63">
        <v>0.38175999999999999</v>
      </c>
      <c r="AT112" s="68">
        <v>51</v>
      </c>
    </row>
    <row r="113" spans="1:46" s="65" customFormat="1" ht="20.25" customHeight="1" x14ac:dyDescent="0.2">
      <c r="A113" s="59"/>
      <c r="B113" s="65">
        <v>52</v>
      </c>
      <c r="C113" s="61" t="s">
        <v>99</v>
      </c>
      <c r="D113" s="62"/>
      <c r="E113" s="63">
        <v>688.46763448694037</v>
      </c>
      <c r="F113" s="63">
        <v>187.05298080281514</v>
      </c>
      <c r="G113" s="63">
        <v>33.056192998471346</v>
      </c>
      <c r="H113" s="63">
        <v>0</v>
      </c>
      <c r="I113" s="63">
        <v>0</v>
      </c>
      <c r="J113" s="63">
        <v>0</v>
      </c>
      <c r="K113" s="63">
        <v>0</v>
      </c>
      <c r="L113" s="63">
        <v>0</v>
      </c>
      <c r="M113" s="63">
        <v>0</v>
      </c>
      <c r="N113" s="63">
        <v>0</v>
      </c>
      <c r="O113" s="63">
        <v>0</v>
      </c>
      <c r="P113" s="63">
        <v>0.59163952929299191</v>
      </c>
      <c r="Q113" s="63">
        <v>27.868953940044456</v>
      </c>
      <c r="R113" s="63">
        <v>0</v>
      </c>
      <c r="S113" s="63">
        <v>0</v>
      </c>
      <c r="T113" s="63">
        <v>7.1534275512664307E-4</v>
      </c>
      <c r="U113" s="68">
        <v>52</v>
      </c>
      <c r="V113" s="65">
        <v>52</v>
      </c>
      <c r="W113" s="61" t="s">
        <v>99</v>
      </c>
      <c r="X113" s="62"/>
      <c r="Y113" s="63">
        <v>153.9967878043438</v>
      </c>
      <c r="Z113" s="63">
        <v>0</v>
      </c>
      <c r="AA113" s="63">
        <v>34.255089427784647</v>
      </c>
      <c r="AB113" s="63">
        <v>0</v>
      </c>
      <c r="AC113" s="63">
        <v>0</v>
      </c>
      <c r="AD113" s="63">
        <v>0</v>
      </c>
      <c r="AE113" s="63">
        <v>31.57597966303711</v>
      </c>
      <c r="AF113" s="63">
        <v>55.994840451179385</v>
      </c>
      <c r="AG113" s="63">
        <v>12.392001637233555</v>
      </c>
      <c r="AH113" s="63">
        <v>0</v>
      </c>
      <c r="AI113" s="63">
        <v>0</v>
      </c>
      <c r="AJ113" s="63">
        <v>19.331652188698417</v>
      </c>
      <c r="AK113" s="63">
        <v>0</v>
      </c>
      <c r="AL113" s="63">
        <v>0</v>
      </c>
      <c r="AM113" s="63">
        <v>0</v>
      </c>
      <c r="AN113" s="63">
        <v>5235.1866469525648</v>
      </c>
      <c r="AO113" s="63">
        <v>5156.0895556265486</v>
      </c>
      <c r="AP113" s="63">
        <v>79.097091326016695</v>
      </c>
      <c r="AQ113" s="63">
        <v>263.84889162568044</v>
      </c>
      <c r="AR113" s="63">
        <v>79.289892426827834</v>
      </c>
      <c r="AS113" s="63">
        <v>60.004354642110911</v>
      </c>
      <c r="AT113" s="68">
        <v>52</v>
      </c>
    </row>
    <row r="114" spans="1:46" s="65" customFormat="1" ht="20.25" customHeight="1" x14ac:dyDescent="0.2">
      <c r="A114" s="59"/>
      <c r="B114" s="65">
        <v>53</v>
      </c>
      <c r="C114" s="61" t="s">
        <v>100</v>
      </c>
      <c r="D114" s="62"/>
      <c r="E114" s="63">
        <v>456.18689482857479</v>
      </c>
      <c r="F114" s="63">
        <v>218.33350638353059</v>
      </c>
      <c r="G114" s="63">
        <v>13.213332040656873</v>
      </c>
      <c r="H114" s="63">
        <v>0</v>
      </c>
      <c r="I114" s="63">
        <v>0</v>
      </c>
      <c r="J114" s="63">
        <v>0</v>
      </c>
      <c r="K114" s="63">
        <v>0</v>
      </c>
      <c r="L114" s="63">
        <v>0</v>
      </c>
      <c r="M114" s="63">
        <v>0</v>
      </c>
      <c r="N114" s="63">
        <v>0</v>
      </c>
      <c r="O114" s="63">
        <v>8.2718128739355974E-3</v>
      </c>
      <c r="P114" s="63">
        <v>2.1657623570078076E-2</v>
      </c>
      <c r="Q114" s="63">
        <v>11.384729166821002</v>
      </c>
      <c r="R114" s="63">
        <v>0</v>
      </c>
      <c r="S114" s="63">
        <v>0</v>
      </c>
      <c r="T114" s="63">
        <v>1.6387143365122748E-2</v>
      </c>
      <c r="U114" s="68">
        <v>53</v>
      </c>
      <c r="V114" s="65">
        <v>53</v>
      </c>
      <c r="W114" s="61" t="s">
        <v>100</v>
      </c>
      <c r="X114" s="62"/>
      <c r="Y114" s="63">
        <v>205.12017434287375</v>
      </c>
      <c r="Z114" s="63">
        <v>0</v>
      </c>
      <c r="AA114" s="63">
        <v>27.854699263438295</v>
      </c>
      <c r="AB114" s="63">
        <v>0</v>
      </c>
      <c r="AC114" s="63">
        <v>0</v>
      </c>
      <c r="AD114" s="63">
        <v>0</v>
      </c>
      <c r="AE114" s="63">
        <v>18.482718437597406</v>
      </c>
      <c r="AF114" s="63">
        <v>123.58877423202942</v>
      </c>
      <c r="AG114" s="63">
        <v>23.13238356399782</v>
      </c>
      <c r="AH114" s="63">
        <v>0</v>
      </c>
      <c r="AI114" s="63">
        <v>0</v>
      </c>
      <c r="AJ114" s="63">
        <v>12.539104342386512</v>
      </c>
      <c r="AK114" s="63">
        <v>0</v>
      </c>
      <c r="AL114" s="63">
        <v>0</v>
      </c>
      <c r="AM114" s="63">
        <v>0.12436810726704357</v>
      </c>
      <c r="AN114" s="63">
        <v>2502.079884527318</v>
      </c>
      <c r="AO114" s="63">
        <v>2272.6394191967065</v>
      </c>
      <c r="AP114" s="63">
        <v>229.4404653306118</v>
      </c>
      <c r="AQ114" s="63">
        <v>57.868002628432563</v>
      </c>
      <c r="AR114" s="63">
        <v>14.520056290876228</v>
      </c>
      <c r="AS114" s="63">
        <v>20.538728227909257</v>
      </c>
      <c r="AT114" s="68">
        <v>53</v>
      </c>
    </row>
    <row r="115" spans="1:46" s="65" customFormat="1" ht="20.25" customHeight="1" x14ac:dyDescent="0.2">
      <c r="A115" s="59"/>
      <c r="B115" s="65">
        <v>54</v>
      </c>
      <c r="C115" s="61" t="s">
        <v>101</v>
      </c>
      <c r="D115" s="62"/>
      <c r="E115" s="63">
        <v>471.78354563618228</v>
      </c>
      <c r="F115" s="63">
        <v>147.66194621414064</v>
      </c>
      <c r="G115" s="63">
        <v>22.197221192075503</v>
      </c>
      <c r="H115" s="63">
        <v>0</v>
      </c>
      <c r="I115" s="63">
        <v>0</v>
      </c>
      <c r="J115" s="63">
        <v>0</v>
      </c>
      <c r="K115" s="63">
        <v>0</v>
      </c>
      <c r="L115" s="63">
        <v>0</v>
      </c>
      <c r="M115" s="63">
        <v>0</v>
      </c>
      <c r="N115" s="63">
        <v>0</v>
      </c>
      <c r="O115" s="63">
        <v>5.1290543661646447E-3</v>
      </c>
      <c r="P115" s="63">
        <v>8.3069288026297428E-2</v>
      </c>
      <c r="Q115" s="63">
        <v>19.004078161812348</v>
      </c>
      <c r="R115" s="63">
        <v>0</v>
      </c>
      <c r="S115" s="63">
        <v>0.14355805579127062</v>
      </c>
      <c r="T115" s="63">
        <v>5.8459770421280026E-5</v>
      </c>
      <c r="U115" s="68">
        <v>54</v>
      </c>
      <c r="V115" s="65">
        <v>54</v>
      </c>
      <c r="W115" s="61" t="s">
        <v>101</v>
      </c>
      <c r="X115" s="62"/>
      <c r="Y115" s="63">
        <v>125.46472502206515</v>
      </c>
      <c r="Z115" s="63">
        <v>0</v>
      </c>
      <c r="AA115" s="63">
        <v>64.187700996113463</v>
      </c>
      <c r="AB115" s="63">
        <v>0</v>
      </c>
      <c r="AC115" s="63">
        <v>0</v>
      </c>
      <c r="AD115" s="63">
        <v>0</v>
      </c>
      <c r="AE115" s="63">
        <v>21.790834565569263</v>
      </c>
      <c r="AF115" s="63">
        <v>22.557132143506273</v>
      </c>
      <c r="AG115" s="63">
        <v>15.014315570143768</v>
      </c>
      <c r="AH115" s="63">
        <v>0</v>
      </c>
      <c r="AI115" s="63">
        <v>0</v>
      </c>
      <c r="AJ115" s="63">
        <v>8.0889671922783393</v>
      </c>
      <c r="AK115" s="63">
        <v>0</v>
      </c>
      <c r="AL115" s="63">
        <v>0</v>
      </c>
      <c r="AM115" s="63">
        <v>2.5396282825923969E-3</v>
      </c>
      <c r="AN115" s="63">
        <v>3366.4148875532351</v>
      </c>
      <c r="AO115" s="63">
        <v>3221.2926066838659</v>
      </c>
      <c r="AP115" s="63">
        <v>145.12228086936929</v>
      </c>
      <c r="AQ115" s="63">
        <v>234.22023133444952</v>
      </c>
      <c r="AR115" s="63">
        <v>70.062224144377524</v>
      </c>
      <c r="AS115" s="63">
        <v>54.098891733319768</v>
      </c>
      <c r="AT115" s="68">
        <v>54</v>
      </c>
    </row>
    <row r="116" spans="1:46" s="65" customFormat="1" ht="20.25" customHeight="1" x14ac:dyDescent="0.2">
      <c r="A116" s="59"/>
      <c r="B116" s="65">
        <v>55</v>
      </c>
      <c r="C116" s="61" t="s">
        <v>102</v>
      </c>
      <c r="D116" s="62"/>
      <c r="E116" s="63">
        <v>337.45331872777291</v>
      </c>
      <c r="F116" s="63">
        <v>100.51973689579415</v>
      </c>
      <c r="G116" s="63">
        <v>18.520352869196405</v>
      </c>
      <c r="H116" s="63">
        <v>0</v>
      </c>
      <c r="I116" s="63">
        <v>0</v>
      </c>
      <c r="J116" s="63">
        <v>0</v>
      </c>
      <c r="K116" s="63">
        <v>0</v>
      </c>
      <c r="L116" s="63">
        <v>0</v>
      </c>
      <c r="M116" s="63">
        <v>0</v>
      </c>
      <c r="N116" s="63">
        <v>0</v>
      </c>
      <c r="O116" s="63">
        <v>0</v>
      </c>
      <c r="P116" s="63">
        <v>0.54238047916224263</v>
      </c>
      <c r="Q116" s="63">
        <v>15.352574488740732</v>
      </c>
      <c r="R116" s="63">
        <v>0</v>
      </c>
      <c r="S116" s="63">
        <v>0</v>
      </c>
      <c r="T116" s="63">
        <v>0</v>
      </c>
      <c r="U116" s="68">
        <v>55</v>
      </c>
      <c r="V116" s="65">
        <v>55</v>
      </c>
      <c r="W116" s="61" t="s">
        <v>102</v>
      </c>
      <c r="X116" s="62"/>
      <c r="Y116" s="63">
        <v>81.999384026597752</v>
      </c>
      <c r="Z116" s="63">
        <v>0</v>
      </c>
      <c r="AA116" s="63">
        <v>25.194648090972006</v>
      </c>
      <c r="AB116" s="63">
        <v>0</v>
      </c>
      <c r="AC116" s="63">
        <v>0</v>
      </c>
      <c r="AD116" s="63">
        <v>0</v>
      </c>
      <c r="AE116" s="63">
        <v>29.914073958823675</v>
      </c>
      <c r="AF116" s="63">
        <v>17.338202236681337</v>
      </c>
      <c r="AG116" s="63">
        <v>8.5828182839655955</v>
      </c>
      <c r="AH116" s="63">
        <v>0</v>
      </c>
      <c r="AI116" s="63">
        <v>0</v>
      </c>
      <c r="AJ116" s="63">
        <v>3.9869419223267606</v>
      </c>
      <c r="AK116" s="63">
        <v>0</v>
      </c>
      <c r="AL116" s="63">
        <v>0</v>
      </c>
      <c r="AM116" s="63">
        <v>4.4136131264779722E-4</v>
      </c>
      <c r="AN116" s="63">
        <v>2471.5553801158535</v>
      </c>
      <c r="AO116" s="63">
        <v>2395.9371965479845</v>
      </c>
      <c r="AP116" s="63">
        <v>75.618183567869181</v>
      </c>
      <c r="AQ116" s="63">
        <v>132.69943805701666</v>
      </c>
      <c r="AR116" s="63">
        <v>41.007559277082599</v>
      </c>
      <c r="AS116" s="63">
        <v>27.274059388766005</v>
      </c>
      <c r="AT116" s="68">
        <v>55</v>
      </c>
    </row>
    <row r="117" spans="1:46" s="65" customFormat="1" ht="20.25" customHeight="1" x14ac:dyDescent="0.2">
      <c r="A117" s="59"/>
      <c r="B117" s="65">
        <v>56</v>
      </c>
      <c r="C117" s="61" t="s">
        <v>103</v>
      </c>
      <c r="D117" s="62"/>
      <c r="E117" s="63">
        <v>1295.5586614995673</v>
      </c>
      <c r="F117" s="63">
        <v>277.54568628503267</v>
      </c>
      <c r="G117" s="63">
        <v>233.40751857110504</v>
      </c>
      <c r="H117" s="63">
        <v>0</v>
      </c>
      <c r="I117" s="63">
        <v>0</v>
      </c>
      <c r="J117" s="63">
        <v>0</v>
      </c>
      <c r="K117" s="63">
        <v>0</v>
      </c>
      <c r="L117" s="63">
        <v>0</v>
      </c>
      <c r="M117" s="63">
        <v>0</v>
      </c>
      <c r="N117" s="63">
        <v>0</v>
      </c>
      <c r="O117" s="63">
        <v>0</v>
      </c>
      <c r="P117" s="63">
        <v>4.1817463338883656E-2</v>
      </c>
      <c r="Q117" s="63">
        <v>201.92042801993131</v>
      </c>
      <c r="R117" s="63">
        <v>0</v>
      </c>
      <c r="S117" s="63">
        <v>0</v>
      </c>
      <c r="T117" s="63">
        <v>0</v>
      </c>
      <c r="U117" s="68">
        <v>56</v>
      </c>
      <c r="V117" s="65">
        <v>56</v>
      </c>
      <c r="W117" s="61" t="s">
        <v>103</v>
      </c>
      <c r="X117" s="62"/>
      <c r="Y117" s="63">
        <v>44.138167713927608</v>
      </c>
      <c r="Z117" s="63">
        <v>0</v>
      </c>
      <c r="AA117" s="63">
        <v>0.39694528980202171</v>
      </c>
      <c r="AB117" s="63">
        <v>0</v>
      </c>
      <c r="AC117" s="63">
        <v>0</v>
      </c>
      <c r="AD117" s="63">
        <v>0</v>
      </c>
      <c r="AE117" s="63">
        <v>0.82738163839178325</v>
      </c>
      <c r="AF117" s="63">
        <v>3.1088567512934602E-2</v>
      </c>
      <c r="AG117" s="63">
        <v>22.353275149690138</v>
      </c>
      <c r="AH117" s="63">
        <v>0</v>
      </c>
      <c r="AI117" s="63">
        <v>0</v>
      </c>
      <c r="AJ117" s="63">
        <v>15.360695734760323</v>
      </c>
      <c r="AK117" s="63">
        <v>0</v>
      </c>
      <c r="AL117" s="63">
        <v>0</v>
      </c>
      <c r="AM117" s="63">
        <v>0</v>
      </c>
      <c r="AN117" s="63">
        <v>10175.737440022389</v>
      </c>
      <c r="AO117" s="63">
        <v>10156.280201953108</v>
      </c>
      <c r="AP117" s="63">
        <v>19.45723806928072</v>
      </c>
      <c r="AQ117" s="63">
        <v>2167.0851429261511</v>
      </c>
      <c r="AR117" s="63">
        <v>168.34742722940643</v>
      </c>
      <c r="AS117" s="63">
        <v>1734.2846647615168</v>
      </c>
      <c r="AT117" s="68">
        <v>56</v>
      </c>
    </row>
    <row r="118" spans="1:46" s="65" customFormat="1" ht="20.25" customHeight="1" x14ac:dyDescent="0.2">
      <c r="A118" s="59"/>
      <c r="B118" s="65">
        <v>57</v>
      </c>
      <c r="C118" s="61" t="s">
        <v>104</v>
      </c>
      <c r="D118" s="62"/>
      <c r="E118" s="63">
        <v>549.49304740824891</v>
      </c>
      <c r="F118" s="63">
        <v>28.469711070166333</v>
      </c>
      <c r="G118" s="63">
        <v>8.4784613847597061</v>
      </c>
      <c r="H118" s="63">
        <v>0</v>
      </c>
      <c r="I118" s="63">
        <v>0</v>
      </c>
      <c r="J118" s="63">
        <v>0</v>
      </c>
      <c r="K118" s="63">
        <v>0</v>
      </c>
      <c r="L118" s="63">
        <v>0</v>
      </c>
      <c r="M118" s="63">
        <v>0</v>
      </c>
      <c r="N118" s="63">
        <v>0</v>
      </c>
      <c r="O118" s="63">
        <v>0</v>
      </c>
      <c r="P118" s="63">
        <v>0</v>
      </c>
      <c r="Q118" s="63">
        <v>7.3365879623854005</v>
      </c>
      <c r="R118" s="63">
        <v>0</v>
      </c>
      <c r="S118" s="63">
        <v>0</v>
      </c>
      <c r="T118" s="63">
        <v>0</v>
      </c>
      <c r="U118" s="68">
        <v>57</v>
      </c>
      <c r="V118" s="65">
        <v>57</v>
      </c>
      <c r="W118" s="61" t="s">
        <v>104</v>
      </c>
      <c r="X118" s="62"/>
      <c r="Y118" s="63">
        <v>19.991249685406629</v>
      </c>
      <c r="Z118" s="63">
        <v>0</v>
      </c>
      <c r="AA118" s="63">
        <v>4.3841887762165879</v>
      </c>
      <c r="AB118" s="63">
        <v>0</v>
      </c>
      <c r="AC118" s="63">
        <v>0</v>
      </c>
      <c r="AD118" s="63">
        <v>0</v>
      </c>
      <c r="AE118" s="63">
        <v>10.51198472995271</v>
      </c>
      <c r="AF118" s="63">
        <v>0.35989441279825984</v>
      </c>
      <c r="AG118" s="63">
        <v>0.4112203231633404</v>
      </c>
      <c r="AH118" s="63">
        <v>0</v>
      </c>
      <c r="AI118" s="63">
        <v>0</v>
      </c>
      <c r="AJ118" s="63">
        <v>4.0162231338094765</v>
      </c>
      <c r="AK118" s="63">
        <v>0</v>
      </c>
      <c r="AL118" s="63">
        <v>0</v>
      </c>
      <c r="AM118" s="63">
        <v>0</v>
      </c>
      <c r="AN118" s="63">
        <v>5509.7516079402449</v>
      </c>
      <c r="AO118" s="63">
        <v>5486.2766438991957</v>
      </c>
      <c r="AP118" s="63">
        <v>23.474964041048832</v>
      </c>
      <c r="AQ118" s="63">
        <v>22.764826039425763</v>
      </c>
      <c r="AR118" s="63">
        <v>0.46111885896729704</v>
      </c>
      <c r="AS118" s="63">
        <v>21.579346308988182</v>
      </c>
      <c r="AT118" s="68">
        <v>57</v>
      </c>
    </row>
    <row r="119" spans="1:46" s="65" customFormat="1" ht="20.25" customHeight="1" x14ac:dyDescent="0.2">
      <c r="A119" s="59"/>
      <c r="B119" s="65">
        <v>58</v>
      </c>
      <c r="C119" s="61" t="s">
        <v>105</v>
      </c>
      <c r="D119" s="62"/>
      <c r="E119" s="63">
        <v>3701.9362098763668</v>
      </c>
      <c r="F119" s="63">
        <v>289.98177038878453</v>
      </c>
      <c r="G119" s="63">
        <v>108.87789345757129</v>
      </c>
      <c r="H119" s="63">
        <v>0</v>
      </c>
      <c r="I119" s="63">
        <v>0</v>
      </c>
      <c r="J119" s="63">
        <v>0</v>
      </c>
      <c r="K119" s="63">
        <v>0</v>
      </c>
      <c r="L119" s="63">
        <v>0</v>
      </c>
      <c r="M119" s="63">
        <v>0</v>
      </c>
      <c r="N119" s="63">
        <v>0</v>
      </c>
      <c r="O119" s="63">
        <v>0</v>
      </c>
      <c r="P119" s="63">
        <v>0</v>
      </c>
      <c r="Q119" s="63">
        <v>92.879497202747288</v>
      </c>
      <c r="R119" s="63">
        <v>0</v>
      </c>
      <c r="S119" s="63">
        <v>0</v>
      </c>
      <c r="T119" s="63">
        <v>1.5425443134233436</v>
      </c>
      <c r="U119" s="68">
        <v>58</v>
      </c>
      <c r="V119" s="65">
        <v>58</v>
      </c>
      <c r="W119" s="61" t="s">
        <v>105</v>
      </c>
      <c r="X119" s="62"/>
      <c r="Y119" s="63">
        <v>181.10387693121325</v>
      </c>
      <c r="Z119" s="63">
        <v>0</v>
      </c>
      <c r="AA119" s="63">
        <v>31.525113826353678</v>
      </c>
      <c r="AB119" s="63">
        <v>0</v>
      </c>
      <c r="AC119" s="63">
        <v>0</v>
      </c>
      <c r="AD119" s="63">
        <v>0</v>
      </c>
      <c r="AE119" s="63">
        <v>26.232643475325315</v>
      </c>
      <c r="AF119" s="63">
        <v>6.5292554373890654</v>
      </c>
      <c r="AG119" s="63">
        <v>24.074944890772766</v>
      </c>
      <c r="AH119" s="63">
        <v>0</v>
      </c>
      <c r="AI119" s="63">
        <v>0</v>
      </c>
      <c r="AJ119" s="63">
        <v>74.000489305414561</v>
      </c>
      <c r="AK119" s="63">
        <v>0</v>
      </c>
      <c r="AL119" s="63">
        <v>0</v>
      </c>
      <c r="AM119" s="63">
        <v>0</v>
      </c>
      <c r="AN119" s="63">
        <v>36042.961544659098</v>
      </c>
      <c r="AO119" s="63">
        <v>35690.742465396157</v>
      </c>
      <c r="AP119" s="63">
        <v>352.2190792629408</v>
      </c>
      <c r="AQ119" s="63">
        <v>285.86652485024149</v>
      </c>
      <c r="AR119" s="63">
        <v>83.595876292992216</v>
      </c>
      <c r="AS119" s="63">
        <v>70.951834274686405</v>
      </c>
      <c r="AT119" s="68">
        <v>58</v>
      </c>
    </row>
    <row r="120" spans="1:46" s="65" customFormat="1" ht="20.25" customHeight="1" x14ac:dyDescent="0.2">
      <c r="A120" s="59"/>
      <c r="B120" s="65">
        <v>59</v>
      </c>
      <c r="C120" s="61" t="s">
        <v>106</v>
      </c>
      <c r="D120" s="62"/>
      <c r="E120" s="63">
        <v>697.3894633912347</v>
      </c>
      <c r="F120" s="63">
        <v>166.6529274841198</v>
      </c>
      <c r="G120" s="63">
        <v>35.516400591680515</v>
      </c>
      <c r="H120" s="63">
        <v>0</v>
      </c>
      <c r="I120" s="63">
        <v>0</v>
      </c>
      <c r="J120" s="63">
        <v>0</v>
      </c>
      <c r="K120" s="63">
        <v>0</v>
      </c>
      <c r="L120" s="63">
        <v>0</v>
      </c>
      <c r="M120" s="63">
        <v>0</v>
      </c>
      <c r="N120" s="63">
        <v>0</v>
      </c>
      <c r="O120" s="63">
        <v>0</v>
      </c>
      <c r="P120" s="63">
        <v>0</v>
      </c>
      <c r="Q120" s="63">
        <v>30.733075875837812</v>
      </c>
      <c r="R120" s="63">
        <v>0</v>
      </c>
      <c r="S120" s="63">
        <v>0</v>
      </c>
      <c r="T120" s="63">
        <v>0</v>
      </c>
      <c r="U120" s="68">
        <v>59</v>
      </c>
      <c r="V120" s="65">
        <v>59</v>
      </c>
      <c r="W120" s="61" t="s">
        <v>106</v>
      </c>
      <c r="X120" s="62"/>
      <c r="Y120" s="63">
        <v>131.13652689243929</v>
      </c>
      <c r="Z120" s="63">
        <v>0</v>
      </c>
      <c r="AA120" s="63">
        <v>61.970027726036548</v>
      </c>
      <c r="AB120" s="63">
        <v>0</v>
      </c>
      <c r="AC120" s="63">
        <v>0</v>
      </c>
      <c r="AD120" s="63">
        <v>0</v>
      </c>
      <c r="AE120" s="63">
        <v>47.547311919800507</v>
      </c>
      <c r="AF120" s="63">
        <v>13.604411401469489</v>
      </c>
      <c r="AG120" s="63">
        <v>0.55172203373500361</v>
      </c>
      <c r="AH120" s="63">
        <v>0</v>
      </c>
      <c r="AI120" s="63">
        <v>0</v>
      </c>
      <c r="AJ120" s="63">
        <v>13.036554280602829</v>
      </c>
      <c r="AK120" s="63">
        <v>0</v>
      </c>
      <c r="AL120" s="63">
        <v>0</v>
      </c>
      <c r="AM120" s="63">
        <v>0</v>
      </c>
      <c r="AN120" s="63">
        <v>5594.4876188365015</v>
      </c>
      <c r="AO120" s="63">
        <v>5476.804637133273</v>
      </c>
      <c r="AP120" s="63">
        <v>117.68298170322851</v>
      </c>
      <c r="AQ120" s="63">
        <v>87.916379050306304</v>
      </c>
      <c r="AR120" s="63">
        <v>0.24883258456113413</v>
      </c>
      <c r="AS120" s="63">
        <v>87.276661156463803</v>
      </c>
      <c r="AT120" s="68">
        <v>59</v>
      </c>
    </row>
    <row r="121" spans="1:46" s="65" customFormat="1" ht="20.25" customHeight="1" x14ac:dyDescent="0.2">
      <c r="A121" s="59"/>
      <c r="B121" s="65">
        <v>60</v>
      </c>
      <c r="C121" s="61" t="s">
        <v>107</v>
      </c>
      <c r="D121" s="62"/>
      <c r="E121" s="63">
        <v>1760.555514937256</v>
      </c>
      <c r="F121" s="63">
        <v>455.63543684040798</v>
      </c>
      <c r="G121" s="63">
        <v>138.63360238500348</v>
      </c>
      <c r="H121" s="63">
        <v>0</v>
      </c>
      <c r="I121" s="63">
        <v>0</v>
      </c>
      <c r="J121" s="63">
        <v>0</v>
      </c>
      <c r="K121" s="63">
        <v>0</v>
      </c>
      <c r="L121" s="63">
        <v>0</v>
      </c>
      <c r="M121" s="63">
        <v>0</v>
      </c>
      <c r="N121" s="63">
        <v>0</v>
      </c>
      <c r="O121" s="63">
        <v>0</v>
      </c>
      <c r="P121" s="63">
        <v>0</v>
      </c>
      <c r="Q121" s="63">
        <v>119.96225255942703</v>
      </c>
      <c r="R121" s="63">
        <v>0</v>
      </c>
      <c r="S121" s="63">
        <v>0</v>
      </c>
      <c r="T121" s="63">
        <v>3.124730540837696E-4</v>
      </c>
      <c r="U121" s="68">
        <v>60</v>
      </c>
      <c r="V121" s="65">
        <v>60</v>
      </c>
      <c r="W121" s="61" t="s">
        <v>107</v>
      </c>
      <c r="X121" s="62"/>
      <c r="Y121" s="63">
        <v>317.00183445540449</v>
      </c>
      <c r="Z121" s="63">
        <v>0</v>
      </c>
      <c r="AA121" s="63">
        <v>61.21162313162705</v>
      </c>
      <c r="AB121" s="63">
        <v>0</v>
      </c>
      <c r="AC121" s="63">
        <v>0</v>
      </c>
      <c r="AD121" s="63">
        <v>0</v>
      </c>
      <c r="AE121" s="63">
        <v>63.818542430991364</v>
      </c>
      <c r="AF121" s="63">
        <v>28.638961702114369</v>
      </c>
      <c r="AG121" s="63">
        <v>27.898498204398283</v>
      </c>
      <c r="AH121" s="63">
        <v>0</v>
      </c>
      <c r="AI121" s="63">
        <v>0</v>
      </c>
      <c r="AJ121" s="63">
        <v>110.46220304496191</v>
      </c>
      <c r="AK121" s="63">
        <v>0</v>
      </c>
      <c r="AL121" s="63">
        <v>0</v>
      </c>
      <c r="AM121" s="63">
        <v>3.464632140432041E-3</v>
      </c>
      <c r="AN121" s="63">
        <v>13813.628042859311</v>
      </c>
      <c r="AO121" s="63">
        <v>13462.18740459266</v>
      </c>
      <c r="AP121" s="63">
        <v>351.44063826665132</v>
      </c>
      <c r="AQ121" s="63">
        <v>5.6289645822492602</v>
      </c>
      <c r="AR121" s="63">
        <v>0.98139645158936739</v>
      </c>
      <c r="AS121" s="63">
        <v>3.1059153114210818</v>
      </c>
      <c r="AT121" s="68">
        <v>60</v>
      </c>
    </row>
    <row r="122" spans="1:46" s="65" customFormat="1" ht="20.25" customHeight="1" x14ac:dyDescent="0.2">
      <c r="A122" s="59"/>
      <c r="B122" s="65">
        <v>61</v>
      </c>
      <c r="C122" s="61" t="s">
        <v>279</v>
      </c>
      <c r="D122" s="62"/>
      <c r="E122" s="63">
        <v>167.31534915614264</v>
      </c>
      <c r="F122" s="63">
        <v>60.422965179261737</v>
      </c>
      <c r="G122" s="63">
        <v>5.2152217913017545</v>
      </c>
      <c r="H122" s="63">
        <v>0</v>
      </c>
      <c r="I122" s="63">
        <v>0</v>
      </c>
      <c r="J122" s="63">
        <v>0</v>
      </c>
      <c r="K122" s="63">
        <v>0</v>
      </c>
      <c r="L122" s="63">
        <v>0</v>
      </c>
      <c r="M122" s="63">
        <v>0</v>
      </c>
      <c r="N122" s="63">
        <v>0</v>
      </c>
      <c r="O122" s="63">
        <v>0</v>
      </c>
      <c r="P122" s="63">
        <v>0</v>
      </c>
      <c r="Q122" s="63">
        <v>4.5128392616154951</v>
      </c>
      <c r="R122" s="63">
        <v>0</v>
      </c>
      <c r="S122" s="63">
        <v>0</v>
      </c>
      <c r="T122" s="63">
        <v>0</v>
      </c>
      <c r="U122" s="68">
        <v>61</v>
      </c>
      <c r="V122" s="65">
        <v>61</v>
      </c>
      <c r="W122" s="61" t="s">
        <v>279</v>
      </c>
      <c r="X122" s="62"/>
      <c r="Y122" s="63">
        <v>55.207743387959987</v>
      </c>
      <c r="Z122" s="63">
        <v>0</v>
      </c>
      <c r="AA122" s="63">
        <v>18.788998080468545</v>
      </c>
      <c r="AB122" s="63">
        <v>0</v>
      </c>
      <c r="AC122" s="63">
        <v>0</v>
      </c>
      <c r="AD122" s="63">
        <v>0</v>
      </c>
      <c r="AE122" s="63">
        <v>13.363249925948848</v>
      </c>
      <c r="AF122" s="63">
        <v>18.404231596343745</v>
      </c>
      <c r="AG122" s="63">
        <v>1.1750202218665631</v>
      </c>
      <c r="AH122" s="63">
        <v>0</v>
      </c>
      <c r="AI122" s="63">
        <v>0</v>
      </c>
      <c r="AJ122" s="63">
        <v>4.8978473655792847</v>
      </c>
      <c r="AK122" s="63">
        <v>0</v>
      </c>
      <c r="AL122" s="63">
        <v>0</v>
      </c>
      <c r="AM122" s="63">
        <v>0</v>
      </c>
      <c r="AN122" s="63">
        <v>1125.3434694318344</v>
      </c>
      <c r="AO122" s="63">
        <v>1091.0957059812877</v>
      </c>
      <c r="AP122" s="63">
        <v>34.247763450546621</v>
      </c>
      <c r="AQ122" s="63">
        <v>22.775138047197444</v>
      </c>
      <c r="AR122" s="63">
        <v>6.4790965738364568</v>
      </c>
      <c r="AS122" s="63">
        <v>6.1181796286405001</v>
      </c>
      <c r="AT122" s="68">
        <v>61</v>
      </c>
    </row>
    <row r="123" spans="1:46" s="55" customFormat="1" ht="20.25" customHeight="1" x14ac:dyDescent="0.2">
      <c r="A123" s="36"/>
      <c r="B123" s="56" t="s">
        <v>108</v>
      </c>
      <c r="C123" s="57" t="s">
        <v>109</v>
      </c>
      <c r="D123" s="54"/>
      <c r="E123" s="102">
        <v>598.97629572280744</v>
      </c>
      <c r="F123" s="102">
        <v>92.16716455524525</v>
      </c>
      <c r="G123" s="102">
        <v>60.901997261853289</v>
      </c>
      <c r="H123" s="102">
        <v>0</v>
      </c>
      <c r="I123" s="102">
        <v>0</v>
      </c>
      <c r="J123" s="102">
        <v>0</v>
      </c>
      <c r="K123" s="102">
        <v>0</v>
      </c>
      <c r="L123" s="102">
        <v>0</v>
      </c>
      <c r="M123" s="102">
        <v>0</v>
      </c>
      <c r="N123" s="102">
        <v>0</v>
      </c>
      <c r="O123" s="102">
        <v>0</v>
      </c>
      <c r="P123" s="102">
        <v>0</v>
      </c>
      <c r="Q123" s="102">
        <v>52.696878281644345</v>
      </c>
      <c r="R123" s="102">
        <v>0</v>
      </c>
      <c r="S123" s="102">
        <v>0</v>
      </c>
      <c r="T123" s="102">
        <v>3.3274852509969717E-3</v>
      </c>
      <c r="U123" s="58" t="s">
        <v>271</v>
      </c>
      <c r="V123" s="56" t="s">
        <v>271</v>
      </c>
      <c r="W123" s="57" t="s">
        <v>272</v>
      </c>
      <c r="X123" s="91"/>
      <c r="Y123" s="102">
        <v>31.265167293391965</v>
      </c>
      <c r="Z123" s="102">
        <v>0</v>
      </c>
      <c r="AA123" s="102">
        <v>7.4086467344725264</v>
      </c>
      <c r="AB123" s="102">
        <v>0</v>
      </c>
      <c r="AC123" s="102">
        <v>0</v>
      </c>
      <c r="AD123" s="102">
        <v>0</v>
      </c>
      <c r="AE123" s="102">
        <v>8.5195033650385525</v>
      </c>
      <c r="AF123" s="102">
        <v>0.71611395417553381</v>
      </c>
      <c r="AG123" s="102">
        <v>9.6788292707601542</v>
      </c>
      <c r="AH123" s="102">
        <v>0</v>
      </c>
      <c r="AI123" s="102">
        <v>0</v>
      </c>
      <c r="AJ123" s="102">
        <v>4.1876580234410268</v>
      </c>
      <c r="AK123" s="102">
        <v>0.42357725820969416</v>
      </c>
      <c r="AL123" s="102">
        <v>0</v>
      </c>
      <c r="AM123" s="102">
        <v>0</v>
      </c>
      <c r="AN123" s="102">
        <v>4819.2526947883234</v>
      </c>
      <c r="AO123" s="102">
        <v>4784.7618531605449</v>
      </c>
      <c r="AP123" s="102">
        <v>34.49084162777843</v>
      </c>
      <c r="AQ123" s="102">
        <v>1966.8119599714057</v>
      </c>
      <c r="AR123" s="102">
        <v>222.90909866986357</v>
      </c>
      <c r="AS123" s="102">
        <v>1393.7401519888681</v>
      </c>
      <c r="AT123" s="58" t="s">
        <v>108</v>
      </c>
    </row>
    <row r="124" spans="1:46" s="65" customFormat="1" ht="20.25" customHeight="1" x14ac:dyDescent="0.2">
      <c r="A124" s="59"/>
      <c r="B124" s="65">
        <v>62</v>
      </c>
      <c r="C124" s="61" t="s">
        <v>110</v>
      </c>
      <c r="D124" s="62"/>
      <c r="E124" s="63">
        <v>218.02638870111423</v>
      </c>
      <c r="F124" s="63">
        <v>31.558467343114845</v>
      </c>
      <c r="G124" s="63">
        <v>21.993411831904982</v>
      </c>
      <c r="H124" s="63">
        <v>0</v>
      </c>
      <c r="I124" s="63">
        <v>0</v>
      </c>
      <c r="J124" s="63">
        <v>0</v>
      </c>
      <c r="K124" s="63">
        <v>0</v>
      </c>
      <c r="L124" s="63">
        <v>0</v>
      </c>
      <c r="M124" s="63">
        <v>0</v>
      </c>
      <c r="N124" s="63">
        <v>0</v>
      </c>
      <c r="O124" s="63">
        <v>0</v>
      </c>
      <c r="P124" s="63">
        <v>0</v>
      </c>
      <c r="Q124" s="63">
        <v>19.03135406003997</v>
      </c>
      <c r="R124" s="63">
        <v>0</v>
      </c>
      <c r="S124" s="63">
        <v>0</v>
      </c>
      <c r="T124" s="63">
        <v>0</v>
      </c>
      <c r="U124" s="68">
        <v>62</v>
      </c>
      <c r="V124" s="65">
        <v>62</v>
      </c>
      <c r="W124" s="61" t="s">
        <v>110</v>
      </c>
      <c r="X124" s="62"/>
      <c r="Y124" s="63">
        <v>9.5650555112098665</v>
      </c>
      <c r="Z124" s="63">
        <v>0</v>
      </c>
      <c r="AA124" s="63">
        <v>0.3339360489994776</v>
      </c>
      <c r="AB124" s="63">
        <v>0</v>
      </c>
      <c r="AC124" s="63">
        <v>0</v>
      </c>
      <c r="AD124" s="63">
        <v>0</v>
      </c>
      <c r="AE124" s="63">
        <v>1.1394979848425852</v>
      </c>
      <c r="AF124" s="63">
        <v>1.5810325007168027E-2</v>
      </c>
      <c r="AG124" s="63">
        <v>6.395710958988932</v>
      </c>
      <c r="AH124" s="63">
        <v>0</v>
      </c>
      <c r="AI124" s="63">
        <v>0</v>
      </c>
      <c r="AJ124" s="63">
        <v>1.2536539643720965</v>
      </c>
      <c r="AK124" s="63">
        <v>0</v>
      </c>
      <c r="AL124" s="63">
        <v>0</v>
      </c>
      <c r="AM124" s="63">
        <v>0</v>
      </c>
      <c r="AN124" s="63">
        <v>1757.0380056613733</v>
      </c>
      <c r="AO124" s="63">
        <v>1744.7583334724086</v>
      </c>
      <c r="AP124" s="63">
        <v>12.27967218896462</v>
      </c>
      <c r="AQ124" s="63">
        <v>781.55378864616694</v>
      </c>
      <c r="AR124" s="63">
        <v>43.282186085005108</v>
      </c>
      <c r="AS124" s="63">
        <v>670.28062491629225</v>
      </c>
      <c r="AT124" s="68">
        <v>62</v>
      </c>
    </row>
    <row r="125" spans="1:46" s="65" customFormat="1" ht="20.25" customHeight="1" x14ac:dyDescent="0.2">
      <c r="A125" s="59"/>
      <c r="B125" s="65">
        <v>63</v>
      </c>
      <c r="C125" s="61" t="s">
        <v>111</v>
      </c>
      <c r="D125" s="62"/>
      <c r="E125" s="63">
        <v>72.6231672956864</v>
      </c>
      <c r="F125" s="63">
        <v>10.075028781572076</v>
      </c>
      <c r="G125" s="63">
        <v>4.7659881971271796</v>
      </c>
      <c r="H125" s="63">
        <v>0</v>
      </c>
      <c r="I125" s="63">
        <v>0</v>
      </c>
      <c r="J125" s="63">
        <v>0</v>
      </c>
      <c r="K125" s="63">
        <v>0</v>
      </c>
      <c r="L125" s="63">
        <v>0</v>
      </c>
      <c r="M125" s="63">
        <v>0</v>
      </c>
      <c r="N125" s="63">
        <v>0</v>
      </c>
      <c r="O125" s="63">
        <v>0</v>
      </c>
      <c r="P125" s="63">
        <v>0</v>
      </c>
      <c r="Q125" s="63">
        <v>4.1212288010753246</v>
      </c>
      <c r="R125" s="63">
        <v>0</v>
      </c>
      <c r="S125" s="63">
        <v>0</v>
      </c>
      <c r="T125" s="63">
        <v>3.3274852509969717E-3</v>
      </c>
      <c r="U125" s="68">
        <v>63</v>
      </c>
      <c r="V125" s="65">
        <v>63</v>
      </c>
      <c r="W125" s="61" t="s">
        <v>111</v>
      </c>
      <c r="X125" s="62"/>
      <c r="Y125" s="63">
        <v>5.3090405844448956</v>
      </c>
      <c r="Z125" s="63">
        <v>0</v>
      </c>
      <c r="AA125" s="63">
        <v>1.2663700634190291</v>
      </c>
      <c r="AB125" s="63">
        <v>0</v>
      </c>
      <c r="AC125" s="63">
        <v>0</v>
      </c>
      <c r="AD125" s="63">
        <v>0</v>
      </c>
      <c r="AE125" s="63">
        <v>2.4090700447042135</v>
      </c>
      <c r="AF125" s="63">
        <v>1.5794759451148332E-2</v>
      </c>
      <c r="AG125" s="63">
        <v>1.1538348526135729</v>
      </c>
      <c r="AH125" s="63">
        <v>0</v>
      </c>
      <c r="AI125" s="63">
        <v>0</v>
      </c>
      <c r="AJ125" s="63">
        <v>0.52919278740460252</v>
      </c>
      <c r="AK125" s="63">
        <v>0</v>
      </c>
      <c r="AL125" s="63">
        <v>0</v>
      </c>
      <c r="AM125" s="63">
        <v>0</v>
      </c>
      <c r="AN125" s="63">
        <v>662.1525924864136</v>
      </c>
      <c r="AO125" s="63">
        <v>660.09154656037742</v>
      </c>
      <c r="AP125" s="63">
        <v>2.0610459260361345</v>
      </c>
      <c r="AQ125" s="63">
        <v>0.16085911163899869</v>
      </c>
      <c r="AR125" s="63">
        <v>2.8875018253404369E-2</v>
      </c>
      <c r="AS125" s="63">
        <v>8.6625000000000008E-2</v>
      </c>
      <c r="AT125" s="68">
        <v>63</v>
      </c>
    </row>
    <row r="126" spans="1:46" s="65" customFormat="1" ht="20.25" customHeight="1" x14ac:dyDescent="0.2">
      <c r="A126" s="59"/>
      <c r="B126" s="65">
        <v>64</v>
      </c>
      <c r="C126" s="61" t="s">
        <v>112</v>
      </c>
      <c r="D126" s="62"/>
      <c r="E126" s="63">
        <v>69.063957934676836</v>
      </c>
      <c r="F126" s="63">
        <v>13.339555187810619</v>
      </c>
      <c r="G126" s="63">
        <v>9.4133074241611183</v>
      </c>
      <c r="H126" s="63">
        <v>0</v>
      </c>
      <c r="I126" s="63">
        <v>0</v>
      </c>
      <c r="J126" s="63">
        <v>0</v>
      </c>
      <c r="K126" s="63">
        <v>0</v>
      </c>
      <c r="L126" s="63">
        <v>0</v>
      </c>
      <c r="M126" s="63">
        <v>0</v>
      </c>
      <c r="N126" s="63">
        <v>0</v>
      </c>
      <c r="O126" s="63">
        <v>0</v>
      </c>
      <c r="P126" s="63">
        <v>0</v>
      </c>
      <c r="Q126" s="63">
        <v>8.145529571966188</v>
      </c>
      <c r="R126" s="63">
        <v>0</v>
      </c>
      <c r="S126" s="63">
        <v>0</v>
      </c>
      <c r="T126" s="63">
        <v>0</v>
      </c>
      <c r="U126" s="68">
        <v>64</v>
      </c>
      <c r="V126" s="65">
        <v>64</v>
      </c>
      <c r="W126" s="61" t="s">
        <v>112</v>
      </c>
      <c r="X126" s="62"/>
      <c r="Y126" s="63">
        <v>3.9262477636495001</v>
      </c>
      <c r="Z126" s="63">
        <v>0</v>
      </c>
      <c r="AA126" s="63">
        <v>0.32426211867786636</v>
      </c>
      <c r="AB126" s="63">
        <v>0</v>
      </c>
      <c r="AC126" s="63">
        <v>0</v>
      </c>
      <c r="AD126" s="63">
        <v>0</v>
      </c>
      <c r="AE126" s="63">
        <v>0.72955595484208391</v>
      </c>
      <c r="AF126" s="63">
        <v>5.0216801667247124E-2</v>
      </c>
      <c r="AG126" s="63">
        <v>1.7757470060740452</v>
      </c>
      <c r="AH126" s="63">
        <v>0</v>
      </c>
      <c r="AI126" s="63">
        <v>0</v>
      </c>
      <c r="AJ126" s="63">
        <v>0.42734732178169632</v>
      </c>
      <c r="AK126" s="63">
        <v>0.42357725820969416</v>
      </c>
      <c r="AL126" s="63">
        <v>0</v>
      </c>
      <c r="AM126" s="63">
        <v>0</v>
      </c>
      <c r="AN126" s="63">
        <v>523.31505076644521</v>
      </c>
      <c r="AO126" s="63">
        <v>520.95323609194133</v>
      </c>
      <c r="AP126" s="63">
        <v>2.361814674503901</v>
      </c>
      <c r="AQ126" s="63">
        <v>239.90155097548137</v>
      </c>
      <c r="AR126" s="63">
        <v>21.564126798290442</v>
      </c>
      <c r="AS126" s="63">
        <v>184.46283983447347</v>
      </c>
      <c r="AT126" s="68">
        <v>64</v>
      </c>
    </row>
    <row r="127" spans="1:46" s="65" customFormat="1" ht="20.25" customHeight="1" x14ac:dyDescent="0.2">
      <c r="A127" s="59"/>
      <c r="B127" s="65">
        <v>65</v>
      </c>
      <c r="C127" s="61" t="s">
        <v>113</v>
      </c>
      <c r="D127" s="62"/>
      <c r="E127" s="63">
        <v>60.085561756035965</v>
      </c>
      <c r="F127" s="63">
        <v>8.5302167570640002</v>
      </c>
      <c r="G127" s="63">
        <v>7.9892999738948571</v>
      </c>
      <c r="H127" s="63">
        <v>0</v>
      </c>
      <c r="I127" s="63">
        <v>0</v>
      </c>
      <c r="J127" s="63">
        <v>0</v>
      </c>
      <c r="K127" s="63">
        <v>0</v>
      </c>
      <c r="L127" s="63">
        <v>0</v>
      </c>
      <c r="M127" s="63">
        <v>0</v>
      </c>
      <c r="N127" s="63">
        <v>0</v>
      </c>
      <c r="O127" s="63">
        <v>0</v>
      </c>
      <c r="P127" s="63">
        <v>0</v>
      </c>
      <c r="Q127" s="63">
        <v>6.9133064781923554</v>
      </c>
      <c r="R127" s="63">
        <v>0</v>
      </c>
      <c r="S127" s="63">
        <v>0</v>
      </c>
      <c r="T127" s="63">
        <v>0</v>
      </c>
      <c r="U127" s="68">
        <v>65</v>
      </c>
      <c r="V127" s="65">
        <v>65</v>
      </c>
      <c r="W127" s="61" t="s">
        <v>113</v>
      </c>
      <c r="X127" s="62"/>
      <c r="Y127" s="63">
        <v>0.54091678316914427</v>
      </c>
      <c r="Z127" s="63">
        <v>0</v>
      </c>
      <c r="AA127" s="63">
        <v>0.40542127275002526</v>
      </c>
      <c r="AB127" s="63">
        <v>0</v>
      </c>
      <c r="AC127" s="63">
        <v>0</v>
      </c>
      <c r="AD127" s="63">
        <v>0</v>
      </c>
      <c r="AE127" s="63">
        <v>7.3238207705000336E-2</v>
      </c>
      <c r="AF127" s="63">
        <v>0</v>
      </c>
      <c r="AG127" s="63">
        <v>1.7269431983629766E-2</v>
      </c>
      <c r="AH127" s="63">
        <v>0</v>
      </c>
      <c r="AI127" s="63">
        <v>0</v>
      </c>
      <c r="AJ127" s="63">
        <v>7.4593357641874317E-2</v>
      </c>
      <c r="AK127" s="63">
        <v>0</v>
      </c>
      <c r="AL127" s="63">
        <v>0</v>
      </c>
      <c r="AM127" s="63">
        <v>0</v>
      </c>
      <c r="AN127" s="63">
        <v>408.55176091677259</v>
      </c>
      <c r="AO127" s="63">
        <v>396.2428608625662</v>
      </c>
      <c r="AP127" s="63">
        <v>12.308900054206395</v>
      </c>
      <c r="AQ127" s="63">
        <v>494.15323073375612</v>
      </c>
      <c r="AR127" s="63">
        <v>78.210981359282599</v>
      </c>
      <c r="AS127" s="63">
        <v>293.08244107508256</v>
      </c>
      <c r="AT127" s="68">
        <v>65</v>
      </c>
    </row>
    <row r="128" spans="1:46" s="65" customFormat="1" ht="20.25" customHeight="1" x14ac:dyDescent="0.2">
      <c r="A128" s="59"/>
      <c r="B128" s="65">
        <v>66</v>
      </c>
      <c r="C128" s="61" t="s">
        <v>114</v>
      </c>
      <c r="D128" s="62"/>
      <c r="E128" s="63">
        <v>12.233107732901242</v>
      </c>
      <c r="F128" s="63">
        <v>1.6397691662432361</v>
      </c>
      <c r="G128" s="63">
        <v>1.3816595622836021</v>
      </c>
      <c r="H128" s="63">
        <v>0</v>
      </c>
      <c r="I128" s="63">
        <v>0</v>
      </c>
      <c r="J128" s="63">
        <v>0</v>
      </c>
      <c r="K128" s="63">
        <v>0</v>
      </c>
      <c r="L128" s="63">
        <v>0</v>
      </c>
      <c r="M128" s="63">
        <v>0</v>
      </c>
      <c r="N128" s="63">
        <v>0</v>
      </c>
      <c r="O128" s="63">
        <v>0</v>
      </c>
      <c r="P128" s="63">
        <v>0</v>
      </c>
      <c r="Q128" s="63">
        <v>1.1955785905902132</v>
      </c>
      <c r="R128" s="63">
        <v>0</v>
      </c>
      <c r="S128" s="63">
        <v>0</v>
      </c>
      <c r="T128" s="63">
        <v>0</v>
      </c>
      <c r="U128" s="68">
        <v>66</v>
      </c>
      <c r="V128" s="65">
        <v>66</v>
      </c>
      <c r="W128" s="61" t="s">
        <v>114</v>
      </c>
      <c r="X128" s="62"/>
      <c r="Y128" s="63">
        <v>0.25810960395963389</v>
      </c>
      <c r="Z128" s="63">
        <v>0</v>
      </c>
      <c r="AA128" s="63">
        <v>7.776129123776448E-3</v>
      </c>
      <c r="AB128" s="63">
        <v>0</v>
      </c>
      <c r="AC128" s="63">
        <v>0</v>
      </c>
      <c r="AD128" s="63">
        <v>0</v>
      </c>
      <c r="AE128" s="63">
        <v>0.21619889720947896</v>
      </c>
      <c r="AF128" s="63">
        <v>0</v>
      </c>
      <c r="AG128" s="63">
        <v>2.4798538199216288E-2</v>
      </c>
      <c r="AH128" s="63">
        <v>0</v>
      </c>
      <c r="AI128" s="63">
        <v>0</v>
      </c>
      <c r="AJ128" s="63">
        <v>1.3995338387141242E-2</v>
      </c>
      <c r="AK128" s="63">
        <v>0</v>
      </c>
      <c r="AL128" s="63">
        <v>0</v>
      </c>
      <c r="AM128" s="63">
        <v>0</v>
      </c>
      <c r="AN128" s="63">
        <v>111.08846755354206</v>
      </c>
      <c r="AO128" s="63">
        <v>110.64443601779705</v>
      </c>
      <c r="AP128" s="63">
        <v>0.44403153574500542</v>
      </c>
      <c r="AQ128" s="63">
        <v>3.8276294326241067</v>
      </c>
      <c r="AR128" s="63">
        <v>0.12025729070157444</v>
      </c>
      <c r="AS128" s="63">
        <v>3.5184627659574397</v>
      </c>
      <c r="AT128" s="68">
        <v>66</v>
      </c>
    </row>
    <row r="129" spans="1:46" s="65" customFormat="1" ht="20.25" customHeight="1" x14ac:dyDescent="0.2">
      <c r="A129" s="59"/>
      <c r="B129" s="65">
        <v>67</v>
      </c>
      <c r="C129" s="61" t="s">
        <v>233</v>
      </c>
      <c r="D129" s="62"/>
      <c r="E129" s="63">
        <v>166.94411230239282</v>
      </c>
      <c r="F129" s="63">
        <v>27.024127319440478</v>
      </c>
      <c r="G129" s="63">
        <v>15.358330272481556</v>
      </c>
      <c r="H129" s="63">
        <v>0</v>
      </c>
      <c r="I129" s="63">
        <v>0</v>
      </c>
      <c r="J129" s="63">
        <v>0</v>
      </c>
      <c r="K129" s="63">
        <v>0</v>
      </c>
      <c r="L129" s="63">
        <v>0</v>
      </c>
      <c r="M129" s="63">
        <v>0</v>
      </c>
      <c r="N129" s="63">
        <v>0</v>
      </c>
      <c r="O129" s="63">
        <v>0</v>
      </c>
      <c r="P129" s="63">
        <v>0</v>
      </c>
      <c r="Q129" s="63">
        <v>13.289880779780299</v>
      </c>
      <c r="R129" s="63">
        <v>0</v>
      </c>
      <c r="S129" s="63">
        <v>0</v>
      </c>
      <c r="T129" s="63">
        <v>0</v>
      </c>
      <c r="U129" s="68">
        <v>67</v>
      </c>
      <c r="V129" s="65">
        <v>67</v>
      </c>
      <c r="W129" s="61" t="s">
        <v>233</v>
      </c>
      <c r="X129" s="62"/>
      <c r="Y129" s="63">
        <v>11.665797046958925</v>
      </c>
      <c r="Z129" s="63">
        <v>0</v>
      </c>
      <c r="AA129" s="63">
        <v>5.0708811015023523</v>
      </c>
      <c r="AB129" s="63">
        <v>0</v>
      </c>
      <c r="AC129" s="63">
        <v>0</v>
      </c>
      <c r="AD129" s="63">
        <v>0</v>
      </c>
      <c r="AE129" s="63">
        <v>3.9519422757351914</v>
      </c>
      <c r="AF129" s="63">
        <v>0.6342920680499704</v>
      </c>
      <c r="AG129" s="63">
        <v>0.31146848290075896</v>
      </c>
      <c r="AH129" s="63">
        <v>0</v>
      </c>
      <c r="AI129" s="63">
        <v>0</v>
      </c>
      <c r="AJ129" s="63">
        <v>1.8888752538536162</v>
      </c>
      <c r="AK129" s="63">
        <v>0</v>
      </c>
      <c r="AL129" s="63">
        <v>0</v>
      </c>
      <c r="AM129" s="63">
        <v>0</v>
      </c>
      <c r="AN129" s="63">
        <v>1357.1068174037764</v>
      </c>
      <c r="AO129" s="63">
        <v>1352.071440155454</v>
      </c>
      <c r="AP129" s="63">
        <v>5.035377248322372</v>
      </c>
      <c r="AQ129" s="63">
        <v>447.21490107173832</v>
      </c>
      <c r="AR129" s="63">
        <v>79.702672118330398</v>
      </c>
      <c r="AS129" s="63">
        <v>242.30915839706242</v>
      </c>
      <c r="AT129" s="68">
        <v>67</v>
      </c>
    </row>
    <row r="130" spans="1:46" s="65" customFormat="1" ht="20.25" customHeight="1" x14ac:dyDescent="0.2">
      <c r="A130" s="59"/>
      <c r="B130" s="56" t="s">
        <v>115</v>
      </c>
      <c r="C130" s="57" t="s">
        <v>116</v>
      </c>
      <c r="D130" s="62"/>
      <c r="E130" s="102">
        <v>2036.9317759019127</v>
      </c>
      <c r="F130" s="102">
        <v>661.87529085511869</v>
      </c>
      <c r="G130" s="102">
        <v>432.31844742915683</v>
      </c>
      <c r="H130" s="102">
        <v>0</v>
      </c>
      <c r="I130" s="102">
        <v>0</v>
      </c>
      <c r="J130" s="102">
        <v>0</v>
      </c>
      <c r="K130" s="102">
        <v>0</v>
      </c>
      <c r="L130" s="102">
        <v>0</v>
      </c>
      <c r="M130" s="102">
        <v>0</v>
      </c>
      <c r="N130" s="102">
        <v>0</v>
      </c>
      <c r="O130" s="102">
        <v>0</v>
      </c>
      <c r="P130" s="102">
        <v>1.1115881105243117E-3</v>
      </c>
      <c r="Q130" s="102">
        <v>373.94715871730841</v>
      </c>
      <c r="R130" s="102">
        <v>0</v>
      </c>
      <c r="S130" s="102">
        <v>0</v>
      </c>
      <c r="T130" s="102">
        <v>0.1682075924559133</v>
      </c>
      <c r="U130" s="58" t="s">
        <v>115</v>
      </c>
      <c r="V130" s="56" t="s">
        <v>115</v>
      </c>
      <c r="W130" s="57" t="s">
        <v>116</v>
      </c>
      <c r="X130" s="100"/>
      <c r="Y130" s="102">
        <v>229.55684342596172</v>
      </c>
      <c r="Z130" s="102">
        <v>0</v>
      </c>
      <c r="AA130" s="102">
        <v>55.096807524787934</v>
      </c>
      <c r="AB130" s="102">
        <v>0.19563950745227882</v>
      </c>
      <c r="AC130" s="102">
        <v>0</v>
      </c>
      <c r="AD130" s="102">
        <v>0</v>
      </c>
      <c r="AE130" s="102">
        <v>41.827327457265028</v>
      </c>
      <c r="AF130" s="102">
        <v>61.883787980231695</v>
      </c>
      <c r="AG130" s="102">
        <v>45.976657507951458</v>
      </c>
      <c r="AH130" s="102">
        <v>0</v>
      </c>
      <c r="AI130" s="102">
        <v>0</v>
      </c>
      <c r="AJ130" s="102">
        <v>24.790539496863254</v>
      </c>
      <c r="AK130" s="102">
        <v>0</v>
      </c>
      <c r="AL130" s="102">
        <v>0</v>
      </c>
      <c r="AM130" s="102">
        <v>4.6531212233026906E-2</v>
      </c>
      <c r="AN130" s="102">
        <v>11223.74403222896</v>
      </c>
      <c r="AO130" s="102">
        <v>10937.703676774017</v>
      </c>
      <c r="AP130" s="102">
        <v>286.04035545494412</v>
      </c>
      <c r="AQ130" s="102">
        <v>12002.334845604428</v>
      </c>
      <c r="AR130" s="102">
        <v>1324.7538784482811</v>
      </c>
      <c r="AS130" s="102">
        <v>8596.555966301672</v>
      </c>
      <c r="AT130" s="58" t="s">
        <v>115</v>
      </c>
    </row>
    <row r="131" spans="1:46" s="55" customFormat="1" ht="20.25" customHeight="1" x14ac:dyDescent="0.2">
      <c r="A131" s="36"/>
      <c r="B131" s="65">
        <v>68</v>
      </c>
      <c r="C131" s="61" t="s">
        <v>117</v>
      </c>
      <c r="D131" s="54"/>
      <c r="E131" s="63">
        <v>105.60725756625064</v>
      </c>
      <c r="F131" s="63">
        <v>33.405377212322655</v>
      </c>
      <c r="G131" s="63">
        <v>5.6943250874836764</v>
      </c>
      <c r="H131" s="63">
        <v>0</v>
      </c>
      <c r="I131" s="63">
        <v>0</v>
      </c>
      <c r="J131" s="63">
        <v>0</v>
      </c>
      <c r="K131" s="63">
        <v>0</v>
      </c>
      <c r="L131" s="63">
        <v>0</v>
      </c>
      <c r="M131" s="63">
        <v>0</v>
      </c>
      <c r="N131" s="63">
        <v>0</v>
      </c>
      <c r="O131" s="63">
        <v>0</v>
      </c>
      <c r="P131" s="63">
        <v>0</v>
      </c>
      <c r="Q131" s="63">
        <v>4.9274172511815904</v>
      </c>
      <c r="R131" s="63">
        <v>0</v>
      </c>
      <c r="S131" s="63">
        <v>0</v>
      </c>
      <c r="T131" s="63">
        <v>0</v>
      </c>
      <c r="U131" s="68">
        <v>68</v>
      </c>
      <c r="V131" s="65">
        <v>68</v>
      </c>
      <c r="W131" s="61" t="s">
        <v>117</v>
      </c>
      <c r="X131" s="91"/>
      <c r="Y131" s="63">
        <v>27.711052124838979</v>
      </c>
      <c r="Z131" s="63">
        <v>0</v>
      </c>
      <c r="AA131" s="63">
        <v>21.940646464518256</v>
      </c>
      <c r="AB131" s="63">
        <v>0</v>
      </c>
      <c r="AC131" s="63">
        <v>0</v>
      </c>
      <c r="AD131" s="63">
        <v>0</v>
      </c>
      <c r="AE131" s="63">
        <v>7.4998601163535827</v>
      </c>
      <c r="AF131" s="63">
        <v>0.24113851749247897</v>
      </c>
      <c r="AG131" s="63">
        <v>0.19097305128235015</v>
      </c>
      <c r="AH131" s="63">
        <v>0</v>
      </c>
      <c r="AI131" s="63">
        <v>0</v>
      </c>
      <c r="AJ131" s="63">
        <v>0.65943562254773413</v>
      </c>
      <c r="AK131" s="63">
        <v>0</v>
      </c>
      <c r="AL131" s="63">
        <v>0</v>
      </c>
      <c r="AM131" s="63">
        <v>0</v>
      </c>
      <c r="AN131" s="63">
        <v>759.72151233874513</v>
      </c>
      <c r="AO131" s="63">
        <v>695.65523794166609</v>
      </c>
      <c r="AP131" s="63">
        <v>64.066274397079042</v>
      </c>
      <c r="AQ131" s="63">
        <v>16.847815099825763</v>
      </c>
      <c r="AR131" s="63">
        <v>0.34779060410499207</v>
      </c>
      <c r="AS131" s="63">
        <v>15.953688339262388</v>
      </c>
      <c r="AT131" s="68">
        <v>68</v>
      </c>
    </row>
    <row r="132" spans="1:46" s="65" customFormat="1" ht="20.25" customHeight="1" x14ac:dyDescent="0.2">
      <c r="A132" s="59"/>
      <c r="B132" s="65">
        <v>69</v>
      </c>
      <c r="C132" s="61" t="s">
        <v>118</v>
      </c>
      <c r="D132" s="62"/>
      <c r="E132" s="63">
        <v>1764.7239422209254</v>
      </c>
      <c r="F132" s="63">
        <v>533.95247713342633</v>
      </c>
      <c r="G132" s="63">
        <v>419.9152614791393</v>
      </c>
      <c r="H132" s="63">
        <v>0</v>
      </c>
      <c r="I132" s="63">
        <v>0</v>
      </c>
      <c r="J132" s="63">
        <v>0</v>
      </c>
      <c r="K132" s="63">
        <v>0</v>
      </c>
      <c r="L132" s="63">
        <v>0</v>
      </c>
      <c r="M132" s="63">
        <v>0</v>
      </c>
      <c r="N132" s="63">
        <v>0</v>
      </c>
      <c r="O132" s="63">
        <v>0</v>
      </c>
      <c r="P132" s="63">
        <v>1.1115881105243117E-3</v>
      </c>
      <c r="Q132" s="63">
        <v>363.35997893732088</v>
      </c>
      <c r="R132" s="63">
        <v>0</v>
      </c>
      <c r="S132" s="63">
        <v>0</v>
      </c>
      <c r="T132" s="63">
        <v>0</v>
      </c>
      <c r="U132" s="68">
        <v>69</v>
      </c>
      <c r="V132" s="65">
        <v>69</v>
      </c>
      <c r="W132" s="61" t="s">
        <v>118</v>
      </c>
      <c r="X132" s="62"/>
      <c r="Y132" s="63">
        <v>114.03721565428702</v>
      </c>
      <c r="Z132" s="63">
        <v>0</v>
      </c>
      <c r="AA132" s="63">
        <v>16.596093355701267</v>
      </c>
      <c r="AB132" s="63">
        <v>0.19563950745227882</v>
      </c>
      <c r="AC132" s="63">
        <v>0</v>
      </c>
      <c r="AD132" s="63">
        <v>0</v>
      </c>
      <c r="AE132" s="63">
        <v>17.041496825410423</v>
      </c>
      <c r="AF132" s="63">
        <v>10.935624523132011</v>
      </c>
      <c r="AG132" s="63">
        <v>40.983478132634396</v>
      </c>
      <c r="AH132" s="63">
        <v>0</v>
      </c>
      <c r="AI132" s="63">
        <v>0</v>
      </c>
      <c r="AJ132" s="63">
        <v>23.066113562710949</v>
      </c>
      <c r="AK132" s="63">
        <v>0</v>
      </c>
      <c r="AL132" s="63">
        <v>0</v>
      </c>
      <c r="AM132" s="63">
        <v>1.6297382002370232E-2</v>
      </c>
      <c r="AN132" s="63">
        <v>9701.6862334223151</v>
      </c>
      <c r="AO132" s="63">
        <v>9492.8392834188689</v>
      </c>
      <c r="AP132" s="63">
        <v>208.84695000344638</v>
      </c>
      <c r="AQ132" s="63">
        <v>11982.577993077595</v>
      </c>
      <c r="AR132" s="63">
        <v>1323.6519243901403</v>
      </c>
      <c r="AS132" s="63">
        <v>8579.6321017873543</v>
      </c>
      <c r="AT132" s="68">
        <v>69</v>
      </c>
    </row>
    <row r="133" spans="1:46" s="65" customFormat="1" ht="20.25" customHeight="1" x14ac:dyDescent="0.2">
      <c r="A133" s="59"/>
      <c r="B133" s="65">
        <v>70</v>
      </c>
      <c r="C133" s="61" t="s">
        <v>119</v>
      </c>
      <c r="D133" s="62"/>
      <c r="E133" s="63">
        <v>166.6005761147365</v>
      </c>
      <c r="F133" s="63">
        <v>94.517436509369659</v>
      </c>
      <c r="G133" s="63">
        <v>6.708860862533923</v>
      </c>
      <c r="H133" s="63">
        <v>0</v>
      </c>
      <c r="I133" s="63">
        <v>0</v>
      </c>
      <c r="J133" s="63">
        <v>0</v>
      </c>
      <c r="K133" s="63">
        <v>0</v>
      </c>
      <c r="L133" s="63">
        <v>0</v>
      </c>
      <c r="M133" s="63">
        <v>0</v>
      </c>
      <c r="N133" s="63">
        <v>0</v>
      </c>
      <c r="O133" s="63">
        <v>0</v>
      </c>
      <c r="P133" s="63">
        <v>0</v>
      </c>
      <c r="Q133" s="63">
        <v>5.6597625288059321</v>
      </c>
      <c r="R133" s="63">
        <v>0</v>
      </c>
      <c r="S133" s="63">
        <v>0</v>
      </c>
      <c r="T133" s="63">
        <v>0.1682075924559133</v>
      </c>
      <c r="U133" s="68">
        <v>70</v>
      </c>
      <c r="V133" s="65">
        <v>70</v>
      </c>
      <c r="W133" s="61" t="s">
        <v>119</v>
      </c>
      <c r="X133" s="62"/>
      <c r="Y133" s="63">
        <v>87.808575646835735</v>
      </c>
      <c r="Z133" s="63">
        <v>0</v>
      </c>
      <c r="AA133" s="63">
        <v>16.560067704568407</v>
      </c>
      <c r="AB133" s="63">
        <v>0</v>
      </c>
      <c r="AC133" s="63">
        <v>0</v>
      </c>
      <c r="AD133" s="63">
        <v>0</v>
      </c>
      <c r="AE133" s="63">
        <v>17.285970515501027</v>
      </c>
      <c r="AF133" s="63">
        <v>50.707024939607201</v>
      </c>
      <c r="AG133" s="63">
        <v>4.8022063240347128</v>
      </c>
      <c r="AH133" s="63">
        <v>0</v>
      </c>
      <c r="AI133" s="63">
        <v>0</v>
      </c>
      <c r="AJ133" s="63">
        <v>1.0649903116045698</v>
      </c>
      <c r="AK133" s="63">
        <v>0</v>
      </c>
      <c r="AL133" s="63">
        <v>0</v>
      </c>
      <c r="AM133" s="63">
        <v>3.0233830230656674E-2</v>
      </c>
      <c r="AN133" s="63">
        <v>762.33628646790112</v>
      </c>
      <c r="AO133" s="63">
        <v>749.20915541348245</v>
      </c>
      <c r="AP133" s="63">
        <v>13.127131054418694</v>
      </c>
      <c r="AQ133" s="63">
        <v>2.9090374270070507</v>
      </c>
      <c r="AR133" s="63">
        <v>0.75416345403576734</v>
      </c>
      <c r="AS133" s="63">
        <v>0.97017617505465048</v>
      </c>
      <c r="AT133" s="68">
        <v>70</v>
      </c>
    </row>
    <row r="134" spans="1:46" s="55" customFormat="1" ht="20.25" customHeight="1" x14ac:dyDescent="0.2">
      <c r="A134" s="36"/>
      <c r="B134" s="56" t="s">
        <v>120</v>
      </c>
      <c r="C134" s="57" t="s">
        <v>121</v>
      </c>
      <c r="D134" s="54"/>
      <c r="E134" s="102">
        <v>1275.1435177279216</v>
      </c>
      <c r="F134" s="102">
        <v>423.87054005006075</v>
      </c>
      <c r="G134" s="102">
        <v>197.72162394296751</v>
      </c>
      <c r="H134" s="102">
        <v>0</v>
      </c>
      <c r="I134" s="102">
        <v>0</v>
      </c>
      <c r="J134" s="102">
        <v>0</v>
      </c>
      <c r="K134" s="102">
        <v>0</v>
      </c>
      <c r="L134" s="102">
        <v>0</v>
      </c>
      <c r="M134" s="102">
        <v>0</v>
      </c>
      <c r="N134" s="102">
        <v>0</v>
      </c>
      <c r="O134" s="102">
        <v>2.191044829644587E-2</v>
      </c>
      <c r="P134" s="102">
        <v>3.4501044483388856</v>
      </c>
      <c r="Q134" s="102">
        <v>166.5213409260823</v>
      </c>
      <c r="R134" s="102">
        <v>0</v>
      </c>
      <c r="S134" s="102">
        <v>0</v>
      </c>
      <c r="T134" s="102">
        <v>0.30762462997195605</v>
      </c>
      <c r="U134" s="58" t="s">
        <v>273</v>
      </c>
      <c r="V134" s="56" t="s">
        <v>273</v>
      </c>
      <c r="W134" s="57" t="s">
        <v>274</v>
      </c>
      <c r="X134" s="91"/>
      <c r="Y134" s="102">
        <v>226.14891610709324</v>
      </c>
      <c r="Z134" s="102">
        <v>0</v>
      </c>
      <c r="AA134" s="102">
        <v>51.453485107827369</v>
      </c>
      <c r="AB134" s="102">
        <v>1.0978679653150102E-2</v>
      </c>
      <c r="AC134" s="102">
        <v>0</v>
      </c>
      <c r="AD134" s="102">
        <v>0</v>
      </c>
      <c r="AE134" s="102">
        <v>80.790318356207365</v>
      </c>
      <c r="AF134" s="102">
        <v>34.635912539522643</v>
      </c>
      <c r="AG134" s="102">
        <v>51.730624443401901</v>
      </c>
      <c r="AH134" s="102">
        <v>6.2472986731222846E-3</v>
      </c>
      <c r="AI134" s="102">
        <v>0</v>
      </c>
      <c r="AJ134" s="102">
        <v>12.448855770862551</v>
      </c>
      <c r="AK134" s="102">
        <v>0</v>
      </c>
      <c r="AL134" s="102">
        <v>0</v>
      </c>
      <c r="AM134" s="102">
        <v>2.0462471029494871E-2</v>
      </c>
      <c r="AN134" s="102">
        <v>8780.7036603822944</v>
      </c>
      <c r="AO134" s="102">
        <v>8623.9950027297036</v>
      </c>
      <c r="AP134" s="102">
        <v>156.70865765259072</v>
      </c>
      <c r="AQ134" s="102">
        <v>834.21059794655503</v>
      </c>
      <c r="AR134" s="102">
        <v>138.44118038327625</v>
      </c>
      <c r="AS134" s="102">
        <v>478.29539298230486</v>
      </c>
      <c r="AT134" s="58" t="s">
        <v>120</v>
      </c>
    </row>
    <row r="135" spans="1:46" s="65" customFormat="1" ht="20.25" customHeight="1" x14ac:dyDescent="0.2">
      <c r="A135" s="59"/>
      <c r="B135" s="65">
        <v>71</v>
      </c>
      <c r="C135" s="61" t="s">
        <v>122</v>
      </c>
      <c r="D135" s="62"/>
      <c r="E135" s="63">
        <v>636.31963880689773</v>
      </c>
      <c r="F135" s="63">
        <v>224.5224519407254</v>
      </c>
      <c r="G135" s="63">
        <v>134.78925030322958</v>
      </c>
      <c r="H135" s="63">
        <v>0</v>
      </c>
      <c r="I135" s="63">
        <v>0</v>
      </c>
      <c r="J135" s="63">
        <v>0</v>
      </c>
      <c r="K135" s="63">
        <v>0</v>
      </c>
      <c r="L135" s="63">
        <v>0</v>
      </c>
      <c r="M135" s="63">
        <v>0</v>
      </c>
      <c r="N135" s="63">
        <v>0</v>
      </c>
      <c r="O135" s="63">
        <v>3.3078665707393965E-4</v>
      </c>
      <c r="P135" s="63">
        <v>3.3502498558768283</v>
      </c>
      <c r="Q135" s="63">
        <v>112.3046236013538</v>
      </c>
      <c r="R135" s="63">
        <v>0</v>
      </c>
      <c r="S135" s="63">
        <v>0</v>
      </c>
      <c r="T135" s="63">
        <v>0.1976179229327763</v>
      </c>
      <c r="U135" s="68">
        <v>71</v>
      </c>
      <c r="V135" s="65">
        <v>71</v>
      </c>
      <c r="W135" s="61" t="s">
        <v>122</v>
      </c>
      <c r="X135" s="62"/>
      <c r="Y135" s="63">
        <v>89.73320163749581</v>
      </c>
      <c r="Z135" s="63">
        <v>0</v>
      </c>
      <c r="AA135" s="63">
        <v>1.4579031308494226</v>
      </c>
      <c r="AB135" s="63">
        <v>1.0978679653150102E-2</v>
      </c>
      <c r="AC135" s="63">
        <v>0</v>
      </c>
      <c r="AD135" s="63">
        <v>0</v>
      </c>
      <c r="AE135" s="63">
        <v>32.318075339220115</v>
      </c>
      <c r="AF135" s="63">
        <v>6.9316549403222831</v>
      </c>
      <c r="AG135" s="63">
        <v>45.602025499760863</v>
      </c>
      <c r="AH135" s="63">
        <v>6.2472986731222846E-3</v>
      </c>
      <c r="AI135" s="63">
        <v>0</v>
      </c>
      <c r="AJ135" s="63">
        <v>3.0833455528455769</v>
      </c>
      <c r="AK135" s="63">
        <v>0</v>
      </c>
      <c r="AL135" s="63">
        <v>0</v>
      </c>
      <c r="AM135" s="63">
        <v>1.1552375278280727E-2</v>
      </c>
      <c r="AN135" s="63">
        <v>4192.3357110905545</v>
      </c>
      <c r="AO135" s="63">
        <v>4140.7107822873559</v>
      </c>
      <c r="AP135" s="63">
        <v>51.6249288031986</v>
      </c>
      <c r="AQ135" s="63">
        <v>602.50313774994572</v>
      </c>
      <c r="AR135" s="63">
        <v>102.99694528638213</v>
      </c>
      <c r="AS135" s="63">
        <v>337.71069094469817</v>
      </c>
      <c r="AT135" s="68">
        <v>71</v>
      </c>
    </row>
    <row r="136" spans="1:46" s="65" customFormat="1" ht="20.25" customHeight="1" x14ac:dyDescent="0.2">
      <c r="A136" s="59"/>
      <c r="B136" s="65">
        <v>72</v>
      </c>
      <c r="C136" s="61" t="s">
        <v>123</v>
      </c>
      <c r="D136" s="62"/>
      <c r="E136" s="63">
        <v>195.85846182361965</v>
      </c>
      <c r="F136" s="63">
        <v>64.793613916781055</v>
      </c>
      <c r="G136" s="63">
        <v>19.767428345353753</v>
      </c>
      <c r="H136" s="63">
        <v>0</v>
      </c>
      <c r="I136" s="63">
        <v>0</v>
      </c>
      <c r="J136" s="63">
        <v>0</v>
      </c>
      <c r="K136" s="63">
        <v>0</v>
      </c>
      <c r="L136" s="63">
        <v>0</v>
      </c>
      <c r="M136" s="63">
        <v>0</v>
      </c>
      <c r="N136" s="63">
        <v>0</v>
      </c>
      <c r="O136" s="63">
        <v>0</v>
      </c>
      <c r="P136" s="63">
        <v>0</v>
      </c>
      <c r="Q136" s="63">
        <v>17.105164518001583</v>
      </c>
      <c r="R136" s="63">
        <v>0</v>
      </c>
      <c r="S136" s="63">
        <v>0</v>
      </c>
      <c r="T136" s="63">
        <v>0</v>
      </c>
      <c r="U136" s="68">
        <v>72</v>
      </c>
      <c r="V136" s="65">
        <v>72</v>
      </c>
      <c r="W136" s="61" t="s">
        <v>123</v>
      </c>
      <c r="X136" s="62"/>
      <c r="Y136" s="63">
        <v>45.026185571427298</v>
      </c>
      <c r="Z136" s="63">
        <v>0</v>
      </c>
      <c r="AA136" s="63">
        <v>24.134397726939032</v>
      </c>
      <c r="AB136" s="63">
        <v>0</v>
      </c>
      <c r="AC136" s="63">
        <v>0</v>
      </c>
      <c r="AD136" s="63">
        <v>0</v>
      </c>
      <c r="AE136" s="63">
        <v>17.647364161340203</v>
      </c>
      <c r="AF136" s="63">
        <v>2.4504410244316066</v>
      </c>
      <c r="AG136" s="63">
        <v>0.73359980192635876</v>
      </c>
      <c r="AH136" s="63">
        <v>0</v>
      </c>
      <c r="AI136" s="63">
        <v>0</v>
      </c>
      <c r="AJ136" s="63">
        <v>2.8654978600802434</v>
      </c>
      <c r="AK136" s="63">
        <v>0</v>
      </c>
      <c r="AL136" s="63">
        <v>0</v>
      </c>
      <c r="AM136" s="63">
        <v>0</v>
      </c>
      <c r="AN136" s="63">
        <v>1381.7604677965296</v>
      </c>
      <c r="AO136" s="63">
        <v>1312.245280174046</v>
      </c>
      <c r="AP136" s="63">
        <v>69.515187622483452</v>
      </c>
      <c r="AQ136" s="63">
        <v>20.964081400038189</v>
      </c>
      <c r="AR136" s="63">
        <v>2.1674756754077453</v>
      </c>
      <c r="AS136" s="63">
        <v>15.391768688372201</v>
      </c>
      <c r="AT136" s="68">
        <v>72</v>
      </c>
    </row>
    <row r="137" spans="1:46" s="65" customFormat="1" ht="20.25" customHeight="1" x14ac:dyDescent="0.2">
      <c r="A137" s="59"/>
      <c r="B137" s="65">
        <v>73</v>
      </c>
      <c r="C137" s="61" t="s">
        <v>124</v>
      </c>
      <c r="D137" s="62"/>
      <c r="E137" s="63">
        <v>28.336674935223961</v>
      </c>
      <c r="F137" s="63">
        <v>7.0584786481918158</v>
      </c>
      <c r="G137" s="63">
        <v>2.8583685208260565</v>
      </c>
      <c r="H137" s="63">
        <v>0</v>
      </c>
      <c r="I137" s="63">
        <v>0</v>
      </c>
      <c r="J137" s="63">
        <v>0</v>
      </c>
      <c r="K137" s="63">
        <v>0</v>
      </c>
      <c r="L137" s="63">
        <v>0</v>
      </c>
      <c r="M137" s="63">
        <v>0</v>
      </c>
      <c r="N137" s="63">
        <v>0</v>
      </c>
      <c r="O137" s="63">
        <v>0</v>
      </c>
      <c r="P137" s="63">
        <v>0</v>
      </c>
      <c r="Q137" s="63">
        <v>2.4734053892902352</v>
      </c>
      <c r="R137" s="63">
        <v>0</v>
      </c>
      <c r="S137" s="63">
        <v>0</v>
      </c>
      <c r="T137" s="63">
        <v>0</v>
      </c>
      <c r="U137" s="68">
        <v>73</v>
      </c>
      <c r="V137" s="65">
        <v>73</v>
      </c>
      <c r="W137" s="61" t="s">
        <v>124</v>
      </c>
      <c r="X137" s="62"/>
      <c r="Y137" s="63">
        <v>4.2001101273657593</v>
      </c>
      <c r="Z137" s="63">
        <v>0</v>
      </c>
      <c r="AA137" s="63">
        <v>2.9807523349784844</v>
      </c>
      <c r="AB137" s="63">
        <v>0</v>
      </c>
      <c r="AC137" s="63">
        <v>0</v>
      </c>
      <c r="AD137" s="63">
        <v>0</v>
      </c>
      <c r="AE137" s="63">
        <v>0.50684288611531236</v>
      </c>
      <c r="AF137" s="63">
        <v>0.49098817469028949</v>
      </c>
      <c r="AG137" s="63">
        <v>0.10223052266628181</v>
      </c>
      <c r="AH137" s="63">
        <v>0</v>
      </c>
      <c r="AI137" s="63">
        <v>0</v>
      </c>
      <c r="AJ137" s="63">
        <v>0.38934910838062636</v>
      </c>
      <c r="AK137" s="63">
        <v>0</v>
      </c>
      <c r="AL137" s="63">
        <v>0</v>
      </c>
      <c r="AM137" s="63">
        <v>0</v>
      </c>
      <c r="AN137" s="63">
        <v>193.80602809309053</v>
      </c>
      <c r="AO137" s="63">
        <v>193.80602809309053</v>
      </c>
      <c r="AP137" s="63">
        <v>0</v>
      </c>
      <c r="AQ137" s="63">
        <v>113.27861262626263</v>
      </c>
      <c r="AR137" s="63">
        <v>13.285740230306109</v>
      </c>
      <c r="AS137" s="63">
        <v>79.122612626262622</v>
      </c>
      <c r="AT137" s="68">
        <v>73</v>
      </c>
    </row>
    <row r="138" spans="1:46" s="55" customFormat="1" ht="20.25" customHeight="1" x14ac:dyDescent="0.2">
      <c r="A138" s="36"/>
      <c r="B138" s="65">
        <v>74</v>
      </c>
      <c r="C138" s="61" t="s">
        <v>125</v>
      </c>
      <c r="D138" s="54"/>
      <c r="E138" s="63">
        <v>414.62874216218034</v>
      </c>
      <c r="F138" s="63">
        <v>127.49599554436251</v>
      </c>
      <c r="G138" s="63">
        <v>40.306576773558135</v>
      </c>
      <c r="H138" s="63">
        <v>0</v>
      </c>
      <c r="I138" s="63">
        <v>0</v>
      </c>
      <c r="J138" s="63">
        <v>0</v>
      </c>
      <c r="K138" s="63">
        <v>0</v>
      </c>
      <c r="L138" s="63">
        <v>0</v>
      </c>
      <c r="M138" s="63">
        <v>0</v>
      </c>
      <c r="N138" s="63">
        <v>0</v>
      </c>
      <c r="O138" s="63">
        <v>2.157966163937193E-2</v>
      </c>
      <c r="P138" s="63">
        <v>9.985459246205701E-2</v>
      </c>
      <c r="Q138" s="63">
        <v>34.638147417436699</v>
      </c>
      <c r="R138" s="63">
        <v>0</v>
      </c>
      <c r="S138" s="63">
        <v>0</v>
      </c>
      <c r="T138" s="63">
        <v>0.11000670703917972</v>
      </c>
      <c r="U138" s="68">
        <v>74</v>
      </c>
      <c r="V138" s="65">
        <v>74</v>
      </c>
      <c r="W138" s="61" t="s">
        <v>125</v>
      </c>
      <c r="X138" s="91"/>
      <c r="Y138" s="63">
        <v>87.18941877080438</v>
      </c>
      <c r="Z138" s="63">
        <v>0</v>
      </c>
      <c r="AA138" s="63">
        <v>22.880431915060424</v>
      </c>
      <c r="AB138" s="63">
        <v>0</v>
      </c>
      <c r="AC138" s="63">
        <v>0</v>
      </c>
      <c r="AD138" s="63">
        <v>0</v>
      </c>
      <c r="AE138" s="63">
        <v>30.318035969531735</v>
      </c>
      <c r="AF138" s="63">
        <v>24.762828400078462</v>
      </c>
      <c r="AG138" s="63">
        <v>5.2927686190483936</v>
      </c>
      <c r="AH138" s="63">
        <v>0</v>
      </c>
      <c r="AI138" s="63">
        <v>0</v>
      </c>
      <c r="AJ138" s="63">
        <v>6.1106632495561035</v>
      </c>
      <c r="AK138" s="63">
        <v>0</v>
      </c>
      <c r="AL138" s="63">
        <v>0</v>
      </c>
      <c r="AM138" s="63">
        <v>8.9100957512141463E-3</v>
      </c>
      <c r="AN138" s="63">
        <v>3012.801453402119</v>
      </c>
      <c r="AO138" s="63">
        <v>2977.2329121752105</v>
      </c>
      <c r="AP138" s="63">
        <v>35.568541226908664</v>
      </c>
      <c r="AQ138" s="63">
        <v>97.464766170308451</v>
      </c>
      <c r="AR138" s="63">
        <v>19.991019191180275</v>
      </c>
      <c r="AS138" s="63">
        <v>46.070320722971786</v>
      </c>
      <c r="AT138" s="68">
        <v>74</v>
      </c>
    </row>
    <row r="139" spans="1:46" s="65" customFormat="1" ht="20.25" customHeight="1" x14ac:dyDescent="0.2">
      <c r="A139" s="59"/>
      <c r="B139" s="56" t="s">
        <v>126</v>
      </c>
      <c r="C139" s="57" t="s">
        <v>127</v>
      </c>
      <c r="D139" s="62"/>
      <c r="E139" s="102">
        <v>7780.0937871450042</v>
      </c>
      <c r="F139" s="102">
        <v>4112.0786341430758</v>
      </c>
      <c r="G139" s="102">
        <v>1879.2734890275335</v>
      </c>
      <c r="H139" s="102">
        <v>0</v>
      </c>
      <c r="I139" s="102">
        <v>0</v>
      </c>
      <c r="J139" s="102">
        <v>9.2809233541908918E-3</v>
      </c>
      <c r="K139" s="102">
        <v>0</v>
      </c>
      <c r="L139" s="102">
        <v>0</v>
      </c>
      <c r="M139" s="102">
        <v>0</v>
      </c>
      <c r="N139" s="102">
        <v>0</v>
      </c>
      <c r="O139" s="102">
        <v>1.4038933558668436E-3</v>
      </c>
      <c r="P139" s="102">
        <v>2.5874963007529188</v>
      </c>
      <c r="Q139" s="102">
        <v>1621.7471384576636</v>
      </c>
      <c r="R139" s="102">
        <v>0</v>
      </c>
      <c r="S139" s="102">
        <v>0</v>
      </c>
      <c r="T139" s="102">
        <v>1.3925420497999974</v>
      </c>
      <c r="U139" s="58" t="s">
        <v>126</v>
      </c>
      <c r="V139" s="56" t="s">
        <v>126</v>
      </c>
      <c r="W139" s="57" t="s">
        <v>127</v>
      </c>
      <c r="X139" s="100"/>
      <c r="Y139" s="102">
        <v>2232.805145115542</v>
      </c>
      <c r="Z139" s="102">
        <v>0</v>
      </c>
      <c r="AA139" s="102">
        <v>87.857338281725944</v>
      </c>
      <c r="AB139" s="102">
        <v>0</v>
      </c>
      <c r="AC139" s="102">
        <v>0</v>
      </c>
      <c r="AD139" s="102">
        <v>0</v>
      </c>
      <c r="AE139" s="102">
        <v>499.86408037217626</v>
      </c>
      <c r="AF139" s="102">
        <v>9.8740441308469045</v>
      </c>
      <c r="AG139" s="102">
        <v>670.81099863119698</v>
      </c>
      <c r="AH139" s="102">
        <v>0</v>
      </c>
      <c r="AI139" s="102">
        <v>0</v>
      </c>
      <c r="AJ139" s="102">
        <v>744.47056977097623</v>
      </c>
      <c r="AK139" s="102">
        <v>0</v>
      </c>
      <c r="AL139" s="102">
        <v>0</v>
      </c>
      <c r="AM139" s="102">
        <v>3.8603730172463351</v>
      </c>
      <c r="AN139" s="102">
        <v>37476.356128629646</v>
      </c>
      <c r="AO139" s="102">
        <v>37227.835193000989</v>
      </c>
      <c r="AP139" s="102">
        <v>248.52093562866483</v>
      </c>
      <c r="AQ139" s="102">
        <v>4884.9411708196103</v>
      </c>
      <c r="AR139" s="102">
        <v>681.22413088248391</v>
      </c>
      <c r="AS139" s="102">
        <v>3133.5979252738543</v>
      </c>
      <c r="AT139" s="58" t="s">
        <v>126</v>
      </c>
    </row>
    <row r="140" spans="1:46" s="65" customFormat="1" ht="20.25" customHeight="1" x14ac:dyDescent="0.2">
      <c r="A140" s="59"/>
      <c r="B140" s="65">
        <v>75</v>
      </c>
      <c r="C140" s="61" t="s">
        <v>128</v>
      </c>
      <c r="D140" s="62"/>
      <c r="E140" s="63">
        <v>2764.4773137858456</v>
      </c>
      <c r="F140" s="63">
        <v>1538.8593873506491</v>
      </c>
      <c r="G140" s="63">
        <v>717.00813921622353</v>
      </c>
      <c r="H140" s="63">
        <v>0</v>
      </c>
      <c r="I140" s="63">
        <v>0</v>
      </c>
      <c r="J140" s="63">
        <v>9.2809233541908918E-3</v>
      </c>
      <c r="K140" s="63">
        <v>0</v>
      </c>
      <c r="L140" s="63">
        <v>0</v>
      </c>
      <c r="M140" s="63">
        <v>0</v>
      </c>
      <c r="N140" s="63">
        <v>0</v>
      </c>
      <c r="O140" s="63">
        <v>0</v>
      </c>
      <c r="P140" s="63">
        <v>8.7862275718971206E-2</v>
      </c>
      <c r="Q140" s="63">
        <v>619.17681798202591</v>
      </c>
      <c r="R140" s="63">
        <v>0</v>
      </c>
      <c r="S140" s="63">
        <v>0</v>
      </c>
      <c r="T140" s="63">
        <v>1.3269111435245975</v>
      </c>
      <c r="U140" s="68">
        <v>75</v>
      </c>
      <c r="V140" s="65">
        <v>75</v>
      </c>
      <c r="W140" s="61" t="s">
        <v>128</v>
      </c>
      <c r="X140" s="62"/>
      <c r="Y140" s="63">
        <v>821.85124813442542</v>
      </c>
      <c r="Z140" s="63">
        <v>0</v>
      </c>
      <c r="AA140" s="63">
        <v>8.253467966809616</v>
      </c>
      <c r="AB140" s="63">
        <v>0</v>
      </c>
      <c r="AC140" s="63">
        <v>0</v>
      </c>
      <c r="AD140" s="63">
        <v>0</v>
      </c>
      <c r="AE140" s="63">
        <v>205.32831902761771</v>
      </c>
      <c r="AF140" s="63">
        <v>5.6424358597283142</v>
      </c>
      <c r="AG140" s="63">
        <v>446.72527388758243</v>
      </c>
      <c r="AH140" s="63">
        <v>0</v>
      </c>
      <c r="AI140" s="63">
        <v>0</v>
      </c>
      <c r="AJ140" s="63">
        <v>116.32549057072848</v>
      </c>
      <c r="AK140" s="63">
        <v>0</v>
      </c>
      <c r="AL140" s="63">
        <v>0</v>
      </c>
      <c r="AM140" s="63">
        <v>3.8603730172463351</v>
      </c>
      <c r="AN140" s="63">
        <v>11739.350084812906</v>
      </c>
      <c r="AO140" s="63">
        <v>11640.558665952432</v>
      </c>
      <c r="AP140" s="63">
        <v>98.791418860473641</v>
      </c>
      <c r="AQ140" s="63">
        <v>4450.5702392218873</v>
      </c>
      <c r="AR140" s="63">
        <v>543.42180383825144</v>
      </c>
      <c r="AS140" s="63">
        <v>3053.4997854763333</v>
      </c>
      <c r="AT140" s="68">
        <v>75</v>
      </c>
    </row>
    <row r="141" spans="1:46" s="65" customFormat="1" ht="20.25" customHeight="1" x14ac:dyDescent="0.2">
      <c r="A141" s="59"/>
      <c r="B141" s="65">
        <v>76</v>
      </c>
      <c r="C141" s="61" t="s">
        <v>129</v>
      </c>
      <c r="D141" s="62"/>
      <c r="E141" s="63">
        <v>3228.6302444197149</v>
      </c>
      <c r="F141" s="63">
        <v>1510.9614892870977</v>
      </c>
      <c r="G141" s="63">
        <v>671.37237186599702</v>
      </c>
      <c r="H141" s="63">
        <v>0</v>
      </c>
      <c r="I141" s="63">
        <v>0</v>
      </c>
      <c r="J141" s="63">
        <v>0</v>
      </c>
      <c r="K141" s="63">
        <v>0</v>
      </c>
      <c r="L141" s="63">
        <v>0</v>
      </c>
      <c r="M141" s="63">
        <v>0</v>
      </c>
      <c r="N141" s="63">
        <v>0</v>
      </c>
      <c r="O141" s="63">
        <v>1.4038933558668436E-3</v>
      </c>
      <c r="P141" s="63">
        <v>0</v>
      </c>
      <c r="Q141" s="63">
        <v>580.89425257127232</v>
      </c>
      <c r="R141" s="63">
        <v>0</v>
      </c>
      <c r="S141" s="63">
        <v>0</v>
      </c>
      <c r="T141" s="63">
        <v>6.56309062753999E-2</v>
      </c>
      <c r="U141" s="68">
        <v>76</v>
      </c>
      <c r="V141" s="65">
        <v>76</v>
      </c>
      <c r="W141" s="61" t="s">
        <v>129</v>
      </c>
      <c r="X141" s="62"/>
      <c r="Y141" s="63">
        <v>839.5891174211007</v>
      </c>
      <c r="Z141" s="63">
        <v>0</v>
      </c>
      <c r="AA141" s="63">
        <v>63.128017135766719</v>
      </c>
      <c r="AB141" s="63">
        <v>0</v>
      </c>
      <c r="AC141" s="63">
        <v>0</v>
      </c>
      <c r="AD141" s="63">
        <v>0</v>
      </c>
      <c r="AE141" s="63">
        <v>145.36359164288487</v>
      </c>
      <c r="AF141" s="63">
        <v>2.3572095282547418</v>
      </c>
      <c r="AG141" s="63">
        <v>10.880637659131501</v>
      </c>
      <c r="AH141" s="63">
        <v>0</v>
      </c>
      <c r="AI141" s="63">
        <v>0</v>
      </c>
      <c r="AJ141" s="63">
        <v>480.10617636708457</v>
      </c>
      <c r="AK141" s="63">
        <v>0</v>
      </c>
      <c r="AL141" s="63">
        <v>0</v>
      </c>
      <c r="AM141" s="63">
        <v>0</v>
      </c>
      <c r="AN141" s="63">
        <v>18154.95382182311</v>
      </c>
      <c r="AO141" s="63">
        <v>18061.628217469257</v>
      </c>
      <c r="AP141" s="63">
        <v>93.325604353855553</v>
      </c>
      <c r="AQ141" s="63">
        <v>108.03220041074208</v>
      </c>
      <c r="AR141" s="63">
        <v>21.049473079642848</v>
      </c>
      <c r="AS141" s="63">
        <v>53.916600523560199</v>
      </c>
      <c r="AT141" s="68">
        <v>76</v>
      </c>
    </row>
    <row r="142" spans="1:46" s="55" customFormat="1" ht="20.25" customHeight="1" x14ac:dyDescent="0.2">
      <c r="A142" s="36"/>
      <c r="B142" s="65">
        <v>77</v>
      </c>
      <c r="C142" s="61" t="s">
        <v>130</v>
      </c>
      <c r="D142" s="54"/>
      <c r="E142" s="63">
        <v>1786.9862289394425</v>
      </c>
      <c r="F142" s="63">
        <v>1062.257757505329</v>
      </c>
      <c r="G142" s="63">
        <v>490.89297794531296</v>
      </c>
      <c r="H142" s="63">
        <v>0</v>
      </c>
      <c r="I142" s="63">
        <v>0</v>
      </c>
      <c r="J142" s="63">
        <v>0</v>
      </c>
      <c r="K142" s="63">
        <v>0</v>
      </c>
      <c r="L142" s="63">
        <v>0</v>
      </c>
      <c r="M142" s="63">
        <v>0</v>
      </c>
      <c r="N142" s="63">
        <v>0</v>
      </c>
      <c r="O142" s="63">
        <v>0</v>
      </c>
      <c r="P142" s="63">
        <v>2.4996340250339477</v>
      </c>
      <c r="Q142" s="63">
        <v>421.6760679043656</v>
      </c>
      <c r="R142" s="63">
        <v>0</v>
      </c>
      <c r="S142" s="63">
        <v>0</v>
      </c>
      <c r="T142" s="63">
        <v>0</v>
      </c>
      <c r="U142" s="68">
        <v>77</v>
      </c>
      <c r="V142" s="65">
        <v>77</v>
      </c>
      <c r="W142" s="61" t="s">
        <v>130</v>
      </c>
      <c r="X142" s="91"/>
      <c r="Y142" s="63">
        <v>571.36477956001602</v>
      </c>
      <c r="Z142" s="63">
        <v>0</v>
      </c>
      <c r="AA142" s="63">
        <v>16.475853179149613</v>
      </c>
      <c r="AB142" s="63">
        <v>0</v>
      </c>
      <c r="AC142" s="63">
        <v>0</v>
      </c>
      <c r="AD142" s="63">
        <v>0</v>
      </c>
      <c r="AE142" s="63">
        <v>149.17216970167374</v>
      </c>
      <c r="AF142" s="63">
        <v>1.87439874286385</v>
      </c>
      <c r="AG142" s="63">
        <v>213.20508708448304</v>
      </c>
      <c r="AH142" s="63">
        <v>0</v>
      </c>
      <c r="AI142" s="63">
        <v>0</v>
      </c>
      <c r="AJ142" s="63">
        <v>148.03890283316312</v>
      </c>
      <c r="AK142" s="63">
        <v>0</v>
      </c>
      <c r="AL142" s="63">
        <v>0</v>
      </c>
      <c r="AM142" s="63">
        <v>0</v>
      </c>
      <c r="AN142" s="63">
        <v>7582.0522219936292</v>
      </c>
      <c r="AO142" s="63">
        <v>7525.6483095792937</v>
      </c>
      <c r="AP142" s="63">
        <v>56.403912414335636</v>
      </c>
      <c r="AQ142" s="63">
        <v>326.33873118698119</v>
      </c>
      <c r="AR142" s="63">
        <v>116.75285396458976</v>
      </c>
      <c r="AS142" s="63">
        <v>26.181539273960695</v>
      </c>
      <c r="AT142" s="68">
        <v>77</v>
      </c>
    </row>
    <row r="143" spans="1:46" s="65" customFormat="1" ht="20.25" customHeight="1" x14ac:dyDescent="0.2">
      <c r="A143" s="59"/>
      <c r="B143" s="56" t="s">
        <v>131</v>
      </c>
      <c r="C143" s="57" t="s">
        <v>132</v>
      </c>
      <c r="D143" s="62"/>
      <c r="E143" s="102">
        <v>5263.6328656450296</v>
      </c>
      <c r="F143" s="102">
        <v>2674.0081234411127</v>
      </c>
      <c r="G143" s="102">
        <v>1237.0260705114949</v>
      </c>
      <c r="H143" s="102">
        <v>0</v>
      </c>
      <c r="I143" s="102">
        <v>0</v>
      </c>
      <c r="J143" s="102">
        <v>0</v>
      </c>
      <c r="K143" s="102">
        <v>0</v>
      </c>
      <c r="L143" s="102">
        <v>0</v>
      </c>
      <c r="M143" s="102">
        <v>0</v>
      </c>
      <c r="N143" s="102">
        <v>0</v>
      </c>
      <c r="O143" s="102">
        <v>1.5501774657159375</v>
      </c>
      <c r="P143" s="102">
        <v>2.6757371292088603</v>
      </c>
      <c r="Q143" s="102">
        <v>1029.3197669627689</v>
      </c>
      <c r="R143" s="102">
        <v>1.9558274156058895</v>
      </c>
      <c r="S143" s="102">
        <v>0</v>
      </c>
      <c r="T143" s="102">
        <v>40.232934211782506</v>
      </c>
      <c r="U143" s="58" t="s">
        <v>131</v>
      </c>
      <c r="V143" s="56" t="s">
        <v>131</v>
      </c>
      <c r="W143" s="57" t="s">
        <v>132</v>
      </c>
      <c r="X143" s="100"/>
      <c r="Y143" s="102">
        <v>1436.9820529296182</v>
      </c>
      <c r="Z143" s="102">
        <v>0</v>
      </c>
      <c r="AA143" s="102">
        <v>70.098257380507576</v>
      </c>
      <c r="AB143" s="102">
        <v>0</v>
      </c>
      <c r="AC143" s="102">
        <v>0</v>
      </c>
      <c r="AD143" s="102">
        <v>0</v>
      </c>
      <c r="AE143" s="102">
        <v>504.65247193076249</v>
      </c>
      <c r="AF143" s="102">
        <v>63.824885092721708</v>
      </c>
      <c r="AG143" s="102">
        <v>567.54412837012728</v>
      </c>
      <c r="AH143" s="102">
        <v>2.1626181918445919</v>
      </c>
      <c r="AI143" s="102">
        <v>0</v>
      </c>
      <c r="AJ143" s="102">
        <v>181.1191050300161</v>
      </c>
      <c r="AK143" s="102">
        <v>0</v>
      </c>
      <c r="AL143" s="102">
        <v>0</v>
      </c>
      <c r="AM143" s="102">
        <v>8.9480458890646624</v>
      </c>
      <c r="AN143" s="102">
        <v>26627.687707736077</v>
      </c>
      <c r="AO143" s="102">
        <v>26381.769947082415</v>
      </c>
      <c r="AP143" s="102">
        <v>245.91776065366099</v>
      </c>
      <c r="AQ143" s="102">
        <v>2839.2298185349987</v>
      </c>
      <c r="AR143" s="102">
        <v>761.57616603090673</v>
      </c>
      <c r="AS143" s="102">
        <v>881.31139803067788</v>
      </c>
      <c r="AT143" s="58" t="s">
        <v>131</v>
      </c>
    </row>
    <row r="144" spans="1:46" s="65" customFormat="1" ht="20.25" customHeight="1" x14ac:dyDescent="0.2">
      <c r="A144" s="59"/>
      <c r="B144" s="65">
        <v>78</v>
      </c>
      <c r="C144" s="61" t="s">
        <v>133</v>
      </c>
      <c r="D144" s="62"/>
      <c r="E144" s="63">
        <v>2104.0479405260908</v>
      </c>
      <c r="F144" s="63">
        <v>1566.6407344806596</v>
      </c>
      <c r="G144" s="63">
        <v>691.82146645021737</v>
      </c>
      <c r="H144" s="63">
        <v>0</v>
      </c>
      <c r="I144" s="63">
        <v>0</v>
      </c>
      <c r="J144" s="63">
        <v>0</v>
      </c>
      <c r="K144" s="63">
        <v>0</v>
      </c>
      <c r="L144" s="63">
        <v>0</v>
      </c>
      <c r="M144" s="63">
        <v>0</v>
      </c>
      <c r="N144" s="63">
        <v>0</v>
      </c>
      <c r="O144" s="63">
        <v>1.5478513272271175</v>
      </c>
      <c r="P144" s="63">
        <v>2.6757371292088603</v>
      </c>
      <c r="Q144" s="63">
        <v>567.97973295235499</v>
      </c>
      <c r="R144" s="63">
        <v>1.9558274156058895</v>
      </c>
      <c r="S144" s="63">
        <v>0</v>
      </c>
      <c r="T144" s="63">
        <v>28.174348635278317</v>
      </c>
      <c r="U144" s="68">
        <v>78</v>
      </c>
      <c r="V144" s="65">
        <v>78</v>
      </c>
      <c r="W144" s="61" t="s">
        <v>133</v>
      </c>
      <c r="X144" s="62"/>
      <c r="Y144" s="63">
        <v>874.81926803044234</v>
      </c>
      <c r="Z144" s="63">
        <v>0</v>
      </c>
      <c r="AA144" s="63">
        <v>27.195450348287725</v>
      </c>
      <c r="AB144" s="63">
        <v>0</v>
      </c>
      <c r="AC144" s="63">
        <v>0</v>
      </c>
      <c r="AD144" s="63">
        <v>0</v>
      </c>
      <c r="AE144" s="63">
        <v>249.32506435621502</v>
      </c>
      <c r="AF144" s="63">
        <v>7.7297781584496983</v>
      </c>
      <c r="AG144" s="63">
        <v>424.40550995212391</v>
      </c>
      <c r="AH144" s="63">
        <v>2.1388134218354806</v>
      </c>
      <c r="AI144" s="63">
        <v>0</v>
      </c>
      <c r="AJ144" s="63">
        <v>121.93645957320402</v>
      </c>
      <c r="AK144" s="63">
        <v>0</v>
      </c>
      <c r="AL144" s="63">
        <v>0</v>
      </c>
      <c r="AM144" s="63">
        <v>8.9421685061262401</v>
      </c>
      <c r="AN144" s="63">
        <v>5215.084235692877</v>
      </c>
      <c r="AO144" s="63">
        <v>5108.2733127035444</v>
      </c>
      <c r="AP144" s="63">
        <v>106.81092298933234</v>
      </c>
      <c r="AQ144" s="63">
        <v>1708.0091945939885</v>
      </c>
      <c r="AR144" s="63">
        <v>534.01815992699574</v>
      </c>
      <c r="AS144" s="63">
        <v>335.11434987473353</v>
      </c>
      <c r="AT144" s="68">
        <v>78</v>
      </c>
    </row>
    <row r="145" spans="1:46" s="55" customFormat="1" ht="20.25" customHeight="1" x14ac:dyDescent="0.2">
      <c r="A145" s="36"/>
      <c r="B145" s="65">
        <v>79</v>
      </c>
      <c r="C145" s="61" t="s">
        <v>134</v>
      </c>
      <c r="D145" s="54"/>
      <c r="E145" s="63">
        <v>440.49186991802304</v>
      </c>
      <c r="F145" s="63">
        <v>198.60008560755657</v>
      </c>
      <c r="G145" s="63">
        <v>85.628129242011511</v>
      </c>
      <c r="H145" s="63">
        <v>0</v>
      </c>
      <c r="I145" s="63">
        <v>0</v>
      </c>
      <c r="J145" s="63">
        <v>0</v>
      </c>
      <c r="K145" s="63">
        <v>0</v>
      </c>
      <c r="L145" s="63">
        <v>0</v>
      </c>
      <c r="M145" s="63">
        <v>0</v>
      </c>
      <c r="N145" s="63">
        <v>0</v>
      </c>
      <c r="O145" s="63">
        <v>0</v>
      </c>
      <c r="P145" s="63">
        <v>0</v>
      </c>
      <c r="Q145" s="63">
        <v>74.095790937700627</v>
      </c>
      <c r="R145" s="63">
        <v>0</v>
      </c>
      <c r="S145" s="63">
        <v>0</v>
      </c>
      <c r="T145" s="63">
        <v>0</v>
      </c>
      <c r="U145" s="68">
        <v>79</v>
      </c>
      <c r="V145" s="65">
        <v>79</v>
      </c>
      <c r="W145" s="61" t="s">
        <v>134</v>
      </c>
      <c r="X145" s="91"/>
      <c r="Y145" s="63">
        <v>112.97195636554505</v>
      </c>
      <c r="Z145" s="63">
        <v>0</v>
      </c>
      <c r="AA145" s="63">
        <v>11.913988191633431</v>
      </c>
      <c r="AB145" s="63">
        <v>0</v>
      </c>
      <c r="AC145" s="63">
        <v>0</v>
      </c>
      <c r="AD145" s="63">
        <v>0</v>
      </c>
      <c r="AE145" s="63">
        <v>90.020903043570669</v>
      </c>
      <c r="AF145" s="63">
        <v>1.2021105538332455</v>
      </c>
      <c r="AG145" s="63">
        <v>1.254601408026917</v>
      </c>
      <c r="AH145" s="63">
        <v>0</v>
      </c>
      <c r="AI145" s="63">
        <v>0</v>
      </c>
      <c r="AJ145" s="63">
        <v>10.349953421714432</v>
      </c>
      <c r="AK145" s="63">
        <v>0</v>
      </c>
      <c r="AL145" s="63">
        <v>0</v>
      </c>
      <c r="AM145" s="63">
        <v>2.9326835323024562E-3</v>
      </c>
      <c r="AN145" s="63">
        <v>2540.0835701886172</v>
      </c>
      <c r="AO145" s="63">
        <v>2531.6133903965501</v>
      </c>
      <c r="AP145" s="63">
        <v>8.47017979206713</v>
      </c>
      <c r="AQ145" s="63">
        <v>74.970954488128839</v>
      </c>
      <c r="AR145" s="63">
        <v>2.661329880222254</v>
      </c>
      <c r="AS145" s="63">
        <v>68.129003508121087</v>
      </c>
      <c r="AT145" s="68">
        <v>79</v>
      </c>
    </row>
    <row r="146" spans="1:46" s="65" customFormat="1" ht="20.25" customHeight="1" x14ac:dyDescent="0.2">
      <c r="A146" s="59"/>
      <c r="B146" s="65">
        <v>80</v>
      </c>
      <c r="C146" s="61" t="s">
        <v>135</v>
      </c>
      <c r="D146" s="62"/>
      <c r="E146" s="63">
        <v>2719.0930552009158</v>
      </c>
      <c r="F146" s="63">
        <v>908.76730335289676</v>
      </c>
      <c r="G146" s="63">
        <v>459.57647481926602</v>
      </c>
      <c r="H146" s="63">
        <v>0</v>
      </c>
      <c r="I146" s="63">
        <v>0</v>
      </c>
      <c r="J146" s="63">
        <v>0</v>
      </c>
      <c r="K146" s="63">
        <v>0</v>
      </c>
      <c r="L146" s="63">
        <v>0</v>
      </c>
      <c r="M146" s="63">
        <v>0</v>
      </c>
      <c r="N146" s="63">
        <v>0</v>
      </c>
      <c r="O146" s="63">
        <v>2.326138488820002E-3</v>
      </c>
      <c r="P146" s="63">
        <v>0</v>
      </c>
      <c r="Q146" s="63">
        <v>387.24424307271335</v>
      </c>
      <c r="R146" s="63">
        <v>0</v>
      </c>
      <c r="S146" s="63">
        <v>0</v>
      </c>
      <c r="T146" s="63">
        <v>12.058585576504187</v>
      </c>
      <c r="U146" s="68">
        <v>80</v>
      </c>
      <c r="V146" s="65">
        <v>80</v>
      </c>
      <c r="W146" s="61" t="s">
        <v>135</v>
      </c>
      <c r="X146" s="62"/>
      <c r="Y146" s="63">
        <v>449.19082853363074</v>
      </c>
      <c r="Z146" s="63">
        <v>0</v>
      </c>
      <c r="AA146" s="63">
        <v>30.988818840586426</v>
      </c>
      <c r="AB146" s="63">
        <v>0</v>
      </c>
      <c r="AC146" s="63">
        <v>0</v>
      </c>
      <c r="AD146" s="63">
        <v>0</v>
      </c>
      <c r="AE146" s="63">
        <v>165.30650453097678</v>
      </c>
      <c r="AF146" s="63">
        <v>54.89299638043876</v>
      </c>
      <c r="AG146" s="63">
        <v>141.88401700997642</v>
      </c>
      <c r="AH146" s="63">
        <v>2.3804770009111055E-2</v>
      </c>
      <c r="AI146" s="63">
        <v>0</v>
      </c>
      <c r="AJ146" s="63">
        <v>48.832692035097672</v>
      </c>
      <c r="AK146" s="63">
        <v>0</v>
      </c>
      <c r="AL146" s="63">
        <v>0</v>
      </c>
      <c r="AM146" s="63">
        <v>2.9446994061175014E-3</v>
      </c>
      <c r="AN146" s="63">
        <v>18872.519901854583</v>
      </c>
      <c r="AO146" s="63">
        <v>18741.88324398232</v>
      </c>
      <c r="AP146" s="63">
        <v>130.63665787226151</v>
      </c>
      <c r="AQ146" s="63">
        <v>1056.2496694528813</v>
      </c>
      <c r="AR146" s="63">
        <v>224.8966762236887</v>
      </c>
      <c r="AS146" s="63">
        <v>478.06804464782329</v>
      </c>
      <c r="AT146" s="68">
        <v>80</v>
      </c>
    </row>
    <row r="147" spans="1:46" s="65" customFormat="1" ht="20.25" customHeight="1" x14ac:dyDescent="0.2">
      <c r="A147" s="59"/>
      <c r="B147" s="56" t="s">
        <v>136</v>
      </c>
      <c r="C147" s="57" t="s">
        <v>137</v>
      </c>
      <c r="D147" s="62"/>
      <c r="E147" s="103">
        <v>5347.5099555382685</v>
      </c>
      <c r="F147" s="103">
        <v>2412.5321221194481</v>
      </c>
      <c r="G147" s="103">
        <v>1572.9658026456259</v>
      </c>
      <c r="H147" s="103">
        <v>0</v>
      </c>
      <c r="I147" s="103">
        <v>1.1171014886130913E-2</v>
      </c>
      <c r="J147" s="103">
        <v>0</v>
      </c>
      <c r="K147" s="103">
        <v>0</v>
      </c>
      <c r="L147" s="103">
        <v>0</v>
      </c>
      <c r="M147" s="103">
        <v>0</v>
      </c>
      <c r="N147" s="103">
        <v>0</v>
      </c>
      <c r="O147" s="103">
        <v>0</v>
      </c>
      <c r="P147" s="103">
        <v>1.0648961344132181E-2</v>
      </c>
      <c r="Q147" s="103">
        <v>1359.9902218993946</v>
      </c>
      <c r="R147" s="103">
        <v>0</v>
      </c>
      <c r="S147" s="103">
        <v>0</v>
      </c>
      <c r="T147" s="103">
        <v>1.2815189822905848</v>
      </c>
      <c r="U147" s="58" t="s">
        <v>136</v>
      </c>
      <c r="V147" s="56" t="s">
        <v>136</v>
      </c>
      <c r="W147" s="57" t="s">
        <v>137</v>
      </c>
      <c r="X147" s="100"/>
      <c r="Y147" s="103">
        <v>839.56631947382232</v>
      </c>
      <c r="Z147" s="103">
        <v>0</v>
      </c>
      <c r="AA147" s="103">
        <v>69.546402987549598</v>
      </c>
      <c r="AB147" s="103">
        <v>0</v>
      </c>
      <c r="AC147" s="103">
        <v>0</v>
      </c>
      <c r="AD147" s="103">
        <v>0</v>
      </c>
      <c r="AE147" s="103">
        <v>273.22785679075918</v>
      </c>
      <c r="AF147" s="103">
        <v>24.455820532832568</v>
      </c>
      <c r="AG147" s="103">
        <v>365.30971550440427</v>
      </c>
      <c r="AH147" s="103">
        <v>0</v>
      </c>
      <c r="AI147" s="103">
        <v>0</v>
      </c>
      <c r="AJ147" s="103">
        <v>91.143833986192462</v>
      </c>
      <c r="AK147" s="103">
        <v>0</v>
      </c>
      <c r="AL147" s="103">
        <v>0</v>
      </c>
      <c r="AM147" s="103">
        <v>4.7551490030519755E-2</v>
      </c>
      <c r="AN147" s="103">
        <v>30980.947377019162</v>
      </c>
      <c r="AO147" s="103">
        <v>30140.032937880569</v>
      </c>
      <c r="AP147" s="103">
        <v>840.91443913859518</v>
      </c>
      <c r="AQ147" s="103">
        <v>330.00909131836227</v>
      </c>
      <c r="AR147" s="103">
        <v>12.577270458867417</v>
      </c>
      <c r="AS147" s="103">
        <v>297.67447974638981</v>
      </c>
      <c r="AT147" s="58" t="s">
        <v>136</v>
      </c>
    </row>
    <row r="148" spans="1:46" s="55" customFormat="1" ht="20.25" customHeight="1" x14ac:dyDescent="0.2">
      <c r="A148" s="36"/>
      <c r="B148" s="65">
        <v>81</v>
      </c>
      <c r="C148" s="61" t="s">
        <v>138</v>
      </c>
      <c r="D148" s="54"/>
      <c r="E148" s="63">
        <v>3803.493951573756</v>
      </c>
      <c r="F148" s="63">
        <v>1678.3832669574961</v>
      </c>
      <c r="G148" s="63">
        <v>1261.4841131598464</v>
      </c>
      <c r="H148" s="63">
        <v>0</v>
      </c>
      <c r="I148" s="63">
        <v>1.1171014886130913E-2</v>
      </c>
      <c r="J148" s="63">
        <v>0</v>
      </c>
      <c r="K148" s="63">
        <v>0</v>
      </c>
      <c r="L148" s="63">
        <v>0</v>
      </c>
      <c r="M148" s="63">
        <v>0</v>
      </c>
      <c r="N148" s="63">
        <v>0</v>
      </c>
      <c r="O148" s="63">
        <v>0</v>
      </c>
      <c r="P148" s="63">
        <v>1.0648961344132181E-2</v>
      </c>
      <c r="Q148" s="63">
        <v>1090.9207334053676</v>
      </c>
      <c r="R148" s="63">
        <v>0</v>
      </c>
      <c r="S148" s="63">
        <v>0</v>
      </c>
      <c r="T148" s="63">
        <v>0.74754520711486283</v>
      </c>
      <c r="U148" s="68">
        <v>81</v>
      </c>
      <c r="V148" s="65">
        <v>81</v>
      </c>
      <c r="W148" s="61" t="s">
        <v>138</v>
      </c>
      <c r="X148" s="91"/>
      <c r="Y148" s="63">
        <v>416.89915379764966</v>
      </c>
      <c r="Z148" s="63">
        <v>0</v>
      </c>
      <c r="AA148" s="63">
        <v>3.9286098808762357</v>
      </c>
      <c r="AB148" s="63">
        <v>0</v>
      </c>
      <c r="AC148" s="63">
        <v>0</v>
      </c>
      <c r="AD148" s="63">
        <v>0</v>
      </c>
      <c r="AE148" s="63">
        <v>150.27534526513546</v>
      </c>
      <c r="AF148" s="63">
        <v>3.3340902382131437</v>
      </c>
      <c r="AG148" s="63">
        <v>178.04124778845835</v>
      </c>
      <c r="AH148" s="63">
        <v>0</v>
      </c>
      <c r="AI148" s="63">
        <v>0</v>
      </c>
      <c r="AJ148" s="63">
        <v>64.214213519850247</v>
      </c>
      <c r="AK148" s="63">
        <v>0</v>
      </c>
      <c r="AL148" s="63">
        <v>0</v>
      </c>
      <c r="AM148" s="63">
        <v>4.4581791858067023E-2</v>
      </c>
      <c r="AN148" s="63">
        <v>22451.868118391405</v>
      </c>
      <c r="AO148" s="63">
        <v>21752.362100413437</v>
      </c>
      <c r="AP148" s="63">
        <v>699.50601797797083</v>
      </c>
      <c r="AQ148" s="63">
        <v>168.05960139885786</v>
      </c>
      <c r="AR148" s="63">
        <v>10.217270687951</v>
      </c>
      <c r="AS148" s="63">
        <v>141.79225824987822</v>
      </c>
      <c r="AT148" s="68">
        <v>81</v>
      </c>
    </row>
    <row r="149" spans="1:46" s="65" customFormat="1" ht="20.25" customHeight="1" x14ac:dyDescent="0.2">
      <c r="A149" s="59"/>
      <c r="B149" s="65">
        <v>82</v>
      </c>
      <c r="C149" s="61" t="s">
        <v>139</v>
      </c>
      <c r="D149" s="62"/>
      <c r="E149" s="63">
        <v>1544.0160039645125</v>
      </c>
      <c r="F149" s="63">
        <v>734.14885516195216</v>
      </c>
      <c r="G149" s="63">
        <v>311.48168948577955</v>
      </c>
      <c r="H149" s="63">
        <v>0</v>
      </c>
      <c r="I149" s="63">
        <v>0</v>
      </c>
      <c r="J149" s="63">
        <v>0</v>
      </c>
      <c r="K149" s="63">
        <v>0</v>
      </c>
      <c r="L149" s="63">
        <v>0</v>
      </c>
      <c r="M149" s="63">
        <v>0</v>
      </c>
      <c r="N149" s="63">
        <v>0</v>
      </c>
      <c r="O149" s="63">
        <v>0</v>
      </c>
      <c r="P149" s="63">
        <v>0</v>
      </c>
      <c r="Q149" s="63">
        <v>269.06948849402698</v>
      </c>
      <c r="R149" s="63">
        <v>0</v>
      </c>
      <c r="S149" s="63">
        <v>0</v>
      </c>
      <c r="T149" s="63">
        <v>0.53397377517572198</v>
      </c>
      <c r="U149" s="68">
        <v>82</v>
      </c>
      <c r="V149" s="65">
        <v>82</v>
      </c>
      <c r="W149" s="61" t="s">
        <v>139</v>
      </c>
      <c r="X149" s="62"/>
      <c r="Y149" s="63">
        <v>422.66716567617266</v>
      </c>
      <c r="Z149" s="63">
        <v>0</v>
      </c>
      <c r="AA149" s="63">
        <v>65.617793106673361</v>
      </c>
      <c r="AB149" s="63">
        <v>0</v>
      </c>
      <c r="AC149" s="63">
        <v>0</v>
      </c>
      <c r="AD149" s="63">
        <v>0</v>
      </c>
      <c r="AE149" s="63">
        <v>122.95251152562371</v>
      </c>
      <c r="AF149" s="63">
        <v>21.121730294619425</v>
      </c>
      <c r="AG149" s="63">
        <v>187.26846771594589</v>
      </c>
      <c r="AH149" s="63">
        <v>0</v>
      </c>
      <c r="AI149" s="63">
        <v>0</v>
      </c>
      <c r="AJ149" s="63">
        <v>26.929620466342211</v>
      </c>
      <c r="AK149" s="63">
        <v>0</v>
      </c>
      <c r="AL149" s="63">
        <v>0</v>
      </c>
      <c r="AM149" s="63">
        <v>2.9696981724527337E-3</v>
      </c>
      <c r="AN149" s="63">
        <v>8529.0792586277585</v>
      </c>
      <c r="AO149" s="63">
        <v>8387.6708374671343</v>
      </c>
      <c r="AP149" s="63">
        <v>141.40842116062433</v>
      </c>
      <c r="AQ149" s="63">
        <v>161.9494899195044</v>
      </c>
      <c r="AR149" s="63">
        <v>2.3599997709164171</v>
      </c>
      <c r="AS149" s="63">
        <v>155.88222149651162</v>
      </c>
      <c r="AT149" s="68">
        <v>82</v>
      </c>
    </row>
    <row r="150" spans="1:46" s="65" customFormat="1" ht="20.25" customHeight="1" x14ac:dyDescent="0.2">
      <c r="A150" s="59"/>
      <c r="B150" s="56" t="s">
        <v>140</v>
      </c>
      <c r="C150" s="57" t="s">
        <v>141</v>
      </c>
      <c r="D150" s="62"/>
      <c r="E150" s="102">
        <v>7792.4433671913694</v>
      </c>
      <c r="F150" s="102">
        <v>3722.598273272265</v>
      </c>
      <c r="G150" s="102">
        <v>1796.8269015653505</v>
      </c>
      <c r="H150" s="102">
        <v>0</v>
      </c>
      <c r="I150" s="102">
        <v>0</v>
      </c>
      <c r="J150" s="102">
        <v>0</v>
      </c>
      <c r="K150" s="102">
        <v>0</v>
      </c>
      <c r="L150" s="102">
        <v>0</v>
      </c>
      <c r="M150" s="102">
        <v>0</v>
      </c>
      <c r="N150" s="102">
        <v>0</v>
      </c>
      <c r="O150" s="102">
        <v>1.6793634519862797E-2</v>
      </c>
      <c r="P150" s="102">
        <v>1.0543070028764743</v>
      </c>
      <c r="Q150" s="102">
        <v>1548.9584145690201</v>
      </c>
      <c r="R150" s="102">
        <v>0</v>
      </c>
      <c r="S150" s="102">
        <v>0</v>
      </c>
      <c r="T150" s="102">
        <v>5.2555751155983153</v>
      </c>
      <c r="U150" s="58" t="s">
        <v>140</v>
      </c>
      <c r="V150" s="56" t="s">
        <v>140</v>
      </c>
      <c r="W150" s="57" t="s">
        <v>141</v>
      </c>
      <c r="X150" s="100"/>
      <c r="Y150" s="102">
        <v>1925.7713717069148</v>
      </c>
      <c r="Z150" s="102">
        <v>0</v>
      </c>
      <c r="AA150" s="102">
        <v>84.625346684101302</v>
      </c>
      <c r="AB150" s="102">
        <v>0.10249440145960222</v>
      </c>
      <c r="AC150" s="102">
        <v>0</v>
      </c>
      <c r="AD150" s="102">
        <v>0</v>
      </c>
      <c r="AE150" s="102">
        <v>568.6633462097999</v>
      </c>
      <c r="AF150" s="102">
        <v>21.248119823612981</v>
      </c>
      <c r="AG150" s="102">
        <v>671.10666083801721</v>
      </c>
      <c r="AH150" s="102">
        <v>8.6587078651685276E-4</v>
      </c>
      <c r="AI150" s="102">
        <v>0</v>
      </c>
      <c r="AJ150" s="102">
        <v>456.87600710998811</v>
      </c>
      <c r="AK150" s="102">
        <v>0</v>
      </c>
      <c r="AL150" s="102">
        <v>0</v>
      </c>
      <c r="AM150" s="102">
        <v>3.5625983335855767E-2</v>
      </c>
      <c r="AN150" s="102">
        <v>42548.421299802103</v>
      </c>
      <c r="AO150" s="102">
        <v>42012.870398335283</v>
      </c>
      <c r="AP150" s="102">
        <v>535.55090146683153</v>
      </c>
      <c r="AQ150" s="102">
        <v>1940.5345376020086</v>
      </c>
      <c r="AR150" s="102">
        <v>398.02531038072414</v>
      </c>
      <c r="AS150" s="102">
        <v>917.26054114432077</v>
      </c>
      <c r="AT150" s="58" t="s">
        <v>140</v>
      </c>
    </row>
    <row r="151" spans="1:46" s="65" customFormat="1" ht="20.25" customHeight="1" x14ac:dyDescent="0.2">
      <c r="A151" s="59"/>
      <c r="B151" s="65">
        <v>83</v>
      </c>
      <c r="C151" s="61" t="s">
        <v>142</v>
      </c>
      <c r="D151" s="62"/>
      <c r="E151" s="63">
        <v>3657.1390863946485</v>
      </c>
      <c r="F151" s="63">
        <v>1595.5647172266922</v>
      </c>
      <c r="G151" s="63">
        <v>958.51529649663189</v>
      </c>
      <c r="H151" s="63">
        <v>0</v>
      </c>
      <c r="I151" s="63">
        <v>0</v>
      </c>
      <c r="J151" s="63">
        <v>0</v>
      </c>
      <c r="K151" s="63">
        <v>0</v>
      </c>
      <c r="L151" s="63">
        <v>0</v>
      </c>
      <c r="M151" s="63">
        <v>0</v>
      </c>
      <c r="N151" s="63">
        <v>0</v>
      </c>
      <c r="O151" s="63">
        <v>1.5250171505739039E-2</v>
      </c>
      <c r="P151" s="63">
        <v>1.0543070028764743</v>
      </c>
      <c r="Q151" s="63">
        <v>827.77452641568198</v>
      </c>
      <c r="R151" s="63">
        <v>0</v>
      </c>
      <c r="S151" s="63">
        <v>0</v>
      </c>
      <c r="T151" s="63">
        <v>0.37531224389442019</v>
      </c>
      <c r="U151" s="68">
        <v>83</v>
      </c>
      <c r="V151" s="65">
        <v>83</v>
      </c>
      <c r="W151" s="61" t="s">
        <v>142</v>
      </c>
      <c r="X151" s="62"/>
      <c r="Y151" s="63">
        <v>637.04942073006032</v>
      </c>
      <c r="Z151" s="63">
        <v>0</v>
      </c>
      <c r="AA151" s="63">
        <v>20.451569728765843</v>
      </c>
      <c r="AB151" s="63">
        <v>0.10249440145960222</v>
      </c>
      <c r="AC151" s="63">
        <v>0</v>
      </c>
      <c r="AD151" s="63">
        <v>0</v>
      </c>
      <c r="AE151" s="63">
        <v>159.16736744896389</v>
      </c>
      <c r="AF151" s="63">
        <v>5.4212866876475969</v>
      </c>
      <c r="AG151" s="63">
        <v>326.20573501677359</v>
      </c>
      <c r="AH151" s="63">
        <v>8.6587078651685276E-4</v>
      </c>
      <c r="AI151" s="63">
        <v>0</v>
      </c>
      <c r="AJ151" s="63">
        <v>97.754742151690095</v>
      </c>
      <c r="AK151" s="63">
        <v>0</v>
      </c>
      <c r="AL151" s="63">
        <v>0</v>
      </c>
      <c r="AM151" s="63">
        <v>6.2302771461186929E-3</v>
      </c>
      <c r="AN151" s="63">
        <v>21341.968836075419</v>
      </c>
      <c r="AO151" s="63">
        <v>20933.273324316546</v>
      </c>
      <c r="AP151" s="63">
        <v>408.69551175887153</v>
      </c>
      <c r="AQ151" s="63">
        <v>1742.1242329740785</v>
      </c>
      <c r="AR151" s="63">
        <v>372.03651096277997</v>
      </c>
      <c r="AS151" s="63">
        <v>785.66423540027881</v>
      </c>
      <c r="AT151" s="68">
        <v>83</v>
      </c>
    </row>
    <row r="152" spans="1:46" s="65" customFormat="1" ht="20.25" customHeight="1" x14ac:dyDescent="0.2">
      <c r="A152" s="59"/>
      <c r="B152" s="65">
        <v>84</v>
      </c>
      <c r="C152" s="61" t="s">
        <v>143</v>
      </c>
      <c r="D152" s="62"/>
      <c r="E152" s="63">
        <v>96.225959399660283</v>
      </c>
      <c r="F152" s="63">
        <v>35.501692944261492</v>
      </c>
      <c r="G152" s="63">
        <v>18.053772699074443</v>
      </c>
      <c r="H152" s="63">
        <v>0</v>
      </c>
      <c r="I152" s="63">
        <v>0</v>
      </c>
      <c r="J152" s="63">
        <v>0</v>
      </c>
      <c r="K152" s="63">
        <v>0</v>
      </c>
      <c r="L152" s="63">
        <v>0</v>
      </c>
      <c r="M152" s="63">
        <v>0</v>
      </c>
      <c r="N152" s="63">
        <v>0</v>
      </c>
      <c r="O152" s="63">
        <v>1.5434630141237581E-3</v>
      </c>
      <c r="P152" s="63">
        <v>0</v>
      </c>
      <c r="Q152" s="63">
        <v>15.620425299629145</v>
      </c>
      <c r="R152" s="63">
        <v>0</v>
      </c>
      <c r="S152" s="63">
        <v>0</v>
      </c>
      <c r="T152" s="63">
        <v>4.5158933200756382E-4</v>
      </c>
      <c r="U152" s="68">
        <v>84</v>
      </c>
      <c r="V152" s="65">
        <v>84</v>
      </c>
      <c r="W152" s="61" t="s">
        <v>143</v>
      </c>
      <c r="X152" s="62"/>
      <c r="Y152" s="63">
        <v>17.447920245187046</v>
      </c>
      <c r="Z152" s="63">
        <v>0</v>
      </c>
      <c r="AA152" s="63">
        <v>1.2953446068936507</v>
      </c>
      <c r="AB152" s="63">
        <v>0</v>
      </c>
      <c r="AC152" s="63">
        <v>0</v>
      </c>
      <c r="AD152" s="63">
        <v>0</v>
      </c>
      <c r="AE152" s="63">
        <v>4.2028424622305565</v>
      </c>
      <c r="AF152" s="63">
        <v>4.0630722621394897</v>
      </c>
      <c r="AG152" s="63">
        <v>5.9460533048020903</v>
      </c>
      <c r="AH152" s="63">
        <v>0</v>
      </c>
      <c r="AI152" s="63">
        <v>0</v>
      </c>
      <c r="AJ152" s="63">
        <v>1.6606504676427793</v>
      </c>
      <c r="AK152" s="63">
        <v>0</v>
      </c>
      <c r="AL152" s="63">
        <v>0</v>
      </c>
      <c r="AM152" s="63">
        <v>1.49077767935113E-4</v>
      </c>
      <c r="AN152" s="63">
        <v>633.56445993168302</v>
      </c>
      <c r="AO152" s="63">
        <v>628.64877937024301</v>
      </c>
      <c r="AP152" s="63">
        <v>4.9156805614399621</v>
      </c>
      <c r="AQ152" s="63">
        <v>33.564521785845265</v>
      </c>
      <c r="AR152" s="63">
        <v>3.9158289275040432</v>
      </c>
      <c r="AS152" s="63">
        <v>23.497408435041294</v>
      </c>
      <c r="AT152" s="68">
        <v>84</v>
      </c>
    </row>
    <row r="153" spans="1:46" s="65" customFormat="1" ht="20.25" customHeight="1" x14ac:dyDescent="0.2">
      <c r="A153" s="59"/>
      <c r="B153" s="65">
        <v>85</v>
      </c>
      <c r="C153" s="61" t="s">
        <v>144</v>
      </c>
      <c r="D153" s="62"/>
      <c r="E153" s="63">
        <v>4039.0783213970603</v>
      </c>
      <c r="F153" s="63">
        <v>2091.5318631013115</v>
      </c>
      <c r="G153" s="63">
        <v>820.25783236964412</v>
      </c>
      <c r="H153" s="63">
        <v>0</v>
      </c>
      <c r="I153" s="63">
        <v>0</v>
      </c>
      <c r="J153" s="63">
        <v>0</v>
      </c>
      <c r="K153" s="63">
        <v>0</v>
      </c>
      <c r="L153" s="63">
        <v>0</v>
      </c>
      <c r="M153" s="63">
        <v>0</v>
      </c>
      <c r="N153" s="63">
        <v>0</v>
      </c>
      <c r="O153" s="63">
        <v>0</v>
      </c>
      <c r="P153" s="63">
        <v>0</v>
      </c>
      <c r="Q153" s="63">
        <v>705.56346285370898</v>
      </c>
      <c r="R153" s="63">
        <v>0</v>
      </c>
      <c r="S153" s="63">
        <v>0</v>
      </c>
      <c r="T153" s="63">
        <v>4.8798112823718869</v>
      </c>
      <c r="U153" s="68">
        <v>85</v>
      </c>
      <c r="V153" s="65">
        <v>85</v>
      </c>
      <c r="W153" s="61" t="s">
        <v>144</v>
      </c>
      <c r="X153" s="62"/>
      <c r="Y153" s="63">
        <v>1271.2740307316672</v>
      </c>
      <c r="Z153" s="63">
        <v>0</v>
      </c>
      <c r="AA153" s="63">
        <v>62.878432348441798</v>
      </c>
      <c r="AB153" s="63">
        <v>0</v>
      </c>
      <c r="AC153" s="63">
        <v>0</v>
      </c>
      <c r="AD153" s="63">
        <v>0</v>
      </c>
      <c r="AE153" s="63">
        <v>405.29313629860548</v>
      </c>
      <c r="AF153" s="63">
        <v>11.763760873825895</v>
      </c>
      <c r="AG153" s="63">
        <v>338.95487251644164</v>
      </c>
      <c r="AH153" s="63">
        <v>0</v>
      </c>
      <c r="AI153" s="63">
        <v>0</v>
      </c>
      <c r="AJ153" s="63">
        <v>357.46061449065525</v>
      </c>
      <c r="AK153" s="63">
        <v>0</v>
      </c>
      <c r="AL153" s="63">
        <v>0</v>
      </c>
      <c r="AM153" s="63">
        <v>2.9246628421801958E-2</v>
      </c>
      <c r="AN153" s="63">
        <v>20572.888003795008</v>
      </c>
      <c r="AO153" s="63">
        <v>20450.948294648486</v>
      </c>
      <c r="AP153" s="63">
        <v>121.93970914652002</v>
      </c>
      <c r="AQ153" s="63">
        <v>164.84578284208487</v>
      </c>
      <c r="AR153" s="63">
        <v>22.072970490440127</v>
      </c>
      <c r="AS153" s="63">
        <v>108.09889730900065</v>
      </c>
      <c r="AT153" s="68">
        <v>85</v>
      </c>
    </row>
    <row r="154" spans="1:46" s="65" customFormat="1" ht="20.25" customHeight="1" x14ac:dyDescent="0.2">
      <c r="A154" s="59"/>
      <c r="B154" s="56" t="s">
        <v>145</v>
      </c>
      <c r="C154" s="57" t="s">
        <v>146</v>
      </c>
      <c r="D154" s="62"/>
      <c r="E154" s="102">
        <v>149.63349520088758</v>
      </c>
      <c r="F154" s="102">
        <v>27.488366907727606</v>
      </c>
      <c r="G154" s="102">
        <v>7.8843050423127323</v>
      </c>
      <c r="H154" s="102">
        <v>0</v>
      </c>
      <c r="I154" s="102">
        <v>0</v>
      </c>
      <c r="J154" s="102">
        <v>0</v>
      </c>
      <c r="K154" s="102">
        <v>0</v>
      </c>
      <c r="L154" s="102">
        <v>0</v>
      </c>
      <c r="M154" s="102">
        <v>0</v>
      </c>
      <c r="N154" s="102">
        <v>0</v>
      </c>
      <c r="O154" s="102">
        <v>0</v>
      </c>
      <c r="P154" s="102">
        <v>0</v>
      </c>
      <c r="Q154" s="102">
        <v>6.8224521927035351</v>
      </c>
      <c r="R154" s="102">
        <v>0</v>
      </c>
      <c r="S154" s="102">
        <v>0</v>
      </c>
      <c r="T154" s="102">
        <v>0</v>
      </c>
      <c r="U154" s="58" t="s">
        <v>145</v>
      </c>
      <c r="V154" s="56" t="s">
        <v>145</v>
      </c>
      <c r="W154" s="57" t="s">
        <v>146</v>
      </c>
      <c r="X154" s="100"/>
      <c r="Y154" s="102">
        <v>19.604061865414874</v>
      </c>
      <c r="Z154" s="102">
        <v>0</v>
      </c>
      <c r="AA154" s="102">
        <v>1.0868153087476575</v>
      </c>
      <c r="AB154" s="102">
        <v>0</v>
      </c>
      <c r="AC154" s="102">
        <v>0</v>
      </c>
      <c r="AD154" s="102">
        <v>0</v>
      </c>
      <c r="AE154" s="102">
        <v>10.143065790129107</v>
      </c>
      <c r="AF154" s="102">
        <v>0.78246081875769224</v>
      </c>
      <c r="AG154" s="102">
        <v>4.6500534587310112</v>
      </c>
      <c r="AH154" s="102">
        <v>0</v>
      </c>
      <c r="AI154" s="102">
        <v>0</v>
      </c>
      <c r="AJ154" s="102">
        <v>2.5836908648883328</v>
      </c>
      <c r="AK154" s="102">
        <v>0</v>
      </c>
      <c r="AL154" s="102">
        <v>0</v>
      </c>
      <c r="AM154" s="102">
        <v>1.6124965577088019E-5</v>
      </c>
      <c r="AN154" s="102">
        <v>1243.9423031932117</v>
      </c>
      <c r="AO154" s="102">
        <v>1239.525568040126</v>
      </c>
      <c r="AP154" s="102">
        <v>4.4167351530857486</v>
      </c>
      <c r="AQ154" s="102">
        <v>177.15034804864359</v>
      </c>
      <c r="AR154" s="102">
        <v>6.2994382449330404</v>
      </c>
      <c r="AS154" s="102">
        <v>160.95526904182069</v>
      </c>
      <c r="AT154" s="58" t="s">
        <v>145</v>
      </c>
    </row>
    <row r="155" spans="1:46" s="65" customFormat="1" ht="20.25" customHeight="1" x14ac:dyDescent="0.2">
      <c r="A155" s="59"/>
      <c r="B155" s="65">
        <v>86</v>
      </c>
      <c r="C155" s="61" t="s">
        <v>147</v>
      </c>
      <c r="D155" s="62"/>
      <c r="E155" s="63">
        <v>86.222534215901618</v>
      </c>
      <c r="F155" s="63">
        <v>16.15552289773904</v>
      </c>
      <c r="G155" s="63">
        <v>7.2145150715414665</v>
      </c>
      <c r="H155" s="63">
        <v>0</v>
      </c>
      <c r="I155" s="63">
        <v>0</v>
      </c>
      <c r="J155" s="63">
        <v>0</v>
      </c>
      <c r="K155" s="63">
        <v>0</v>
      </c>
      <c r="L155" s="63">
        <v>0</v>
      </c>
      <c r="M155" s="63">
        <v>0</v>
      </c>
      <c r="N155" s="63">
        <v>0</v>
      </c>
      <c r="O155" s="63">
        <v>0</v>
      </c>
      <c r="P155" s="63">
        <v>0</v>
      </c>
      <c r="Q155" s="63">
        <v>6.2428690804044145</v>
      </c>
      <c r="R155" s="63">
        <v>0</v>
      </c>
      <c r="S155" s="63">
        <v>0</v>
      </c>
      <c r="T155" s="63">
        <v>0</v>
      </c>
      <c r="U155" s="68">
        <v>86</v>
      </c>
      <c r="V155" s="65">
        <v>86</v>
      </c>
      <c r="W155" s="61" t="s">
        <v>147</v>
      </c>
      <c r="X155" s="62"/>
      <c r="Y155" s="63">
        <v>8.9410078261975752</v>
      </c>
      <c r="Z155" s="63">
        <v>0</v>
      </c>
      <c r="AA155" s="63">
        <v>2.2966738993310525E-2</v>
      </c>
      <c r="AB155" s="63">
        <v>0</v>
      </c>
      <c r="AC155" s="63">
        <v>0</v>
      </c>
      <c r="AD155" s="63">
        <v>0</v>
      </c>
      <c r="AE155" s="63">
        <v>5.8852095982119739</v>
      </c>
      <c r="AF155" s="63">
        <v>0</v>
      </c>
      <c r="AG155" s="63">
        <v>3.1420142949004588</v>
      </c>
      <c r="AH155" s="63">
        <v>0</v>
      </c>
      <c r="AI155" s="63">
        <v>0</v>
      </c>
      <c r="AJ155" s="63">
        <v>5.2022461685310994E-2</v>
      </c>
      <c r="AK155" s="63">
        <v>0</v>
      </c>
      <c r="AL155" s="63">
        <v>0</v>
      </c>
      <c r="AM155" s="63">
        <v>0</v>
      </c>
      <c r="AN155" s="63">
        <v>729.40069099296409</v>
      </c>
      <c r="AO155" s="63">
        <v>729.38191303730684</v>
      </c>
      <c r="AP155" s="63">
        <v>1.8777955657343328E-2</v>
      </c>
      <c r="AQ155" s="63">
        <v>44.63606505324347</v>
      </c>
      <c r="AR155" s="63">
        <v>6.2536438499624785</v>
      </c>
      <c r="AS155" s="63">
        <v>28.55871778943979</v>
      </c>
      <c r="AT155" s="68">
        <v>86</v>
      </c>
    </row>
    <row r="156" spans="1:46" s="65" customFormat="1" ht="20.25" customHeight="1" x14ac:dyDescent="0.2">
      <c r="A156" s="59"/>
      <c r="B156" s="65">
        <v>87</v>
      </c>
      <c r="C156" s="61" t="s">
        <v>148</v>
      </c>
      <c r="D156" s="62"/>
      <c r="E156" s="63">
        <v>63.410960984985941</v>
      </c>
      <c r="F156" s="63">
        <v>11.332844009988564</v>
      </c>
      <c r="G156" s="63">
        <v>0.66978997077126545</v>
      </c>
      <c r="H156" s="63">
        <v>0</v>
      </c>
      <c r="I156" s="63">
        <v>0</v>
      </c>
      <c r="J156" s="63">
        <v>0</v>
      </c>
      <c r="K156" s="63">
        <v>0</v>
      </c>
      <c r="L156" s="63">
        <v>0</v>
      </c>
      <c r="M156" s="63">
        <v>0</v>
      </c>
      <c r="N156" s="63">
        <v>0</v>
      </c>
      <c r="O156" s="63">
        <v>0</v>
      </c>
      <c r="P156" s="63">
        <v>0</v>
      </c>
      <c r="Q156" s="63">
        <v>0.57958311229911974</v>
      </c>
      <c r="R156" s="63">
        <v>0</v>
      </c>
      <c r="S156" s="63">
        <v>0</v>
      </c>
      <c r="T156" s="63">
        <v>0</v>
      </c>
      <c r="U156" s="68">
        <v>87</v>
      </c>
      <c r="V156" s="65">
        <v>87</v>
      </c>
      <c r="W156" s="61" t="s">
        <v>148</v>
      </c>
      <c r="X156" s="62"/>
      <c r="Y156" s="63">
        <v>10.6630540392173</v>
      </c>
      <c r="Z156" s="63">
        <v>0</v>
      </c>
      <c r="AA156" s="63">
        <v>1.0638485697543472</v>
      </c>
      <c r="AB156" s="63">
        <v>0</v>
      </c>
      <c r="AC156" s="63">
        <v>0</v>
      </c>
      <c r="AD156" s="63">
        <v>0</v>
      </c>
      <c r="AE156" s="63">
        <v>4.2578561919171323</v>
      </c>
      <c r="AF156" s="63">
        <v>0.78246081875769224</v>
      </c>
      <c r="AG156" s="63">
        <v>1.5080391638305517</v>
      </c>
      <c r="AH156" s="63">
        <v>0</v>
      </c>
      <c r="AI156" s="63">
        <v>0</v>
      </c>
      <c r="AJ156" s="63">
        <v>2.5316684032030214</v>
      </c>
      <c r="AK156" s="63">
        <v>0</v>
      </c>
      <c r="AL156" s="63">
        <v>0</v>
      </c>
      <c r="AM156" s="63">
        <v>1.6124965577088019E-5</v>
      </c>
      <c r="AN156" s="63">
        <v>514.54161220024753</v>
      </c>
      <c r="AO156" s="63">
        <v>510.14365500281906</v>
      </c>
      <c r="AP156" s="63">
        <v>4.3979571974284051</v>
      </c>
      <c r="AQ156" s="63">
        <v>132.51428299540012</v>
      </c>
      <c r="AR156" s="63">
        <v>4.5794394970562383E-2</v>
      </c>
      <c r="AS156" s="63">
        <v>132.3965512523809</v>
      </c>
      <c r="AT156" s="68">
        <v>87</v>
      </c>
    </row>
    <row r="157" spans="1:46" s="65" customFormat="1" ht="20.25" customHeight="1" x14ac:dyDescent="0.2">
      <c r="A157" s="59"/>
      <c r="B157" s="56" t="s">
        <v>149</v>
      </c>
      <c r="C157" s="57" t="s">
        <v>150</v>
      </c>
      <c r="D157" s="62"/>
      <c r="E157" s="102">
        <v>5163.3879360041728</v>
      </c>
      <c r="F157" s="102">
        <v>2650.2702501673771</v>
      </c>
      <c r="G157" s="102">
        <v>1425.1005363650061</v>
      </c>
      <c r="H157" s="102">
        <v>0</v>
      </c>
      <c r="I157" s="102">
        <v>140.48265483930646</v>
      </c>
      <c r="J157" s="102">
        <v>0</v>
      </c>
      <c r="K157" s="102">
        <v>0.57128491441507845</v>
      </c>
      <c r="L157" s="102">
        <v>0</v>
      </c>
      <c r="M157" s="102">
        <v>13.311066533823732</v>
      </c>
      <c r="N157" s="102">
        <v>0</v>
      </c>
      <c r="O157" s="102">
        <v>84.366381742685817</v>
      </c>
      <c r="P157" s="102">
        <v>7.4491345240828339</v>
      </c>
      <c r="Q157" s="102">
        <v>336.89264413580253</v>
      </c>
      <c r="R157" s="102">
        <v>0</v>
      </c>
      <c r="S157" s="102">
        <v>0</v>
      </c>
      <c r="T157" s="102">
        <v>819.45797364338557</v>
      </c>
      <c r="U157" s="58" t="s">
        <v>149</v>
      </c>
      <c r="V157" s="56" t="s">
        <v>149</v>
      </c>
      <c r="W157" s="57" t="s">
        <v>150</v>
      </c>
      <c r="X157" s="100"/>
      <c r="Y157" s="102">
        <v>1225.1697138023712</v>
      </c>
      <c r="Z157" s="102">
        <v>8.6976491001951386E-2</v>
      </c>
      <c r="AA157" s="102">
        <v>85.186695015216642</v>
      </c>
      <c r="AB157" s="102">
        <v>0.23116756445370579</v>
      </c>
      <c r="AC157" s="102">
        <v>0</v>
      </c>
      <c r="AD157" s="102">
        <v>0</v>
      </c>
      <c r="AE157" s="102">
        <v>421.43480454491294</v>
      </c>
      <c r="AF157" s="102">
        <v>286.24539856149892</v>
      </c>
      <c r="AG157" s="102">
        <v>245.58602836998378</v>
      </c>
      <c r="AH157" s="102">
        <v>1.9905831752917262</v>
      </c>
      <c r="AI157" s="102">
        <v>0</v>
      </c>
      <c r="AJ157" s="102">
        <v>63.490670951983489</v>
      </c>
      <c r="AK157" s="102">
        <v>0</v>
      </c>
      <c r="AL157" s="102">
        <v>1.2761515151515141</v>
      </c>
      <c r="AM157" s="102">
        <v>124.15872415694282</v>
      </c>
      <c r="AN157" s="102">
        <v>21179.177035142384</v>
      </c>
      <c r="AO157" s="102">
        <v>20250.532301947911</v>
      </c>
      <c r="AP157" s="102">
        <v>928.64473319446927</v>
      </c>
      <c r="AQ157" s="102">
        <v>19537.938912940554</v>
      </c>
      <c r="AR157" s="102">
        <v>6831.1059059446106</v>
      </c>
      <c r="AS157" s="102">
        <v>1976.0079042933803</v>
      </c>
      <c r="AT157" s="58" t="s">
        <v>149</v>
      </c>
    </row>
    <row r="158" spans="1:46" s="65" customFormat="1" ht="20.25" customHeight="1" x14ac:dyDescent="0.2">
      <c r="A158" s="59"/>
      <c r="B158" s="65">
        <v>88</v>
      </c>
      <c r="C158" s="61" t="s">
        <v>151</v>
      </c>
      <c r="D158" s="62"/>
      <c r="E158" s="63">
        <v>3249.3259096160896</v>
      </c>
      <c r="F158" s="63">
        <v>2001.0533998533656</v>
      </c>
      <c r="G158" s="63">
        <v>1151.6010164230661</v>
      </c>
      <c r="H158" s="63">
        <v>0</v>
      </c>
      <c r="I158" s="63">
        <v>140.48265483930646</v>
      </c>
      <c r="J158" s="63">
        <v>0</v>
      </c>
      <c r="K158" s="63">
        <v>0.57128491441507845</v>
      </c>
      <c r="L158" s="63">
        <v>0</v>
      </c>
      <c r="M158" s="63">
        <v>13.311066533823732</v>
      </c>
      <c r="N158" s="63">
        <v>0</v>
      </c>
      <c r="O158" s="63">
        <v>84.366381742685817</v>
      </c>
      <c r="P158" s="63">
        <v>7.4474281872964703</v>
      </c>
      <c r="Q158" s="63">
        <v>100.69542205119178</v>
      </c>
      <c r="R158" s="63">
        <v>0</v>
      </c>
      <c r="S158" s="63">
        <v>0</v>
      </c>
      <c r="T158" s="63">
        <v>818.92008117779483</v>
      </c>
      <c r="U158" s="68">
        <v>88</v>
      </c>
      <c r="V158" s="65">
        <v>88</v>
      </c>
      <c r="W158" s="61" t="s">
        <v>151</v>
      </c>
      <c r="X158" s="62"/>
      <c r="Y158" s="63">
        <v>849.45238343029928</v>
      </c>
      <c r="Z158" s="63">
        <v>8.6976491001951386E-2</v>
      </c>
      <c r="AA158" s="63">
        <v>7.1714464605184789</v>
      </c>
      <c r="AB158" s="63">
        <v>0</v>
      </c>
      <c r="AC158" s="63">
        <v>0</v>
      </c>
      <c r="AD158" s="63">
        <v>0</v>
      </c>
      <c r="AE158" s="63">
        <v>286.4808158120689</v>
      </c>
      <c r="AF158" s="63">
        <v>241.76195160931147</v>
      </c>
      <c r="AG158" s="63">
        <v>183.67695464724241</v>
      </c>
      <c r="AH158" s="63">
        <v>1.9905803909207971</v>
      </c>
      <c r="AI158" s="63">
        <v>0</v>
      </c>
      <c r="AJ158" s="63">
        <v>10.214133219440676</v>
      </c>
      <c r="AK158" s="63">
        <v>0</v>
      </c>
      <c r="AL158" s="63">
        <v>1.2761515151515141</v>
      </c>
      <c r="AM158" s="63">
        <v>123.88198592504413</v>
      </c>
      <c r="AN158" s="63">
        <v>8294.6044538662736</v>
      </c>
      <c r="AO158" s="63">
        <v>7574.104524930106</v>
      </c>
      <c r="AP158" s="63">
        <v>720.49992893616843</v>
      </c>
      <c r="AQ158" s="63">
        <v>17715.093349488903</v>
      </c>
      <c r="AR158" s="63">
        <v>6654.9932535207017</v>
      </c>
      <c r="AS158" s="63">
        <v>605.92625552896152</v>
      </c>
      <c r="AT158" s="68">
        <v>88</v>
      </c>
    </row>
    <row r="159" spans="1:46" s="65" customFormat="1" ht="20.25" customHeight="1" x14ac:dyDescent="0.2">
      <c r="A159" s="59"/>
      <c r="B159" s="65">
        <v>89</v>
      </c>
      <c r="C159" s="61" t="s">
        <v>152</v>
      </c>
      <c r="D159" s="62"/>
      <c r="E159" s="63">
        <v>148.80440791208528</v>
      </c>
      <c r="F159" s="63">
        <v>69.879580671454676</v>
      </c>
      <c r="G159" s="63">
        <v>7.4873306021995054</v>
      </c>
      <c r="H159" s="63">
        <v>0</v>
      </c>
      <c r="I159" s="63">
        <v>0</v>
      </c>
      <c r="J159" s="63">
        <v>0</v>
      </c>
      <c r="K159" s="63">
        <v>0</v>
      </c>
      <c r="L159" s="63">
        <v>0</v>
      </c>
      <c r="M159" s="63">
        <v>0</v>
      </c>
      <c r="N159" s="63">
        <v>0</v>
      </c>
      <c r="O159" s="63">
        <v>0</v>
      </c>
      <c r="P159" s="63">
        <v>0</v>
      </c>
      <c r="Q159" s="63">
        <v>6.4789420006367786</v>
      </c>
      <c r="R159" s="63">
        <v>0</v>
      </c>
      <c r="S159" s="63">
        <v>0</v>
      </c>
      <c r="T159" s="63">
        <v>0</v>
      </c>
      <c r="U159" s="68">
        <v>89</v>
      </c>
      <c r="V159" s="65">
        <v>89</v>
      </c>
      <c r="W159" s="61" t="s">
        <v>152</v>
      </c>
      <c r="X159" s="62"/>
      <c r="Y159" s="63">
        <v>62.392250069255169</v>
      </c>
      <c r="Z159" s="63">
        <v>0</v>
      </c>
      <c r="AA159" s="63">
        <v>17.137954073441364</v>
      </c>
      <c r="AB159" s="63">
        <v>0</v>
      </c>
      <c r="AC159" s="63">
        <v>0</v>
      </c>
      <c r="AD159" s="63">
        <v>0</v>
      </c>
      <c r="AE159" s="63">
        <v>34.129119268096851</v>
      </c>
      <c r="AF159" s="63">
        <v>6.6446474923543493</v>
      </c>
      <c r="AG159" s="63">
        <v>0.68593171184797275</v>
      </c>
      <c r="AH159" s="63">
        <v>0</v>
      </c>
      <c r="AI159" s="63">
        <v>0</v>
      </c>
      <c r="AJ159" s="63">
        <v>5.3641120678568432</v>
      </c>
      <c r="AK159" s="63">
        <v>0</v>
      </c>
      <c r="AL159" s="63">
        <v>0</v>
      </c>
      <c r="AM159" s="63">
        <v>0.25658531898362119</v>
      </c>
      <c r="AN159" s="63">
        <v>835.57107017671444</v>
      </c>
      <c r="AO159" s="63">
        <v>818.55808405720268</v>
      </c>
      <c r="AP159" s="63">
        <v>17.012986119511751</v>
      </c>
      <c r="AQ159" s="63">
        <v>2.247767692566275E-2</v>
      </c>
      <c r="AR159" s="63">
        <v>6.0439628491980894E-3</v>
      </c>
      <c r="AS159" s="63">
        <v>6.9393936611514499E-3</v>
      </c>
      <c r="AT159" s="68">
        <v>89</v>
      </c>
    </row>
    <row r="160" spans="1:46" s="65" customFormat="1" ht="20.25" customHeight="1" x14ac:dyDescent="0.2">
      <c r="A160" s="59"/>
      <c r="B160" s="65">
        <v>90</v>
      </c>
      <c r="C160" s="61" t="s">
        <v>153</v>
      </c>
      <c r="D160" s="62"/>
      <c r="E160" s="63">
        <v>93.580880000767877</v>
      </c>
      <c r="F160" s="63">
        <v>37.481522352315913</v>
      </c>
      <c r="G160" s="63">
        <v>2.1747998941627547</v>
      </c>
      <c r="H160" s="63">
        <v>0</v>
      </c>
      <c r="I160" s="63">
        <v>0</v>
      </c>
      <c r="J160" s="63">
        <v>0</v>
      </c>
      <c r="K160" s="63">
        <v>0</v>
      </c>
      <c r="L160" s="63">
        <v>0</v>
      </c>
      <c r="M160" s="63">
        <v>0</v>
      </c>
      <c r="N160" s="63">
        <v>0</v>
      </c>
      <c r="O160" s="63">
        <v>0</v>
      </c>
      <c r="P160" s="63">
        <v>0</v>
      </c>
      <c r="Q160" s="63">
        <v>1.8818993211188304</v>
      </c>
      <c r="R160" s="63">
        <v>0</v>
      </c>
      <c r="S160" s="63">
        <v>0</v>
      </c>
      <c r="T160" s="63">
        <v>0</v>
      </c>
      <c r="U160" s="68">
        <v>90</v>
      </c>
      <c r="V160" s="65">
        <v>90</v>
      </c>
      <c r="W160" s="61" t="s">
        <v>153</v>
      </c>
      <c r="X160" s="62"/>
      <c r="Y160" s="63">
        <v>35.30672245815316</v>
      </c>
      <c r="Z160" s="63">
        <v>0</v>
      </c>
      <c r="AA160" s="63">
        <v>14.355696760142346</v>
      </c>
      <c r="AB160" s="63">
        <v>0.23116756445370579</v>
      </c>
      <c r="AC160" s="63">
        <v>0</v>
      </c>
      <c r="AD160" s="63">
        <v>0</v>
      </c>
      <c r="AE160" s="63">
        <v>8.5609747286125035</v>
      </c>
      <c r="AF160" s="63">
        <v>12.010707033455214</v>
      </c>
      <c r="AG160" s="63">
        <v>0.60636082344814157</v>
      </c>
      <c r="AH160" s="63">
        <v>0</v>
      </c>
      <c r="AI160" s="63">
        <v>0</v>
      </c>
      <c r="AJ160" s="63">
        <v>1.3259270268748298</v>
      </c>
      <c r="AK160" s="63">
        <v>0</v>
      </c>
      <c r="AL160" s="63">
        <v>0</v>
      </c>
      <c r="AM160" s="63">
        <v>1.0046229482603146E-3</v>
      </c>
      <c r="AN160" s="63">
        <v>593.76882561756054</v>
      </c>
      <c r="AO160" s="63">
        <v>583.79310961225451</v>
      </c>
      <c r="AP160" s="63">
        <v>9.9757160053060385</v>
      </c>
      <c r="AQ160" s="63">
        <v>0.55869553950522499</v>
      </c>
      <c r="AR160" s="63">
        <v>0</v>
      </c>
      <c r="AS160" s="63">
        <v>0.55869553950522499</v>
      </c>
      <c r="AT160" s="68">
        <v>90</v>
      </c>
    </row>
    <row r="161" spans="1:47" s="65" customFormat="1" ht="20.25" customHeight="1" x14ac:dyDescent="0.2">
      <c r="A161" s="59"/>
      <c r="B161" s="65">
        <v>91</v>
      </c>
      <c r="C161" s="61" t="s">
        <v>154</v>
      </c>
      <c r="D161" s="59"/>
      <c r="E161" s="98">
        <v>47.092455284415756</v>
      </c>
      <c r="F161" s="63">
        <v>11.058630244204595</v>
      </c>
      <c r="G161" s="63">
        <v>1.8790935553881585</v>
      </c>
      <c r="H161" s="63">
        <v>0</v>
      </c>
      <c r="I161" s="63">
        <v>0</v>
      </c>
      <c r="J161" s="63">
        <v>0</v>
      </c>
      <c r="K161" s="63">
        <v>0</v>
      </c>
      <c r="L161" s="63">
        <v>0</v>
      </c>
      <c r="M161" s="63">
        <v>0</v>
      </c>
      <c r="N161" s="63">
        <v>0</v>
      </c>
      <c r="O161" s="63">
        <v>0</v>
      </c>
      <c r="P161" s="63">
        <v>0</v>
      </c>
      <c r="Q161" s="63">
        <v>1.5751125650105202</v>
      </c>
      <c r="R161" s="63">
        <v>0</v>
      </c>
      <c r="S161" s="63">
        <v>0</v>
      </c>
      <c r="T161" s="63">
        <v>5.8828995410137218E-2</v>
      </c>
      <c r="U161" s="68">
        <v>91</v>
      </c>
      <c r="V161" s="65">
        <v>91</v>
      </c>
      <c r="W161" s="61" t="s">
        <v>154</v>
      </c>
      <c r="X161" s="62"/>
      <c r="Y161" s="63">
        <v>9.1795366888164374</v>
      </c>
      <c r="Z161" s="63">
        <v>0</v>
      </c>
      <c r="AA161" s="63">
        <v>6.5156664731393974</v>
      </c>
      <c r="AB161" s="63">
        <v>0</v>
      </c>
      <c r="AC161" s="63">
        <v>0</v>
      </c>
      <c r="AD161" s="63">
        <v>0</v>
      </c>
      <c r="AE161" s="63">
        <v>2.1469043818395348</v>
      </c>
      <c r="AF161" s="63">
        <v>0.21865944298685036</v>
      </c>
      <c r="AG161" s="63">
        <v>0.28607548106940461</v>
      </c>
      <c r="AH161" s="63">
        <v>0</v>
      </c>
      <c r="AI161" s="63">
        <v>0</v>
      </c>
      <c r="AJ161" s="63">
        <v>0.68721316692780865</v>
      </c>
      <c r="AK161" s="63">
        <v>0</v>
      </c>
      <c r="AL161" s="63">
        <v>0</v>
      </c>
      <c r="AM161" s="63">
        <v>1.5244168228121782E-3</v>
      </c>
      <c r="AN161" s="63">
        <v>379.64592285748682</v>
      </c>
      <c r="AO161" s="63">
        <v>375.65696676257733</v>
      </c>
      <c r="AP161" s="63">
        <v>3.9889560949095286</v>
      </c>
      <c r="AQ161" s="63">
        <v>6.6393343283744599</v>
      </c>
      <c r="AR161" s="63">
        <v>0</v>
      </c>
      <c r="AS161" s="63">
        <v>6.6393343283744599</v>
      </c>
      <c r="AT161" s="68">
        <v>91</v>
      </c>
    </row>
    <row r="162" spans="1:47" s="65" customFormat="1" ht="20.25" customHeight="1" x14ac:dyDescent="0.2">
      <c r="A162" s="59"/>
      <c r="B162" s="65">
        <v>92</v>
      </c>
      <c r="C162" s="61" t="s">
        <v>155</v>
      </c>
      <c r="D162" s="59"/>
      <c r="E162" s="98">
        <v>717.96163067342445</v>
      </c>
      <c r="F162" s="63">
        <v>204.41845061965418</v>
      </c>
      <c r="G162" s="63">
        <v>90.019236808226012</v>
      </c>
      <c r="H162" s="63">
        <v>0</v>
      </c>
      <c r="I162" s="63">
        <v>0</v>
      </c>
      <c r="J162" s="63">
        <v>0</v>
      </c>
      <c r="K162" s="63">
        <v>0</v>
      </c>
      <c r="L162" s="63">
        <v>0</v>
      </c>
      <c r="M162" s="63">
        <v>0</v>
      </c>
      <c r="N162" s="63">
        <v>0</v>
      </c>
      <c r="O162" s="63">
        <v>0</v>
      </c>
      <c r="P162" s="63">
        <v>0</v>
      </c>
      <c r="Q162" s="63">
        <v>77.485572642825403</v>
      </c>
      <c r="R162" s="63">
        <v>0</v>
      </c>
      <c r="S162" s="63">
        <v>0</v>
      </c>
      <c r="T162" s="63">
        <v>0.47373706142184918</v>
      </c>
      <c r="U162" s="68">
        <v>92</v>
      </c>
      <c r="V162" s="65">
        <v>92</v>
      </c>
      <c r="W162" s="61" t="s">
        <v>155</v>
      </c>
      <c r="X162" s="62"/>
      <c r="Y162" s="63">
        <v>114.39921381142817</v>
      </c>
      <c r="Z162" s="63">
        <v>0</v>
      </c>
      <c r="AA162" s="63">
        <v>23.870046849242694</v>
      </c>
      <c r="AB162" s="63">
        <v>0</v>
      </c>
      <c r="AC162" s="63">
        <v>0</v>
      </c>
      <c r="AD162" s="63">
        <v>0</v>
      </c>
      <c r="AE162" s="63">
        <v>14.987430357464122</v>
      </c>
      <c r="AF162" s="63">
        <v>22.387791015574493</v>
      </c>
      <c r="AG162" s="63">
        <v>19.662919410064269</v>
      </c>
      <c r="AH162" s="63">
        <v>0</v>
      </c>
      <c r="AI162" s="63">
        <v>0</v>
      </c>
      <c r="AJ162" s="63">
        <v>28.013296143996623</v>
      </c>
      <c r="AK162" s="63">
        <v>0</v>
      </c>
      <c r="AL162" s="63">
        <v>0</v>
      </c>
      <c r="AM162" s="63">
        <v>2.0079227347733595E-4</v>
      </c>
      <c r="AN162" s="63">
        <v>5150.6452652691787</v>
      </c>
      <c r="AO162" s="63">
        <v>5052.2353460161767</v>
      </c>
      <c r="AP162" s="63">
        <v>98.409919253002343</v>
      </c>
      <c r="AQ162" s="63">
        <v>1030.4549098467241</v>
      </c>
      <c r="AR162" s="63">
        <v>89.23943739965479</v>
      </c>
      <c r="AS162" s="63">
        <v>801.03131951717114</v>
      </c>
      <c r="AT162" s="68">
        <v>92</v>
      </c>
    </row>
    <row r="163" spans="1:47" s="55" customFormat="1" ht="20.25" customHeight="1" x14ac:dyDescent="0.2">
      <c r="A163" s="36"/>
      <c r="B163" s="65">
        <v>93</v>
      </c>
      <c r="C163" s="61" t="s">
        <v>156</v>
      </c>
      <c r="D163" s="36"/>
      <c r="E163" s="98">
        <v>201.7848598356542</v>
      </c>
      <c r="F163" s="63">
        <v>48.781770119433183</v>
      </c>
      <c r="G163" s="63">
        <v>25.119660156233596</v>
      </c>
      <c r="H163" s="63">
        <v>0</v>
      </c>
      <c r="I163" s="63">
        <v>0</v>
      </c>
      <c r="J163" s="63">
        <v>0</v>
      </c>
      <c r="K163" s="63">
        <v>0</v>
      </c>
      <c r="L163" s="63">
        <v>0</v>
      </c>
      <c r="M163" s="63">
        <v>0</v>
      </c>
      <c r="N163" s="63">
        <v>0</v>
      </c>
      <c r="O163" s="63">
        <v>0</v>
      </c>
      <c r="P163" s="63">
        <v>1.7063367863636907E-3</v>
      </c>
      <c r="Q163" s="63">
        <v>21.730560611525434</v>
      </c>
      <c r="R163" s="63">
        <v>0</v>
      </c>
      <c r="S163" s="63">
        <v>0</v>
      </c>
      <c r="T163" s="63">
        <v>4.4862275733267001E-3</v>
      </c>
      <c r="U163" s="68">
        <v>93</v>
      </c>
      <c r="V163" s="65">
        <v>93</v>
      </c>
      <c r="W163" s="61" t="s">
        <v>156</v>
      </c>
      <c r="X163" s="91"/>
      <c r="Y163" s="63">
        <v>23.66210996319959</v>
      </c>
      <c r="Z163" s="63">
        <v>0</v>
      </c>
      <c r="AA163" s="63">
        <v>2.9551863814105284</v>
      </c>
      <c r="AB163" s="63">
        <v>0</v>
      </c>
      <c r="AC163" s="63">
        <v>0</v>
      </c>
      <c r="AD163" s="63">
        <v>0</v>
      </c>
      <c r="AE163" s="63">
        <v>10.806637551545728</v>
      </c>
      <c r="AF163" s="63">
        <v>0.96478645631966109</v>
      </c>
      <c r="AG163" s="63">
        <v>5.4894576331950011</v>
      </c>
      <c r="AH163" s="63">
        <v>0</v>
      </c>
      <c r="AI163" s="63">
        <v>0</v>
      </c>
      <c r="AJ163" s="63">
        <v>3.1411993580740876</v>
      </c>
      <c r="AK163" s="63">
        <v>0</v>
      </c>
      <c r="AL163" s="63">
        <v>0</v>
      </c>
      <c r="AM163" s="63">
        <v>1.5985204852411027E-2</v>
      </c>
      <c r="AN163" s="63">
        <v>1612.8680008327854</v>
      </c>
      <c r="AO163" s="63">
        <v>1587.58051316099</v>
      </c>
      <c r="AP163" s="63">
        <v>25.287487671795486</v>
      </c>
      <c r="AQ163" s="63">
        <v>25.113728290645206</v>
      </c>
      <c r="AR163" s="63">
        <v>1.0917944055994118</v>
      </c>
      <c r="AS163" s="63">
        <v>22.306859492127813</v>
      </c>
      <c r="AT163" s="68">
        <v>93</v>
      </c>
      <c r="AU163" s="65"/>
    </row>
    <row r="164" spans="1:47" s="65" customFormat="1" ht="20.25" customHeight="1" x14ac:dyDescent="0.2">
      <c r="A164" s="59"/>
      <c r="B164" s="65">
        <v>94</v>
      </c>
      <c r="C164" s="61" t="s">
        <v>157</v>
      </c>
      <c r="D164" s="59"/>
      <c r="E164" s="98">
        <v>272.38594739681753</v>
      </c>
      <c r="F164" s="63">
        <v>111.41751918157674</v>
      </c>
      <c r="G164" s="63">
        <v>35.968637780407633</v>
      </c>
      <c r="H164" s="63">
        <v>0</v>
      </c>
      <c r="I164" s="63">
        <v>0</v>
      </c>
      <c r="J164" s="63">
        <v>0</v>
      </c>
      <c r="K164" s="63">
        <v>0</v>
      </c>
      <c r="L164" s="63">
        <v>0</v>
      </c>
      <c r="M164" s="63">
        <v>0</v>
      </c>
      <c r="N164" s="63">
        <v>0</v>
      </c>
      <c r="O164" s="63">
        <v>0</v>
      </c>
      <c r="P164" s="63">
        <v>0</v>
      </c>
      <c r="Q164" s="63">
        <v>31.123679040904868</v>
      </c>
      <c r="R164" s="63">
        <v>0</v>
      </c>
      <c r="S164" s="63">
        <v>0</v>
      </c>
      <c r="T164" s="63">
        <v>8.4018118558648537E-4</v>
      </c>
      <c r="U164" s="68">
        <v>94</v>
      </c>
      <c r="V164" s="65">
        <v>94</v>
      </c>
      <c r="W164" s="61" t="s">
        <v>157</v>
      </c>
      <c r="X164" s="59"/>
      <c r="Y164" s="98">
        <v>75.448881401169103</v>
      </c>
      <c r="Z164" s="63">
        <v>0</v>
      </c>
      <c r="AA164" s="63">
        <v>13.019831333346362</v>
      </c>
      <c r="AB164" s="63">
        <v>0</v>
      </c>
      <c r="AC164" s="63">
        <v>0</v>
      </c>
      <c r="AD164" s="63">
        <v>0</v>
      </c>
      <c r="AE164" s="63">
        <v>50.681180688671844</v>
      </c>
      <c r="AF164" s="63">
        <v>1.2528428323457903</v>
      </c>
      <c r="AG164" s="63">
        <v>1.6850448629312407</v>
      </c>
      <c r="AH164" s="63">
        <v>0</v>
      </c>
      <c r="AI164" s="63">
        <v>0</v>
      </c>
      <c r="AJ164" s="63">
        <v>9.4413103475088516</v>
      </c>
      <c r="AK164" s="63">
        <v>0</v>
      </c>
      <c r="AL164" s="63">
        <v>0</v>
      </c>
      <c r="AM164" s="63">
        <v>4.503842906807385E-4</v>
      </c>
      <c r="AN164" s="63">
        <v>1703.949018037116</v>
      </c>
      <c r="AO164" s="63">
        <v>1667.8256902914827</v>
      </c>
      <c r="AP164" s="63">
        <v>36.123327745633304</v>
      </c>
      <c r="AQ164" s="63">
        <v>0.80666666666666498</v>
      </c>
      <c r="AR164" s="63">
        <v>0</v>
      </c>
      <c r="AS164" s="63">
        <v>0.80666666666666498</v>
      </c>
      <c r="AT164" s="68">
        <v>94</v>
      </c>
    </row>
    <row r="165" spans="1:47" s="65" customFormat="1" ht="20.25" customHeight="1" x14ac:dyDescent="0.2">
      <c r="A165" s="59"/>
      <c r="B165" s="65">
        <v>95</v>
      </c>
      <c r="C165" s="61" t="s">
        <v>158</v>
      </c>
      <c r="D165" s="59"/>
      <c r="E165" s="98">
        <v>432.45184528491882</v>
      </c>
      <c r="F165" s="63">
        <v>166.17937712537264</v>
      </c>
      <c r="G165" s="63">
        <v>110.85076114532232</v>
      </c>
      <c r="H165" s="63">
        <v>0</v>
      </c>
      <c r="I165" s="63">
        <v>0</v>
      </c>
      <c r="J165" s="63">
        <v>0</v>
      </c>
      <c r="K165" s="63">
        <v>0</v>
      </c>
      <c r="L165" s="63">
        <v>0</v>
      </c>
      <c r="M165" s="63">
        <v>0</v>
      </c>
      <c r="N165" s="63">
        <v>0</v>
      </c>
      <c r="O165" s="63">
        <v>0</v>
      </c>
      <c r="P165" s="63">
        <v>0</v>
      </c>
      <c r="Q165" s="63">
        <v>95.921455902588903</v>
      </c>
      <c r="R165" s="63">
        <v>0</v>
      </c>
      <c r="S165" s="63">
        <v>0</v>
      </c>
      <c r="T165" s="63">
        <v>0</v>
      </c>
      <c r="U165" s="68">
        <v>95</v>
      </c>
      <c r="V165" s="65">
        <v>95</v>
      </c>
      <c r="W165" s="61" t="s">
        <v>158</v>
      </c>
      <c r="X165" s="59"/>
      <c r="Y165" s="98">
        <v>55.328615980050309</v>
      </c>
      <c r="Z165" s="63">
        <v>0</v>
      </c>
      <c r="AA165" s="63">
        <v>0.16086668397549286</v>
      </c>
      <c r="AB165" s="63">
        <v>0</v>
      </c>
      <c r="AC165" s="63">
        <v>0</v>
      </c>
      <c r="AD165" s="63">
        <v>0</v>
      </c>
      <c r="AE165" s="63">
        <v>13.641741756613442</v>
      </c>
      <c r="AF165" s="63">
        <v>1.0040126791510859</v>
      </c>
      <c r="AG165" s="63">
        <v>33.493283800185324</v>
      </c>
      <c r="AH165" s="63">
        <v>2.7843709291024053E-6</v>
      </c>
      <c r="AI165" s="63">
        <v>0</v>
      </c>
      <c r="AJ165" s="63">
        <v>5.3034796213037705</v>
      </c>
      <c r="AK165" s="63">
        <v>0</v>
      </c>
      <c r="AL165" s="63">
        <v>0</v>
      </c>
      <c r="AM165" s="63">
        <v>9.87491727405587E-4</v>
      </c>
      <c r="AN165" s="63">
        <v>2608.1244784852661</v>
      </c>
      <c r="AO165" s="63">
        <v>2590.7780671171236</v>
      </c>
      <c r="AP165" s="63">
        <v>17.346411368142373</v>
      </c>
      <c r="AQ165" s="63">
        <v>759.24975110281025</v>
      </c>
      <c r="AR165" s="63">
        <v>85.775376655806099</v>
      </c>
      <c r="AS165" s="63">
        <v>538.73183382691218</v>
      </c>
      <c r="AT165" s="68">
        <v>95</v>
      </c>
    </row>
    <row r="166" spans="1:47" ht="14" x14ac:dyDescent="0.2">
      <c r="B166" s="56" t="s">
        <v>159</v>
      </c>
      <c r="C166" s="57" t="s">
        <v>160</v>
      </c>
      <c r="E166" s="104">
        <v>1291.4567329402037</v>
      </c>
      <c r="F166" s="102">
        <v>658.47618305275262</v>
      </c>
      <c r="G166" s="102">
        <v>232.12635067820179</v>
      </c>
      <c r="H166" s="102">
        <v>0</v>
      </c>
      <c r="I166" s="102">
        <v>0.39756182080536295</v>
      </c>
      <c r="J166" s="102">
        <v>0</v>
      </c>
      <c r="K166" s="102">
        <v>0</v>
      </c>
      <c r="L166" s="102">
        <v>0</v>
      </c>
      <c r="M166" s="102">
        <v>0</v>
      </c>
      <c r="N166" s="102">
        <v>0</v>
      </c>
      <c r="O166" s="102">
        <v>0</v>
      </c>
      <c r="P166" s="102">
        <v>0</v>
      </c>
      <c r="Q166" s="102">
        <v>195.91134615591346</v>
      </c>
      <c r="R166" s="102">
        <v>0</v>
      </c>
      <c r="S166" s="102">
        <v>0</v>
      </c>
      <c r="T166" s="102">
        <v>5.4160828593840673</v>
      </c>
      <c r="U166" s="58" t="s">
        <v>159</v>
      </c>
      <c r="V166" s="56" t="s">
        <v>159</v>
      </c>
      <c r="W166" s="57" t="s">
        <v>160</v>
      </c>
      <c r="X166" s="101"/>
      <c r="Y166" s="104">
        <v>426.34983237455077</v>
      </c>
      <c r="Z166" s="102">
        <v>0</v>
      </c>
      <c r="AA166" s="102">
        <v>82.791895628298334</v>
      </c>
      <c r="AB166" s="102">
        <v>8.5418663270891528</v>
      </c>
      <c r="AC166" s="102">
        <v>0</v>
      </c>
      <c r="AD166" s="102">
        <v>0</v>
      </c>
      <c r="AE166" s="102">
        <v>58.976885841349265</v>
      </c>
      <c r="AF166" s="102">
        <v>31.350368949042391</v>
      </c>
      <c r="AG166" s="102">
        <v>241.27946739432571</v>
      </c>
      <c r="AH166" s="102">
        <v>0</v>
      </c>
      <c r="AI166" s="102">
        <v>0</v>
      </c>
      <c r="AJ166" s="102">
        <v>9.2590629976316592</v>
      </c>
      <c r="AK166" s="102">
        <v>0</v>
      </c>
      <c r="AL166" s="102">
        <v>0</v>
      </c>
      <c r="AM166" s="102">
        <v>1.220538386647759E-2</v>
      </c>
      <c r="AN166" s="102">
        <v>6657.7626119344404</v>
      </c>
      <c r="AO166" s="102">
        <v>6556.4812960710005</v>
      </c>
      <c r="AP166" s="102">
        <v>101.28131586343898</v>
      </c>
      <c r="AQ166" s="102">
        <v>156.97374093121249</v>
      </c>
      <c r="AR166" s="102">
        <v>16.754157933888258</v>
      </c>
      <c r="AS166" s="102">
        <v>113.90086667129611</v>
      </c>
      <c r="AT166" s="58" t="s">
        <v>159</v>
      </c>
    </row>
    <row r="167" spans="1:47" s="79" customFormat="1" ht="16.5" customHeight="1" x14ac:dyDescent="0.2">
      <c r="A167" s="78"/>
      <c r="B167" s="65">
        <v>97</v>
      </c>
      <c r="C167" s="61" t="s">
        <v>161</v>
      </c>
      <c r="D167" s="78"/>
      <c r="E167" s="98">
        <v>527.01191301076938</v>
      </c>
      <c r="F167" s="63">
        <v>332.64744631502214</v>
      </c>
      <c r="G167" s="63">
        <v>78.16802464289205</v>
      </c>
      <c r="H167" s="63">
        <v>0</v>
      </c>
      <c r="I167" s="63">
        <v>0</v>
      </c>
      <c r="J167" s="63">
        <v>0</v>
      </c>
      <c r="K167" s="63">
        <v>0</v>
      </c>
      <c r="L167" s="63">
        <v>0</v>
      </c>
      <c r="M167" s="63">
        <v>0</v>
      </c>
      <c r="N167" s="63">
        <v>0</v>
      </c>
      <c r="O167" s="63">
        <v>0</v>
      </c>
      <c r="P167" s="63">
        <v>0</v>
      </c>
      <c r="Q167" s="63">
        <v>67.640408160535685</v>
      </c>
      <c r="R167" s="63">
        <v>0</v>
      </c>
      <c r="S167" s="63">
        <v>0</v>
      </c>
      <c r="T167" s="63">
        <v>0</v>
      </c>
      <c r="U167" s="68">
        <v>97</v>
      </c>
      <c r="V167" s="65">
        <v>97</v>
      </c>
      <c r="W167" s="61" t="s">
        <v>161</v>
      </c>
      <c r="X167" s="95"/>
      <c r="Y167" s="98">
        <v>254.47942167213009</v>
      </c>
      <c r="Z167" s="63">
        <v>0</v>
      </c>
      <c r="AA167" s="63">
        <v>1.6454053238363417</v>
      </c>
      <c r="AB167" s="63">
        <v>7.6325501529302482</v>
      </c>
      <c r="AC167" s="63">
        <v>0</v>
      </c>
      <c r="AD167" s="63">
        <v>0</v>
      </c>
      <c r="AE167" s="63">
        <v>20.490709696182268</v>
      </c>
      <c r="AF167" s="63">
        <v>10.875614622669428</v>
      </c>
      <c r="AG167" s="63">
        <v>207.86513178417226</v>
      </c>
      <c r="AH167" s="63">
        <v>0</v>
      </c>
      <c r="AI167" s="63">
        <v>0</v>
      </c>
      <c r="AJ167" s="63">
        <v>2.7072779014976391</v>
      </c>
      <c r="AK167" s="63">
        <v>0</v>
      </c>
      <c r="AL167" s="63">
        <v>0</v>
      </c>
      <c r="AM167" s="63">
        <v>1.3136873528545676E-3</v>
      </c>
      <c r="AN167" s="63">
        <v>2040.2015836841704</v>
      </c>
      <c r="AO167" s="63">
        <v>2010.6748871048803</v>
      </c>
      <c r="AP167" s="63">
        <v>29.526696579290121</v>
      </c>
      <c r="AQ167" s="63">
        <v>63.127580034426046</v>
      </c>
      <c r="AR167" s="63">
        <v>11.72091717934827</v>
      </c>
      <c r="AS167" s="63">
        <v>32.994547155715644</v>
      </c>
      <c r="AT167" s="68">
        <v>97</v>
      </c>
      <c r="AU167" s="81"/>
    </row>
    <row r="168" spans="1:47" s="79" customFormat="1" ht="14" x14ac:dyDescent="0.2">
      <c r="A168" s="78"/>
      <c r="B168" s="72">
        <v>98</v>
      </c>
      <c r="C168" s="73" t="s">
        <v>162</v>
      </c>
      <c r="D168" s="96"/>
      <c r="E168" s="99">
        <v>764.44481992943452</v>
      </c>
      <c r="F168" s="74">
        <v>325.82873673773042</v>
      </c>
      <c r="G168" s="74">
        <v>153.95832603530974</v>
      </c>
      <c r="H168" s="74">
        <v>0</v>
      </c>
      <c r="I168" s="74">
        <v>0.39756182080536295</v>
      </c>
      <c r="J168" s="74">
        <v>0</v>
      </c>
      <c r="K168" s="74">
        <v>0</v>
      </c>
      <c r="L168" s="74">
        <v>0</v>
      </c>
      <c r="M168" s="74">
        <v>0</v>
      </c>
      <c r="N168" s="74">
        <v>0</v>
      </c>
      <c r="O168" s="74">
        <v>0</v>
      </c>
      <c r="P168" s="74">
        <v>0</v>
      </c>
      <c r="Q168" s="74">
        <v>128.27093799537778</v>
      </c>
      <c r="R168" s="74">
        <v>0</v>
      </c>
      <c r="S168" s="74">
        <v>0</v>
      </c>
      <c r="T168" s="74">
        <v>5.4160828593840673</v>
      </c>
      <c r="U168" s="75">
        <v>98</v>
      </c>
      <c r="V168" s="72">
        <v>98</v>
      </c>
      <c r="W168" s="73" t="s">
        <v>162</v>
      </c>
      <c r="X168" s="44"/>
      <c r="Y168" s="99">
        <v>171.87041070242071</v>
      </c>
      <c r="Z168" s="74">
        <v>0</v>
      </c>
      <c r="AA168" s="74">
        <v>81.146490304461992</v>
      </c>
      <c r="AB168" s="74">
        <v>0.90931617415890342</v>
      </c>
      <c r="AC168" s="74">
        <v>0</v>
      </c>
      <c r="AD168" s="74">
        <v>0</v>
      </c>
      <c r="AE168" s="74">
        <v>38.486176145167001</v>
      </c>
      <c r="AF168" s="74">
        <v>20.474754326372967</v>
      </c>
      <c r="AG168" s="74">
        <v>33.414335610153429</v>
      </c>
      <c r="AH168" s="74">
        <v>0</v>
      </c>
      <c r="AI168" s="74">
        <v>0</v>
      </c>
      <c r="AJ168" s="74">
        <v>6.5517850961340205</v>
      </c>
      <c r="AK168" s="74">
        <v>0</v>
      </c>
      <c r="AL168" s="74">
        <v>0</v>
      </c>
      <c r="AM168" s="74">
        <v>1.0891696513623022E-2</v>
      </c>
      <c r="AN168" s="74">
        <v>4617.5610282502694</v>
      </c>
      <c r="AO168" s="74">
        <v>4545.8064089661211</v>
      </c>
      <c r="AP168" s="74">
        <v>71.754619284148859</v>
      </c>
      <c r="AQ168" s="74">
        <v>93.846160896786429</v>
      </c>
      <c r="AR168" s="74">
        <v>5.033240754539988</v>
      </c>
      <c r="AS168" s="97">
        <v>80.906319515580464</v>
      </c>
      <c r="AT168" s="75">
        <v>98</v>
      </c>
      <c r="AU168" s="81"/>
    </row>
    <row r="169" spans="1:47" s="79" customFormat="1" ht="14" x14ac:dyDescent="0.2">
      <c r="A169" s="78"/>
      <c r="B169" s="78"/>
      <c r="C169" s="78"/>
      <c r="D169" s="78"/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81"/>
      <c r="Q169" s="81"/>
      <c r="R169" s="81"/>
      <c r="S169" s="81"/>
      <c r="T169" s="81"/>
      <c r="U169" s="80"/>
      <c r="V169" s="36"/>
      <c r="W169" s="36"/>
      <c r="X169" s="36"/>
      <c r="Y169" s="81"/>
      <c r="Z169" s="81"/>
      <c r="AA169" s="81"/>
      <c r="AB169" s="81"/>
      <c r="AC169" s="81"/>
      <c r="AD169" s="81"/>
      <c r="AE169" s="81"/>
      <c r="AF169" s="81"/>
      <c r="AG169" s="81"/>
      <c r="AH169" s="81"/>
      <c r="AI169" s="81"/>
      <c r="AJ169" s="81"/>
      <c r="AK169" s="81"/>
      <c r="AL169" s="81"/>
      <c r="AM169" s="81"/>
      <c r="AN169" s="81"/>
      <c r="AO169" s="81"/>
      <c r="AP169" s="81"/>
      <c r="AQ169" s="81"/>
      <c r="AR169" s="81"/>
      <c r="AS169" s="81"/>
      <c r="AT169" s="82"/>
      <c r="AU169" s="81"/>
    </row>
    <row r="170" spans="1:47" s="79" customFormat="1" ht="14" x14ac:dyDescent="0.2">
      <c r="A170" s="78"/>
      <c r="B170" s="78"/>
      <c r="C170" s="78"/>
      <c r="D170" s="78"/>
      <c r="U170" s="80"/>
      <c r="V170" s="59"/>
      <c r="W170" s="81"/>
      <c r="X170" s="81"/>
      <c r="Y170" s="95"/>
      <c r="Z170" s="95"/>
      <c r="AA170" s="95"/>
      <c r="AB170" s="95"/>
      <c r="AC170" s="95"/>
      <c r="AD170" s="95"/>
      <c r="AE170" s="95"/>
      <c r="AF170" s="95"/>
      <c r="AG170" s="81"/>
      <c r="AH170" s="95"/>
      <c r="AI170" s="95"/>
      <c r="AJ170" s="95"/>
      <c r="AK170" s="95"/>
      <c r="AL170" s="95"/>
      <c r="AM170" s="95"/>
      <c r="AN170" s="95"/>
      <c r="AO170" s="95"/>
      <c r="AP170" s="95"/>
      <c r="AQ170" s="95"/>
      <c r="AR170" s="95"/>
      <c r="AS170" s="95"/>
      <c r="AT170" s="82"/>
      <c r="AU170" s="81"/>
    </row>
    <row r="171" spans="1:47" s="79" customFormat="1" ht="14" x14ac:dyDescent="0.2">
      <c r="A171" s="78"/>
      <c r="B171" s="78"/>
      <c r="C171" s="78"/>
      <c r="D171" s="78"/>
      <c r="U171" s="80"/>
      <c r="V171" s="59"/>
      <c r="W171" s="81"/>
      <c r="X171" s="81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36"/>
      <c r="AM171" s="36"/>
      <c r="AN171" s="36"/>
      <c r="AO171" s="36"/>
      <c r="AP171" s="36"/>
      <c r="AQ171" s="36"/>
      <c r="AR171" s="36"/>
      <c r="AS171" s="81"/>
      <c r="AT171" s="82"/>
      <c r="AU171" s="81"/>
    </row>
    <row r="172" spans="1:47" s="79" customFormat="1" ht="14" x14ac:dyDescent="0.2">
      <c r="A172" s="78"/>
      <c r="B172" s="78"/>
      <c r="C172" s="78"/>
      <c r="D172" s="78"/>
      <c r="U172" s="80"/>
      <c r="V172" s="1"/>
      <c r="W172" s="81"/>
      <c r="X172" s="81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36"/>
      <c r="AM172" s="36"/>
      <c r="AN172" s="36"/>
      <c r="AO172" s="36"/>
      <c r="AP172" s="36"/>
      <c r="AQ172" s="36"/>
      <c r="AR172" s="36"/>
      <c r="AS172" s="81"/>
      <c r="AT172" s="82"/>
      <c r="AU172" s="81"/>
    </row>
    <row r="173" spans="1:47" x14ac:dyDescent="0.2">
      <c r="E173" s="79"/>
      <c r="F173" s="79"/>
      <c r="G173" s="79"/>
      <c r="H173" s="79"/>
      <c r="I173" s="79"/>
      <c r="J173" s="79"/>
      <c r="K173" s="79"/>
      <c r="L173" s="79"/>
      <c r="M173" s="79"/>
      <c r="N173" s="79"/>
      <c r="O173" s="79"/>
      <c r="P173" s="79"/>
      <c r="Q173" s="79"/>
      <c r="R173" s="79"/>
      <c r="S173" s="79"/>
      <c r="T173" s="79"/>
    </row>
    <row r="174" spans="1:47" x14ac:dyDescent="0.2">
      <c r="E174" s="79"/>
      <c r="F174" s="79"/>
      <c r="G174" s="79"/>
      <c r="H174" s="79"/>
      <c r="I174" s="79"/>
      <c r="J174" s="79"/>
      <c r="K174" s="79"/>
      <c r="L174" s="79"/>
      <c r="M174" s="79"/>
      <c r="N174" s="79"/>
      <c r="O174" s="79"/>
      <c r="P174" s="79"/>
      <c r="Q174" s="79"/>
      <c r="R174" s="79"/>
      <c r="S174" s="79"/>
      <c r="T174" s="79"/>
    </row>
    <row r="175" spans="1:47" x14ac:dyDescent="0.2">
      <c r="E175" s="79"/>
      <c r="F175" s="79"/>
      <c r="G175" s="79"/>
      <c r="H175" s="79"/>
      <c r="I175" s="79"/>
      <c r="J175" s="79"/>
      <c r="K175" s="79"/>
      <c r="L175" s="79"/>
      <c r="M175" s="79"/>
      <c r="N175" s="79"/>
      <c r="O175" s="79"/>
      <c r="P175" s="79"/>
      <c r="Q175" s="79"/>
      <c r="R175" s="79"/>
      <c r="S175" s="79"/>
      <c r="T175" s="79"/>
    </row>
  </sheetData>
  <mergeCells count="10">
    <mergeCell ref="B89:C89"/>
    <mergeCell ref="V11:W11"/>
    <mergeCell ref="V89:W89"/>
    <mergeCell ref="G6:H6"/>
    <mergeCell ref="G85:H85"/>
    <mergeCell ref="AO5:AP5"/>
    <mergeCell ref="AO84:AP84"/>
    <mergeCell ref="B10:C10"/>
    <mergeCell ref="V10:W10"/>
    <mergeCell ref="B11:C11"/>
  </mergeCells>
  <phoneticPr fontId="4"/>
  <pageMargins left="0.39370078740157483" right="0.39370078740157483" top="0.74803149606299213" bottom="0" header="0.51181102362204722" footer="0.23622047244094491"/>
  <pageSetup paperSize="9" scale="46" firstPageNumber="376" fitToWidth="4" fitToHeight="3" pageOrder="overThenDown" orientation="portrait" cellComments="asDisplayed" useFirstPageNumber="1" r:id="rId1"/>
  <headerFooter alignWithMargins="0"/>
  <rowBreaks count="1" manualBreakCount="1">
    <brk id="82" max="45" man="1"/>
  </rowBreaks>
  <colBreaks count="3" manualBreakCount="3">
    <brk id="12" max="168" man="1"/>
    <brk id="21" max="168" man="1"/>
    <brk id="33" max="168" man="1"/>
  </colBreaks>
  <ignoredErrors>
    <ignoredError sqref="U32:U168 AT32:AT16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555CC-7A6F-40A7-87AD-FB04B56E234D}">
  <sheetPr codeName="Sheet16"/>
  <dimension ref="A1:AU175"/>
  <sheetViews>
    <sheetView showGridLines="0" tabSelected="1" zoomScale="80" zoomScaleNormal="80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2" width="4.26953125" style="1" customWidth="1"/>
    <col min="3" max="3" width="44" style="1" customWidth="1"/>
    <col min="4" max="4" width="0.90625" style="1" customWidth="1"/>
    <col min="5" max="20" width="14.6328125" style="81" customWidth="1"/>
    <col min="21" max="21" width="7.453125" style="82" customWidth="1"/>
    <col min="22" max="22" width="4.26953125" style="1" customWidth="1"/>
    <col min="23" max="23" width="43.7265625" style="1" customWidth="1"/>
    <col min="24" max="24" width="0.90625" style="1" customWidth="1"/>
    <col min="25" max="45" width="14.6328125" style="81" customWidth="1"/>
    <col min="46" max="46" width="7.453125" style="82" customWidth="1"/>
    <col min="47" max="16384" width="9" style="81"/>
  </cols>
  <sheetData>
    <row r="1" spans="1:47" customFormat="1" ht="28" customHeight="1" x14ac:dyDescent="0.2">
      <c r="A1" s="1"/>
      <c r="B1" s="2" t="s">
        <v>47</v>
      </c>
      <c r="C1" s="2"/>
      <c r="E1" s="89" t="s">
        <v>281</v>
      </c>
      <c r="G1" s="3"/>
      <c r="H1" s="3"/>
      <c r="I1" s="4" t="s">
        <v>49</v>
      </c>
      <c r="J1" s="3"/>
      <c r="K1" s="3"/>
      <c r="U1" s="5"/>
      <c r="V1" s="2" t="str">
        <f>B1</f>
        <v>２　直接エネルギー投入</v>
      </c>
      <c r="W1" s="2"/>
      <c r="Y1" s="89" t="s">
        <v>281</v>
      </c>
      <c r="AQ1" s="3"/>
      <c r="AT1" s="5"/>
    </row>
    <row r="2" spans="1:47" customFormat="1" ht="4.5" customHeight="1" x14ac:dyDescent="0.2">
      <c r="A2" s="6"/>
      <c r="C2" s="6"/>
      <c r="D2" s="5"/>
      <c r="K2" s="6"/>
      <c r="M2" s="6"/>
      <c r="N2" s="5"/>
      <c r="U2" s="7"/>
      <c r="AT2" s="7"/>
    </row>
    <row r="3" spans="1:47" s="89" customFormat="1" ht="22" customHeight="1" x14ac:dyDescent="0.2">
      <c r="A3" s="88"/>
      <c r="B3" s="8"/>
      <c r="C3" s="89" t="s">
        <v>182</v>
      </c>
      <c r="D3" s="8"/>
      <c r="E3" s="8"/>
      <c r="F3" s="8"/>
      <c r="U3" s="9"/>
      <c r="V3" s="8"/>
      <c r="W3" s="89" t="str">
        <f>C3</f>
        <v>B　熱量単位表</v>
      </c>
      <c r="X3" s="8"/>
      <c r="AI3" s="8"/>
      <c r="AJ3" s="8"/>
      <c r="AK3" s="8"/>
      <c r="AL3" s="8"/>
      <c r="AT3" s="9"/>
    </row>
    <row r="4" spans="1:47" customFormat="1" ht="17.25" customHeight="1" x14ac:dyDescent="0.2">
      <c r="A4" s="10"/>
      <c r="B4" s="11"/>
      <c r="C4" s="43"/>
      <c r="G4" s="12"/>
      <c r="H4" s="13"/>
      <c r="I4" s="13"/>
      <c r="J4" s="12"/>
      <c r="K4" s="12"/>
      <c r="L4" s="11"/>
      <c r="M4" s="11"/>
      <c r="N4" s="11"/>
      <c r="O4" s="11"/>
      <c r="P4" s="11"/>
      <c r="Q4" s="13"/>
      <c r="R4" s="13"/>
      <c r="S4" s="13"/>
      <c r="T4" s="11"/>
      <c r="U4" s="14"/>
      <c r="V4" s="11"/>
      <c r="W4" s="4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1"/>
      <c r="AO4" s="11"/>
      <c r="AP4" s="11"/>
      <c r="AQ4" s="11"/>
      <c r="AR4" s="11"/>
      <c r="AS4" s="11"/>
      <c r="AT4" s="14"/>
    </row>
    <row r="5" spans="1:47" s="26" customFormat="1" ht="17.25" customHeight="1" x14ac:dyDescent="0.2">
      <c r="A5" s="15"/>
      <c r="B5" s="16"/>
      <c r="C5" s="17"/>
      <c r="D5" s="17"/>
      <c r="E5" s="18" t="s">
        <v>0</v>
      </c>
      <c r="F5" s="19" t="s">
        <v>1</v>
      </c>
      <c r="G5" s="20"/>
      <c r="H5" s="20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2" t="s">
        <v>2</v>
      </c>
      <c r="U5" s="23"/>
      <c r="V5" s="16"/>
      <c r="W5" s="24" t="s">
        <v>3</v>
      </c>
      <c r="X5" s="17"/>
      <c r="Y5" s="22"/>
      <c r="Z5" s="22"/>
      <c r="AA5" s="25"/>
      <c r="AB5" s="22"/>
      <c r="AC5" s="25"/>
      <c r="AD5" s="21"/>
      <c r="AE5" s="21"/>
      <c r="AF5" s="21"/>
      <c r="AG5" s="21"/>
      <c r="AH5" s="21"/>
      <c r="AI5" s="21"/>
      <c r="AJ5" s="21"/>
      <c r="AK5" s="21"/>
      <c r="AL5" s="21"/>
      <c r="AM5" s="22"/>
      <c r="AN5" s="19" t="s">
        <v>4</v>
      </c>
      <c r="AO5" s="107"/>
      <c r="AP5" s="108"/>
      <c r="AQ5" s="19" t="s">
        <v>5</v>
      </c>
      <c r="AR5" s="21"/>
      <c r="AS5" s="21"/>
      <c r="AT5" s="23"/>
    </row>
    <row r="6" spans="1:47" s="26" customFormat="1" ht="17.25" customHeight="1" x14ac:dyDescent="0.2">
      <c r="A6" s="15"/>
      <c r="B6" s="27"/>
      <c r="C6" s="15"/>
      <c r="D6" s="15"/>
      <c r="E6" s="28"/>
      <c r="F6" s="28"/>
      <c r="G6" s="111" t="s">
        <v>6</v>
      </c>
      <c r="H6" s="112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9"/>
      <c r="V6" s="27"/>
      <c r="W6" s="15"/>
      <c r="X6" s="15"/>
      <c r="Y6" s="19" t="s">
        <v>7</v>
      </c>
      <c r="Z6" s="21"/>
      <c r="AA6" s="25"/>
      <c r="AB6" s="21"/>
      <c r="AC6" s="25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30"/>
      <c r="AO6" s="18" t="s">
        <v>36</v>
      </c>
      <c r="AP6" s="19" t="s">
        <v>35</v>
      </c>
      <c r="AQ6" s="28"/>
      <c r="AR6" s="18" t="s">
        <v>45</v>
      </c>
      <c r="AS6" s="19" t="s">
        <v>46</v>
      </c>
      <c r="AT6" s="29"/>
    </row>
    <row r="7" spans="1:47" s="26" customFormat="1" ht="45.75" customHeight="1" x14ac:dyDescent="0.2">
      <c r="A7" s="15"/>
      <c r="B7" s="27"/>
      <c r="C7" s="15"/>
      <c r="D7" s="15"/>
      <c r="E7" s="30"/>
      <c r="F7" s="30"/>
      <c r="G7" s="30"/>
      <c r="H7" s="31" t="s">
        <v>8</v>
      </c>
      <c r="I7" s="31" t="s">
        <v>9</v>
      </c>
      <c r="J7" s="31" t="s">
        <v>10</v>
      </c>
      <c r="K7" s="31" t="s">
        <v>11</v>
      </c>
      <c r="L7" s="31" t="s">
        <v>12</v>
      </c>
      <c r="M7" s="31" t="s">
        <v>13</v>
      </c>
      <c r="N7" s="31" t="s">
        <v>14</v>
      </c>
      <c r="O7" s="31" t="s">
        <v>15</v>
      </c>
      <c r="P7" s="31" t="s">
        <v>16</v>
      </c>
      <c r="Q7" s="31" t="s">
        <v>17</v>
      </c>
      <c r="R7" s="31" t="s">
        <v>50</v>
      </c>
      <c r="S7" s="31" t="s">
        <v>51</v>
      </c>
      <c r="T7" s="32" t="s">
        <v>18</v>
      </c>
      <c r="U7" s="29"/>
      <c r="V7" s="27"/>
      <c r="W7" s="15"/>
      <c r="X7" s="15"/>
      <c r="Y7" s="30"/>
      <c r="Z7" s="31" t="s">
        <v>19</v>
      </c>
      <c r="AA7" s="31" t="s">
        <v>20</v>
      </c>
      <c r="AB7" s="31" t="s">
        <v>52</v>
      </c>
      <c r="AC7" s="31" t="s">
        <v>21</v>
      </c>
      <c r="AD7" s="31" t="s">
        <v>22</v>
      </c>
      <c r="AE7" s="31" t="s">
        <v>23</v>
      </c>
      <c r="AF7" s="31" t="s">
        <v>24</v>
      </c>
      <c r="AG7" s="31" t="s">
        <v>25</v>
      </c>
      <c r="AH7" s="31" t="s">
        <v>26</v>
      </c>
      <c r="AI7" s="31" t="s">
        <v>27</v>
      </c>
      <c r="AJ7" s="31" t="s">
        <v>28</v>
      </c>
      <c r="AK7" s="31" t="s">
        <v>53</v>
      </c>
      <c r="AL7" s="31" t="s">
        <v>29</v>
      </c>
      <c r="AM7" s="32" t="s">
        <v>30</v>
      </c>
      <c r="AN7" s="33"/>
      <c r="AO7" s="33"/>
      <c r="AP7" s="34"/>
      <c r="AQ7" s="30"/>
      <c r="AR7" s="33"/>
      <c r="AS7" s="34"/>
      <c r="AT7" s="29"/>
    </row>
    <row r="8" spans="1:47" s="43" customFormat="1" ht="16.5" customHeight="1" x14ac:dyDescent="0.2">
      <c r="A8" s="35"/>
      <c r="B8" s="36"/>
      <c r="C8" s="35"/>
      <c r="D8" s="35"/>
      <c r="E8" s="37"/>
      <c r="F8" s="37"/>
      <c r="G8" s="37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9"/>
      <c r="U8" s="40"/>
      <c r="V8" s="36"/>
      <c r="W8" s="35"/>
      <c r="X8" s="35"/>
      <c r="Y8" s="37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9"/>
      <c r="AN8" s="41"/>
      <c r="AO8" s="41"/>
      <c r="AP8" s="42"/>
      <c r="AQ8" s="37"/>
      <c r="AR8" s="41"/>
      <c r="AS8" s="42"/>
      <c r="AT8" s="40"/>
    </row>
    <row r="9" spans="1:47" s="50" customFormat="1" ht="17.25" customHeight="1" x14ac:dyDescent="0.2">
      <c r="A9" s="35"/>
      <c r="B9" s="44"/>
      <c r="C9" s="45"/>
      <c r="D9" s="45"/>
      <c r="E9" s="46" t="s">
        <v>54</v>
      </c>
      <c r="F9" s="46" t="s">
        <v>54</v>
      </c>
      <c r="G9" s="46" t="s">
        <v>54</v>
      </c>
      <c r="H9" s="47" t="s">
        <v>54</v>
      </c>
      <c r="I9" s="47" t="s">
        <v>54</v>
      </c>
      <c r="J9" s="47" t="s">
        <v>54</v>
      </c>
      <c r="K9" s="47" t="s">
        <v>54</v>
      </c>
      <c r="L9" s="47" t="s">
        <v>54</v>
      </c>
      <c r="M9" s="47" t="s">
        <v>54</v>
      </c>
      <c r="N9" s="47" t="s">
        <v>54</v>
      </c>
      <c r="O9" s="47" t="s">
        <v>54</v>
      </c>
      <c r="P9" s="47" t="s">
        <v>54</v>
      </c>
      <c r="Q9" s="47" t="s">
        <v>54</v>
      </c>
      <c r="R9" s="47" t="s">
        <v>54</v>
      </c>
      <c r="S9" s="47" t="s">
        <v>54</v>
      </c>
      <c r="T9" s="46" t="s">
        <v>54</v>
      </c>
      <c r="U9" s="48"/>
      <c r="V9" s="44"/>
      <c r="W9" s="45"/>
      <c r="X9" s="45"/>
      <c r="Y9" s="47" t="s">
        <v>54</v>
      </c>
      <c r="Z9" s="47" t="s">
        <v>54</v>
      </c>
      <c r="AA9" s="47" t="s">
        <v>54</v>
      </c>
      <c r="AB9" s="47" t="s">
        <v>54</v>
      </c>
      <c r="AC9" s="47" t="s">
        <v>54</v>
      </c>
      <c r="AD9" s="47" t="s">
        <v>54</v>
      </c>
      <c r="AE9" s="47" t="s">
        <v>54</v>
      </c>
      <c r="AF9" s="47" t="s">
        <v>54</v>
      </c>
      <c r="AG9" s="47" t="s">
        <v>54</v>
      </c>
      <c r="AH9" s="47" t="s">
        <v>54</v>
      </c>
      <c r="AI9" s="47" t="s">
        <v>54</v>
      </c>
      <c r="AJ9" s="47" t="s">
        <v>54</v>
      </c>
      <c r="AK9" s="47" t="s">
        <v>54</v>
      </c>
      <c r="AL9" s="47" t="s">
        <v>54</v>
      </c>
      <c r="AM9" s="46" t="s">
        <v>54</v>
      </c>
      <c r="AN9" s="49" t="s">
        <v>54</v>
      </c>
      <c r="AO9" s="49" t="s">
        <v>54</v>
      </c>
      <c r="AP9" s="49" t="s">
        <v>54</v>
      </c>
      <c r="AQ9" s="47" t="s">
        <v>54</v>
      </c>
      <c r="AR9" s="47" t="s">
        <v>54</v>
      </c>
      <c r="AS9" s="46" t="s">
        <v>54</v>
      </c>
      <c r="AT9" s="48"/>
    </row>
    <row r="10" spans="1:47" s="43" customFormat="1" ht="20.25" customHeight="1" x14ac:dyDescent="0.2">
      <c r="A10" s="36"/>
      <c r="B10" s="109" t="s">
        <v>31</v>
      </c>
      <c r="C10" s="109"/>
      <c r="D10" s="51"/>
      <c r="E10" s="102">
        <f>+E11+E24+E89</f>
        <v>3494600.842432898</v>
      </c>
      <c r="F10" s="102">
        <f>+F11+F24+F89</f>
        <v>1332747.7159892311</v>
      </c>
      <c r="G10" s="102">
        <f>+G11+G24+G89</f>
        <v>629004.61647105357</v>
      </c>
      <c r="H10" s="102">
        <f>+H11+H24+H89</f>
        <v>2150.5827894161453</v>
      </c>
      <c r="I10" s="102">
        <f>+I11+I24+I89</f>
        <v>9993.0102802936308</v>
      </c>
      <c r="J10" s="102">
        <f>+J11+J24+J89</f>
        <v>1.397720636236129</v>
      </c>
      <c r="K10" s="102">
        <f>+K11+K24+K89</f>
        <v>583.95863965661681</v>
      </c>
      <c r="L10" s="102">
        <f>+L11+L24+L89</f>
        <v>282.66541962161784</v>
      </c>
      <c r="M10" s="102">
        <f>+M11+M24+M89</f>
        <v>528.02534393800738</v>
      </c>
      <c r="N10" s="102">
        <f>+N11+N24+N89</f>
        <v>0</v>
      </c>
      <c r="O10" s="102">
        <f>+O11+O24+O89</f>
        <v>7658.3583136564484</v>
      </c>
      <c r="P10" s="102">
        <f>+P11+P24+P89</f>
        <v>17781.657390491964</v>
      </c>
      <c r="Q10" s="102">
        <f>+Q11+Q24+Q89</f>
        <v>475492.32512879337</v>
      </c>
      <c r="R10" s="102">
        <f>+R11+R24+R89</f>
        <v>94.6590746820753</v>
      </c>
      <c r="S10" s="102">
        <f>+S11+S24+S89</f>
        <v>80.383479179277771</v>
      </c>
      <c r="T10" s="102">
        <f>+T11+T24+T89</f>
        <v>114357.59289068832</v>
      </c>
      <c r="U10" s="94" t="s">
        <v>31</v>
      </c>
      <c r="V10" s="109" t="s">
        <v>31</v>
      </c>
      <c r="W10" s="109"/>
      <c r="X10" s="90"/>
      <c r="Y10" s="102">
        <f>+Y11+Y24+Y89</f>
        <v>703743.09951817745</v>
      </c>
      <c r="Z10" s="102">
        <f>+Z11+Z24+Z89</f>
        <v>468.1535378859636</v>
      </c>
      <c r="AA10" s="102">
        <f>+AA11+AA24+AA89</f>
        <v>54883.636639822747</v>
      </c>
      <c r="AB10" s="102">
        <f>+AB11+AB24+AB89</f>
        <v>393.42409998975694</v>
      </c>
      <c r="AC10" s="102">
        <f>+AC11+AC24+AC89</f>
        <v>0</v>
      </c>
      <c r="AD10" s="102">
        <f>+AD11+AD24+AD89</f>
        <v>0</v>
      </c>
      <c r="AE10" s="102">
        <f>+AE11+AE24+AE89</f>
        <v>131612.74948405864</v>
      </c>
      <c r="AF10" s="102">
        <f>+AF11+AF24+AF89</f>
        <v>140912.12102354545</v>
      </c>
      <c r="AG10" s="102">
        <f>+AG11+AG24+AG89</f>
        <v>189092.69561437648</v>
      </c>
      <c r="AH10" s="102">
        <f>+AH11+AH24+AH89</f>
        <v>3749.8946521173784</v>
      </c>
      <c r="AI10" s="102">
        <f>+AI11+AI24+AI89</f>
        <v>222.89775489342711</v>
      </c>
      <c r="AJ10" s="102">
        <f>+AJ11+AJ24+AJ89</f>
        <v>169300.00878303571</v>
      </c>
      <c r="AK10" s="102">
        <f>+AK11+AK24+AK89</f>
        <v>126.4550956032312</v>
      </c>
      <c r="AL10" s="102">
        <f>+AL11+AL24+AL89</f>
        <v>1525.9653198584365</v>
      </c>
      <c r="AM10" s="102">
        <f>+AM11+AM24+AM89</f>
        <v>11455.097512990265</v>
      </c>
      <c r="AN10" s="102">
        <f>+AN11+AN24+AN89</f>
        <v>1859655.5262266179</v>
      </c>
      <c r="AO10" s="105">
        <f>+AO11+AO24+AO89</f>
        <v>1822289.8562347731</v>
      </c>
      <c r="AP10" s="102">
        <f>+AP11+AP24+AP89</f>
        <v>37365.669991844887</v>
      </c>
      <c r="AQ10" s="102">
        <f>+AQ11+AQ24+AQ89</f>
        <v>302197.60021704872</v>
      </c>
      <c r="AR10" s="102">
        <f>+AR11+AR24+AR89</f>
        <v>259128.93211458327</v>
      </c>
      <c r="AS10" s="102">
        <f>+AS11+AS24+AS89</f>
        <v>43068.668102465454</v>
      </c>
      <c r="AT10" s="94" t="s">
        <v>31</v>
      </c>
    </row>
    <row r="11" spans="1:47" s="55" customFormat="1" ht="20.25" customHeight="1" x14ac:dyDescent="0.2">
      <c r="A11" s="36"/>
      <c r="B11" s="110" t="s">
        <v>72</v>
      </c>
      <c r="C11" s="110"/>
      <c r="D11" s="54"/>
      <c r="E11" s="102">
        <f>+E12+E15+E18+E20</f>
        <v>137404.8268570725</v>
      </c>
      <c r="F11" s="102">
        <f>+F12+F15+F18+F20</f>
        <v>101690.63197409031</v>
      </c>
      <c r="G11" s="102">
        <f>+G12+G15+G18+G20</f>
        <v>2950.7622688915176</v>
      </c>
      <c r="H11" s="102">
        <f>+H12+H15+H18+H20</f>
        <v>0</v>
      </c>
      <c r="I11" s="102">
        <f>+I12+I15+I18+I20</f>
        <v>251.50000274947823</v>
      </c>
      <c r="J11" s="102">
        <f>+J12+J15+J18+J20</f>
        <v>0</v>
      </c>
      <c r="K11" s="102">
        <f>+K12+K15+K18+K20</f>
        <v>0</v>
      </c>
      <c r="L11" s="102">
        <f>+L12+L15+L18+L20</f>
        <v>0</v>
      </c>
      <c r="M11" s="102">
        <f>+M12+M15+M18+M20</f>
        <v>0</v>
      </c>
      <c r="N11" s="102">
        <f>+N12+N15+N18+N20</f>
        <v>0</v>
      </c>
      <c r="O11" s="102">
        <f>+O12+O15+O18+O20</f>
        <v>760.3778616195026</v>
      </c>
      <c r="P11" s="102">
        <f>+P12+P15+P18+P20</f>
        <v>0.62841263205249998</v>
      </c>
      <c r="Q11" s="102">
        <f>+Q12+Q15+Q18+Q20</f>
        <v>1908.6848638167908</v>
      </c>
      <c r="R11" s="102">
        <f>+R12+R15+R18+R20</f>
        <v>0</v>
      </c>
      <c r="S11" s="102">
        <f>+S12+S15+S18+S20</f>
        <v>0</v>
      </c>
      <c r="T11" s="102">
        <f>+T12+T15+T18+T20</f>
        <v>29.571128073693515</v>
      </c>
      <c r="U11" s="53" t="s">
        <v>275</v>
      </c>
      <c r="V11" s="110" t="s">
        <v>72</v>
      </c>
      <c r="W11" s="110"/>
      <c r="X11" s="91">
        <f>+X14+X15+X18+X20</f>
        <v>0</v>
      </c>
      <c r="Y11" s="102">
        <f>+Y12+Y15+Y18+Y20</f>
        <v>98739.869705198798</v>
      </c>
      <c r="Z11" s="102">
        <f>+Z12+Z15+Z18+Z20</f>
        <v>0</v>
      </c>
      <c r="AA11" s="102">
        <f>+AA12+AA15+AA18+AA20</f>
        <v>15036.604709244757</v>
      </c>
      <c r="AB11" s="102">
        <f>+AB12+AB15+AB18+AB20</f>
        <v>0</v>
      </c>
      <c r="AC11" s="102">
        <f>+AC12+AC15+AC18+AC20</f>
        <v>0</v>
      </c>
      <c r="AD11" s="102">
        <f>+AD12+AD15+AD18+AD20</f>
        <v>0</v>
      </c>
      <c r="AE11" s="102">
        <f>+AE12+AE15+AE18+AE20</f>
        <v>6297.4267204772141</v>
      </c>
      <c r="AF11" s="102">
        <f>+AF12+AF15+AF18+AF20</f>
        <v>63582.29391982271</v>
      </c>
      <c r="AG11" s="102">
        <f>+AG12+AG15+AG18+AG20</f>
        <v>10790.961134349391</v>
      </c>
      <c r="AH11" s="102">
        <f>+AH12+AH15+AH18+AH20</f>
        <v>4.2682039424527005</v>
      </c>
      <c r="AI11" s="102">
        <f>+AI12+AI15+AI18+AI20</f>
        <v>0</v>
      </c>
      <c r="AJ11" s="102">
        <f>+AJ12+AJ15+AJ18+AJ20</f>
        <v>1396.122879234475</v>
      </c>
      <c r="AK11" s="102">
        <f>+AK12+AK15+AK18+AK20</f>
        <v>27.621574048239601</v>
      </c>
      <c r="AL11" s="102">
        <f>+AL12+AL15+AL18+AL20</f>
        <v>0</v>
      </c>
      <c r="AM11" s="102">
        <f>+AM12+AM15+AM18+AM20</f>
        <v>1604.5705640795579</v>
      </c>
      <c r="AN11" s="102">
        <f>+AN12+AN15+AN18+AN20</f>
        <v>35154.539851100257</v>
      </c>
      <c r="AO11" s="105">
        <f>+AO12+AO15+AO18+AO20</f>
        <v>33257.986056760848</v>
      </c>
      <c r="AP11" s="102">
        <f>+AP12+AP15+AP18+AP20</f>
        <v>1896.5537943394149</v>
      </c>
      <c r="AQ11" s="102">
        <f>+AQ12+AQ15+AQ18+AQ20</f>
        <v>559.6550318819568</v>
      </c>
      <c r="AR11" s="102">
        <f>+AR12+AR15+AR18+AR20</f>
        <v>451.53405948260195</v>
      </c>
      <c r="AS11" s="102">
        <f>+AS12+AS15+AS18+AS20</f>
        <v>108.12097239935483</v>
      </c>
      <c r="AT11" s="53" t="s">
        <v>183</v>
      </c>
    </row>
    <row r="12" spans="1:47" s="55" customFormat="1" ht="20.25" customHeight="1" x14ac:dyDescent="0.2">
      <c r="A12" s="36"/>
      <c r="B12" s="56" t="s">
        <v>55</v>
      </c>
      <c r="C12" s="57" t="s">
        <v>73</v>
      </c>
      <c r="D12" s="54"/>
      <c r="E12" s="102">
        <f>+E13+E14</f>
        <v>10224.578659962061</v>
      </c>
      <c r="F12" s="102">
        <f>+F13+F14</f>
        <v>5318.4919461231875</v>
      </c>
      <c r="G12" s="102">
        <f>+G13+G14</f>
        <v>46.157268944327491</v>
      </c>
      <c r="H12" s="102">
        <f>+H13+H14</f>
        <v>0</v>
      </c>
      <c r="I12" s="102">
        <f>+I13+I14</f>
        <v>0</v>
      </c>
      <c r="J12" s="102">
        <f>+J13+J14</f>
        <v>0</v>
      </c>
      <c r="K12" s="102">
        <f>+K13+K14</f>
        <v>0</v>
      </c>
      <c r="L12" s="102">
        <f>+L13+L14</f>
        <v>0</v>
      </c>
      <c r="M12" s="102">
        <f>+M13+M14</f>
        <v>0</v>
      </c>
      <c r="N12" s="102">
        <f>+N13+N14</f>
        <v>0</v>
      </c>
      <c r="O12" s="102">
        <f>+O13+O14</f>
        <v>0</v>
      </c>
      <c r="P12" s="102">
        <f>+P13+P14</f>
        <v>0</v>
      </c>
      <c r="Q12" s="102">
        <f>+Q13+Q14</f>
        <v>20.659560676365956</v>
      </c>
      <c r="R12" s="102">
        <f>+R13+R14</f>
        <v>0</v>
      </c>
      <c r="S12" s="102">
        <f>+S13+S14</f>
        <v>0</v>
      </c>
      <c r="T12" s="102">
        <f>+T13+T14</f>
        <v>25.497708267961531</v>
      </c>
      <c r="U12" s="58" t="s">
        <v>277</v>
      </c>
      <c r="V12" s="56" t="s">
        <v>277</v>
      </c>
      <c r="W12" s="57" t="s">
        <v>278</v>
      </c>
      <c r="X12" s="91">
        <f>+X14</f>
        <v>0</v>
      </c>
      <c r="Y12" s="102">
        <f>+Y13+Y14</f>
        <v>5272.3346771788601</v>
      </c>
      <c r="Z12" s="102">
        <f>+Z13+Z14</f>
        <v>0</v>
      </c>
      <c r="AA12" s="102">
        <f>+AA13+AA14</f>
        <v>305.78139584500184</v>
      </c>
      <c r="AB12" s="102">
        <f>+AB13+AB14</f>
        <v>0</v>
      </c>
      <c r="AC12" s="102">
        <f>+AC13+AC14</f>
        <v>0</v>
      </c>
      <c r="AD12" s="102">
        <f>+AD13+AD14</f>
        <v>0</v>
      </c>
      <c r="AE12" s="102">
        <f>+AE13+AE14</f>
        <v>902.84216029695699</v>
      </c>
      <c r="AF12" s="102">
        <f>+AF13+AF14</f>
        <v>3602.3768110843484</v>
      </c>
      <c r="AG12" s="102">
        <f>+AG13+AG14</f>
        <v>397.20318438668141</v>
      </c>
      <c r="AH12" s="102">
        <f>+AH13+AH14</f>
        <v>0</v>
      </c>
      <c r="AI12" s="102">
        <f>+AI13+AI14</f>
        <v>0</v>
      </c>
      <c r="AJ12" s="102">
        <f>+AJ13+AJ14</f>
        <v>60.422307166603176</v>
      </c>
      <c r="AK12" s="102">
        <f>+AK13+AK14</f>
        <v>0</v>
      </c>
      <c r="AL12" s="102">
        <f>+AL13+AL14</f>
        <v>0</v>
      </c>
      <c r="AM12" s="102">
        <f>+AM13+AM14</f>
        <v>3.7088183992681558</v>
      </c>
      <c r="AN12" s="102">
        <f>+AN13+AN14</f>
        <v>4903.4313025328138</v>
      </c>
      <c r="AO12" s="105">
        <f>+AO13+AO14</f>
        <v>4755.3860412390959</v>
      </c>
      <c r="AP12" s="102">
        <f>+AP13+AP14</f>
        <v>148.04526129371823</v>
      </c>
      <c r="AQ12" s="102">
        <f>+AQ13+AQ14</f>
        <v>2.6554113060590776</v>
      </c>
      <c r="AR12" s="102">
        <f>+AR13+AR14</f>
        <v>2.1897324940301068</v>
      </c>
      <c r="AS12" s="102">
        <f>+AS13+AS14</f>
        <v>0.46567881202897082</v>
      </c>
      <c r="AT12" s="58" t="s">
        <v>55</v>
      </c>
    </row>
    <row r="13" spans="1:47" s="65" customFormat="1" ht="20.25" customHeight="1" x14ac:dyDescent="0.2">
      <c r="A13" s="59"/>
      <c r="B13" s="60">
        <v>1</v>
      </c>
      <c r="C13" s="61" t="s">
        <v>48</v>
      </c>
      <c r="D13" s="62"/>
      <c r="E13" s="63">
        <f>+F13+AN13+AQ13</f>
        <v>6545.7854551168066</v>
      </c>
      <c r="F13" s="63">
        <f>+G13+Y13</f>
        <v>1859.1474292659027</v>
      </c>
      <c r="G13" s="63">
        <f>SUM(H13:T13)</f>
        <v>43.907719874391091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63">
        <v>18.688432261790837</v>
      </c>
      <c r="R13" s="63">
        <v>0</v>
      </c>
      <c r="S13" s="63">
        <v>0</v>
      </c>
      <c r="T13" s="63">
        <v>25.219287612600255</v>
      </c>
      <c r="U13" s="64">
        <v>1</v>
      </c>
      <c r="V13" s="60">
        <v>1</v>
      </c>
      <c r="W13" s="61" t="s">
        <v>48</v>
      </c>
      <c r="X13" s="62" t="s">
        <v>163</v>
      </c>
      <c r="Y13" s="63">
        <f>SUM(Z13:AM13)</f>
        <v>1815.2397093915117</v>
      </c>
      <c r="Z13" s="63">
        <v>0</v>
      </c>
      <c r="AA13" s="63">
        <v>141.55071357094354</v>
      </c>
      <c r="AB13" s="63">
        <v>0</v>
      </c>
      <c r="AC13" s="63">
        <v>0</v>
      </c>
      <c r="AD13" s="63">
        <v>0</v>
      </c>
      <c r="AE13" s="63">
        <v>810.51478700674863</v>
      </c>
      <c r="AF13" s="63">
        <v>422.90084278282569</v>
      </c>
      <c r="AG13" s="63">
        <v>385.85241476079932</v>
      </c>
      <c r="AH13" s="63">
        <v>0</v>
      </c>
      <c r="AI13" s="63">
        <v>0</v>
      </c>
      <c r="AJ13" s="63">
        <v>54.086883247784392</v>
      </c>
      <c r="AK13" s="63">
        <v>0</v>
      </c>
      <c r="AL13" s="63">
        <v>0</v>
      </c>
      <c r="AM13" s="63">
        <v>0.33406802241002759</v>
      </c>
      <c r="AN13" s="63">
        <f>SUM(AO13:AP13)</f>
        <v>4684.7704824253406</v>
      </c>
      <c r="AO13" s="106">
        <v>4542.1686122202673</v>
      </c>
      <c r="AP13" s="63">
        <v>142.60187020507328</v>
      </c>
      <c r="AQ13" s="63">
        <f>SUM(AR13:AS13)</f>
        <v>1.8675434255628007</v>
      </c>
      <c r="AR13" s="63">
        <v>1.40186461353383</v>
      </c>
      <c r="AS13" s="63">
        <v>0.46567881202897082</v>
      </c>
      <c r="AT13" s="64">
        <v>1</v>
      </c>
      <c r="AU13" s="55"/>
    </row>
    <row r="14" spans="1:47" s="55" customFormat="1" ht="20.25" customHeight="1" x14ac:dyDescent="0.2">
      <c r="A14" s="36"/>
      <c r="B14" s="60">
        <v>2</v>
      </c>
      <c r="C14" s="61" t="s">
        <v>184</v>
      </c>
      <c r="D14" s="54"/>
      <c r="E14" s="63">
        <f>+F14+AN14+AQ14</f>
        <v>3678.7932048452544</v>
      </c>
      <c r="F14" s="63">
        <f>+G14+Y14</f>
        <v>3459.3445168572848</v>
      </c>
      <c r="G14" s="63">
        <f>SUM(H14:T14)</f>
        <v>2.249549069936398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1.9711284145751209</v>
      </c>
      <c r="R14" s="63">
        <v>0</v>
      </c>
      <c r="S14" s="63">
        <v>0</v>
      </c>
      <c r="T14" s="63">
        <v>0.27842065536127697</v>
      </c>
      <c r="U14" s="64">
        <v>2</v>
      </c>
      <c r="V14" s="60">
        <v>2</v>
      </c>
      <c r="W14" s="61" t="s">
        <v>184</v>
      </c>
      <c r="X14" s="91"/>
      <c r="Y14" s="63">
        <f>SUM(Z14:AM14)</f>
        <v>3457.0949677873482</v>
      </c>
      <c r="Z14" s="63">
        <v>0</v>
      </c>
      <c r="AA14" s="63">
        <v>164.23068227405827</v>
      </c>
      <c r="AB14" s="63">
        <v>0</v>
      </c>
      <c r="AC14" s="63">
        <v>0</v>
      </c>
      <c r="AD14" s="63">
        <v>0</v>
      </c>
      <c r="AE14" s="63">
        <v>92.327373290208342</v>
      </c>
      <c r="AF14" s="63">
        <v>3179.4759683015227</v>
      </c>
      <c r="AG14" s="63">
        <v>11.350769625882092</v>
      </c>
      <c r="AH14" s="63">
        <v>0</v>
      </c>
      <c r="AI14" s="63">
        <v>0</v>
      </c>
      <c r="AJ14" s="63">
        <v>6.3354239188187806</v>
      </c>
      <c r="AK14" s="63">
        <v>0</v>
      </c>
      <c r="AL14" s="63">
        <v>0</v>
      </c>
      <c r="AM14" s="63">
        <v>3.3747503768581284</v>
      </c>
      <c r="AN14" s="63">
        <f>SUM(AO14:AP14)</f>
        <v>218.66082010747314</v>
      </c>
      <c r="AO14" s="63">
        <v>213.2174290188282</v>
      </c>
      <c r="AP14" s="63">
        <v>5.4433910886449439</v>
      </c>
      <c r="AQ14" s="63">
        <f>SUM(AR14:AS14)</f>
        <v>0.78786788049627698</v>
      </c>
      <c r="AR14" s="63">
        <v>0.78786788049627698</v>
      </c>
      <c r="AS14" s="63">
        <v>0</v>
      </c>
      <c r="AT14" s="64">
        <v>2</v>
      </c>
    </row>
    <row r="15" spans="1:47" s="65" customFormat="1" ht="20.25" customHeight="1" x14ac:dyDescent="0.2">
      <c r="A15" s="59"/>
      <c r="B15" s="56" t="s">
        <v>185</v>
      </c>
      <c r="C15" s="57" t="s">
        <v>186</v>
      </c>
      <c r="D15" s="62"/>
      <c r="E15" s="102">
        <f>+E16+E17</f>
        <v>11085.524327700045</v>
      </c>
      <c r="F15" s="102">
        <f>+F16+F17</f>
        <v>9100.4973131263196</v>
      </c>
      <c r="G15" s="102">
        <f>+G16+G17</f>
        <v>6.704726729328879</v>
      </c>
      <c r="H15" s="102">
        <f>+H16+H17</f>
        <v>0</v>
      </c>
      <c r="I15" s="102">
        <f>+I16+I17</f>
        <v>0</v>
      </c>
      <c r="J15" s="102">
        <f>+J16+J17</f>
        <v>0</v>
      </c>
      <c r="K15" s="102">
        <f>+K16+K17</f>
        <v>0</v>
      </c>
      <c r="L15" s="102">
        <f>+L16+L17</f>
        <v>0</v>
      </c>
      <c r="M15" s="102">
        <f>+M16+M17</f>
        <v>0</v>
      </c>
      <c r="N15" s="102">
        <f>+N16+N17</f>
        <v>0</v>
      </c>
      <c r="O15" s="102">
        <f>+O16+O17</f>
        <v>0</v>
      </c>
      <c r="P15" s="102">
        <f>+P16+P17</f>
        <v>0</v>
      </c>
      <c r="Q15" s="102">
        <f>+Q16+Q17</f>
        <v>6.704726729328879</v>
      </c>
      <c r="R15" s="102">
        <f>+R16+R17</f>
        <v>0</v>
      </c>
      <c r="S15" s="102">
        <f>+S16+S17</f>
        <v>0</v>
      </c>
      <c r="T15" s="102">
        <f>+T16+T17</f>
        <v>0</v>
      </c>
      <c r="U15" s="58" t="s">
        <v>255</v>
      </c>
      <c r="V15" s="56" t="s">
        <v>255</v>
      </c>
      <c r="W15" s="57" t="s">
        <v>256</v>
      </c>
      <c r="X15" s="100"/>
      <c r="Y15" s="102">
        <f>+Y16+Y17</f>
        <v>9093.7925863969904</v>
      </c>
      <c r="Z15" s="102">
        <f>+Z16+Z17</f>
        <v>0</v>
      </c>
      <c r="AA15" s="102">
        <f>+AA16+AA17</f>
        <v>86.341489939594894</v>
      </c>
      <c r="AB15" s="102">
        <f>+AB16+AB17</f>
        <v>0</v>
      </c>
      <c r="AC15" s="102">
        <f>+AC16+AC17</f>
        <v>0</v>
      </c>
      <c r="AD15" s="102">
        <f>+AD16+AD17</f>
        <v>0</v>
      </c>
      <c r="AE15" s="102">
        <f>+AE16+AE17</f>
        <v>93.977110011684545</v>
      </c>
      <c r="AF15" s="102">
        <f>+AF16+AF17</f>
        <v>784.67635971061168</v>
      </c>
      <c r="AG15" s="102">
        <f>+AG16+AG17</f>
        <v>8075.1793591387759</v>
      </c>
      <c r="AH15" s="102">
        <f>+AH16+AH17</f>
        <v>0.27730425824311</v>
      </c>
      <c r="AI15" s="102">
        <f>+AI16+AI17</f>
        <v>0</v>
      </c>
      <c r="AJ15" s="102">
        <f>+AJ16+AJ17</f>
        <v>31.369092380760929</v>
      </c>
      <c r="AK15" s="102">
        <f>+AK16+AK17</f>
        <v>0</v>
      </c>
      <c r="AL15" s="102">
        <f>+AL16+AL17</f>
        <v>0</v>
      </c>
      <c r="AM15" s="102">
        <f>+AM16+AM17</f>
        <v>21.971870957319432</v>
      </c>
      <c r="AN15" s="102">
        <f>+AN16+AN17</f>
        <v>1984.0655906727111</v>
      </c>
      <c r="AO15" s="102">
        <f>+AO16+AO17</f>
        <v>1979.2542640637494</v>
      </c>
      <c r="AP15" s="102">
        <f>+AP16+AP17</f>
        <v>4.8113266089617071</v>
      </c>
      <c r="AQ15" s="102">
        <f>+AQ16+AQ17</f>
        <v>0.9614239010147837</v>
      </c>
      <c r="AR15" s="102">
        <f>+AR16+AR17</f>
        <v>3.41450329254828E-2</v>
      </c>
      <c r="AS15" s="102">
        <f>+AS16+AS17</f>
        <v>0.92727886808930093</v>
      </c>
      <c r="AT15" s="58" t="s">
        <v>185</v>
      </c>
      <c r="AU15" s="55"/>
    </row>
    <row r="16" spans="1:47" s="55" customFormat="1" ht="20.25" customHeight="1" x14ac:dyDescent="0.2">
      <c r="A16" s="36"/>
      <c r="B16" s="60">
        <v>3</v>
      </c>
      <c r="C16" s="61" t="s">
        <v>187</v>
      </c>
      <c r="D16" s="54"/>
      <c r="E16" s="63">
        <f>+F16+AN16+AQ16</f>
        <v>6518.6166698940251</v>
      </c>
      <c r="F16" s="63">
        <f>+G16+Y16</f>
        <v>6318.5860994501754</v>
      </c>
      <c r="G16" s="63">
        <f>SUM(H16:T16)</f>
        <v>1.4004156105981123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1.4004156105981123</v>
      </c>
      <c r="R16" s="63">
        <v>0</v>
      </c>
      <c r="S16" s="63">
        <v>0</v>
      </c>
      <c r="T16" s="63">
        <v>0</v>
      </c>
      <c r="U16" s="64">
        <v>3</v>
      </c>
      <c r="V16" s="60">
        <v>3</v>
      </c>
      <c r="W16" s="61" t="s">
        <v>187</v>
      </c>
      <c r="X16" s="91"/>
      <c r="Y16" s="63">
        <f>SUM(Z16:AM16)</f>
        <v>6317.185683839577</v>
      </c>
      <c r="Z16" s="63">
        <v>0</v>
      </c>
      <c r="AA16" s="63">
        <v>37.387762311114649</v>
      </c>
      <c r="AB16" s="63">
        <v>0</v>
      </c>
      <c r="AC16" s="63">
        <v>0</v>
      </c>
      <c r="AD16" s="63">
        <v>0</v>
      </c>
      <c r="AE16" s="63">
        <v>44.130205236283366</v>
      </c>
      <c r="AF16" s="63">
        <v>617.81404708439948</v>
      </c>
      <c r="AG16" s="63">
        <v>5597.754259772345</v>
      </c>
      <c r="AH16" s="63">
        <v>0.27730425824311</v>
      </c>
      <c r="AI16" s="63">
        <v>0</v>
      </c>
      <c r="AJ16" s="63">
        <v>18.555689267994858</v>
      </c>
      <c r="AK16" s="63">
        <v>0</v>
      </c>
      <c r="AL16" s="63">
        <v>0</v>
      </c>
      <c r="AM16" s="63">
        <v>1.2664159091966898</v>
      </c>
      <c r="AN16" s="63">
        <f>SUM(AO16:AP16)</f>
        <v>200.03057044384968</v>
      </c>
      <c r="AO16" s="63">
        <v>198.94732721364815</v>
      </c>
      <c r="AP16" s="63">
        <v>1.083243230201532</v>
      </c>
      <c r="AQ16" s="63">
        <f>SUM(AR16:AS16)</f>
        <v>0</v>
      </c>
      <c r="AR16" s="63">
        <v>0</v>
      </c>
      <c r="AS16" s="63">
        <v>0</v>
      </c>
      <c r="AT16" s="64">
        <v>3</v>
      </c>
    </row>
    <row r="17" spans="1:46" s="65" customFormat="1" ht="20.25" customHeight="1" x14ac:dyDescent="0.2">
      <c r="A17" s="59"/>
      <c r="B17" s="60">
        <v>4</v>
      </c>
      <c r="C17" s="61" t="s">
        <v>188</v>
      </c>
      <c r="D17" s="62"/>
      <c r="E17" s="63">
        <f>+F17+AN17+AQ17</f>
        <v>4566.9076578060203</v>
      </c>
      <c r="F17" s="63">
        <f>+G17+Y17</f>
        <v>2781.9112136761437</v>
      </c>
      <c r="G17" s="63">
        <f>SUM(H17:T17)</f>
        <v>5.3043111187307668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63">
        <v>5.3043111187307668</v>
      </c>
      <c r="R17" s="63">
        <v>0</v>
      </c>
      <c r="S17" s="63">
        <v>0</v>
      </c>
      <c r="T17" s="63">
        <v>0</v>
      </c>
      <c r="U17" s="64">
        <v>4</v>
      </c>
      <c r="V17" s="60">
        <v>4</v>
      </c>
      <c r="W17" s="61" t="s">
        <v>188</v>
      </c>
      <c r="X17" s="62"/>
      <c r="Y17" s="63">
        <f>SUM(Z17:AM17)</f>
        <v>2776.6069025574129</v>
      </c>
      <c r="Z17" s="63">
        <v>0</v>
      </c>
      <c r="AA17" s="63">
        <v>48.953727628480245</v>
      </c>
      <c r="AB17" s="63">
        <v>0</v>
      </c>
      <c r="AC17" s="63">
        <v>0</v>
      </c>
      <c r="AD17" s="63">
        <v>0</v>
      </c>
      <c r="AE17" s="63">
        <v>49.846904775401185</v>
      </c>
      <c r="AF17" s="63">
        <v>166.86231262621223</v>
      </c>
      <c r="AG17" s="63">
        <v>2477.4250993664309</v>
      </c>
      <c r="AH17" s="63">
        <v>0</v>
      </c>
      <c r="AI17" s="63">
        <v>0</v>
      </c>
      <c r="AJ17" s="63">
        <v>12.813403112766071</v>
      </c>
      <c r="AK17" s="63">
        <v>0</v>
      </c>
      <c r="AL17" s="63">
        <v>0</v>
      </c>
      <c r="AM17" s="63">
        <v>20.705455048122744</v>
      </c>
      <c r="AN17" s="63">
        <f>SUM(AO17:AP17)</f>
        <v>1784.0350202288614</v>
      </c>
      <c r="AO17" s="63">
        <v>1780.3069368501012</v>
      </c>
      <c r="AP17" s="63">
        <v>3.728083378760175</v>
      </c>
      <c r="AQ17" s="63">
        <f>SUM(AR17:AS17)</f>
        <v>0.9614239010147837</v>
      </c>
      <c r="AR17" s="63">
        <v>3.41450329254828E-2</v>
      </c>
      <c r="AS17" s="63">
        <v>0.92727886808930093</v>
      </c>
      <c r="AT17" s="64">
        <v>4</v>
      </c>
    </row>
    <row r="18" spans="1:46" s="65" customFormat="1" ht="20.25" customHeight="1" x14ac:dyDescent="0.2">
      <c r="A18" s="59"/>
      <c r="B18" s="56" t="s">
        <v>189</v>
      </c>
      <c r="C18" s="57" t="s">
        <v>190</v>
      </c>
      <c r="D18" s="62"/>
      <c r="E18" s="102">
        <f>+E19</f>
        <v>14736.735400764685</v>
      </c>
      <c r="F18" s="102">
        <f>+F19</f>
        <v>10500.783175808238</v>
      </c>
      <c r="G18" s="102">
        <f>+G19</f>
        <v>1038.4844672865613</v>
      </c>
      <c r="H18" s="102">
        <f>+H19</f>
        <v>0</v>
      </c>
      <c r="I18" s="102">
        <f>+I19</f>
        <v>251.50000274947823</v>
      </c>
      <c r="J18" s="102">
        <f>+J19</f>
        <v>0</v>
      </c>
      <c r="K18" s="102">
        <f>+K19</f>
        <v>0</v>
      </c>
      <c r="L18" s="102">
        <f>+L19</f>
        <v>0</v>
      </c>
      <c r="M18" s="102">
        <f>+M19</f>
        <v>0</v>
      </c>
      <c r="N18" s="102">
        <f>+N19</f>
        <v>0</v>
      </c>
      <c r="O18" s="102">
        <f>+O19</f>
        <v>760.3778616195026</v>
      </c>
      <c r="P18" s="102">
        <f>+P19</f>
        <v>0.62841263205249998</v>
      </c>
      <c r="Q18" s="102">
        <f>+Q19</f>
        <v>25.444726306876593</v>
      </c>
      <c r="R18" s="102">
        <f>+R19</f>
        <v>0</v>
      </c>
      <c r="S18" s="102">
        <f>+S19</f>
        <v>0</v>
      </c>
      <c r="T18" s="102">
        <f>+T19</f>
        <v>0.53346397865148998</v>
      </c>
      <c r="U18" s="58" t="s">
        <v>257</v>
      </c>
      <c r="V18" s="56" t="s">
        <v>257</v>
      </c>
      <c r="W18" s="57" t="s">
        <v>258</v>
      </c>
      <c r="X18" s="100"/>
      <c r="Y18" s="102">
        <f>+Y19</f>
        <v>9462.2987085216755</v>
      </c>
      <c r="Z18" s="102">
        <f>+Z19</f>
        <v>0</v>
      </c>
      <c r="AA18" s="102">
        <f>+AA19</f>
        <v>21.94617670474279</v>
      </c>
      <c r="AB18" s="102">
        <f>+AB19</f>
        <v>0</v>
      </c>
      <c r="AC18" s="102">
        <f>+AC19</f>
        <v>0</v>
      </c>
      <c r="AD18" s="102">
        <f>+AD19</f>
        <v>0</v>
      </c>
      <c r="AE18" s="102">
        <f>+AE19</f>
        <v>128.28500767844361</v>
      </c>
      <c r="AF18" s="102">
        <f>+AF19</f>
        <v>7684.5383799422698</v>
      </c>
      <c r="AG18" s="102">
        <f>+AG19</f>
        <v>782.78900610172207</v>
      </c>
      <c r="AH18" s="102">
        <f>+AH19</f>
        <v>3.9908996842095901</v>
      </c>
      <c r="AI18" s="102">
        <f>+AI19</f>
        <v>0</v>
      </c>
      <c r="AJ18" s="102">
        <f>+AJ19</f>
        <v>46.578152523183171</v>
      </c>
      <c r="AK18" s="102">
        <f>+AK19</f>
        <v>27.621574048239601</v>
      </c>
      <c r="AL18" s="102">
        <f>+AL19</f>
        <v>0</v>
      </c>
      <c r="AM18" s="102">
        <f>+AM19</f>
        <v>766.54951183886487</v>
      </c>
      <c r="AN18" s="102">
        <f>+AN19</f>
        <v>3833.0362925517156</v>
      </c>
      <c r="AO18" s="102">
        <f>+AO19</f>
        <v>3740.2322942596952</v>
      </c>
      <c r="AP18" s="102">
        <f>+AP19</f>
        <v>92.803998292020424</v>
      </c>
      <c r="AQ18" s="102">
        <f>+AQ19</f>
        <v>402.91593240473134</v>
      </c>
      <c r="AR18" s="102">
        <f>+AR19</f>
        <v>401.69108220642579</v>
      </c>
      <c r="AS18" s="102">
        <f>+AS19</f>
        <v>1.2248501983055278</v>
      </c>
      <c r="AT18" s="58" t="s">
        <v>189</v>
      </c>
    </row>
    <row r="19" spans="1:46" s="55" customFormat="1" ht="20.25" customHeight="1" x14ac:dyDescent="0.2">
      <c r="A19" s="36"/>
      <c r="B19" s="60">
        <v>5</v>
      </c>
      <c r="C19" s="61" t="s">
        <v>190</v>
      </c>
      <c r="D19" s="54"/>
      <c r="E19" s="63">
        <f>+F19+AN19+AQ19</f>
        <v>14736.735400764685</v>
      </c>
      <c r="F19" s="63">
        <f>+G19+Y19</f>
        <v>10500.783175808238</v>
      </c>
      <c r="G19" s="63">
        <f>SUM(H19:T19)</f>
        <v>1038.4844672865613</v>
      </c>
      <c r="H19" s="63">
        <v>0</v>
      </c>
      <c r="I19" s="63">
        <v>251.50000274947823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760.3778616195026</v>
      </c>
      <c r="P19" s="63">
        <v>0.62841263205249998</v>
      </c>
      <c r="Q19" s="63">
        <v>25.444726306876593</v>
      </c>
      <c r="R19" s="63">
        <v>0</v>
      </c>
      <c r="S19" s="63">
        <v>0</v>
      </c>
      <c r="T19" s="63">
        <v>0.53346397865148998</v>
      </c>
      <c r="U19" s="64">
        <v>5</v>
      </c>
      <c r="V19" s="60">
        <v>5</v>
      </c>
      <c r="W19" s="61" t="s">
        <v>190</v>
      </c>
      <c r="X19" s="91"/>
      <c r="Y19" s="63">
        <f>SUM(Z19:AM19)</f>
        <v>9462.2987085216755</v>
      </c>
      <c r="Z19" s="63">
        <v>0</v>
      </c>
      <c r="AA19" s="63">
        <v>21.94617670474279</v>
      </c>
      <c r="AB19" s="63">
        <v>0</v>
      </c>
      <c r="AC19" s="63">
        <v>0</v>
      </c>
      <c r="AD19" s="63">
        <v>0</v>
      </c>
      <c r="AE19" s="63">
        <v>128.28500767844361</v>
      </c>
      <c r="AF19" s="63">
        <v>7684.5383799422698</v>
      </c>
      <c r="AG19" s="63">
        <v>782.78900610172207</v>
      </c>
      <c r="AH19" s="63">
        <v>3.9908996842095901</v>
      </c>
      <c r="AI19" s="63">
        <v>0</v>
      </c>
      <c r="AJ19" s="63">
        <v>46.578152523183171</v>
      </c>
      <c r="AK19" s="63">
        <v>27.621574048239601</v>
      </c>
      <c r="AL19" s="63">
        <v>0</v>
      </c>
      <c r="AM19" s="63">
        <v>766.54951183886487</v>
      </c>
      <c r="AN19" s="63">
        <f>SUM(AO19:AP19)</f>
        <v>3833.0362925517156</v>
      </c>
      <c r="AO19" s="63">
        <v>3740.2322942596952</v>
      </c>
      <c r="AP19" s="63">
        <v>92.803998292020424</v>
      </c>
      <c r="AQ19" s="63">
        <f>SUM(AR19:AS19)</f>
        <v>402.91593240473134</v>
      </c>
      <c r="AR19" s="63">
        <v>401.69108220642579</v>
      </c>
      <c r="AS19" s="63">
        <v>1.2248501983055278</v>
      </c>
      <c r="AT19" s="64">
        <v>5</v>
      </c>
    </row>
    <row r="20" spans="1:46" s="65" customFormat="1" ht="20.25" customHeight="1" x14ac:dyDescent="0.2">
      <c r="A20" s="59"/>
      <c r="B20" s="56" t="s">
        <v>191</v>
      </c>
      <c r="C20" s="57" t="s">
        <v>192</v>
      </c>
      <c r="D20" s="62"/>
      <c r="E20" s="102">
        <f>SUM(E21:E23)</f>
        <v>101357.98846864572</v>
      </c>
      <c r="F20" s="102">
        <f>SUM(F21:F23)</f>
        <v>76770.859539032564</v>
      </c>
      <c r="G20" s="102">
        <f>SUM(G21:G23)</f>
        <v>1859.4158059312999</v>
      </c>
      <c r="H20" s="102">
        <f>SUM(H21:H23)</f>
        <v>0</v>
      </c>
      <c r="I20" s="102">
        <f>SUM(I21:I23)</f>
        <v>0</v>
      </c>
      <c r="J20" s="102">
        <f>SUM(J21:J23)</f>
        <v>0</v>
      </c>
      <c r="K20" s="102">
        <f>SUM(K21:K23)</f>
        <v>0</v>
      </c>
      <c r="L20" s="102">
        <f>SUM(L21:L23)</f>
        <v>0</v>
      </c>
      <c r="M20" s="102">
        <f>SUM(M21:M23)</f>
        <v>0</v>
      </c>
      <c r="N20" s="102">
        <f>SUM(N21:N23)</f>
        <v>0</v>
      </c>
      <c r="O20" s="102">
        <f>SUM(O21:O23)</f>
        <v>0</v>
      </c>
      <c r="P20" s="102">
        <f>SUM(P21:P23)</f>
        <v>0</v>
      </c>
      <c r="Q20" s="102">
        <f>SUM(Q21:Q23)</f>
        <v>1855.8758501042194</v>
      </c>
      <c r="R20" s="102">
        <f>SUM(R21:R23)</f>
        <v>0</v>
      </c>
      <c r="S20" s="102">
        <f>SUM(S21:S23)</f>
        <v>0</v>
      </c>
      <c r="T20" s="102">
        <f>SUM(T21:T23)</f>
        <v>3.5399558270804938</v>
      </c>
      <c r="U20" s="58" t="s">
        <v>259</v>
      </c>
      <c r="V20" s="56" t="s">
        <v>259</v>
      </c>
      <c r="W20" s="57" t="s">
        <v>260</v>
      </c>
      <c r="X20" s="100"/>
      <c r="Y20" s="102">
        <f>SUM(Y21:Y23)</f>
        <v>74911.443733101274</v>
      </c>
      <c r="Z20" s="102">
        <f>SUM(Z21:Z23)</f>
        <v>0</v>
      </c>
      <c r="AA20" s="102">
        <f>SUM(AA21:AA23)</f>
        <v>14622.535646755417</v>
      </c>
      <c r="AB20" s="102">
        <f>SUM(AB21:AB23)</f>
        <v>0</v>
      </c>
      <c r="AC20" s="102">
        <f>SUM(AC21:AC23)</f>
        <v>0</v>
      </c>
      <c r="AD20" s="102">
        <f>SUM(AD21:AD23)</f>
        <v>0</v>
      </c>
      <c r="AE20" s="102">
        <f>SUM(AE21:AE23)</f>
        <v>5172.3224424901291</v>
      </c>
      <c r="AF20" s="102">
        <f>SUM(AF21:AF23)</f>
        <v>51510.702369085477</v>
      </c>
      <c r="AG20" s="102">
        <f>SUM(AG21:AG23)</f>
        <v>1535.7895847222123</v>
      </c>
      <c r="AH20" s="102">
        <f>SUM(AH21:AH23)</f>
        <v>0</v>
      </c>
      <c r="AI20" s="102">
        <f>SUM(AI21:AI23)</f>
        <v>0</v>
      </c>
      <c r="AJ20" s="102">
        <f>SUM(AJ21:AJ23)</f>
        <v>1257.7533271639277</v>
      </c>
      <c r="AK20" s="102">
        <f>SUM(AK21:AK23)</f>
        <v>0</v>
      </c>
      <c r="AL20" s="102">
        <f>SUM(AL21:AL23)</f>
        <v>0</v>
      </c>
      <c r="AM20" s="102">
        <f>SUM(AM21:AM23)</f>
        <v>812.3403628841055</v>
      </c>
      <c r="AN20" s="102">
        <f>SUM(AN21:AN23)</f>
        <v>24434.006665343019</v>
      </c>
      <c r="AO20" s="102">
        <f>SUM(AO21:AO23)</f>
        <v>22783.113457198306</v>
      </c>
      <c r="AP20" s="102">
        <f>SUM(AP21:AP23)</f>
        <v>1650.8932081447147</v>
      </c>
      <c r="AQ20" s="102">
        <f>SUM(AQ21:AQ23)</f>
        <v>153.12226427015162</v>
      </c>
      <c r="AR20" s="102">
        <f>SUM(AR21:AR23)</f>
        <v>47.619099749220581</v>
      </c>
      <c r="AS20" s="102">
        <f>SUM(AS21:AS23)</f>
        <v>105.50316452093102</v>
      </c>
      <c r="AT20" s="58" t="s">
        <v>191</v>
      </c>
    </row>
    <row r="21" spans="1:46" s="55" customFormat="1" ht="20.25" customHeight="1" x14ac:dyDescent="0.2">
      <c r="A21" s="36"/>
      <c r="B21" s="60">
        <v>6</v>
      </c>
      <c r="C21" s="61" t="s">
        <v>193</v>
      </c>
      <c r="D21" s="54"/>
      <c r="E21" s="63">
        <f>+F21+AN21+AQ21</f>
        <v>60719.221692215491</v>
      </c>
      <c r="F21" s="63">
        <f>+G21+Y21</f>
        <v>48754.956246004542</v>
      </c>
      <c r="G21" s="63">
        <f>SUM(H21:T21)</f>
        <v>865.25260467279747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864.08166356888296</v>
      </c>
      <c r="R21" s="63">
        <v>0</v>
      </c>
      <c r="S21" s="63">
        <v>0</v>
      </c>
      <c r="T21" s="63">
        <v>1.1709411039145143</v>
      </c>
      <c r="U21" s="64">
        <v>6</v>
      </c>
      <c r="V21" s="60">
        <v>6</v>
      </c>
      <c r="W21" s="61" t="s">
        <v>193</v>
      </c>
      <c r="X21" s="91"/>
      <c r="Y21" s="63">
        <f>SUM(Z21:AM21)</f>
        <v>47889.703641331747</v>
      </c>
      <c r="Z21" s="63">
        <v>0</v>
      </c>
      <c r="AA21" s="63">
        <v>6811.711722515116</v>
      </c>
      <c r="AB21" s="63">
        <v>0</v>
      </c>
      <c r="AC21" s="63">
        <v>0</v>
      </c>
      <c r="AD21" s="63">
        <v>0</v>
      </c>
      <c r="AE21" s="63">
        <v>3054.7271368269753</v>
      </c>
      <c r="AF21" s="63">
        <v>35303.78039026475</v>
      </c>
      <c r="AG21" s="63">
        <v>1374.1628079841551</v>
      </c>
      <c r="AH21" s="63">
        <v>0</v>
      </c>
      <c r="AI21" s="63">
        <v>0</v>
      </c>
      <c r="AJ21" s="63">
        <v>533.12097595987711</v>
      </c>
      <c r="AK21" s="63">
        <v>0</v>
      </c>
      <c r="AL21" s="63">
        <v>0</v>
      </c>
      <c r="AM21" s="63">
        <v>812.20060778086668</v>
      </c>
      <c r="AN21" s="63">
        <f>SUM(AO21:AP21)</f>
        <v>11872.199260279056</v>
      </c>
      <c r="AO21" s="63">
        <v>10829.485108420249</v>
      </c>
      <c r="AP21" s="63">
        <v>1042.7141518588069</v>
      </c>
      <c r="AQ21" s="63">
        <f>SUM(AR21:AS21)</f>
        <v>92.066185931893102</v>
      </c>
      <c r="AR21" s="63">
        <v>27.723757820669142</v>
      </c>
      <c r="AS21" s="63">
        <v>64.342428111223953</v>
      </c>
      <c r="AT21" s="64">
        <v>6</v>
      </c>
    </row>
    <row r="22" spans="1:46" s="65" customFormat="1" ht="20.25" customHeight="1" x14ac:dyDescent="0.2">
      <c r="A22" s="59"/>
      <c r="B22" s="60">
        <v>7</v>
      </c>
      <c r="C22" s="61" t="s">
        <v>194</v>
      </c>
      <c r="D22" s="62"/>
      <c r="E22" s="63">
        <f>+F22+AN22+AQ22</f>
        <v>20885.366133031312</v>
      </c>
      <c r="F22" s="63">
        <f>+G22+Y22</f>
        <v>15533.939866085908</v>
      </c>
      <c r="G22" s="63">
        <f>SUM(H22:T22)</f>
        <v>402.88054202045083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401.4506543613474</v>
      </c>
      <c r="R22" s="63">
        <v>0</v>
      </c>
      <c r="S22" s="63">
        <v>0</v>
      </c>
      <c r="T22" s="63">
        <v>1.4298876591034368</v>
      </c>
      <c r="U22" s="64">
        <v>7</v>
      </c>
      <c r="V22" s="60">
        <v>7</v>
      </c>
      <c r="W22" s="61" t="s">
        <v>194</v>
      </c>
      <c r="X22" s="62"/>
      <c r="Y22" s="63">
        <f>SUM(Z22:AM22)</f>
        <v>15131.059324065456</v>
      </c>
      <c r="Z22" s="63">
        <v>0</v>
      </c>
      <c r="AA22" s="63">
        <v>3289.478770640656</v>
      </c>
      <c r="AB22" s="63">
        <v>0</v>
      </c>
      <c r="AC22" s="63">
        <v>0</v>
      </c>
      <c r="AD22" s="63">
        <v>0</v>
      </c>
      <c r="AE22" s="63">
        <v>1096.7113633032432</v>
      </c>
      <c r="AF22" s="63">
        <v>10091.522503980032</v>
      </c>
      <c r="AG22" s="63">
        <v>144.3887779486985</v>
      </c>
      <c r="AH22" s="63">
        <v>0</v>
      </c>
      <c r="AI22" s="63">
        <v>0</v>
      </c>
      <c r="AJ22" s="63">
        <v>508.8181530895896</v>
      </c>
      <c r="AK22" s="63">
        <v>0</v>
      </c>
      <c r="AL22" s="63">
        <v>0</v>
      </c>
      <c r="AM22" s="63">
        <v>0.13975510323884449</v>
      </c>
      <c r="AN22" s="63">
        <f>SUM(AO22:AP22)</f>
        <v>5349.1298045676685</v>
      </c>
      <c r="AO22" s="63">
        <v>5046.309289251597</v>
      </c>
      <c r="AP22" s="63">
        <v>302.82051531607158</v>
      </c>
      <c r="AQ22" s="63">
        <f>SUM(AR22:AS22)</f>
        <v>2.2964623777379805</v>
      </c>
      <c r="AR22" s="63">
        <v>0.553682572141873</v>
      </c>
      <c r="AS22" s="63">
        <v>1.7427798055961077</v>
      </c>
      <c r="AT22" s="64">
        <v>7</v>
      </c>
    </row>
    <row r="23" spans="1:46" s="65" customFormat="1" ht="20.25" customHeight="1" x14ac:dyDescent="0.2">
      <c r="A23" s="59"/>
      <c r="B23" s="60">
        <v>8</v>
      </c>
      <c r="C23" s="61" t="s">
        <v>195</v>
      </c>
      <c r="D23" s="62"/>
      <c r="E23" s="63">
        <f>+F23+AN23+AQ23</f>
        <v>19753.400643398934</v>
      </c>
      <c r="F23" s="63">
        <f>+G23+Y23</f>
        <v>12481.963426942117</v>
      </c>
      <c r="G23" s="63">
        <f>SUM(H23:T23)</f>
        <v>591.28265923805145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590.34353217398893</v>
      </c>
      <c r="R23" s="63">
        <v>0</v>
      </c>
      <c r="S23" s="63">
        <v>0</v>
      </c>
      <c r="T23" s="63">
        <v>0.93912706406254298</v>
      </c>
      <c r="U23" s="64">
        <v>8</v>
      </c>
      <c r="V23" s="60">
        <v>8</v>
      </c>
      <c r="W23" s="61" t="s">
        <v>195</v>
      </c>
      <c r="X23" s="62"/>
      <c r="Y23" s="63">
        <f>SUM(Z23:AM23)</f>
        <v>11890.680767704065</v>
      </c>
      <c r="Z23" s="63">
        <v>0</v>
      </c>
      <c r="AA23" s="63">
        <v>4521.3451535996446</v>
      </c>
      <c r="AB23" s="63">
        <v>0</v>
      </c>
      <c r="AC23" s="63">
        <v>0</v>
      </c>
      <c r="AD23" s="63">
        <v>0</v>
      </c>
      <c r="AE23" s="63">
        <v>1020.8839423599112</v>
      </c>
      <c r="AF23" s="63">
        <v>6115.3994748406913</v>
      </c>
      <c r="AG23" s="63">
        <v>17.237998789358645</v>
      </c>
      <c r="AH23" s="63">
        <v>0</v>
      </c>
      <c r="AI23" s="63">
        <v>0</v>
      </c>
      <c r="AJ23" s="63">
        <v>215.81419811446077</v>
      </c>
      <c r="AK23" s="63">
        <v>0</v>
      </c>
      <c r="AL23" s="63">
        <v>0</v>
      </c>
      <c r="AM23" s="63">
        <v>0</v>
      </c>
      <c r="AN23" s="63">
        <f>SUM(AO23:AP23)</f>
        <v>7212.6776004962976</v>
      </c>
      <c r="AO23" s="63">
        <v>6907.3190595264614</v>
      </c>
      <c r="AP23" s="63">
        <v>305.35854096983621</v>
      </c>
      <c r="AQ23" s="63">
        <f>SUM(AR23:AS23)</f>
        <v>58.759615960520527</v>
      </c>
      <c r="AR23" s="63">
        <v>19.341659356409565</v>
      </c>
      <c r="AS23" s="63">
        <v>39.417956604110962</v>
      </c>
      <c r="AT23" s="64">
        <v>8</v>
      </c>
    </row>
    <row r="24" spans="1:46" s="65" customFormat="1" ht="20.25" customHeight="1" x14ac:dyDescent="0.2">
      <c r="A24" s="59"/>
      <c r="B24" s="56" t="s">
        <v>196</v>
      </c>
      <c r="C24" s="57" t="s">
        <v>197</v>
      </c>
      <c r="D24" s="62"/>
      <c r="E24" s="102">
        <f>+E26+E28+E30+E32+E34+E36+E38+E40+E42+E44+E46+E48+E50+E52+E54+E56+E58+E60+E62+E64+E66+E68+E70+E72</f>
        <v>1251419.5555139424</v>
      </c>
      <c r="F24" s="102">
        <f>+F26+F28+F30+F32+F34+F36+F38+F40+F42+F44+F46+F48+F50+F52+F54+F56+F58+F60+F62+F64+F66+F68+F70+F72</f>
        <v>367194.6987985259</v>
      </c>
      <c r="G24" s="102">
        <f>+G26+G28+G30+G32+G34+G36+G38+G40+G42+G44+G46+G48+G50+G52+G54+G56+G58+G60+G62+G64+G66+G68+G70+G72</f>
        <v>175378.18747172743</v>
      </c>
      <c r="H24" s="102">
        <f>+H26+H28+H30+H32+H34+H36+H38+H40+H42+H44+H46+H48+H50+H52+H54+H56+H58+H60+H62+H64+H66+H68+H70+H72</f>
        <v>2145.9271642489462</v>
      </c>
      <c r="I24" s="102">
        <f>+I26+I28+I30+I32+I34+I36+I38+I40+I42+I44+I46+I48+I50+I52+I54+I56+I58+I60+I62+I64+I66+I68+I70+I72</f>
        <v>5562.204447959778</v>
      </c>
      <c r="J24" s="102">
        <f>+J26+J28+J30+J32+J34+J36+J38+J40+J42+J44+J46+J48+J50+J52+J54+J56+J58+J60+J62+J64+J66+J68+J70+J72</f>
        <v>1.051952411937064</v>
      </c>
      <c r="K24" s="102">
        <f>+K26+K28+K30+K32+K34+K36+K38+K40+K42+K44+K46+K48+K50+K52+K54+K56+K58+K60+K62+K64+K66+K68+K70+K72</f>
        <v>572.46688256791617</v>
      </c>
      <c r="L24" s="102">
        <f>+L26+L28+L30+L32+L34+L36+L38+L40+L42+L44+L46+L48+L50+L52+L54+L56+L58+L60+L62+L64+L66+L68+L70+L72</f>
        <v>282.66541962161784</v>
      </c>
      <c r="M24" s="102">
        <f>+M26+M28+M30+M32+M34+M36+M38+M40+M42+M44+M46+M48+M50+M52+M54+M56+M58+M60+M62+M64+M66+M68+M70+M72</f>
        <v>417.7830206632924</v>
      </c>
      <c r="N24" s="102">
        <f>+N26+N28+N30+N32+N34+N36+N38+N40+N42+N44+N46+N48+N50+N52+N54+N56+N58+N60+N62+N64+N66+N68+N70+N72</f>
        <v>0</v>
      </c>
      <c r="O24" s="102">
        <f>+O26+O28+O30+O32+O34+O36+O38+O40+O42+O44+O46+O48+O50+O52+O54+O56+O58+O60+O62+O64+O66+O68+O70+O72</f>
        <v>1210.4565413633209</v>
      </c>
      <c r="P24" s="102">
        <f>+P26+P28+P30+P32+P34+P36+P38+P40+P42+P44+P46+P48+P50+P52+P54+P56+P58+P60+P62+P64+P66+P68+P70+P72</f>
        <v>16768.481842213772</v>
      </c>
      <c r="Q24" s="102">
        <f>+Q26+Q28+Q30+Q32+Q34+Q36+Q38+Q40+Q42+Q44+Q46+Q48+Q50+Q52+Q54+Q56+Q58+Q60+Q62+Q64+Q66+Q68+Q70+Q72</f>
        <v>135519.09791571408</v>
      </c>
      <c r="R24" s="102">
        <f>+R26+R28+R30+R32+R34+R36+R38+R40+R42+R44+R46+R48+R50+R52+R54+R56+R58+R60+R62+R64+R66+R68+R70+R72</f>
        <v>29.719292030075302</v>
      </c>
      <c r="S24" s="102">
        <f>+S26+S28+S30+S32+S34+S36+S38+S40+S42+S44+S46+S48+S50+S52+S54+S56+S58+S60+S62+S64+S66+S68+S70+S72</f>
        <v>76.177228144593542</v>
      </c>
      <c r="T24" s="102">
        <f>+T26+T28+T30+T32+T34+T36+T38+T40+T42+T44+T46+T48+T50+T52+T54+T56+T58+T60+T62+T64+T66+T68+T70+T72</f>
        <v>12792.155764788175</v>
      </c>
      <c r="U24" s="58" t="s">
        <v>261</v>
      </c>
      <c r="V24" s="56" t="s">
        <v>261</v>
      </c>
      <c r="W24" s="57" t="s">
        <v>262</v>
      </c>
      <c r="X24" s="100"/>
      <c r="Y24" s="102">
        <f>+Y26+Y28+Y30+Y32+Y34+Y36+Y38+Y40+Y42+Y44+Y46+Y48+Y50+Y52+Y54+Y56+Y58+Y60+Y62+Y64+Y66+Y68+Y70+Y72</f>
        <v>191816.51132679838</v>
      </c>
      <c r="Z24" s="102">
        <f>+Z26+Z28+Z30+Z32+Z34+Z36+Z38+Z40+Z42+Z44+Z46+Z48+Z50+Z52+Z54+Z56+Z58+Z60+Z62+Z64+Z66+Z68+Z70+Z72</f>
        <v>352.13262262577337</v>
      </c>
      <c r="AA24" s="102">
        <f>+AA26+AA28+AA30+AA32+AA34+AA36+AA38+AA40+AA42+AA44+AA46+AA48+AA50+AA52+AA54+AA56+AA58+AA60+AA62+AA64+AA66+AA68+AA70+AA72</f>
        <v>7001.2669800518479</v>
      </c>
      <c r="AB24" s="102">
        <f>+AB26+AB28+AB30+AB32+AB34+AB36+AB38+AB40+AB42+AB44+AB46+AB48+AB50+AB52+AB54+AB56+AB58+AB60+AB62+AB64+AB66+AB68+AB70+AB72</f>
        <v>63.48077309325727</v>
      </c>
      <c r="AC24" s="102">
        <f>+AC26+AC28+AC30+AC32+AC34+AC36+AC38+AC40+AC42+AC44+AC46+AC48+AC50+AC52+AC54+AC56+AC58+AC60+AC62+AC64+AC66+AC68+AC70+AC72</f>
        <v>0</v>
      </c>
      <c r="AD24" s="102">
        <f>+AD26+AD28+AD30+AD32+AD34+AD36+AD38+AD40+AD42+AD44+AD46+AD48+AD50+AD52+AD54+AD56+AD58+AD60+AD62+AD64+AD66+AD68+AD70+AD72</f>
        <v>0</v>
      </c>
      <c r="AE24" s="102">
        <f>+AE26+AE28+AE30+AE32+AE34+AE36+AE38+AE40+AE42+AE44+AE46+AE48+AE50+AE52+AE54+AE56+AE58+AE60+AE62+AE64+AE66+AE68+AE70+AE72</f>
        <v>22516.991817566057</v>
      </c>
      <c r="AF24" s="102">
        <f>+AF26+AF28+AF30+AF32+AF34+AF36+AF38+AF40+AF42+AF44+AF46+AF48+AF50+AF52+AF54+AF56+AF58+AF60+AF62+AF64+AF66+AF68+AF70+AF72</f>
        <v>27271.95875379855</v>
      </c>
      <c r="AG24" s="102">
        <f>+AG26+AG28+AG30+AG32+AG34+AG36+AG38+AG40+AG42+AG44+AG46+AG48+AG50+AG52+AG54+AG56+AG58+AG60+AG62+AG64+AG66+AG68+AG70+AG72</f>
        <v>52699.972297598091</v>
      </c>
      <c r="AH24" s="102">
        <f>+AH26+AH28+AH30+AH32+AH34+AH36+AH38+AH40+AH42+AH44+AH46+AH48+AH50+AH52+AH54+AH56+AH58+AH60+AH62+AH64+AH66+AH68+AH70+AH72</f>
        <v>3065.9456733187294</v>
      </c>
      <c r="AI24" s="102">
        <f>+AI26+AI28+AI30+AI32+AI34+AI36+AI38+AI40+AI42+AI44+AI46+AI48+AI50+AI52+AI54+AI56+AI58+AI60+AI62+AI64+AI66+AI68+AI70+AI72</f>
        <v>222.89775489342711</v>
      </c>
      <c r="AJ24" s="102">
        <f>+AJ26+AJ28+AJ30+AJ32+AJ34+AJ36+AJ38+AJ40+AJ42+AJ44+AJ46+AJ48+AJ50+AJ52+AJ54+AJ56+AJ58+AJ60+AJ62+AJ64+AJ66+AJ68+AJ70+AJ72</f>
        <v>72444.231606542584</v>
      </c>
      <c r="AK24" s="102">
        <f>+AK26+AK28+AK30+AK32+AK34+AK36+AK38+AK40+AK42+AK44+AK46+AK48+AK50+AK52+AK54+AK56+AK58+AK60+AK62+AK64+AK66+AK68+AK70+AK72</f>
        <v>78.967173878561084</v>
      </c>
      <c r="AL24" s="102">
        <f>+AL26+AL28+AL30+AL32+AL34+AL36+AL38+AL40+AL42+AL44+AL46+AL48+AL50+AL52+AL54+AL56+AL58+AL60+AL62+AL64+AL66+AL68+AL70+AL72</f>
        <v>1482.4408002468492</v>
      </c>
      <c r="AM24" s="102">
        <f>+AM26+AM28+AM30+AM32+AM34+AM36+AM38+AM40+AM42+AM44+AM46+AM48+AM50+AM52+AM54+AM56+AM58+AM60+AM62+AM64+AM66+AM68+AM70+AM72</f>
        <v>4616.2250731846516</v>
      </c>
      <c r="AN24" s="102">
        <f>+AN26+AN28+AN30+AN32+AN34+AN36+AN38+AN40+AN42+AN44+AN46+AN48+AN50+AN52+AN54+AN56+AN58+AN60+AN62+AN64+AN66+AN68+AN70+AN72</f>
        <v>639636.29240123311</v>
      </c>
      <c r="AO24" s="102">
        <f>+AO26+AO28+AO30+AO32+AO34+AO36+AO38+AO40+AO42+AO44+AO46+AO48+AO50+AO52+AO54+AO56+AO58+AO60+AO62+AO64+AO66+AO68+AO70+AO72</f>
        <v>623800.48490634933</v>
      </c>
      <c r="AP24" s="102">
        <f>+AP26+AP28+AP30+AP32+AP34+AP36+AP38+AP40+AP42+AP44+AP46+AP48+AP50+AP52+AP54+AP56+AP58+AP60+AP62+AP64+AP66+AP68+AP70+AP72</f>
        <v>15835.807494883931</v>
      </c>
      <c r="AQ24" s="102">
        <f>+AQ26+AQ28+AQ30+AQ32+AQ34+AQ36+AQ38+AQ40+AQ42+AQ44+AQ46+AQ48+AQ50+AQ52+AQ54+AQ56+AQ58+AQ60+AQ62+AQ64+AQ66+AQ68+AQ70+AQ72</f>
        <v>244588.56431418331</v>
      </c>
      <c r="AR24" s="102">
        <f>+AR26+AR28+AR30+AR32+AR34+AR36+AR38+AR40+AR42+AR44+AR46+AR48+AR50+AR52+AR54+AR56+AR58+AR60+AR62+AR64+AR66+AR68+AR70+AR72</f>
        <v>226793.44457047351</v>
      </c>
      <c r="AS24" s="102">
        <f>+AS26+AS28+AS30+AS32+AS34+AS36+AS38+AS40+AS42+AS44+AS46+AS48+AS50+AS52+AS54+AS56+AS58+AS60+AS62+AS64+AS66+AS68+AS70+AS72</f>
        <v>17795.119743709809</v>
      </c>
      <c r="AT24" s="58" t="s">
        <v>196</v>
      </c>
    </row>
    <row r="25" spans="1:46" s="55" customFormat="1" ht="20.25" customHeight="1" x14ac:dyDescent="0.2">
      <c r="A25" s="36"/>
      <c r="B25" s="92"/>
      <c r="C25" s="57" t="s">
        <v>198</v>
      </c>
      <c r="D25" s="54"/>
      <c r="E25" s="102">
        <f>E24 - (E27+E29+E31+E33+E35+E37+E39+E41+E43+E45+E47+E49+E51+E53+E55+E57+E59+E61+E63+E65+E67+E69+E71+E73)</f>
        <v>112740.98874251661</v>
      </c>
      <c r="F25" s="102">
        <f>F24 - (F27+F29+F31+F33+F35+F37+F39+F41+F43+F45+F47+F49+F51+F53+F55+F57+F59+F61+F63+F65+F67+F69+F71+F73)</f>
        <v>43292.329369322979</v>
      </c>
      <c r="G25" s="102">
        <f>G24 - (G27+G29+G31+G33+G35+G37+G39+G41+G43+G45+G47+G49+G51+G53+G55+G57+G59+G61+G63+G65+G67+G69+G71+G73)</f>
        <v>7733.4569626936864</v>
      </c>
      <c r="H25" s="102">
        <f>H24 - (H27+H29+H31+H33+H35+H37+H39+H41+H43+H45+H47+H49+H51+H53+H55+H57+H59+H61+H63+H65+H67+H69+H71+H73)</f>
        <v>0</v>
      </c>
      <c r="I25" s="102">
        <f>I24 - (I27+I29+I31+I33+I35+I37+I39+I41+I43+I45+I47+I49+I51+I53+I55+I57+I59+I61+I63+I65+I67+I69+I71+I73)</f>
        <v>50.910544082234992</v>
      </c>
      <c r="J25" s="102">
        <f>J24 - (J27+J29+J31+J33+J35+J37+J39+J41+J43+J45+J47+J49+J51+J53+J55+J57+J59+J61+J63+J65+J67+J69+J71+J73)</f>
        <v>0.37197802045633299</v>
      </c>
      <c r="K25" s="102">
        <f>K24 - (K27+K29+K31+K33+K35+K37+K39+K41+K43+K45+K47+K49+K51+K53+K55+K57+K59+K61+K63+K65+K67+K69+K71+K73)</f>
        <v>0</v>
      </c>
      <c r="L25" s="102">
        <f>L24 - (L27+L29+L31+L33+L35+L37+L39+L41+L43+L45+L47+L49+L51+L53+L55+L57+L59+L61+L63+L65+L67+L69+L71+L73)</f>
        <v>0</v>
      </c>
      <c r="M25" s="52">
        <f>M24 - (M27+M29+M31+M33+M35+M37+M39+M41+M43+M45+M47+M49+M51+M53+M55+M57+M59+M61+M63+M65+M67+M69+M71+M73)</f>
        <v>0</v>
      </c>
      <c r="N25" s="52">
        <f>N24 - (N27+N29+N31+N33+N35+N37+N39+N41+N43+N45+N47+N49+N51+N53+N55+N57+N59+N61+N63+N65+N67+N69+N71+N73)</f>
        <v>0</v>
      </c>
      <c r="O25" s="52">
        <f>O24 - (O27+O29+O31+O33+O35+O37+O39+O41+O43+O45+O47+O49+O51+O53+O55+O57+O59+O61+O63+O65+O67+O69+O71+O73)</f>
        <v>1.327500286294935</v>
      </c>
      <c r="P25" s="52">
        <f>P24 - (P27+P29+P31+P33+P35+P37+P39+P41+P43+P45+P47+P49+P51+P53+P55+P57+P59+P61+P63+P65+P67+P69+P71+P73)</f>
        <v>175.26866170735229</v>
      </c>
      <c r="Q25" s="52">
        <f>Q24 - (Q27+Q29+Q31+Q33+Q35+Q37+Q39+Q41+Q43+Q45+Q47+Q49+Q51+Q53+Q55+Q57+Q59+Q61+Q63+Q65+Q67+Q69+Q71+Q73)</f>
        <v>7328.7595434464165</v>
      </c>
      <c r="R25" s="52">
        <f>R24 - (R27+R29+R31+R33+R35+R37+R39+R41+R43+R45+R47+R49+R51+R53+R55+R57+R59+R61+R63+R65+R67+R69+R71+R73)</f>
        <v>0</v>
      </c>
      <c r="S25" s="52">
        <f>S24 - (S27+S29+S31+S33+S35+S37+S39+S41+S43+S45+S47+S49+S51+S53+S55+S57+S59+S61+S63+S65+S67+S69+S71+S73)</f>
        <v>0</v>
      </c>
      <c r="T25" s="52">
        <f>T24 - (T27+T29+T31+T33+T35+T37+T39+T41+T43+T45+T47+T49+T51+T53+T55+T57+T59+T61+T63+T65+T67+T69+T71+T73)</f>
        <v>176.81873515098778</v>
      </c>
      <c r="U25" s="58"/>
      <c r="V25" s="92"/>
      <c r="W25" s="57" t="s">
        <v>164</v>
      </c>
      <c r="X25" s="91"/>
      <c r="Y25" s="63">
        <f>Y24 - (Y27+Y29+Y31+Y33+Y35+Y37+Y39+Y41+Y43+Y45+Y47+Y49+Y51+Y53+Y55+Y57+Y59+Y61+Y63+Y65+Y67+Y69+Y71+Y73)</f>
        <v>35558.872406629205</v>
      </c>
      <c r="Z25" s="63">
        <f>Z24 - (Z27+Z29+Z31+Z33+Z35+Z37+Z39+Z41+Z43+Z45+Z47+Z49+Z51+Z53+Z55+Z57+Z59+Z61+Z63+Z65+Z67+Z69+Z71+Z73)</f>
        <v>0</v>
      </c>
      <c r="AA25" s="63">
        <f>AA24 - (AA27+AA29+AA31+AA33+AA35+AA37+AA39+AA41+AA43+AA45+AA47+AA49+AA51+AA53+AA55+AA57+AA59+AA61+AA63+AA65+AA67+AA69+AA71+AA73)</f>
        <v>3450.7963017874272</v>
      </c>
      <c r="AB25" s="63">
        <f>AB24 - (AB27+AB29+AB31+AB33+AB35+AB37+AB39+AB41+AB43+AB45+AB47+AB49+AB51+AB53+AB55+AB57+AB59+AB61+AB63+AB65+AB67+AB69+AB71+AB73)</f>
        <v>0</v>
      </c>
      <c r="AC25" s="63">
        <f>AC24 - (AC27+AC29+AC31+AC33+AC35+AC37+AC39+AC41+AC43+AC45+AC47+AC49+AC51+AC53+AC55+AC57+AC59+AC61+AC63+AC65+AC67+AC69+AC71+AC73)</f>
        <v>0</v>
      </c>
      <c r="AD25" s="63">
        <f>AD24 - (AD27+AD29+AD31+AD33+AD35+AD37+AD39+AD41+AD43+AD45+AD47+AD49+AD51+AD53+AD55+AD57+AD59+AD61+AD63+AD65+AD67+AD69+AD71+AD73)</f>
        <v>0</v>
      </c>
      <c r="AE25" s="63">
        <f>AE24 - (AE27+AE29+AE31+AE33+AE35+AE37+AE39+AE41+AE43+AE45+AE47+AE49+AE51+AE53+AE55+AE57+AE59+AE61+AE63+AE65+AE67+AE69+AE71+AE73)</f>
        <v>4686.6144226892975</v>
      </c>
      <c r="AF25" s="63">
        <f>AF24 - (AF27+AF29+AF31+AF33+AF35+AF37+AF39+AF41+AF43+AF45+AF47+AF49+AF51+AF53+AF55+AF57+AF59+AF61+AF63+AF65+AF67+AF69+AF71+AF73)</f>
        <v>10667.681084223619</v>
      </c>
      <c r="AG25" s="63">
        <f>AG24 - (AG27+AG29+AG31+AG33+AG35+AG37+AG39+AG41+AG43+AG45+AG47+AG49+AG51+AG53+AG55+AG57+AG59+AG61+AG63+AG65+AG67+AG69+AG71+AG73)</f>
        <v>8838.4677700446555</v>
      </c>
      <c r="AH25" s="63">
        <f>AH24 - (AH27+AH29+AH31+AH33+AH35+AH37+AH39+AH41+AH43+AH45+AH47+AH49+AH51+AH53+AH55+AH57+AH59+AH61+AH63+AH65+AH67+AH69+AH71+AH73)</f>
        <v>75.705902974221772</v>
      </c>
      <c r="AI25" s="63">
        <f>AI24 - (AI27+AI29+AI31+AI33+AI35+AI37+AI39+AI41+AI43+AI45+AI47+AI49+AI51+AI53+AI55+AI57+AI59+AI61+AI63+AI65+AI67+AI69+AI71+AI73)</f>
        <v>0</v>
      </c>
      <c r="AJ25" s="63">
        <f>AJ24 - (AJ27+AJ29+AJ31+AJ33+AJ35+AJ37+AJ39+AJ41+AJ43+AJ45+AJ47+AJ49+AJ51+AJ53+AJ55+AJ57+AJ59+AJ61+AJ63+AJ65+AJ67+AJ69+AJ71+AJ73)</f>
        <v>7404.748395167102</v>
      </c>
      <c r="AK25" s="63">
        <f>AK24 - (AK27+AK29+AK31+AK33+AK35+AK37+AK39+AK41+AK43+AK45+AK47+AK49+AK51+AK53+AK55+AK57+AK59+AK61+AK63+AK65+AK67+AK69+AK71+AK73)</f>
        <v>0</v>
      </c>
      <c r="AL25" s="63">
        <f>AL24 - (AL27+AL29+AL31+AL33+AL35+AL37+AL39+AL41+AL43+AL45+AL47+AL49+AL51+AL53+AL55+AL57+AL59+AL61+AL63+AL65+AL67+AL69+AL71+AL73)</f>
        <v>0</v>
      </c>
      <c r="AM25" s="63">
        <f>AM24 - (AM27+AM29+AM31+AM33+AM35+AM37+AM39+AM41+AM43+AM45+AM47+AM49+AM51+AM53+AM55+AM57+AM59+AM61+AM63+AM65+AM67+AM69+AM71+AM73)</f>
        <v>434.858529742889</v>
      </c>
      <c r="AN25" s="63">
        <f>AN24 - (AN27+AN29+AN31+AN33+AN35+AN37+AN39+AN41+AN43+AN45+AN47+AN49+AN51+AN53+AN55+AN57+AN59+AN61+AN63+AN65+AN67+AN69+AN71+AN73)</f>
        <v>68434.97570500162</v>
      </c>
      <c r="AO25" s="63">
        <f>AO24 - (AO27+AO29+AO31+AO33+AO35+AO37+AO39+AO41+AO43+AO45+AO47+AO49+AO51+AO53+AO55+AO57+AO59+AO61+AO63+AO65+AO67+AO69+AO71+AO73)</f>
        <v>67486.539317734423</v>
      </c>
      <c r="AP25" s="63">
        <f>AP24 - (AP27+AP29+AP31+AP33+AP35+AP37+AP39+AP41+AP43+AP45+AP47+AP49+AP51+AP53+AP55+AP57+AP59+AP61+AP63+AP65+AP67+AP69+AP71+AP73)</f>
        <v>948.43638726742211</v>
      </c>
      <c r="AQ25" s="63">
        <f>AQ24 - (AQ27+AQ29+AQ31+AQ33+AQ35+AQ37+AQ39+AQ41+AQ43+AQ45+AQ47+AQ49+AQ51+AQ53+AQ55+AQ57+AQ59+AQ61+AQ63+AQ65+AQ67+AQ69+AQ71+AQ73)</f>
        <v>1013.6836681917484</v>
      </c>
      <c r="AR25" s="63">
        <f>AR24 - (AR27+AR29+AR31+AR33+AR35+AR37+AR39+AR41+AR43+AR45+AR47+AR49+AR51+AR53+AR55+AR57+AR59+AR61+AR63+AR65+AR67+AR69+AR71+AR73)</f>
        <v>851.79482124862261</v>
      </c>
      <c r="AS25" s="63">
        <f>AS24 - (AS27+AS29+AS31+AS33+AS35+AS37+AS39+AS41+AS43+AS45+AS47+AS49+AS51+AS53+AS55+AS57+AS59+AS61+AS63+AS65+AS67+AS69+AS71+AS73)</f>
        <v>161.88884694312947</v>
      </c>
      <c r="AT25" s="58"/>
    </row>
    <row r="26" spans="1:46" s="55" customFormat="1" ht="20.25" customHeight="1" x14ac:dyDescent="0.2">
      <c r="A26" s="36"/>
      <c r="B26" s="60">
        <v>9</v>
      </c>
      <c r="C26" s="61" t="s">
        <v>199</v>
      </c>
      <c r="D26" s="54"/>
      <c r="E26" s="63">
        <f>+F26+AN26+AQ26</f>
        <v>223974.20312059543</v>
      </c>
      <c r="F26" s="63">
        <f>+G26+Y26</f>
        <v>65119.662497862984</v>
      </c>
      <c r="G26" s="63">
        <f>SUM(H26:T26)</f>
        <v>29488.603173631822</v>
      </c>
      <c r="H26" s="63">
        <v>0</v>
      </c>
      <c r="I26" s="63">
        <v>0</v>
      </c>
      <c r="J26" s="63">
        <v>0</v>
      </c>
      <c r="K26" s="63">
        <v>0</v>
      </c>
      <c r="L26" s="63">
        <v>0</v>
      </c>
      <c r="M26" s="63">
        <v>0</v>
      </c>
      <c r="N26" s="63">
        <v>0</v>
      </c>
      <c r="O26" s="63">
        <v>4.3405272790046405</v>
      </c>
      <c r="P26" s="63">
        <v>2114.0659504641299</v>
      </c>
      <c r="Q26" s="63">
        <v>25209.40285400255</v>
      </c>
      <c r="R26" s="63">
        <v>0</v>
      </c>
      <c r="S26" s="63">
        <v>0</v>
      </c>
      <c r="T26" s="63">
        <v>2160.7938418861386</v>
      </c>
      <c r="U26" s="64">
        <v>9</v>
      </c>
      <c r="V26" s="60">
        <v>9</v>
      </c>
      <c r="W26" s="61" t="s">
        <v>166</v>
      </c>
      <c r="X26" s="54"/>
      <c r="Y26" s="63">
        <f>SUM(Z26:AM26)</f>
        <v>35631.059324231166</v>
      </c>
      <c r="Z26" s="63">
        <v>0</v>
      </c>
      <c r="AA26" s="63">
        <v>789.60554915424598</v>
      </c>
      <c r="AB26" s="63">
        <v>0</v>
      </c>
      <c r="AC26" s="63">
        <v>0</v>
      </c>
      <c r="AD26" s="63">
        <v>0</v>
      </c>
      <c r="AE26" s="63">
        <v>4015.9820368463165</v>
      </c>
      <c r="AF26" s="63">
        <v>684.76851001167927</v>
      </c>
      <c r="AG26" s="63">
        <v>12750.612405274551</v>
      </c>
      <c r="AH26" s="63">
        <v>117.52664095972008</v>
      </c>
      <c r="AI26" s="63">
        <v>119.1848800988972</v>
      </c>
      <c r="AJ26" s="63">
        <v>17140.10419464008</v>
      </c>
      <c r="AK26" s="63">
        <v>0</v>
      </c>
      <c r="AL26" s="63">
        <v>0</v>
      </c>
      <c r="AM26" s="63">
        <v>13.275107245681877</v>
      </c>
      <c r="AN26" s="63">
        <f>SUM(AO26:AP26)</f>
        <v>88060.632108577047</v>
      </c>
      <c r="AO26" s="63">
        <v>85814.618903438546</v>
      </c>
      <c r="AP26" s="63">
        <v>2246.0132051385008</v>
      </c>
      <c r="AQ26" s="63">
        <f>SUM(AR26:AS26)</f>
        <v>70793.908514155395</v>
      </c>
      <c r="AR26" s="63">
        <v>68125.52197902686</v>
      </c>
      <c r="AS26" s="63">
        <v>2668.3865351285299</v>
      </c>
      <c r="AT26" s="64">
        <v>9</v>
      </c>
    </row>
    <row r="27" spans="1:46" s="65" customFormat="1" ht="20.25" customHeight="1" x14ac:dyDescent="0.2">
      <c r="A27" s="59"/>
      <c r="B27" s="66"/>
      <c r="C27" s="61" t="s">
        <v>165</v>
      </c>
      <c r="D27" s="62"/>
      <c r="E27" s="63">
        <f>+F27+AN27+AQ27</f>
        <v>208655.6543726653</v>
      </c>
      <c r="F27" s="63">
        <f>+G27+Y27</f>
        <v>58846.558887185558</v>
      </c>
      <c r="G27" s="63">
        <f>SUM(H27:T27)</f>
        <v>27981.064948235795</v>
      </c>
      <c r="H27" s="63">
        <v>0</v>
      </c>
      <c r="I27" s="63">
        <v>0</v>
      </c>
      <c r="J27" s="63">
        <v>0</v>
      </c>
      <c r="K27" s="63">
        <v>0</v>
      </c>
      <c r="L27" s="63">
        <v>0</v>
      </c>
      <c r="M27" s="63">
        <v>0</v>
      </c>
      <c r="N27" s="63">
        <v>0</v>
      </c>
      <c r="O27" s="63">
        <v>4.3405272790046405</v>
      </c>
      <c r="P27" s="63">
        <v>2092.0105239131476</v>
      </c>
      <c r="Q27" s="63">
        <v>23723.920055157505</v>
      </c>
      <c r="R27" s="63">
        <v>0</v>
      </c>
      <c r="S27" s="63">
        <v>0</v>
      </c>
      <c r="T27" s="63">
        <v>2160.793841886139</v>
      </c>
      <c r="U27" s="64"/>
      <c r="V27" s="66"/>
      <c r="W27" s="61" t="s">
        <v>165</v>
      </c>
      <c r="X27" s="62"/>
      <c r="Y27" s="63">
        <f>SUM(Z27:AM27)</f>
        <v>30865.493938949759</v>
      </c>
      <c r="Z27" s="63">
        <v>0</v>
      </c>
      <c r="AA27" s="63">
        <v>360.01803660810913</v>
      </c>
      <c r="AB27" s="63">
        <v>0</v>
      </c>
      <c r="AC27" s="63">
        <v>0</v>
      </c>
      <c r="AD27" s="63">
        <v>0</v>
      </c>
      <c r="AE27" s="63">
        <v>3272.4865496716807</v>
      </c>
      <c r="AF27" s="63">
        <v>462.53004338834228</v>
      </c>
      <c r="AG27" s="63">
        <v>11242.346492494466</v>
      </c>
      <c r="AH27" s="63">
        <v>117.52664095972008</v>
      </c>
      <c r="AI27" s="63">
        <v>119.1848800988972</v>
      </c>
      <c r="AJ27" s="63">
        <v>15278.126188482864</v>
      </c>
      <c r="AK27" s="63">
        <v>0</v>
      </c>
      <c r="AL27" s="63">
        <v>0</v>
      </c>
      <c r="AM27" s="63">
        <v>13.275107245681875</v>
      </c>
      <c r="AN27" s="63">
        <f>SUM(AO27:AP27)</f>
        <v>79294.420215515027</v>
      </c>
      <c r="AO27" s="63">
        <v>77154.804427429597</v>
      </c>
      <c r="AP27" s="63">
        <v>2139.6157880854298</v>
      </c>
      <c r="AQ27" s="63">
        <f>SUM(AR27:AS27)</f>
        <v>70514.675269964704</v>
      </c>
      <c r="AR27" s="63">
        <v>67921.515264682559</v>
      </c>
      <c r="AS27" s="63">
        <v>2593.1600052821382</v>
      </c>
      <c r="AT27" s="64"/>
    </row>
    <row r="28" spans="1:46" s="65" customFormat="1" ht="20.25" customHeight="1" x14ac:dyDescent="0.2">
      <c r="A28" s="59"/>
      <c r="B28" s="66">
        <v>10</v>
      </c>
      <c r="C28" s="61" t="s">
        <v>37</v>
      </c>
      <c r="D28" s="62"/>
      <c r="E28" s="63">
        <f>+F28+AN28+AQ28</f>
        <v>63325.66815719947</v>
      </c>
      <c r="F28" s="63">
        <f>+G28+Y28</f>
        <v>13392.898908225885</v>
      </c>
      <c r="G28" s="63">
        <f>SUM(H28:T28)</f>
        <v>5964.0501518660894</v>
      </c>
      <c r="H28" s="63">
        <v>0</v>
      </c>
      <c r="I28" s="63">
        <v>0</v>
      </c>
      <c r="J28" s="63">
        <v>0</v>
      </c>
      <c r="K28" s="63">
        <v>0</v>
      </c>
      <c r="L28" s="63">
        <v>0</v>
      </c>
      <c r="M28" s="63">
        <v>0</v>
      </c>
      <c r="N28" s="63">
        <v>0</v>
      </c>
      <c r="O28" s="63">
        <v>56.724758244318693</v>
      </c>
      <c r="P28" s="63">
        <v>1518.3471097566062</v>
      </c>
      <c r="Q28" s="63">
        <v>4361.3695917105169</v>
      </c>
      <c r="R28" s="63">
        <v>0</v>
      </c>
      <c r="S28" s="63">
        <v>0</v>
      </c>
      <c r="T28" s="63">
        <v>27.608692154647656</v>
      </c>
      <c r="U28" s="67">
        <v>10</v>
      </c>
      <c r="V28" s="66">
        <v>10</v>
      </c>
      <c r="W28" s="61" t="s">
        <v>37</v>
      </c>
      <c r="X28" s="62"/>
      <c r="Y28" s="63">
        <f>SUM(Z28:AM28)</f>
        <v>7428.8487563597955</v>
      </c>
      <c r="Z28" s="63">
        <v>0</v>
      </c>
      <c r="AA28" s="63">
        <v>171.51091894143173</v>
      </c>
      <c r="AB28" s="63">
        <v>0</v>
      </c>
      <c r="AC28" s="63">
        <v>0</v>
      </c>
      <c r="AD28" s="63">
        <v>0</v>
      </c>
      <c r="AE28" s="63">
        <v>504.64006539738261</v>
      </c>
      <c r="AF28" s="63">
        <v>1044.4214272469308</v>
      </c>
      <c r="AG28" s="63">
        <v>4411.7511903495815</v>
      </c>
      <c r="AH28" s="63">
        <v>0</v>
      </c>
      <c r="AI28" s="63">
        <v>0</v>
      </c>
      <c r="AJ28" s="63">
        <v>1291.8510883944655</v>
      </c>
      <c r="AK28" s="63">
        <v>0</v>
      </c>
      <c r="AL28" s="63">
        <v>0</v>
      </c>
      <c r="AM28" s="63">
        <v>4.6740660300038757</v>
      </c>
      <c r="AN28" s="63">
        <f>SUM(AO28:AP28)</f>
        <v>19803.358282837544</v>
      </c>
      <c r="AO28" s="63">
        <v>18206.714600048079</v>
      </c>
      <c r="AP28" s="63">
        <v>1596.6436827894649</v>
      </c>
      <c r="AQ28" s="63">
        <f>SUM(AR28:AS28)</f>
        <v>30129.410966136038</v>
      </c>
      <c r="AR28" s="63">
        <v>26363.645530272319</v>
      </c>
      <c r="AS28" s="63">
        <v>3765.7654358637196</v>
      </c>
      <c r="AT28" s="67">
        <v>10</v>
      </c>
    </row>
    <row r="29" spans="1:46" s="65" customFormat="1" ht="20.25" customHeight="1" x14ac:dyDescent="0.2">
      <c r="A29" s="59"/>
      <c r="B29" s="66"/>
      <c r="C29" s="61" t="s">
        <v>165</v>
      </c>
      <c r="D29" s="62"/>
      <c r="E29" s="63">
        <f>+F29+AN29+AQ29</f>
        <v>59609.467447506417</v>
      </c>
      <c r="F29" s="63">
        <f>+G29+Y29</f>
        <v>11231.960740733539</v>
      </c>
      <c r="G29" s="63">
        <f>SUM(H29:T29)</f>
        <v>5613.9559901054299</v>
      </c>
      <c r="H29" s="63">
        <v>0</v>
      </c>
      <c r="I29" s="63">
        <v>0</v>
      </c>
      <c r="J29" s="63">
        <v>0</v>
      </c>
      <c r="K29" s="63">
        <v>0</v>
      </c>
      <c r="L29" s="63">
        <v>0</v>
      </c>
      <c r="M29" s="63">
        <v>0</v>
      </c>
      <c r="N29" s="63">
        <v>0</v>
      </c>
      <c r="O29" s="63">
        <v>56.724758244318686</v>
      </c>
      <c r="P29" s="63">
        <v>1518.3471097566064</v>
      </c>
      <c r="Q29" s="63">
        <v>4016.6044515494432</v>
      </c>
      <c r="R29" s="63">
        <v>0</v>
      </c>
      <c r="S29" s="63">
        <v>0</v>
      </c>
      <c r="T29" s="63">
        <v>22.27967055506177</v>
      </c>
      <c r="U29" s="67"/>
      <c r="V29" s="66"/>
      <c r="W29" s="61" t="s">
        <v>165</v>
      </c>
      <c r="X29" s="62"/>
      <c r="Y29" s="63">
        <f>SUM(Z29:AM29)</f>
        <v>5618.0047506281098</v>
      </c>
      <c r="Z29" s="63">
        <v>0</v>
      </c>
      <c r="AA29" s="63">
        <v>107.29042542003019</v>
      </c>
      <c r="AB29" s="63">
        <v>0</v>
      </c>
      <c r="AC29" s="63">
        <v>0</v>
      </c>
      <c r="AD29" s="63">
        <v>0</v>
      </c>
      <c r="AE29" s="63">
        <v>399.73677822264403</v>
      </c>
      <c r="AF29" s="63">
        <v>415.99978658385351</v>
      </c>
      <c r="AG29" s="63">
        <v>3541.7302949129248</v>
      </c>
      <c r="AH29" s="63">
        <v>0</v>
      </c>
      <c r="AI29" s="63">
        <v>0</v>
      </c>
      <c r="AJ29" s="63">
        <v>1153.2417034886578</v>
      </c>
      <c r="AK29" s="63">
        <v>0</v>
      </c>
      <c r="AL29" s="63">
        <v>0</v>
      </c>
      <c r="AM29" s="63">
        <v>5.7619999999999998E-3</v>
      </c>
      <c r="AN29" s="63">
        <f>SUM(AO29:AP29)</f>
        <v>18281.425560686868</v>
      </c>
      <c r="AO29" s="63">
        <v>16694.432593019836</v>
      </c>
      <c r="AP29" s="63">
        <v>1586.9929676670326</v>
      </c>
      <c r="AQ29" s="63">
        <f>SUM(AR29:AS29)</f>
        <v>30096.08114608601</v>
      </c>
      <c r="AR29" s="63">
        <v>26335.492209317592</v>
      </c>
      <c r="AS29" s="63">
        <v>3760.5889367684167</v>
      </c>
      <c r="AT29" s="67"/>
    </row>
    <row r="30" spans="1:46" s="65" customFormat="1" ht="20.25" customHeight="1" x14ac:dyDescent="0.2">
      <c r="A30" s="59"/>
      <c r="B30" s="66">
        <v>11</v>
      </c>
      <c r="C30" s="61" t="s">
        <v>200</v>
      </c>
      <c r="D30" s="62"/>
      <c r="E30" s="63">
        <f>+F30+AN30+AQ30</f>
        <v>34706.105065866519</v>
      </c>
      <c r="F30" s="63">
        <f>+G30+Y30</f>
        <v>9327.4731960030367</v>
      </c>
      <c r="G30" s="63">
        <f>SUM(H30:T30)</f>
        <v>4304.3423882114084</v>
      </c>
      <c r="H30" s="63">
        <v>0</v>
      </c>
      <c r="I30" s="63">
        <v>0</v>
      </c>
      <c r="J30" s="63">
        <v>0</v>
      </c>
      <c r="K30" s="63">
        <v>0</v>
      </c>
      <c r="L30" s="63">
        <v>0</v>
      </c>
      <c r="M30" s="63">
        <v>0</v>
      </c>
      <c r="N30" s="63">
        <v>0</v>
      </c>
      <c r="O30" s="63">
        <v>0</v>
      </c>
      <c r="P30" s="63">
        <v>597.31706715478595</v>
      </c>
      <c r="Q30" s="63">
        <v>3632.8093825177339</v>
      </c>
      <c r="R30" s="63">
        <v>0</v>
      </c>
      <c r="S30" s="63">
        <v>0</v>
      </c>
      <c r="T30" s="63">
        <v>74.215938538888366</v>
      </c>
      <c r="U30" s="67">
        <v>11</v>
      </c>
      <c r="V30" s="66">
        <v>11</v>
      </c>
      <c r="W30" s="61" t="s">
        <v>167</v>
      </c>
      <c r="X30" s="62"/>
      <c r="Y30" s="63">
        <f>SUM(Z30:AM30)</f>
        <v>5023.1308077916274</v>
      </c>
      <c r="Z30" s="63">
        <v>0</v>
      </c>
      <c r="AA30" s="63">
        <v>465.36866092247033</v>
      </c>
      <c r="AB30" s="63">
        <v>0</v>
      </c>
      <c r="AC30" s="63">
        <v>0</v>
      </c>
      <c r="AD30" s="63">
        <v>0</v>
      </c>
      <c r="AE30" s="63">
        <v>732.15930965261475</v>
      </c>
      <c r="AF30" s="63">
        <v>156.56298773143601</v>
      </c>
      <c r="AG30" s="63">
        <v>1377.6518565891895</v>
      </c>
      <c r="AH30" s="63">
        <v>122.66322252695957</v>
      </c>
      <c r="AI30" s="63">
        <v>0</v>
      </c>
      <c r="AJ30" s="63">
        <v>1579.2627212659054</v>
      </c>
      <c r="AK30" s="63">
        <v>0</v>
      </c>
      <c r="AL30" s="63">
        <v>583.077786603052</v>
      </c>
      <c r="AM30" s="63">
        <v>6.3842625000000002</v>
      </c>
      <c r="AN30" s="63">
        <f>SUM(AO30:AP30)</f>
        <v>12958.513102829427</v>
      </c>
      <c r="AO30" s="63">
        <v>12770.975436904631</v>
      </c>
      <c r="AP30" s="63">
        <v>187.53766592479587</v>
      </c>
      <c r="AQ30" s="63">
        <f>SUM(AR30:AS30)</f>
        <v>12420.118767034051</v>
      </c>
      <c r="AR30" s="63">
        <v>11781.2949549893</v>
      </c>
      <c r="AS30" s="63">
        <v>638.82381204475132</v>
      </c>
      <c r="AT30" s="67">
        <v>11</v>
      </c>
    </row>
    <row r="31" spans="1:46" s="65" customFormat="1" ht="20.25" customHeight="1" x14ac:dyDescent="0.2">
      <c r="A31" s="59"/>
      <c r="B31" s="66"/>
      <c r="C31" s="61" t="s">
        <v>165</v>
      </c>
      <c r="D31" s="62"/>
      <c r="E31" s="63">
        <f>+F31+AN31+AQ31</f>
        <v>31063.465927959456</v>
      </c>
      <c r="F31" s="63">
        <f>+G31+Y31</f>
        <v>7892.80184937583</v>
      </c>
      <c r="G31" s="63">
        <f>SUM(H31:T31)</f>
        <v>3889.7016541695671</v>
      </c>
      <c r="H31" s="63">
        <v>0</v>
      </c>
      <c r="I31" s="63">
        <v>0</v>
      </c>
      <c r="J31" s="63">
        <v>0</v>
      </c>
      <c r="K31" s="63">
        <v>0</v>
      </c>
      <c r="L31" s="63">
        <v>0</v>
      </c>
      <c r="M31" s="63">
        <v>0</v>
      </c>
      <c r="N31" s="63">
        <v>0</v>
      </c>
      <c r="O31" s="63">
        <v>0</v>
      </c>
      <c r="P31" s="63">
        <v>597.31706715478595</v>
      </c>
      <c r="Q31" s="63">
        <v>3246.8155872935058</v>
      </c>
      <c r="R31" s="63">
        <v>0</v>
      </c>
      <c r="S31" s="63">
        <v>0</v>
      </c>
      <c r="T31" s="63">
        <v>45.568999721275148</v>
      </c>
      <c r="U31" s="67"/>
      <c r="V31" s="66"/>
      <c r="W31" s="61" t="s">
        <v>165</v>
      </c>
      <c r="X31" s="62"/>
      <c r="Y31" s="63">
        <f>SUM(Z31:AM31)</f>
        <v>4003.1001952062634</v>
      </c>
      <c r="Z31" s="63">
        <v>0</v>
      </c>
      <c r="AA31" s="63">
        <v>286.64605367350225</v>
      </c>
      <c r="AB31" s="63">
        <v>0</v>
      </c>
      <c r="AC31" s="63">
        <v>0</v>
      </c>
      <c r="AD31" s="63">
        <v>0</v>
      </c>
      <c r="AE31" s="63">
        <v>398.15361074558666</v>
      </c>
      <c r="AF31" s="63">
        <v>66.40333483871818</v>
      </c>
      <c r="AG31" s="63">
        <v>1108.9187077260583</v>
      </c>
      <c r="AH31" s="63">
        <v>79.924894503211675</v>
      </c>
      <c r="AI31" s="63">
        <v>0</v>
      </c>
      <c r="AJ31" s="63">
        <v>1473.5915446161341</v>
      </c>
      <c r="AK31" s="63">
        <v>0</v>
      </c>
      <c r="AL31" s="63">
        <v>583.077786603052</v>
      </c>
      <c r="AM31" s="63">
        <v>6.3842625000000002</v>
      </c>
      <c r="AN31" s="63">
        <f>SUM(AO31:AP31)</f>
        <v>10881.520708961627</v>
      </c>
      <c r="AO31" s="63">
        <v>10717.966411430692</v>
      </c>
      <c r="AP31" s="63">
        <v>163.55429753093449</v>
      </c>
      <c r="AQ31" s="63">
        <f>SUM(AR31:AS31)</f>
        <v>12289.143369621996</v>
      </c>
      <c r="AR31" s="63">
        <v>11665.880662402473</v>
      </c>
      <c r="AS31" s="63">
        <v>623.26270721952233</v>
      </c>
      <c r="AT31" s="67"/>
    </row>
    <row r="32" spans="1:46" s="65" customFormat="1" ht="20.25" customHeight="1" x14ac:dyDescent="0.2">
      <c r="A32" s="59"/>
      <c r="B32" s="66">
        <v>12</v>
      </c>
      <c r="C32" s="61" t="s">
        <v>201</v>
      </c>
      <c r="D32" s="62"/>
      <c r="E32" s="63">
        <f>+F32+AN32+AQ32</f>
        <v>34678.349547262616</v>
      </c>
      <c r="F32" s="63">
        <f>+G32+Y32</f>
        <v>13286.886245119411</v>
      </c>
      <c r="G32" s="63">
        <f>SUM(H32:T32)</f>
        <v>8253.8312672616903</v>
      </c>
      <c r="H32" s="63">
        <v>0</v>
      </c>
      <c r="I32" s="63">
        <v>0</v>
      </c>
      <c r="J32" s="63">
        <v>0</v>
      </c>
      <c r="K32" s="63">
        <v>0</v>
      </c>
      <c r="L32" s="63">
        <v>0</v>
      </c>
      <c r="M32" s="63">
        <v>0</v>
      </c>
      <c r="N32" s="63">
        <v>0</v>
      </c>
      <c r="O32" s="63">
        <v>0</v>
      </c>
      <c r="P32" s="63">
        <v>10.418457163977701</v>
      </c>
      <c r="Q32" s="63">
        <v>411.09229782475416</v>
      </c>
      <c r="R32" s="63">
        <v>0</v>
      </c>
      <c r="S32" s="63">
        <v>0</v>
      </c>
      <c r="T32" s="63">
        <v>7832.3205122729587</v>
      </c>
      <c r="U32" s="67" t="s">
        <v>202</v>
      </c>
      <c r="V32" s="66">
        <v>12</v>
      </c>
      <c r="W32" s="61" t="s">
        <v>168</v>
      </c>
      <c r="X32" s="62"/>
      <c r="Y32" s="63">
        <f>SUM(Z32:AM32)</f>
        <v>5033.0549778577215</v>
      </c>
      <c r="Z32" s="63">
        <v>0</v>
      </c>
      <c r="AA32" s="63">
        <v>164.08988583877431</v>
      </c>
      <c r="AB32" s="63">
        <v>0</v>
      </c>
      <c r="AC32" s="63">
        <v>0</v>
      </c>
      <c r="AD32" s="63">
        <v>0</v>
      </c>
      <c r="AE32" s="63">
        <v>572.61399293005809</v>
      </c>
      <c r="AF32" s="63">
        <v>3653.8117504507954</v>
      </c>
      <c r="AG32" s="63">
        <v>477.50843873852887</v>
      </c>
      <c r="AH32" s="63">
        <v>71.111095611219895</v>
      </c>
      <c r="AI32" s="63">
        <v>0</v>
      </c>
      <c r="AJ32" s="63">
        <v>93.546165720960403</v>
      </c>
      <c r="AK32" s="63">
        <v>0</v>
      </c>
      <c r="AL32" s="63">
        <v>0</v>
      </c>
      <c r="AM32" s="63">
        <v>0.37364856738484858</v>
      </c>
      <c r="AN32" s="63">
        <f>SUM(AO32:AP32)</f>
        <v>10122.248150428066</v>
      </c>
      <c r="AO32" s="63">
        <v>9622.6040692833649</v>
      </c>
      <c r="AP32" s="63">
        <v>499.64408114470098</v>
      </c>
      <c r="AQ32" s="63">
        <f>SUM(AR32:AS32)</f>
        <v>11269.215151715138</v>
      </c>
      <c r="AR32" s="63">
        <v>10998.641288503941</v>
      </c>
      <c r="AS32" s="63">
        <v>270.57386321119691</v>
      </c>
      <c r="AT32" s="67" t="s">
        <v>202</v>
      </c>
    </row>
    <row r="33" spans="1:46" s="65" customFormat="1" ht="20.25" customHeight="1" x14ac:dyDescent="0.2">
      <c r="A33" s="59"/>
      <c r="B33" s="66"/>
      <c r="C33" s="61" t="s">
        <v>165</v>
      </c>
      <c r="D33" s="62"/>
      <c r="E33" s="63">
        <f>+F33+AN33+AQ33</f>
        <v>30878.658248086584</v>
      </c>
      <c r="F33" s="63">
        <f>+G33+Y33</f>
        <v>11484.034455536726</v>
      </c>
      <c r="G33" s="63">
        <f>SUM(H33:T33)</f>
        <v>8141.0617546034518</v>
      </c>
      <c r="H33" s="63">
        <v>0</v>
      </c>
      <c r="I33" s="63">
        <v>0</v>
      </c>
      <c r="J33" s="63">
        <v>0</v>
      </c>
      <c r="K33" s="63">
        <v>0</v>
      </c>
      <c r="L33" s="63">
        <v>0</v>
      </c>
      <c r="M33" s="63">
        <v>0</v>
      </c>
      <c r="N33" s="63">
        <v>0</v>
      </c>
      <c r="O33" s="63">
        <v>0</v>
      </c>
      <c r="P33" s="63">
        <v>10.418457163977701</v>
      </c>
      <c r="Q33" s="63">
        <v>407.47270632798643</v>
      </c>
      <c r="R33" s="63">
        <v>0</v>
      </c>
      <c r="S33" s="63">
        <v>0</v>
      </c>
      <c r="T33" s="63">
        <v>7723.1705911114877</v>
      </c>
      <c r="U33" s="67"/>
      <c r="V33" s="66"/>
      <c r="W33" s="61" t="s">
        <v>165</v>
      </c>
      <c r="X33" s="62"/>
      <c r="Y33" s="63">
        <f>SUM(Z33:AM33)</f>
        <v>3342.9727009332751</v>
      </c>
      <c r="Z33" s="63">
        <v>0</v>
      </c>
      <c r="AA33" s="63">
        <v>81.579142104360429</v>
      </c>
      <c r="AB33" s="63">
        <v>0</v>
      </c>
      <c r="AC33" s="63">
        <v>0</v>
      </c>
      <c r="AD33" s="63">
        <v>0</v>
      </c>
      <c r="AE33" s="63">
        <v>390.77193379476694</v>
      </c>
      <c r="AF33" s="63">
        <v>2340.4601560342821</v>
      </c>
      <c r="AG33" s="63">
        <v>378.21651241638853</v>
      </c>
      <c r="AH33" s="63">
        <v>71.111095611219895</v>
      </c>
      <c r="AI33" s="63">
        <v>0</v>
      </c>
      <c r="AJ33" s="63">
        <v>80.636143402743826</v>
      </c>
      <c r="AK33" s="63">
        <v>0</v>
      </c>
      <c r="AL33" s="63">
        <v>0</v>
      </c>
      <c r="AM33" s="63">
        <v>0.19771756951351088</v>
      </c>
      <c r="AN33" s="63">
        <f>SUM(AO33:AP33)</f>
        <v>8177.1278173065039</v>
      </c>
      <c r="AO33" s="63">
        <v>7715.9771063751214</v>
      </c>
      <c r="AP33" s="63">
        <v>461.15071093138249</v>
      </c>
      <c r="AQ33" s="63">
        <f>SUM(AR33:AS33)</f>
        <v>11217.495975243355</v>
      </c>
      <c r="AR33" s="63">
        <v>10960.068539641112</v>
      </c>
      <c r="AS33" s="63">
        <v>257.42743560224409</v>
      </c>
      <c r="AT33" s="67"/>
    </row>
    <row r="34" spans="1:46" s="65" customFormat="1" ht="20.25" customHeight="1" x14ac:dyDescent="0.2">
      <c r="A34" s="59"/>
      <c r="B34" s="66">
        <v>13</v>
      </c>
      <c r="C34" s="61" t="s">
        <v>38</v>
      </c>
      <c r="D34" s="62"/>
      <c r="E34" s="63">
        <f>+F34+AN34+AQ34</f>
        <v>6248.1216492575295</v>
      </c>
      <c r="F34" s="63">
        <f>+G34+Y34</f>
        <v>1974.238032197288</v>
      </c>
      <c r="G34" s="63">
        <f>SUM(H34:T34)</f>
        <v>504.23795318417046</v>
      </c>
      <c r="H34" s="63">
        <v>0</v>
      </c>
      <c r="I34" s="63">
        <v>0</v>
      </c>
      <c r="J34" s="63">
        <v>0</v>
      </c>
      <c r="K34" s="63">
        <v>0</v>
      </c>
      <c r="L34" s="63">
        <v>0</v>
      </c>
      <c r="M34" s="63">
        <v>0</v>
      </c>
      <c r="N34" s="63">
        <v>0</v>
      </c>
      <c r="O34" s="63">
        <v>0</v>
      </c>
      <c r="P34" s="63">
        <v>0.36386144881799098</v>
      </c>
      <c r="Q34" s="63">
        <v>426.04636704499188</v>
      </c>
      <c r="R34" s="63">
        <v>0</v>
      </c>
      <c r="S34" s="63">
        <v>0</v>
      </c>
      <c r="T34" s="63">
        <v>77.827724690360554</v>
      </c>
      <c r="U34" s="67" t="s">
        <v>203</v>
      </c>
      <c r="V34" s="66">
        <v>13</v>
      </c>
      <c r="W34" s="61" t="s">
        <v>38</v>
      </c>
      <c r="X34" s="62"/>
      <c r="Y34" s="63">
        <f>SUM(Z34:AM34)</f>
        <v>1470.0000790131176</v>
      </c>
      <c r="Z34" s="63">
        <v>0</v>
      </c>
      <c r="AA34" s="63">
        <v>280.47032808108742</v>
      </c>
      <c r="AB34" s="63">
        <v>0</v>
      </c>
      <c r="AC34" s="63">
        <v>0</v>
      </c>
      <c r="AD34" s="63">
        <v>0</v>
      </c>
      <c r="AE34" s="63">
        <v>374.64103910077131</v>
      </c>
      <c r="AF34" s="63">
        <v>139.78669718633427</v>
      </c>
      <c r="AG34" s="63">
        <v>65.604790541557392</v>
      </c>
      <c r="AH34" s="63">
        <v>0</v>
      </c>
      <c r="AI34" s="63">
        <v>0</v>
      </c>
      <c r="AJ34" s="63">
        <v>609.49684368477995</v>
      </c>
      <c r="AK34" s="63">
        <v>0</v>
      </c>
      <c r="AL34" s="63">
        <v>0</v>
      </c>
      <c r="AM34" s="63">
        <v>3.8041858723512098E-4</v>
      </c>
      <c r="AN34" s="63">
        <f>SUM(AO34:AP34)</f>
        <v>3447.0049000528311</v>
      </c>
      <c r="AO34" s="63">
        <v>3387.2562070921113</v>
      </c>
      <c r="AP34" s="63">
        <v>59.748692960719836</v>
      </c>
      <c r="AQ34" s="63">
        <f>SUM(AR34:AS34)</f>
        <v>826.8787170074097</v>
      </c>
      <c r="AR34" s="63">
        <v>769.08150764628135</v>
      </c>
      <c r="AS34" s="63">
        <v>57.797209361128367</v>
      </c>
      <c r="AT34" s="67" t="s">
        <v>203</v>
      </c>
    </row>
    <row r="35" spans="1:46" s="65" customFormat="1" ht="20.25" customHeight="1" x14ac:dyDescent="0.2">
      <c r="A35" s="59"/>
      <c r="B35" s="66"/>
      <c r="C35" s="61" t="s">
        <v>165</v>
      </c>
      <c r="D35" s="62"/>
      <c r="E35" s="63">
        <f>+F35+AN35+AQ35</f>
        <v>5062.3959775043895</v>
      </c>
      <c r="F35" s="63">
        <f>+G35+Y35</f>
        <v>1547.2996256713761</v>
      </c>
      <c r="G35" s="63">
        <f>SUM(H35:T35)</f>
        <v>467.07198851009912</v>
      </c>
      <c r="H35" s="63">
        <v>0</v>
      </c>
      <c r="I35" s="63">
        <v>0</v>
      </c>
      <c r="J35" s="63">
        <v>0</v>
      </c>
      <c r="K35" s="63">
        <v>0</v>
      </c>
      <c r="L35" s="63">
        <v>0</v>
      </c>
      <c r="M35" s="63">
        <v>0</v>
      </c>
      <c r="N35" s="63">
        <v>0</v>
      </c>
      <c r="O35" s="63">
        <v>0</v>
      </c>
      <c r="P35" s="63">
        <v>0.36386144881799098</v>
      </c>
      <c r="Q35" s="63">
        <v>388.88040237092054</v>
      </c>
      <c r="R35" s="63">
        <v>0</v>
      </c>
      <c r="S35" s="63">
        <v>0</v>
      </c>
      <c r="T35" s="63">
        <v>77.827724690360554</v>
      </c>
      <c r="U35" s="67"/>
      <c r="V35" s="66"/>
      <c r="W35" s="61" t="s">
        <v>165</v>
      </c>
      <c r="X35" s="62"/>
      <c r="Y35" s="63">
        <f>SUM(Z35:AM35)</f>
        <v>1080.227637161277</v>
      </c>
      <c r="Z35" s="63">
        <v>0</v>
      </c>
      <c r="AA35" s="63">
        <v>125.12129441797561</v>
      </c>
      <c r="AB35" s="63">
        <v>0</v>
      </c>
      <c r="AC35" s="63">
        <v>0</v>
      </c>
      <c r="AD35" s="63">
        <v>0</v>
      </c>
      <c r="AE35" s="63">
        <v>258.34571530096144</v>
      </c>
      <c r="AF35" s="63">
        <v>84.724047824728402</v>
      </c>
      <c r="AG35" s="63">
        <v>54.896837686000133</v>
      </c>
      <c r="AH35" s="63">
        <v>0</v>
      </c>
      <c r="AI35" s="63">
        <v>0</v>
      </c>
      <c r="AJ35" s="63">
        <v>557.13936151302414</v>
      </c>
      <c r="AK35" s="63">
        <v>0</v>
      </c>
      <c r="AL35" s="63">
        <v>0</v>
      </c>
      <c r="AM35" s="63">
        <v>3.8041858723512098E-4</v>
      </c>
      <c r="AN35" s="63">
        <f>SUM(AO35:AP35)</f>
        <v>2703.1833629331813</v>
      </c>
      <c r="AO35" s="63">
        <v>2669.0180776424395</v>
      </c>
      <c r="AP35" s="63">
        <v>34.165285290741849</v>
      </c>
      <c r="AQ35" s="63">
        <f>SUM(AR35:AS35)</f>
        <v>811.91298889983273</v>
      </c>
      <c r="AR35" s="63">
        <v>754.51889237857119</v>
      </c>
      <c r="AS35" s="63">
        <v>57.394096521261503</v>
      </c>
      <c r="AT35" s="67"/>
    </row>
    <row r="36" spans="1:46" s="65" customFormat="1" ht="20.25" customHeight="1" x14ac:dyDescent="0.2">
      <c r="A36" s="59"/>
      <c r="B36" s="66">
        <v>14</v>
      </c>
      <c r="C36" s="61" t="s">
        <v>204</v>
      </c>
      <c r="D36" s="62"/>
      <c r="E36" s="63">
        <f>+F36+AN36+AQ36</f>
        <v>26862.590297893606</v>
      </c>
      <c r="F36" s="63">
        <f>+G36+Y36</f>
        <v>5703.0142286878945</v>
      </c>
      <c r="G36" s="63">
        <f>SUM(H36:T36)</f>
        <v>2847.5593166492231</v>
      </c>
      <c r="H36" s="63">
        <v>0</v>
      </c>
      <c r="I36" s="63">
        <v>0</v>
      </c>
      <c r="J36" s="63">
        <v>0</v>
      </c>
      <c r="K36" s="63">
        <v>0</v>
      </c>
      <c r="L36" s="63">
        <v>0</v>
      </c>
      <c r="M36" s="63">
        <v>0</v>
      </c>
      <c r="N36" s="63">
        <v>0</v>
      </c>
      <c r="O36" s="63">
        <v>0</v>
      </c>
      <c r="P36" s="63">
        <v>155.97462270297967</v>
      </c>
      <c r="Q36" s="63">
        <v>2414.334773569683</v>
      </c>
      <c r="R36" s="63">
        <v>0</v>
      </c>
      <c r="S36" s="63">
        <v>36.198318749999999</v>
      </c>
      <c r="T36" s="63">
        <v>241.05160162656051</v>
      </c>
      <c r="U36" s="67" t="s">
        <v>205</v>
      </c>
      <c r="V36" s="66">
        <v>14</v>
      </c>
      <c r="W36" s="61" t="s">
        <v>169</v>
      </c>
      <c r="X36" s="62"/>
      <c r="Y36" s="63">
        <f>SUM(Z36:AM36)</f>
        <v>2855.4549120386714</v>
      </c>
      <c r="Z36" s="63">
        <v>0</v>
      </c>
      <c r="AA36" s="63">
        <v>251.38480678346195</v>
      </c>
      <c r="AB36" s="63">
        <v>0</v>
      </c>
      <c r="AC36" s="63">
        <v>0</v>
      </c>
      <c r="AD36" s="63">
        <v>0</v>
      </c>
      <c r="AE36" s="63">
        <v>179.06087973971833</v>
      </c>
      <c r="AF36" s="63">
        <v>257.95339713479478</v>
      </c>
      <c r="AG36" s="63">
        <v>802.30122772817231</v>
      </c>
      <c r="AH36" s="63">
        <v>197.09638685046912</v>
      </c>
      <c r="AI36" s="63">
        <v>0</v>
      </c>
      <c r="AJ36" s="63">
        <v>1167.6516774510128</v>
      </c>
      <c r="AK36" s="63">
        <v>0</v>
      </c>
      <c r="AL36" s="63">
        <v>0</v>
      </c>
      <c r="AM36" s="63">
        <v>6.5363510423129805E-3</v>
      </c>
      <c r="AN36" s="63">
        <f>SUM(AO36:AP36)</f>
        <v>14032.923718663687</v>
      </c>
      <c r="AO36" s="63">
        <v>13781.23926882784</v>
      </c>
      <c r="AP36" s="63">
        <v>251.68444983584777</v>
      </c>
      <c r="AQ36" s="63">
        <f>SUM(AR36:AS36)</f>
        <v>7126.6523505420264</v>
      </c>
      <c r="AR36" s="63">
        <v>6447.6426812082773</v>
      </c>
      <c r="AS36" s="63">
        <v>679.00966933374912</v>
      </c>
      <c r="AT36" s="67" t="s">
        <v>205</v>
      </c>
    </row>
    <row r="37" spans="1:46" s="65" customFormat="1" ht="20.25" customHeight="1" x14ac:dyDescent="0.2">
      <c r="A37" s="59"/>
      <c r="B37" s="66"/>
      <c r="C37" s="61" t="s">
        <v>165</v>
      </c>
      <c r="D37" s="62"/>
      <c r="E37" s="63">
        <f>+F37+AN37+AQ37</f>
        <v>24911.248440436149</v>
      </c>
      <c r="F37" s="63">
        <f>+G37+Y37</f>
        <v>5212.4620824564481</v>
      </c>
      <c r="G37" s="63">
        <f>SUM(H37:T37)</f>
        <v>2789.0881048214183</v>
      </c>
      <c r="H37" s="63">
        <v>0</v>
      </c>
      <c r="I37" s="63">
        <v>0</v>
      </c>
      <c r="J37" s="63">
        <v>0</v>
      </c>
      <c r="K37" s="63">
        <v>0</v>
      </c>
      <c r="L37" s="63">
        <v>0</v>
      </c>
      <c r="M37" s="63">
        <v>0</v>
      </c>
      <c r="N37" s="63">
        <v>0</v>
      </c>
      <c r="O37" s="63">
        <v>0</v>
      </c>
      <c r="P37" s="63">
        <v>141.25481103369859</v>
      </c>
      <c r="Q37" s="63">
        <v>2370.5833734111593</v>
      </c>
      <c r="R37" s="63">
        <v>0</v>
      </c>
      <c r="S37" s="63">
        <v>36.198318749999999</v>
      </c>
      <c r="T37" s="63">
        <v>241.05160162656051</v>
      </c>
      <c r="U37" s="67"/>
      <c r="V37" s="66"/>
      <c r="W37" s="61" t="s">
        <v>165</v>
      </c>
      <c r="X37" s="62"/>
      <c r="Y37" s="63">
        <f>SUM(Z37:AM37)</f>
        <v>2423.3739776350294</v>
      </c>
      <c r="Z37" s="63">
        <v>0</v>
      </c>
      <c r="AA37" s="63">
        <v>165.9925031379683</v>
      </c>
      <c r="AB37" s="63">
        <v>0</v>
      </c>
      <c r="AC37" s="63">
        <v>0</v>
      </c>
      <c r="AD37" s="63">
        <v>0</v>
      </c>
      <c r="AE37" s="63">
        <v>138.99458993573609</v>
      </c>
      <c r="AF37" s="63">
        <v>165.70692822311861</v>
      </c>
      <c r="AG37" s="63">
        <v>680.2203114254462</v>
      </c>
      <c r="AH37" s="63">
        <v>197.09638685046912</v>
      </c>
      <c r="AI37" s="63">
        <v>0</v>
      </c>
      <c r="AJ37" s="63">
        <v>1075.3567217112491</v>
      </c>
      <c r="AK37" s="63">
        <v>0</v>
      </c>
      <c r="AL37" s="63">
        <v>0</v>
      </c>
      <c r="AM37" s="63">
        <v>6.5363510423129805E-3</v>
      </c>
      <c r="AN37" s="63">
        <f>SUM(AO37:AP37)</f>
        <v>12612.346018186507</v>
      </c>
      <c r="AO37" s="63">
        <v>12410.640448817163</v>
      </c>
      <c r="AP37" s="63">
        <v>201.70556936934372</v>
      </c>
      <c r="AQ37" s="63">
        <f>SUM(AR37:AS37)</f>
        <v>7086.4403397931928</v>
      </c>
      <c r="AR37" s="63">
        <v>6414.6926366942334</v>
      </c>
      <c r="AS37" s="63">
        <v>671.74770309895951</v>
      </c>
      <c r="AT37" s="67"/>
    </row>
    <row r="38" spans="1:46" s="65" customFormat="1" ht="20.25" customHeight="1" x14ac:dyDescent="0.2">
      <c r="A38" s="59"/>
      <c r="B38" s="66">
        <v>15</v>
      </c>
      <c r="C38" s="61" t="s">
        <v>206</v>
      </c>
      <c r="D38" s="62"/>
      <c r="E38" s="63">
        <f>+F38+AN38+AQ38</f>
        <v>27316.239387604797</v>
      </c>
      <c r="F38" s="63">
        <f>+G38+Y38</f>
        <v>8391.3306474677083</v>
      </c>
      <c r="G38" s="63">
        <f>SUM(H38:T38)</f>
        <v>5544.2342597940751</v>
      </c>
      <c r="H38" s="63">
        <v>0</v>
      </c>
      <c r="I38" s="63">
        <v>0</v>
      </c>
      <c r="J38" s="63">
        <v>0</v>
      </c>
      <c r="K38" s="63">
        <v>0</v>
      </c>
      <c r="L38" s="63">
        <v>0</v>
      </c>
      <c r="M38" s="63">
        <v>0</v>
      </c>
      <c r="N38" s="63">
        <v>0</v>
      </c>
      <c r="O38" s="63">
        <v>81.382717255693393</v>
      </c>
      <c r="P38" s="63">
        <v>304.64831778256945</v>
      </c>
      <c r="Q38" s="63">
        <v>5158.2032247558118</v>
      </c>
      <c r="R38" s="63">
        <v>0</v>
      </c>
      <c r="S38" s="63">
        <v>0</v>
      </c>
      <c r="T38" s="63">
        <v>0</v>
      </c>
      <c r="U38" s="67" t="s">
        <v>207</v>
      </c>
      <c r="V38" s="66">
        <v>15</v>
      </c>
      <c r="W38" s="61" t="s">
        <v>170</v>
      </c>
      <c r="X38" s="62"/>
      <c r="Y38" s="63">
        <f>SUM(Z38:AM38)</f>
        <v>2847.0963876736337</v>
      </c>
      <c r="Z38" s="63">
        <v>0</v>
      </c>
      <c r="AA38" s="63">
        <v>306.0290037358688</v>
      </c>
      <c r="AB38" s="63">
        <v>0</v>
      </c>
      <c r="AC38" s="63">
        <v>0</v>
      </c>
      <c r="AD38" s="63">
        <v>0</v>
      </c>
      <c r="AE38" s="63">
        <v>378.64226889245299</v>
      </c>
      <c r="AF38" s="63">
        <v>40.651589189551672</v>
      </c>
      <c r="AG38" s="63">
        <v>274.2654623131009</v>
      </c>
      <c r="AH38" s="63">
        <v>5.50517818441024E-3</v>
      </c>
      <c r="AI38" s="63">
        <v>0</v>
      </c>
      <c r="AJ38" s="63">
        <v>1847.3789287464356</v>
      </c>
      <c r="AK38" s="63">
        <v>0</v>
      </c>
      <c r="AL38" s="63">
        <v>0</v>
      </c>
      <c r="AM38" s="63">
        <v>0.12362961803890793</v>
      </c>
      <c r="AN38" s="63">
        <f>SUM(AO38:AP38)</f>
        <v>17179.617536622562</v>
      </c>
      <c r="AO38" s="63">
        <v>17007.080841145897</v>
      </c>
      <c r="AP38" s="63">
        <v>172.53669547666505</v>
      </c>
      <c r="AQ38" s="63">
        <f>SUM(AR38:AS38)</f>
        <v>1745.2912035145264</v>
      </c>
      <c r="AR38" s="63">
        <v>1593.4932869044324</v>
      </c>
      <c r="AS38" s="63">
        <v>151.79791661009401</v>
      </c>
      <c r="AT38" s="67" t="s">
        <v>207</v>
      </c>
    </row>
    <row r="39" spans="1:46" s="65" customFormat="1" ht="20.25" customHeight="1" x14ac:dyDescent="0.2">
      <c r="A39" s="59"/>
      <c r="B39" s="93"/>
      <c r="C39" s="61" t="s">
        <v>165</v>
      </c>
      <c r="D39" s="62"/>
      <c r="E39" s="63">
        <f>+F39+AN39+AQ39</f>
        <v>22919.918592613751</v>
      </c>
      <c r="F39" s="63">
        <f>+G39+Y39</f>
        <v>7314.9681061756728</v>
      </c>
      <c r="G39" s="63">
        <f>SUM(H39:T39)</f>
        <v>5064.2512885726492</v>
      </c>
      <c r="H39" s="63">
        <v>0</v>
      </c>
      <c r="I39" s="63">
        <v>0</v>
      </c>
      <c r="J39" s="63">
        <v>0</v>
      </c>
      <c r="K39" s="63">
        <v>0</v>
      </c>
      <c r="L39" s="63">
        <v>0</v>
      </c>
      <c r="M39" s="63">
        <v>0</v>
      </c>
      <c r="N39" s="63">
        <v>0</v>
      </c>
      <c r="O39" s="63">
        <v>81.382717255693393</v>
      </c>
      <c r="P39" s="63">
        <v>304.64831778256939</v>
      </c>
      <c r="Q39" s="63">
        <v>4678.2202535343868</v>
      </c>
      <c r="R39" s="63">
        <v>0</v>
      </c>
      <c r="S39" s="63">
        <v>0</v>
      </c>
      <c r="T39" s="63">
        <v>0</v>
      </c>
      <c r="U39" s="67"/>
      <c r="V39" s="93"/>
      <c r="W39" s="61" t="s">
        <v>165</v>
      </c>
      <c r="X39" s="62"/>
      <c r="Y39" s="63">
        <f>SUM(Z39:AM39)</f>
        <v>2250.7168176030241</v>
      </c>
      <c r="Z39" s="63">
        <v>0</v>
      </c>
      <c r="AA39" s="63">
        <v>116.32325815596552</v>
      </c>
      <c r="AB39" s="63">
        <v>0</v>
      </c>
      <c r="AC39" s="63">
        <v>0</v>
      </c>
      <c r="AD39" s="63">
        <v>0</v>
      </c>
      <c r="AE39" s="63">
        <v>256.11362818297073</v>
      </c>
      <c r="AF39" s="63">
        <v>20.055345140638718</v>
      </c>
      <c r="AG39" s="63">
        <v>225.72952601670968</v>
      </c>
      <c r="AH39" s="63">
        <v>5.50517818441024E-3</v>
      </c>
      <c r="AI39" s="63">
        <v>0</v>
      </c>
      <c r="AJ39" s="63">
        <v>1632.433984256314</v>
      </c>
      <c r="AK39" s="63">
        <v>0</v>
      </c>
      <c r="AL39" s="63">
        <v>0</v>
      </c>
      <c r="AM39" s="63">
        <v>5.5570672241215223E-2</v>
      </c>
      <c r="AN39" s="63">
        <f>SUM(AO39:AP39)</f>
        <v>13883.198867087463</v>
      </c>
      <c r="AO39" s="63">
        <v>13723.196128165291</v>
      </c>
      <c r="AP39" s="63">
        <v>160.00273892217228</v>
      </c>
      <c r="AQ39" s="63">
        <f>SUM(AR39:AS39)</f>
        <v>1721.7516193506162</v>
      </c>
      <c r="AR39" s="63">
        <v>1570.3932297674144</v>
      </c>
      <c r="AS39" s="63">
        <v>151.3583895832019</v>
      </c>
      <c r="AT39" s="67"/>
    </row>
    <row r="40" spans="1:46" s="65" customFormat="1" ht="20.25" customHeight="1" x14ac:dyDescent="0.2">
      <c r="A40" s="59"/>
      <c r="B40" s="66">
        <v>16</v>
      </c>
      <c r="C40" s="61" t="s">
        <v>208</v>
      </c>
      <c r="D40" s="62"/>
      <c r="E40" s="63">
        <f>+F40+AN40+AQ40</f>
        <v>137386.41657715669</v>
      </c>
      <c r="F40" s="63">
        <f>+G40+Y40</f>
        <v>27798.544114812416</v>
      </c>
      <c r="G40" s="63">
        <f>SUM(H40:T40)</f>
        <v>16852.765737222267</v>
      </c>
      <c r="H40" s="63">
        <v>0</v>
      </c>
      <c r="I40" s="63">
        <v>0</v>
      </c>
      <c r="J40" s="63">
        <v>0</v>
      </c>
      <c r="K40" s="63">
        <v>249.88461701333702</v>
      </c>
      <c r="L40" s="63">
        <v>0</v>
      </c>
      <c r="M40" s="63">
        <v>411.54233003164012</v>
      </c>
      <c r="N40" s="63">
        <v>0</v>
      </c>
      <c r="O40" s="63">
        <v>459.30834068241211</v>
      </c>
      <c r="P40" s="63">
        <v>2080.7608174902462</v>
      </c>
      <c r="Q40" s="63">
        <v>12961.746543551835</v>
      </c>
      <c r="R40" s="63">
        <v>0</v>
      </c>
      <c r="S40" s="63">
        <v>0.79244613195157898</v>
      </c>
      <c r="T40" s="63">
        <v>688.73064232084596</v>
      </c>
      <c r="U40" s="67" t="s">
        <v>209</v>
      </c>
      <c r="V40" s="66">
        <v>16</v>
      </c>
      <c r="W40" s="61" t="s">
        <v>171</v>
      </c>
      <c r="X40" s="62"/>
      <c r="Y40" s="63">
        <f>SUM(Z40:AM40)</f>
        <v>10945.77837759015</v>
      </c>
      <c r="Z40" s="63">
        <v>0</v>
      </c>
      <c r="AA40" s="63">
        <v>120.78073301660925</v>
      </c>
      <c r="AB40" s="63">
        <v>0</v>
      </c>
      <c r="AC40" s="63">
        <v>0</v>
      </c>
      <c r="AD40" s="63">
        <v>0</v>
      </c>
      <c r="AE40" s="63">
        <v>2041.4961362008169</v>
      </c>
      <c r="AF40" s="63">
        <v>554.13618025244284</v>
      </c>
      <c r="AG40" s="63">
        <v>4028.7003745950133</v>
      </c>
      <c r="AH40" s="63">
        <v>364.58588527225129</v>
      </c>
      <c r="AI40" s="63">
        <v>94.255486173967711</v>
      </c>
      <c r="AJ40" s="63">
        <v>2934.1990620702172</v>
      </c>
      <c r="AK40" s="63">
        <v>77.564033059061856</v>
      </c>
      <c r="AL40" s="63">
        <v>74.486175931104796</v>
      </c>
      <c r="AM40" s="63">
        <v>655.574311018667</v>
      </c>
      <c r="AN40" s="63">
        <f>SUM(AO40:AP40)</f>
        <v>63015.052707029783</v>
      </c>
      <c r="AO40" s="63">
        <v>60852.753599281095</v>
      </c>
      <c r="AP40" s="63">
        <v>2162.2991077486877</v>
      </c>
      <c r="AQ40" s="63">
        <f>SUM(AR40:AS40)</f>
        <v>46572.819755314486</v>
      </c>
      <c r="AR40" s="63">
        <v>43916.612032273391</v>
      </c>
      <c r="AS40" s="63">
        <v>2656.2077230410964</v>
      </c>
      <c r="AT40" s="67" t="s">
        <v>209</v>
      </c>
    </row>
    <row r="41" spans="1:46" s="65" customFormat="1" ht="20.25" customHeight="1" x14ac:dyDescent="0.2">
      <c r="A41" s="59"/>
      <c r="B41" s="66"/>
      <c r="C41" s="61" t="s">
        <v>165</v>
      </c>
      <c r="D41" s="62"/>
      <c r="E41" s="63">
        <f>+F41+AN41+AQ41</f>
        <v>135087.66229958023</v>
      </c>
      <c r="F41" s="63">
        <f>+G41+Y41</f>
        <v>26988.540229365346</v>
      </c>
      <c r="G41" s="63">
        <f>SUM(H41:T41)</f>
        <v>16638.292622624867</v>
      </c>
      <c r="H41" s="63">
        <v>0</v>
      </c>
      <c r="I41" s="63">
        <v>0</v>
      </c>
      <c r="J41" s="63">
        <v>0</v>
      </c>
      <c r="K41" s="63">
        <v>249.88461701333702</v>
      </c>
      <c r="L41" s="63">
        <v>0</v>
      </c>
      <c r="M41" s="63">
        <v>411.54233003164012</v>
      </c>
      <c r="N41" s="63">
        <v>0</v>
      </c>
      <c r="O41" s="63">
        <v>459.30834068241211</v>
      </c>
      <c r="P41" s="63">
        <v>2073.2900599547274</v>
      </c>
      <c r="Q41" s="63">
        <v>12754.749072855371</v>
      </c>
      <c r="R41" s="63">
        <v>0</v>
      </c>
      <c r="S41" s="63">
        <v>0.79244613195157898</v>
      </c>
      <c r="T41" s="63">
        <v>688.72575595543015</v>
      </c>
      <c r="U41" s="67"/>
      <c r="V41" s="66"/>
      <c r="W41" s="61" t="s">
        <v>165</v>
      </c>
      <c r="X41" s="62"/>
      <c r="Y41" s="63">
        <f>SUM(Z41:AM41)</f>
        <v>10350.247606740477</v>
      </c>
      <c r="Z41" s="63">
        <v>0</v>
      </c>
      <c r="AA41" s="63">
        <v>87.120174754906941</v>
      </c>
      <c r="AB41" s="63">
        <v>0</v>
      </c>
      <c r="AC41" s="63">
        <v>0</v>
      </c>
      <c r="AD41" s="63">
        <v>0</v>
      </c>
      <c r="AE41" s="63">
        <v>1978.4943871985952</v>
      </c>
      <c r="AF41" s="63">
        <v>508.75999443414781</v>
      </c>
      <c r="AG41" s="63">
        <v>3791.7795878487464</v>
      </c>
      <c r="AH41" s="63">
        <v>364.58588527225129</v>
      </c>
      <c r="AI41" s="63">
        <v>94.255486173967711</v>
      </c>
      <c r="AJ41" s="63">
        <v>2717.6275710490304</v>
      </c>
      <c r="AK41" s="63">
        <v>77.564033059061842</v>
      </c>
      <c r="AL41" s="63">
        <v>74.486175931104796</v>
      </c>
      <c r="AM41" s="63">
        <v>655.574311018667</v>
      </c>
      <c r="AN41" s="63">
        <f>SUM(AO41:AP41)</f>
        <v>61644.852667889958</v>
      </c>
      <c r="AO41" s="63">
        <v>59487.314765601426</v>
      </c>
      <c r="AP41" s="63">
        <v>2157.5379022885318</v>
      </c>
      <c r="AQ41" s="63">
        <f>SUM(AR41:AS41)</f>
        <v>46454.269402324935</v>
      </c>
      <c r="AR41" s="63">
        <v>43801.964123308651</v>
      </c>
      <c r="AS41" s="63">
        <v>2652.3052790162869</v>
      </c>
      <c r="AT41" s="67"/>
    </row>
    <row r="42" spans="1:46" s="65" customFormat="1" ht="20.25" customHeight="1" x14ac:dyDescent="0.2">
      <c r="A42" s="59"/>
      <c r="B42" s="66">
        <v>17</v>
      </c>
      <c r="C42" s="61" t="s">
        <v>210</v>
      </c>
      <c r="D42" s="62"/>
      <c r="E42" s="63">
        <f>+F42+AN42+AQ42</f>
        <v>22404.993712209751</v>
      </c>
      <c r="F42" s="63">
        <f>+G42+Y42</f>
        <v>17499.334088178992</v>
      </c>
      <c r="G42" s="63">
        <f>SUM(H42:T42)</f>
        <v>4309.068174525446</v>
      </c>
      <c r="H42" s="63">
        <v>0</v>
      </c>
      <c r="I42" s="63">
        <v>0</v>
      </c>
      <c r="J42" s="63">
        <v>0</v>
      </c>
      <c r="K42" s="63">
        <v>124.73576080857541</v>
      </c>
      <c r="L42" s="63">
        <v>253.81266227382201</v>
      </c>
      <c r="M42" s="63">
        <v>0</v>
      </c>
      <c r="N42" s="63">
        <v>0</v>
      </c>
      <c r="O42" s="63">
        <v>31.267804844979899</v>
      </c>
      <c r="P42" s="63">
        <v>0</v>
      </c>
      <c r="Q42" s="63">
        <v>3887.0881759512017</v>
      </c>
      <c r="R42" s="63">
        <v>0</v>
      </c>
      <c r="S42" s="63">
        <v>0</v>
      </c>
      <c r="T42" s="63">
        <v>12.163770646867652</v>
      </c>
      <c r="U42" s="67" t="s">
        <v>211</v>
      </c>
      <c r="V42" s="66">
        <v>17</v>
      </c>
      <c r="W42" s="61" t="s">
        <v>172</v>
      </c>
      <c r="X42" s="62"/>
      <c r="Y42" s="63">
        <f>SUM(Z42:AM42)</f>
        <v>13190.265913653546</v>
      </c>
      <c r="Z42" s="63">
        <v>0</v>
      </c>
      <c r="AA42" s="63">
        <v>22.853520610424617</v>
      </c>
      <c r="AB42" s="63">
        <v>0</v>
      </c>
      <c r="AC42" s="63">
        <v>0</v>
      </c>
      <c r="AD42" s="63">
        <v>0</v>
      </c>
      <c r="AE42" s="63">
        <v>942.97493404063368</v>
      </c>
      <c r="AF42" s="63">
        <v>1432.368157892143</v>
      </c>
      <c r="AG42" s="63">
        <v>10461.964993968206</v>
      </c>
      <c r="AH42" s="63">
        <v>16.216022299556887</v>
      </c>
      <c r="AI42" s="63">
        <v>0</v>
      </c>
      <c r="AJ42" s="63">
        <v>66.977914669260258</v>
      </c>
      <c r="AK42" s="63">
        <v>0</v>
      </c>
      <c r="AL42" s="63">
        <v>0</v>
      </c>
      <c r="AM42" s="63">
        <v>246.91037017332127</v>
      </c>
      <c r="AN42" s="63">
        <f>SUM(AO42:AP42)</f>
        <v>3939.5927525015532</v>
      </c>
      <c r="AO42" s="63">
        <v>3936.2837830740796</v>
      </c>
      <c r="AP42" s="63">
        <v>3.3089694274735848</v>
      </c>
      <c r="AQ42" s="63">
        <f>SUM(AR42:AS42)</f>
        <v>966.06687152920404</v>
      </c>
      <c r="AR42" s="63">
        <v>851.65243099000884</v>
      </c>
      <c r="AS42" s="63">
        <v>114.41444053919523</v>
      </c>
      <c r="AT42" s="67" t="s">
        <v>211</v>
      </c>
    </row>
    <row r="43" spans="1:46" s="65" customFormat="1" ht="20.25" customHeight="1" x14ac:dyDescent="0.2">
      <c r="A43" s="59"/>
      <c r="B43" s="66"/>
      <c r="C43" s="61" t="s">
        <v>165</v>
      </c>
      <c r="D43" s="62"/>
      <c r="E43" s="63">
        <f>+F43+AN43+AQ43</f>
        <v>17433.388872122785</v>
      </c>
      <c r="F43" s="63">
        <f>+G43+Y43</f>
        <v>13418.492779243095</v>
      </c>
      <c r="G43" s="63">
        <f>SUM(H43:T43)</f>
        <v>3783.1462143524282</v>
      </c>
      <c r="H43" s="63">
        <v>0</v>
      </c>
      <c r="I43" s="63">
        <v>0</v>
      </c>
      <c r="J43" s="63">
        <v>0</v>
      </c>
      <c r="K43" s="63">
        <v>124.73576080857541</v>
      </c>
      <c r="L43" s="63">
        <v>253.81266227382201</v>
      </c>
      <c r="M43" s="63">
        <v>0</v>
      </c>
      <c r="N43" s="63">
        <v>0</v>
      </c>
      <c r="O43" s="63">
        <v>31.267804844979899</v>
      </c>
      <c r="P43" s="63">
        <v>0</v>
      </c>
      <c r="Q43" s="63">
        <v>3363.2523016257105</v>
      </c>
      <c r="R43" s="63">
        <v>0</v>
      </c>
      <c r="S43" s="63">
        <v>0</v>
      </c>
      <c r="T43" s="63">
        <v>10.077684799340055</v>
      </c>
      <c r="U43" s="67"/>
      <c r="V43" s="66"/>
      <c r="W43" s="61" t="s">
        <v>165</v>
      </c>
      <c r="X43" s="62"/>
      <c r="Y43" s="63">
        <f>SUM(Z43:AM43)</f>
        <v>9635.3465648906677</v>
      </c>
      <c r="Z43" s="63">
        <v>0</v>
      </c>
      <c r="AA43" s="63">
        <v>18.841521010490951</v>
      </c>
      <c r="AB43" s="63">
        <v>0</v>
      </c>
      <c r="AC43" s="63">
        <v>0</v>
      </c>
      <c r="AD43" s="63">
        <v>0</v>
      </c>
      <c r="AE43" s="63">
        <v>765.34700186254793</v>
      </c>
      <c r="AF43" s="63">
        <v>1096.6857204800717</v>
      </c>
      <c r="AG43" s="63">
        <v>7527.6289068436909</v>
      </c>
      <c r="AH43" s="63">
        <v>16.216022299556887</v>
      </c>
      <c r="AI43" s="63">
        <v>0</v>
      </c>
      <c r="AJ43" s="63">
        <v>44.32851055667345</v>
      </c>
      <c r="AK43" s="63">
        <v>0</v>
      </c>
      <c r="AL43" s="63">
        <v>0</v>
      </c>
      <c r="AM43" s="63">
        <v>166.29888183763637</v>
      </c>
      <c r="AN43" s="63">
        <f>SUM(AO43:AP43)</f>
        <v>3048.8292213504833</v>
      </c>
      <c r="AO43" s="63">
        <v>3047.1768043468305</v>
      </c>
      <c r="AP43" s="63">
        <v>1.6524170036527721</v>
      </c>
      <c r="AQ43" s="63">
        <f>SUM(AR43:AS43)</f>
        <v>966.06687152920415</v>
      </c>
      <c r="AR43" s="63">
        <v>851.65243099000895</v>
      </c>
      <c r="AS43" s="63">
        <v>114.41444053919524</v>
      </c>
      <c r="AT43" s="67"/>
    </row>
    <row r="44" spans="1:46" s="65" customFormat="1" ht="20.25" customHeight="1" x14ac:dyDescent="0.2">
      <c r="A44" s="59"/>
      <c r="B44" s="66">
        <v>18</v>
      </c>
      <c r="C44" s="61" t="s">
        <v>212</v>
      </c>
      <c r="D44" s="62"/>
      <c r="E44" s="63">
        <f>+F44+AN44+AQ44</f>
        <v>82547.008360132939</v>
      </c>
      <c r="F44" s="63">
        <f>+G44+Y44</f>
        <v>11031.979992659642</v>
      </c>
      <c r="G44" s="63">
        <f>SUM(H44:T44)</f>
        <v>5666.2229679083339</v>
      </c>
      <c r="H44" s="63">
        <v>0</v>
      </c>
      <c r="I44" s="63">
        <v>0</v>
      </c>
      <c r="J44" s="63">
        <v>0</v>
      </c>
      <c r="K44" s="63">
        <v>0</v>
      </c>
      <c r="L44" s="63">
        <v>0</v>
      </c>
      <c r="M44" s="63">
        <v>0</v>
      </c>
      <c r="N44" s="63">
        <v>0</v>
      </c>
      <c r="O44" s="63">
        <v>0</v>
      </c>
      <c r="P44" s="63">
        <v>418.05087218905902</v>
      </c>
      <c r="Q44" s="63">
        <v>5037.672740888338</v>
      </c>
      <c r="R44" s="63">
        <v>0</v>
      </c>
      <c r="S44" s="63">
        <v>32.535954520795698</v>
      </c>
      <c r="T44" s="63">
        <v>177.96340031014086</v>
      </c>
      <c r="U44" s="67" t="s">
        <v>213</v>
      </c>
      <c r="V44" s="66">
        <v>18</v>
      </c>
      <c r="W44" s="61" t="s">
        <v>173</v>
      </c>
      <c r="X44" s="62"/>
      <c r="Y44" s="63">
        <f>SUM(Z44:AM44)</f>
        <v>5365.7570247513077</v>
      </c>
      <c r="Z44" s="63">
        <v>0</v>
      </c>
      <c r="AA44" s="63">
        <v>309.70815424079672</v>
      </c>
      <c r="AB44" s="63">
        <v>0</v>
      </c>
      <c r="AC44" s="63">
        <v>0</v>
      </c>
      <c r="AD44" s="63">
        <v>0</v>
      </c>
      <c r="AE44" s="63">
        <v>596.86093645476058</v>
      </c>
      <c r="AF44" s="63">
        <v>324.71927376231861</v>
      </c>
      <c r="AG44" s="63">
        <v>1810.0837036657747</v>
      </c>
      <c r="AH44" s="63">
        <v>2.7365411451458353E-2</v>
      </c>
      <c r="AI44" s="63">
        <v>0</v>
      </c>
      <c r="AJ44" s="63">
        <v>2298.4661303877956</v>
      </c>
      <c r="AK44" s="63">
        <v>0</v>
      </c>
      <c r="AL44" s="63">
        <v>0</v>
      </c>
      <c r="AM44" s="63">
        <v>25.891460828409844</v>
      </c>
      <c r="AN44" s="63">
        <f>SUM(AO44:AP44)</f>
        <v>59308.208548989751</v>
      </c>
      <c r="AO44" s="63">
        <v>58231.63474602974</v>
      </c>
      <c r="AP44" s="63">
        <v>1076.5738029600107</v>
      </c>
      <c r="AQ44" s="63">
        <f>SUM(AR44:AS44)</f>
        <v>12206.819818483553</v>
      </c>
      <c r="AR44" s="63">
        <v>11504.968144503415</v>
      </c>
      <c r="AS44" s="63">
        <v>701.851673980138</v>
      </c>
      <c r="AT44" s="67" t="s">
        <v>213</v>
      </c>
    </row>
    <row r="45" spans="1:46" s="65" customFormat="1" ht="20.25" customHeight="1" x14ac:dyDescent="0.2">
      <c r="A45" s="59"/>
      <c r="B45" s="66"/>
      <c r="C45" s="61" t="s">
        <v>165</v>
      </c>
      <c r="D45" s="62"/>
      <c r="E45" s="63">
        <f>+F45+AN45+AQ45</f>
        <v>73343.048092589364</v>
      </c>
      <c r="F45" s="63">
        <f>+G45+Y45</f>
        <v>8382.3561312727743</v>
      </c>
      <c r="G45" s="63">
        <f>SUM(H45:T45)</f>
        <v>4040.3917756404708</v>
      </c>
      <c r="H45" s="63">
        <v>0</v>
      </c>
      <c r="I45" s="63">
        <v>0</v>
      </c>
      <c r="J45" s="63">
        <v>0</v>
      </c>
      <c r="K45" s="63">
        <v>0</v>
      </c>
      <c r="L45" s="63">
        <v>0</v>
      </c>
      <c r="M45" s="63">
        <v>0</v>
      </c>
      <c r="N45" s="63">
        <v>0</v>
      </c>
      <c r="O45" s="63">
        <v>0</v>
      </c>
      <c r="P45" s="63">
        <v>418.05087218905896</v>
      </c>
      <c r="Q45" s="63">
        <v>3411.8415486204749</v>
      </c>
      <c r="R45" s="63">
        <v>0</v>
      </c>
      <c r="S45" s="63">
        <v>32.535954520795698</v>
      </c>
      <c r="T45" s="63">
        <v>177.96340031014083</v>
      </c>
      <c r="U45" s="67"/>
      <c r="V45" s="66"/>
      <c r="W45" s="61" t="s">
        <v>165</v>
      </c>
      <c r="X45" s="62"/>
      <c r="Y45" s="63">
        <f>SUM(Z45:AM45)</f>
        <v>4341.9643556323035</v>
      </c>
      <c r="Z45" s="63">
        <v>0</v>
      </c>
      <c r="AA45" s="63">
        <v>212.97592765879179</v>
      </c>
      <c r="AB45" s="63">
        <v>0</v>
      </c>
      <c r="AC45" s="63">
        <v>0</v>
      </c>
      <c r="AD45" s="63">
        <v>0</v>
      </c>
      <c r="AE45" s="63">
        <v>466.51756247048218</v>
      </c>
      <c r="AF45" s="63">
        <v>195.18888481481949</v>
      </c>
      <c r="AG45" s="63">
        <v>1380.242962101142</v>
      </c>
      <c r="AH45" s="63">
        <v>2.7365411451458353E-2</v>
      </c>
      <c r="AI45" s="63">
        <v>0</v>
      </c>
      <c r="AJ45" s="63">
        <v>2061.4321714718549</v>
      </c>
      <c r="AK45" s="63">
        <v>0</v>
      </c>
      <c r="AL45" s="63">
        <v>0</v>
      </c>
      <c r="AM45" s="63">
        <v>25.579481703761331</v>
      </c>
      <c r="AN45" s="63">
        <f>SUM(AO45:AP45)</f>
        <v>52842.638510829085</v>
      </c>
      <c r="AO45" s="63">
        <v>51805.622077920088</v>
      </c>
      <c r="AP45" s="63">
        <v>1037.0164329089966</v>
      </c>
      <c r="AQ45" s="63">
        <f>SUM(AR45:AS45)</f>
        <v>12118.053450487496</v>
      </c>
      <c r="AR45" s="63">
        <v>11424.082928910389</v>
      </c>
      <c r="AS45" s="63">
        <v>693.97052157710698</v>
      </c>
      <c r="AT45" s="67"/>
    </row>
    <row r="46" spans="1:46" s="65" customFormat="1" ht="20.25" customHeight="1" x14ac:dyDescent="0.2">
      <c r="A46" s="59"/>
      <c r="B46" s="66">
        <v>19</v>
      </c>
      <c r="C46" s="61" t="s">
        <v>214</v>
      </c>
      <c r="D46" s="62"/>
      <c r="E46" s="63">
        <f>+F46+AN46+AQ46</f>
        <v>17277.222082525572</v>
      </c>
      <c r="F46" s="63">
        <f>+G46+Y46</f>
        <v>2241.3342095220164</v>
      </c>
      <c r="G46" s="63">
        <f>SUM(H46:T46)</f>
        <v>988.7800220382552</v>
      </c>
      <c r="H46" s="63">
        <v>0</v>
      </c>
      <c r="I46" s="63">
        <v>0</v>
      </c>
      <c r="J46" s="63">
        <v>0</v>
      </c>
      <c r="K46" s="63">
        <v>0</v>
      </c>
      <c r="L46" s="63">
        <v>0</v>
      </c>
      <c r="M46" s="63">
        <v>0</v>
      </c>
      <c r="N46" s="63">
        <v>0</v>
      </c>
      <c r="O46" s="63">
        <v>0</v>
      </c>
      <c r="P46" s="63">
        <v>353.61175390382334</v>
      </c>
      <c r="Q46" s="63">
        <v>627.43266813443188</v>
      </c>
      <c r="R46" s="63">
        <v>7.7355999999999998</v>
      </c>
      <c r="S46" s="63">
        <v>0</v>
      </c>
      <c r="T46" s="63">
        <v>0</v>
      </c>
      <c r="U46" s="67" t="s">
        <v>215</v>
      </c>
      <c r="V46" s="66">
        <v>19</v>
      </c>
      <c r="W46" s="61" t="s">
        <v>174</v>
      </c>
      <c r="X46" s="62"/>
      <c r="Y46" s="63">
        <f>SUM(Z46:AM46)</f>
        <v>1252.5541874837613</v>
      </c>
      <c r="Z46" s="63">
        <v>0</v>
      </c>
      <c r="AA46" s="63">
        <v>127.29079746336991</v>
      </c>
      <c r="AB46" s="63">
        <v>0</v>
      </c>
      <c r="AC46" s="63">
        <v>0</v>
      </c>
      <c r="AD46" s="63">
        <v>0</v>
      </c>
      <c r="AE46" s="63">
        <v>128.02311561267604</v>
      </c>
      <c r="AF46" s="63">
        <v>66.741523304080346</v>
      </c>
      <c r="AG46" s="63">
        <v>331.94125333703016</v>
      </c>
      <c r="AH46" s="63">
        <v>0</v>
      </c>
      <c r="AI46" s="63">
        <v>0</v>
      </c>
      <c r="AJ46" s="63">
        <v>598.21199976459764</v>
      </c>
      <c r="AK46" s="63">
        <v>0</v>
      </c>
      <c r="AL46" s="63">
        <v>0</v>
      </c>
      <c r="AM46" s="63">
        <v>0.34549800200728603</v>
      </c>
      <c r="AN46" s="63">
        <f>SUM(AO46:AP46)</f>
        <v>10920.520073786909</v>
      </c>
      <c r="AO46" s="63">
        <v>9194.3162526209508</v>
      </c>
      <c r="AP46" s="63">
        <v>1726.2038211659583</v>
      </c>
      <c r="AQ46" s="63">
        <f>SUM(AR46:AS46)</f>
        <v>4115.3677992166486</v>
      </c>
      <c r="AR46" s="63">
        <v>3209.7653675495867</v>
      </c>
      <c r="AS46" s="63">
        <v>905.60243166706175</v>
      </c>
      <c r="AT46" s="67" t="s">
        <v>215</v>
      </c>
    </row>
    <row r="47" spans="1:46" s="65" customFormat="1" ht="20.25" customHeight="1" x14ac:dyDescent="0.2">
      <c r="A47" s="59"/>
      <c r="B47" s="66"/>
      <c r="C47" s="61" t="s">
        <v>165</v>
      </c>
      <c r="D47" s="62"/>
      <c r="E47" s="63">
        <f>+F47+AN47+AQ47</f>
        <v>16176.507797501925</v>
      </c>
      <c r="F47" s="63">
        <f>+G47+Y47</f>
        <v>1982.381764338526</v>
      </c>
      <c r="G47" s="63">
        <f>SUM(H47:T47)</f>
        <v>958.92323509266794</v>
      </c>
      <c r="H47" s="63">
        <v>0</v>
      </c>
      <c r="I47" s="63">
        <v>0</v>
      </c>
      <c r="J47" s="63">
        <v>0</v>
      </c>
      <c r="K47" s="63">
        <v>0</v>
      </c>
      <c r="L47" s="63">
        <v>0</v>
      </c>
      <c r="M47" s="63">
        <v>0</v>
      </c>
      <c r="N47" s="63">
        <v>0</v>
      </c>
      <c r="O47" s="63">
        <v>0</v>
      </c>
      <c r="P47" s="63">
        <v>353.61175390382334</v>
      </c>
      <c r="Q47" s="63">
        <v>597.57588118884462</v>
      </c>
      <c r="R47" s="63">
        <v>7.7355999999999998</v>
      </c>
      <c r="S47" s="63">
        <v>0</v>
      </c>
      <c r="T47" s="63">
        <v>0</v>
      </c>
      <c r="U47" s="67"/>
      <c r="V47" s="66"/>
      <c r="W47" s="61" t="s">
        <v>165</v>
      </c>
      <c r="X47" s="62"/>
      <c r="Y47" s="63">
        <f>SUM(Z47:AM47)</f>
        <v>1023.4585292458581</v>
      </c>
      <c r="Z47" s="63">
        <v>0</v>
      </c>
      <c r="AA47" s="63">
        <v>60.658177026147229</v>
      </c>
      <c r="AB47" s="63">
        <v>0</v>
      </c>
      <c r="AC47" s="63">
        <v>0</v>
      </c>
      <c r="AD47" s="63">
        <v>0</v>
      </c>
      <c r="AE47" s="63">
        <v>104.06685653497449</v>
      </c>
      <c r="AF47" s="63">
        <v>44.017924614795227</v>
      </c>
      <c r="AG47" s="63">
        <v>239.84764508529685</v>
      </c>
      <c r="AH47" s="63">
        <v>0</v>
      </c>
      <c r="AI47" s="63">
        <v>0</v>
      </c>
      <c r="AJ47" s="63">
        <v>574.52242798263705</v>
      </c>
      <c r="AK47" s="63">
        <v>0</v>
      </c>
      <c r="AL47" s="63">
        <v>0</v>
      </c>
      <c r="AM47" s="63">
        <v>0.34549800200728603</v>
      </c>
      <c r="AN47" s="63">
        <f>SUM(AO47:AP47)</f>
        <v>10104.670600412795</v>
      </c>
      <c r="AO47" s="63">
        <v>8391.033400088847</v>
      </c>
      <c r="AP47" s="63">
        <v>1713.6372003239485</v>
      </c>
      <c r="AQ47" s="63">
        <f>SUM(AR47:AS47)</f>
        <v>4089.455432750603</v>
      </c>
      <c r="AR47" s="63">
        <v>3187.8321943397677</v>
      </c>
      <c r="AS47" s="63">
        <v>901.62323841083526</v>
      </c>
      <c r="AT47" s="67"/>
    </row>
    <row r="48" spans="1:46" s="65" customFormat="1" ht="20.25" customHeight="1" x14ac:dyDescent="0.2">
      <c r="A48" s="59"/>
      <c r="B48" s="66">
        <v>20</v>
      </c>
      <c r="C48" s="61" t="s">
        <v>39</v>
      </c>
      <c r="D48" s="62"/>
      <c r="E48" s="63">
        <f>+F48+AN48+AQ48</f>
        <v>662.71092522123729</v>
      </c>
      <c r="F48" s="63">
        <f>+G48+Y48</f>
        <v>233.05344691246776</v>
      </c>
      <c r="G48" s="63">
        <f>SUM(H48:T48)</f>
        <v>27.75624718360412</v>
      </c>
      <c r="H48" s="63">
        <v>0</v>
      </c>
      <c r="I48" s="63">
        <v>0</v>
      </c>
      <c r="J48" s="63">
        <v>0</v>
      </c>
      <c r="K48" s="63">
        <v>0</v>
      </c>
      <c r="L48" s="63">
        <v>0</v>
      </c>
      <c r="M48" s="63">
        <v>0</v>
      </c>
      <c r="N48" s="63">
        <v>0</v>
      </c>
      <c r="O48" s="63">
        <v>0</v>
      </c>
      <c r="P48" s="63">
        <v>0</v>
      </c>
      <c r="Q48" s="63">
        <v>27.75624718360412</v>
      </c>
      <c r="R48" s="63">
        <v>0</v>
      </c>
      <c r="S48" s="63">
        <v>0</v>
      </c>
      <c r="T48" s="63">
        <v>0</v>
      </c>
      <c r="U48" s="67" t="s">
        <v>216</v>
      </c>
      <c r="V48" s="66">
        <v>20</v>
      </c>
      <c r="W48" s="61" t="s">
        <v>39</v>
      </c>
      <c r="X48" s="62"/>
      <c r="Y48" s="63">
        <f>SUM(Z48:AM48)</f>
        <v>205.29719972886363</v>
      </c>
      <c r="Z48" s="63">
        <v>0</v>
      </c>
      <c r="AA48" s="63">
        <v>59.681899530592247</v>
      </c>
      <c r="AB48" s="63">
        <v>0</v>
      </c>
      <c r="AC48" s="63">
        <v>0</v>
      </c>
      <c r="AD48" s="63">
        <v>0</v>
      </c>
      <c r="AE48" s="63">
        <v>96.474075521849073</v>
      </c>
      <c r="AF48" s="63">
        <v>6.1404081566474416</v>
      </c>
      <c r="AG48" s="63">
        <v>27.663718896262658</v>
      </c>
      <c r="AH48" s="63">
        <v>0</v>
      </c>
      <c r="AI48" s="63">
        <v>0</v>
      </c>
      <c r="AJ48" s="63">
        <v>15.324616776398559</v>
      </c>
      <c r="AK48" s="63">
        <v>0</v>
      </c>
      <c r="AL48" s="63">
        <v>0</v>
      </c>
      <c r="AM48" s="63">
        <v>1.2480847113652629E-2</v>
      </c>
      <c r="AN48" s="63">
        <f>SUM(AO48:AP48)</f>
        <v>396.41106500906267</v>
      </c>
      <c r="AO48" s="63">
        <v>388.89584751179706</v>
      </c>
      <c r="AP48" s="63">
        <v>7.5152174972656098</v>
      </c>
      <c r="AQ48" s="63">
        <f>SUM(AR48:AS48)</f>
        <v>33.246413299706838</v>
      </c>
      <c r="AR48" s="63">
        <v>32.485709506482287</v>
      </c>
      <c r="AS48" s="63">
        <v>0.76070379322454995</v>
      </c>
      <c r="AT48" s="67" t="s">
        <v>216</v>
      </c>
    </row>
    <row r="49" spans="1:46" s="65" customFormat="1" ht="20.25" customHeight="1" x14ac:dyDescent="0.2">
      <c r="A49" s="59"/>
      <c r="B49" s="66"/>
      <c r="C49" s="61" t="s">
        <v>165</v>
      </c>
      <c r="D49" s="62"/>
      <c r="E49" s="63">
        <f>+F49+AN49+AQ49</f>
        <v>399.98384054980426</v>
      </c>
      <c r="F49" s="63">
        <f>+G49+Y49</f>
        <v>127.27181880034037</v>
      </c>
      <c r="G49" s="63">
        <f>SUM(H49:T49)</f>
        <v>16.524801802171961</v>
      </c>
      <c r="H49" s="63">
        <v>0</v>
      </c>
      <c r="I49" s="63">
        <v>0</v>
      </c>
      <c r="J49" s="63">
        <v>0</v>
      </c>
      <c r="K49" s="63">
        <v>0</v>
      </c>
      <c r="L49" s="63">
        <v>0</v>
      </c>
      <c r="M49" s="63">
        <v>0</v>
      </c>
      <c r="N49" s="63">
        <v>0</v>
      </c>
      <c r="O49" s="63">
        <v>0</v>
      </c>
      <c r="P49" s="63">
        <v>0</v>
      </c>
      <c r="Q49" s="63">
        <v>16.524801802171961</v>
      </c>
      <c r="R49" s="63">
        <v>0</v>
      </c>
      <c r="S49" s="63">
        <v>0</v>
      </c>
      <c r="T49" s="63">
        <v>0</v>
      </c>
      <c r="U49" s="67"/>
      <c r="V49" s="66"/>
      <c r="W49" s="61" t="s">
        <v>165</v>
      </c>
      <c r="X49" s="62"/>
      <c r="Y49" s="63">
        <f>SUM(Z49:AM49)</f>
        <v>110.74701699816841</v>
      </c>
      <c r="Z49" s="63">
        <v>0</v>
      </c>
      <c r="AA49" s="63">
        <v>27.563947183439943</v>
      </c>
      <c r="AB49" s="63">
        <v>0</v>
      </c>
      <c r="AC49" s="63">
        <v>0</v>
      </c>
      <c r="AD49" s="63">
        <v>0</v>
      </c>
      <c r="AE49" s="63">
        <v>45.900132835832352</v>
      </c>
      <c r="AF49" s="63">
        <v>3.0258834976382221</v>
      </c>
      <c r="AG49" s="63">
        <v>20.77758869205605</v>
      </c>
      <c r="AH49" s="63">
        <v>0</v>
      </c>
      <c r="AI49" s="63">
        <v>0</v>
      </c>
      <c r="AJ49" s="63">
        <v>13.473166585718516</v>
      </c>
      <c r="AK49" s="63">
        <v>0</v>
      </c>
      <c r="AL49" s="63">
        <v>0</v>
      </c>
      <c r="AM49" s="63">
        <v>6.2982034833043796E-3</v>
      </c>
      <c r="AN49" s="63">
        <f>SUM(AO49:AP49)</f>
        <v>241.55027704415937</v>
      </c>
      <c r="AO49" s="63">
        <v>238.41562943009239</v>
      </c>
      <c r="AP49" s="63">
        <v>3.1346476140669779</v>
      </c>
      <c r="AQ49" s="63">
        <f>SUM(AR49:AS49)</f>
        <v>31.161744705304482</v>
      </c>
      <c r="AR49" s="63">
        <v>30.401040912079932</v>
      </c>
      <c r="AS49" s="63">
        <v>0.76070379322454995</v>
      </c>
      <c r="AT49" s="67"/>
    </row>
    <row r="50" spans="1:46" s="65" customFormat="1" ht="20.25" customHeight="1" x14ac:dyDescent="0.2">
      <c r="A50" s="59"/>
      <c r="B50" s="66">
        <v>21</v>
      </c>
      <c r="C50" s="61" t="s">
        <v>40</v>
      </c>
      <c r="D50" s="62"/>
      <c r="E50" s="63">
        <f>+F50+AN50+AQ50</f>
        <v>95380.436156208307</v>
      </c>
      <c r="F50" s="63">
        <f>+G50+Y50</f>
        <v>53911.481749352155</v>
      </c>
      <c r="G50" s="63">
        <f>SUM(H50:T50)</f>
        <v>19404.538218185506</v>
      </c>
      <c r="H50" s="63">
        <v>2093.1179209592592</v>
      </c>
      <c r="I50" s="63">
        <v>1072.3284974819946</v>
      </c>
      <c r="J50" s="63">
        <v>0.67997439148073102</v>
      </c>
      <c r="K50" s="63">
        <v>123.2940005098169</v>
      </c>
      <c r="L50" s="63">
        <v>28.82718978022826</v>
      </c>
      <c r="M50" s="63">
        <v>6.2406906316522699</v>
      </c>
      <c r="N50" s="63">
        <v>0</v>
      </c>
      <c r="O50" s="63">
        <v>0</v>
      </c>
      <c r="P50" s="63">
        <v>1476.405616703873</v>
      </c>
      <c r="Q50" s="63">
        <v>13176.078868743873</v>
      </c>
      <c r="R50" s="63">
        <v>0</v>
      </c>
      <c r="S50" s="63">
        <v>0</v>
      </c>
      <c r="T50" s="63">
        <v>1427.5654589833298</v>
      </c>
      <c r="U50" s="67" t="s">
        <v>217</v>
      </c>
      <c r="V50" s="66">
        <v>21</v>
      </c>
      <c r="W50" s="61" t="s">
        <v>40</v>
      </c>
      <c r="X50" s="62"/>
      <c r="Y50" s="63">
        <f>SUM(Z50:AM50)</f>
        <v>34506.943531166653</v>
      </c>
      <c r="Z50" s="63">
        <v>352.13262262577337</v>
      </c>
      <c r="AA50" s="63">
        <v>243.21275955447842</v>
      </c>
      <c r="AB50" s="63">
        <v>0</v>
      </c>
      <c r="AC50" s="63">
        <v>0</v>
      </c>
      <c r="AD50" s="63">
        <v>0</v>
      </c>
      <c r="AE50" s="63">
        <v>1948.6461148682615</v>
      </c>
      <c r="AF50" s="63">
        <v>13488.004956434028</v>
      </c>
      <c r="AG50" s="63">
        <v>6277.0326474813155</v>
      </c>
      <c r="AH50" s="63">
        <v>1369.3152074139714</v>
      </c>
      <c r="AI50" s="63">
        <v>0</v>
      </c>
      <c r="AJ50" s="63">
        <v>8356.8543378934992</v>
      </c>
      <c r="AK50" s="63">
        <v>0</v>
      </c>
      <c r="AL50" s="63">
        <v>548.85668763978003</v>
      </c>
      <c r="AM50" s="63">
        <v>1922.8881972555462</v>
      </c>
      <c r="AN50" s="63">
        <f>SUM(AO50:AP50)</f>
        <v>27365.018305949194</v>
      </c>
      <c r="AO50" s="63">
        <v>26917.01084431458</v>
      </c>
      <c r="AP50" s="63">
        <v>448.00746163461372</v>
      </c>
      <c r="AQ50" s="63">
        <f>SUM(AR50:AS50)</f>
        <v>14103.936100906962</v>
      </c>
      <c r="AR50" s="63">
        <v>13230.232642630257</v>
      </c>
      <c r="AS50" s="63">
        <v>873.70345827670405</v>
      </c>
      <c r="AT50" s="67" t="s">
        <v>217</v>
      </c>
    </row>
    <row r="51" spans="1:46" s="65" customFormat="1" ht="20.25" customHeight="1" x14ac:dyDescent="0.2">
      <c r="A51" s="59"/>
      <c r="B51" s="66"/>
      <c r="C51" s="61" t="s">
        <v>165</v>
      </c>
      <c r="D51" s="62"/>
      <c r="E51" s="63">
        <f>+F51+AN51+AQ51</f>
        <v>81618.948698370194</v>
      </c>
      <c r="F51" s="63">
        <f>+G51+Y51</f>
        <v>45383.733863405316</v>
      </c>
      <c r="G51" s="63">
        <f>SUM(H51:T51)</f>
        <v>19129.78930751195</v>
      </c>
      <c r="H51" s="63">
        <v>2093.1179209592592</v>
      </c>
      <c r="I51" s="63">
        <v>1072.3284974819946</v>
      </c>
      <c r="J51" s="63">
        <v>0.67997439148073102</v>
      </c>
      <c r="K51" s="63">
        <v>123.2940005098169</v>
      </c>
      <c r="L51" s="63">
        <v>28.82718978022826</v>
      </c>
      <c r="M51" s="63">
        <v>6.2406906316522699</v>
      </c>
      <c r="N51" s="63">
        <v>0</v>
      </c>
      <c r="O51" s="63">
        <v>0</v>
      </c>
      <c r="P51" s="63">
        <v>1371.1360462020252</v>
      </c>
      <c r="Q51" s="63">
        <v>13012.335796607125</v>
      </c>
      <c r="R51" s="63">
        <v>0</v>
      </c>
      <c r="S51" s="63">
        <v>0</v>
      </c>
      <c r="T51" s="63">
        <v>1421.8291909483669</v>
      </c>
      <c r="U51" s="67"/>
      <c r="V51" s="66"/>
      <c r="W51" s="61" t="s">
        <v>165</v>
      </c>
      <c r="X51" s="62"/>
      <c r="Y51" s="63">
        <f>SUM(Z51:AM51)</f>
        <v>26253.944555893369</v>
      </c>
      <c r="Z51" s="63">
        <v>352.13262262577342</v>
      </c>
      <c r="AA51" s="63">
        <v>154.68064070201163</v>
      </c>
      <c r="AB51" s="63">
        <v>0</v>
      </c>
      <c r="AC51" s="63">
        <v>0</v>
      </c>
      <c r="AD51" s="63">
        <v>0</v>
      </c>
      <c r="AE51" s="63">
        <v>1430.2158235753564</v>
      </c>
      <c r="AF51" s="63">
        <v>7620.8461291798612</v>
      </c>
      <c r="AG51" s="63">
        <v>5355.3978263998288</v>
      </c>
      <c r="AH51" s="63">
        <v>1337.3656323720929</v>
      </c>
      <c r="AI51" s="63">
        <v>0</v>
      </c>
      <c r="AJ51" s="63">
        <v>7531.5663129275845</v>
      </c>
      <c r="AK51" s="63">
        <v>0</v>
      </c>
      <c r="AL51" s="63">
        <v>548.85668763977992</v>
      </c>
      <c r="AM51" s="63">
        <v>1922.882880471084</v>
      </c>
      <c r="AN51" s="63">
        <f>SUM(AO51:AP51)</f>
        <v>22167.210323612973</v>
      </c>
      <c r="AO51" s="63">
        <v>21847.384675634457</v>
      </c>
      <c r="AP51" s="63">
        <v>319.82564797851592</v>
      </c>
      <c r="AQ51" s="63">
        <f>SUM(AR51:AS51)</f>
        <v>14068.004511351901</v>
      </c>
      <c r="AR51" s="63">
        <v>13195.22285668362</v>
      </c>
      <c r="AS51" s="63">
        <v>872.78165466828</v>
      </c>
      <c r="AT51" s="67"/>
    </row>
    <row r="52" spans="1:46" s="65" customFormat="1" ht="20.25" customHeight="1" x14ac:dyDescent="0.2">
      <c r="A52" s="59"/>
      <c r="B52" s="66">
        <v>22</v>
      </c>
      <c r="C52" s="61" t="s">
        <v>41</v>
      </c>
      <c r="D52" s="62"/>
      <c r="E52" s="63">
        <f>+F52+AN52+AQ52</f>
        <v>49851.536232145401</v>
      </c>
      <c r="F52" s="63">
        <f>+G52+Y52</f>
        <v>18976.158760186503</v>
      </c>
      <c r="G52" s="63">
        <f>SUM(H52:T52)</f>
        <v>11347.259895568979</v>
      </c>
      <c r="H52" s="63">
        <v>52.809243289686798</v>
      </c>
      <c r="I52" s="63">
        <v>2779.228013487661</v>
      </c>
      <c r="J52" s="63">
        <v>0</v>
      </c>
      <c r="K52" s="63">
        <v>55.299017793110778</v>
      </c>
      <c r="L52" s="63">
        <v>0</v>
      </c>
      <c r="M52" s="63">
        <v>0</v>
      </c>
      <c r="N52" s="63">
        <v>0</v>
      </c>
      <c r="O52" s="63">
        <v>0</v>
      </c>
      <c r="P52" s="63">
        <v>439.78455652419632</v>
      </c>
      <c r="Q52" s="63">
        <v>7995.644352950233</v>
      </c>
      <c r="R52" s="63">
        <v>21.9836920300753</v>
      </c>
      <c r="S52" s="63">
        <v>0.26491622641509399</v>
      </c>
      <c r="T52" s="63">
        <v>2.2461032675992949</v>
      </c>
      <c r="U52" s="67" t="s">
        <v>218</v>
      </c>
      <c r="V52" s="66">
        <v>22</v>
      </c>
      <c r="W52" s="61" t="s">
        <v>41</v>
      </c>
      <c r="X52" s="62"/>
      <c r="Y52" s="63">
        <f>SUM(Z52:AM52)</f>
        <v>7628.8988646175249</v>
      </c>
      <c r="Z52" s="63">
        <v>0</v>
      </c>
      <c r="AA52" s="63">
        <v>151.01690585392365</v>
      </c>
      <c r="AB52" s="63">
        <v>0</v>
      </c>
      <c r="AC52" s="63">
        <v>0</v>
      </c>
      <c r="AD52" s="63">
        <v>0</v>
      </c>
      <c r="AE52" s="63">
        <v>773.89866650666386</v>
      </c>
      <c r="AF52" s="63">
        <v>1558.6049708941234</v>
      </c>
      <c r="AG52" s="63">
        <v>763.63055425273728</v>
      </c>
      <c r="AH52" s="63">
        <v>61.576555589081224</v>
      </c>
      <c r="AI52" s="63">
        <v>0</v>
      </c>
      <c r="AJ52" s="63">
        <v>3975.6974363493428</v>
      </c>
      <c r="AK52" s="63">
        <v>0</v>
      </c>
      <c r="AL52" s="63">
        <v>133.8092946470961</v>
      </c>
      <c r="AM52" s="63">
        <v>210.6644805245565</v>
      </c>
      <c r="AN52" s="63">
        <f>SUM(AO52:AP52)</f>
        <v>23379.312358077408</v>
      </c>
      <c r="AO52" s="63">
        <v>23193.406854969075</v>
      </c>
      <c r="AP52" s="63">
        <v>185.90550310833351</v>
      </c>
      <c r="AQ52" s="63">
        <f>SUM(AR52:AS52)</f>
        <v>7496.0651138814892</v>
      </c>
      <c r="AR52" s="63">
        <v>6931.4934095420167</v>
      </c>
      <c r="AS52" s="63">
        <v>564.57170433947272</v>
      </c>
      <c r="AT52" s="67" t="s">
        <v>218</v>
      </c>
    </row>
    <row r="53" spans="1:46" s="65" customFormat="1" ht="20.25" customHeight="1" x14ac:dyDescent="0.2">
      <c r="A53" s="59"/>
      <c r="B53" s="66"/>
      <c r="C53" s="61" t="s">
        <v>165</v>
      </c>
      <c r="D53" s="62"/>
      <c r="E53" s="63">
        <f>+F53+AN53+AQ53</f>
        <v>43865.504361735162</v>
      </c>
      <c r="F53" s="63">
        <f>+G53+Y53</f>
        <v>16289.024273955376</v>
      </c>
      <c r="G53" s="63">
        <f>SUM(H53:T53)</f>
        <v>11113.414909939722</v>
      </c>
      <c r="H53" s="63">
        <v>52.809243289686798</v>
      </c>
      <c r="I53" s="63">
        <v>2729.0655228117193</v>
      </c>
      <c r="J53" s="63">
        <v>0</v>
      </c>
      <c r="K53" s="63">
        <v>55.299017793110778</v>
      </c>
      <c r="L53" s="63">
        <v>0</v>
      </c>
      <c r="M53" s="63">
        <v>0</v>
      </c>
      <c r="N53" s="63">
        <v>0</v>
      </c>
      <c r="O53" s="63">
        <v>0</v>
      </c>
      <c r="P53" s="63">
        <v>439.78455652419632</v>
      </c>
      <c r="Q53" s="63">
        <v>7811.9618579969183</v>
      </c>
      <c r="R53" s="63">
        <v>21.9836920300753</v>
      </c>
      <c r="S53" s="63">
        <v>0.26491622641509399</v>
      </c>
      <c r="T53" s="63">
        <v>2.2461032675992954</v>
      </c>
      <c r="U53" s="67"/>
      <c r="V53" s="66"/>
      <c r="W53" s="61" t="s">
        <v>165</v>
      </c>
      <c r="X53" s="62"/>
      <c r="Y53" s="63">
        <f>SUM(Z53:AM53)</f>
        <v>5175.6093640156532</v>
      </c>
      <c r="Z53" s="63">
        <v>0</v>
      </c>
      <c r="AA53" s="63">
        <v>62.498409873744983</v>
      </c>
      <c r="AB53" s="63">
        <v>0</v>
      </c>
      <c r="AC53" s="63">
        <v>0</v>
      </c>
      <c r="AD53" s="63">
        <v>0</v>
      </c>
      <c r="AE53" s="63">
        <v>650.36588501598328</v>
      </c>
      <c r="AF53" s="63">
        <v>758.85201573957295</v>
      </c>
      <c r="AG53" s="63">
        <v>623.87689176676326</v>
      </c>
      <c r="AH53" s="63">
        <v>61.576555589081224</v>
      </c>
      <c r="AI53" s="63">
        <v>0</v>
      </c>
      <c r="AJ53" s="63">
        <v>2712.9875677054902</v>
      </c>
      <c r="AK53" s="63">
        <v>0</v>
      </c>
      <c r="AL53" s="63">
        <v>133.8092946470961</v>
      </c>
      <c r="AM53" s="63">
        <v>171.64274367792126</v>
      </c>
      <c r="AN53" s="63">
        <f>SUM(AO53:AP53)</f>
        <v>20087.586630457521</v>
      </c>
      <c r="AO53" s="63">
        <v>19921.928075260093</v>
      </c>
      <c r="AP53" s="63">
        <v>165.65855519742763</v>
      </c>
      <c r="AQ53" s="63">
        <f>SUM(AR53:AS53)</f>
        <v>7488.8934573222668</v>
      </c>
      <c r="AR53" s="63">
        <v>6926.2760960494907</v>
      </c>
      <c r="AS53" s="63">
        <v>562.61736127277595</v>
      </c>
      <c r="AT53" s="67"/>
    </row>
    <row r="54" spans="1:46" s="65" customFormat="1" ht="20.25" customHeight="1" x14ac:dyDescent="0.2">
      <c r="A54" s="59"/>
      <c r="B54" s="66">
        <v>23</v>
      </c>
      <c r="C54" s="61" t="s">
        <v>42</v>
      </c>
      <c r="D54" s="62"/>
      <c r="E54" s="63">
        <f>+F54+AN54+AQ54</f>
        <v>56039.503714894774</v>
      </c>
      <c r="F54" s="63">
        <f>+G54+Y54</f>
        <v>29588.084101652283</v>
      </c>
      <c r="G54" s="63">
        <f>SUM(H54:T54)</f>
        <v>17380.389061575494</v>
      </c>
      <c r="H54" s="63">
        <v>0</v>
      </c>
      <c r="I54" s="63">
        <v>282.84174741238132</v>
      </c>
      <c r="J54" s="63">
        <v>0</v>
      </c>
      <c r="K54" s="63">
        <v>0</v>
      </c>
      <c r="L54" s="63">
        <v>0</v>
      </c>
      <c r="M54" s="63">
        <v>0</v>
      </c>
      <c r="N54" s="63">
        <v>0</v>
      </c>
      <c r="O54" s="63">
        <v>0</v>
      </c>
      <c r="P54" s="63">
        <v>4669.128537409596</v>
      </c>
      <c r="Q54" s="63">
        <v>12428.261801547982</v>
      </c>
      <c r="R54" s="63">
        <v>0</v>
      </c>
      <c r="S54" s="63">
        <v>0</v>
      </c>
      <c r="T54" s="63">
        <v>0.15697520553269187</v>
      </c>
      <c r="U54" s="67" t="s">
        <v>219</v>
      </c>
      <c r="V54" s="66">
        <v>23</v>
      </c>
      <c r="W54" s="61" t="s">
        <v>42</v>
      </c>
      <c r="X54" s="62"/>
      <c r="Y54" s="63">
        <f>SUM(Z54:AM54)</f>
        <v>12207.695040076791</v>
      </c>
      <c r="Z54" s="63">
        <v>0</v>
      </c>
      <c r="AA54" s="63">
        <v>70.620451706773693</v>
      </c>
      <c r="AB54" s="63">
        <v>0</v>
      </c>
      <c r="AC54" s="63">
        <v>0</v>
      </c>
      <c r="AD54" s="63">
        <v>0</v>
      </c>
      <c r="AE54" s="63">
        <v>1292.2430786551249</v>
      </c>
      <c r="AF54" s="63">
        <v>497.93203811832336</v>
      </c>
      <c r="AG54" s="63">
        <v>3039.3712230955593</v>
      </c>
      <c r="AH54" s="63">
        <v>641.58312855459405</v>
      </c>
      <c r="AI54" s="63">
        <v>8.12706381348017</v>
      </c>
      <c r="AJ54" s="63">
        <v>5166.8706020304171</v>
      </c>
      <c r="AK54" s="63">
        <v>0</v>
      </c>
      <c r="AL54" s="63">
        <v>25.589188544790346</v>
      </c>
      <c r="AM54" s="63">
        <v>1465.3582655577261</v>
      </c>
      <c r="AN54" s="63">
        <f>SUM(AO54:AP54)</f>
        <v>25442.362614064034</v>
      </c>
      <c r="AO54" s="63">
        <v>25219.563435968001</v>
      </c>
      <c r="AP54" s="63">
        <v>222.79917809603285</v>
      </c>
      <c r="AQ54" s="63">
        <f>SUM(AR54:AS54)</f>
        <v>1009.0569991784558</v>
      </c>
      <c r="AR54" s="63">
        <v>844.08565188369403</v>
      </c>
      <c r="AS54" s="63">
        <v>164.97134729476184</v>
      </c>
      <c r="AT54" s="67" t="s">
        <v>219</v>
      </c>
    </row>
    <row r="55" spans="1:46" s="65" customFormat="1" ht="20.25" customHeight="1" x14ac:dyDescent="0.2">
      <c r="A55" s="59"/>
      <c r="B55" s="66"/>
      <c r="C55" s="61" t="s">
        <v>165</v>
      </c>
      <c r="D55" s="62"/>
      <c r="E55" s="63">
        <f>+F55+AN55+AQ55</f>
        <v>52685.725793372658</v>
      </c>
      <c r="F55" s="63">
        <f>+G55+Y55</f>
        <v>27617.906348986093</v>
      </c>
      <c r="G55" s="63">
        <f>SUM(H55:T55)</f>
        <v>17128.785333037795</v>
      </c>
      <c r="H55" s="63">
        <v>0</v>
      </c>
      <c r="I55" s="63">
        <v>282.18132193251563</v>
      </c>
      <c r="J55" s="63">
        <v>0</v>
      </c>
      <c r="K55" s="63">
        <v>0</v>
      </c>
      <c r="L55" s="63">
        <v>0</v>
      </c>
      <c r="M55" s="63">
        <v>0</v>
      </c>
      <c r="N55" s="63">
        <v>0</v>
      </c>
      <c r="O55" s="63">
        <v>0</v>
      </c>
      <c r="P55" s="63">
        <v>4669.128537409596</v>
      </c>
      <c r="Q55" s="63">
        <v>12177.354775798456</v>
      </c>
      <c r="R55" s="63">
        <v>0</v>
      </c>
      <c r="S55" s="63">
        <v>0</v>
      </c>
      <c r="T55" s="63">
        <v>0.12069789722758383</v>
      </c>
      <c r="U55" s="67"/>
      <c r="V55" s="66"/>
      <c r="W55" s="61" t="s">
        <v>165</v>
      </c>
      <c r="X55" s="62"/>
      <c r="Y55" s="63">
        <f>SUM(Z55:AM55)</f>
        <v>10489.121015948298</v>
      </c>
      <c r="Z55" s="63">
        <v>0</v>
      </c>
      <c r="AA55" s="63">
        <v>39.542130890730682</v>
      </c>
      <c r="AB55" s="63">
        <v>0</v>
      </c>
      <c r="AC55" s="63">
        <v>0</v>
      </c>
      <c r="AD55" s="63">
        <v>0</v>
      </c>
      <c r="AE55" s="63">
        <v>1224.9509617799408</v>
      </c>
      <c r="AF55" s="63">
        <v>379.42701104293167</v>
      </c>
      <c r="AG55" s="63">
        <v>2424.9385733111844</v>
      </c>
      <c r="AH55" s="63">
        <v>641.58312855459405</v>
      </c>
      <c r="AI55" s="63">
        <v>8.12706381348017</v>
      </c>
      <c r="AJ55" s="63">
        <v>4585.9023363455435</v>
      </c>
      <c r="AK55" s="63">
        <v>0</v>
      </c>
      <c r="AL55" s="63">
        <v>25.58918854479035</v>
      </c>
      <c r="AM55" s="63">
        <v>1159.0606216651008</v>
      </c>
      <c r="AN55" s="63">
        <f>SUM(AO55:AP55)</f>
        <v>24096.776416050965</v>
      </c>
      <c r="AO55" s="63">
        <v>23879.894204890417</v>
      </c>
      <c r="AP55" s="63">
        <v>216.88221116054774</v>
      </c>
      <c r="AQ55" s="63">
        <f>SUM(AR55:AS55)</f>
        <v>971.04302833560018</v>
      </c>
      <c r="AR55" s="63">
        <v>806.70270825430964</v>
      </c>
      <c r="AS55" s="63">
        <v>164.34032008129049</v>
      </c>
      <c r="AT55" s="67"/>
    </row>
    <row r="56" spans="1:46" s="65" customFormat="1" ht="20.25" customHeight="1" x14ac:dyDescent="0.2">
      <c r="A56" s="59"/>
      <c r="B56" s="66">
        <v>24</v>
      </c>
      <c r="C56" s="61" t="s">
        <v>43</v>
      </c>
      <c r="D56" s="62"/>
      <c r="E56" s="63">
        <f>+F56+AN56+AQ56</f>
        <v>77623.529829917839</v>
      </c>
      <c r="F56" s="63">
        <f>+G56+Y56</f>
        <v>27429.012050602698</v>
      </c>
      <c r="G56" s="63">
        <f>SUM(H56:T56)</f>
        <v>14499.961565862886</v>
      </c>
      <c r="H56" s="63">
        <v>0</v>
      </c>
      <c r="I56" s="63">
        <v>5.2552103308252134</v>
      </c>
      <c r="J56" s="63">
        <v>0.37197802045633299</v>
      </c>
      <c r="K56" s="63">
        <v>19.217756756756799</v>
      </c>
      <c r="L56" s="63">
        <v>2.55675675675676E-2</v>
      </c>
      <c r="M56" s="63">
        <v>0</v>
      </c>
      <c r="N56" s="63">
        <v>0</v>
      </c>
      <c r="O56" s="63">
        <v>18.886165021890669</v>
      </c>
      <c r="P56" s="63">
        <v>589.98625836494455</v>
      </c>
      <c r="Q56" s="63">
        <v>13833.746163471464</v>
      </c>
      <c r="R56" s="63">
        <v>0</v>
      </c>
      <c r="S56" s="63">
        <v>0</v>
      </c>
      <c r="T56" s="63">
        <v>32.472466328982371</v>
      </c>
      <c r="U56" s="67" t="s">
        <v>220</v>
      </c>
      <c r="V56" s="66">
        <v>24</v>
      </c>
      <c r="W56" s="61" t="s">
        <v>43</v>
      </c>
      <c r="X56" s="62"/>
      <c r="Y56" s="63">
        <f>SUM(Z56:AM56)</f>
        <v>12929.050484739812</v>
      </c>
      <c r="Z56" s="63">
        <v>0</v>
      </c>
      <c r="AA56" s="63">
        <v>1250.651786034573</v>
      </c>
      <c r="AB56" s="63">
        <v>0</v>
      </c>
      <c r="AC56" s="63">
        <v>0</v>
      </c>
      <c r="AD56" s="63">
        <v>0</v>
      </c>
      <c r="AE56" s="63">
        <v>1832.0525106530249</v>
      </c>
      <c r="AF56" s="63">
        <v>1117.4827569680947</v>
      </c>
      <c r="AG56" s="63">
        <v>1124.9895496061206</v>
      </c>
      <c r="AH56" s="63">
        <v>0</v>
      </c>
      <c r="AI56" s="63">
        <v>1.2101258077509485</v>
      </c>
      <c r="AJ56" s="63">
        <v>7589.5097545190938</v>
      </c>
      <c r="AK56" s="63">
        <v>0</v>
      </c>
      <c r="AL56" s="63">
        <v>0</v>
      </c>
      <c r="AM56" s="63">
        <v>13.154001151153434</v>
      </c>
      <c r="AN56" s="63">
        <f>SUM(AO56:AP56)</f>
        <v>43777.713767054156</v>
      </c>
      <c r="AO56" s="63">
        <v>43118.529481911697</v>
      </c>
      <c r="AP56" s="63">
        <v>659.18428514245898</v>
      </c>
      <c r="AQ56" s="63">
        <f>SUM(AR56:AS56)</f>
        <v>6416.8040122609827</v>
      </c>
      <c r="AR56" s="63">
        <v>5690.2463632804584</v>
      </c>
      <c r="AS56" s="63">
        <v>726.55764898052462</v>
      </c>
      <c r="AT56" s="67" t="s">
        <v>220</v>
      </c>
    </row>
    <row r="57" spans="1:46" s="65" customFormat="1" ht="20.25" customHeight="1" x14ac:dyDescent="0.2">
      <c r="A57" s="59"/>
      <c r="B57" s="66"/>
      <c r="C57" s="61" t="s">
        <v>165</v>
      </c>
      <c r="D57" s="62"/>
      <c r="E57" s="63">
        <f>+F57+AN57+AQ57</f>
        <v>66815.543419371359</v>
      </c>
      <c r="F57" s="63">
        <f>+G57+Y57</f>
        <v>24027.794253232969</v>
      </c>
      <c r="G57" s="63">
        <f>SUM(H57:T57)</f>
        <v>13725.773702631142</v>
      </c>
      <c r="H57" s="63">
        <v>0</v>
      </c>
      <c r="I57" s="63">
        <v>5.1788419710509501</v>
      </c>
      <c r="J57" s="63">
        <v>0</v>
      </c>
      <c r="K57" s="63">
        <v>19.217756756756799</v>
      </c>
      <c r="L57" s="63">
        <v>2.55675675675676E-2</v>
      </c>
      <c r="M57" s="63">
        <v>0</v>
      </c>
      <c r="N57" s="63">
        <v>0</v>
      </c>
      <c r="O57" s="63">
        <v>18.886165021890669</v>
      </c>
      <c r="P57" s="63">
        <v>585.60995931869309</v>
      </c>
      <c r="Q57" s="63">
        <v>13089.362590854722</v>
      </c>
      <c r="R57" s="63">
        <v>0</v>
      </c>
      <c r="S57" s="63">
        <v>0</v>
      </c>
      <c r="T57" s="63">
        <v>7.4928211404626355</v>
      </c>
      <c r="U57" s="67"/>
      <c r="V57" s="66"/>
      <c r="W57" s="61" t="s">
        <v>165</v>
      </c>
      <c r="X57" s="62"/>
      <c r="Y57" s="63">
        <f>SUM(Z57:AM57)</f>
        <v>10302.020550601828</v>
      </c>
      <c r="Z57" s="63">
        <v>0</v>
      </c>
      <c r="AA57" s="63">
        <v>466.60007395166895</v>
      </c>
      <c r="AB57" s="63">
        <v>0</v>
      </c>
      <c r="AC57" s="63">
        <v>0</v>
      </c>
      <c r="AD57" s="63">
        <v>0</v>
      </c>
      <c r="AE57" s="63">
        <v>1186.7441813869953</v>
      </c>
      <c r="AF57" s="63">
        <v>776.74766635626304</v>
      </c>
      <c r="AG57" s="63">
        <v>973.37541967388063</v>
      </c>
      <c r="AH57" s="63">
        <v>0</v>
      </c>
      <c r="AI57" s="63">
        <v>1.2101258077509485</v>
      </c>
      <c r="AJ57" s="63">
        <v>6884.6556592192119</v>
      </c>
      <c r="AK57" s="63">
        <v>0</v>
      </c>
      <c r="AL57" s="63">
        <v>0</v>
      </c>
      <c r="AM57" s="63">
        <v>12.687424206058653</v>
      </c>
      <c r="AN57" s="63">
        <f>SUM(AO57:AP57)</f>
        <v>36412.764657237072</v>
      </c>
      <c r="AO57" s="63">
        <v>35934.867146023469</v>
      </c>
      <c r="AP57" s="63">
        <v>477.89751121360314</v>
      </c>
      <c r="AQ57" s="63">
        <f>SUM(AR57:AS57)</f>
        <v>6374.9845089013206</v>
      </c>
      <c r="AR57" s="63">
        <v>5658.316108550338</v>
      </c>
      <c r="AS57" s="63">
        <v>716.66840035098278</v>
      </c>
      <c r="AT57" s="67"/>
    </row>
    <row r="58" spans="1:46" s="65" customFormat="1" ht="20.25" customHeight="1" x14ac:dyDescent="0.2">
      <c r="A58" s="59"/>
      <c r="B58" s="66">
        <v>25</v>
      </c>
      <c r="C58" s="61" t="s">
        <v>221</v>
      </c>
      <c r="D58" s="62"/>
      <c r="E58" s="63">
        <f>+F58+AN58+AQ58</f>
        <v>23426.869238395353</v>
      </c>
      <c r="F58" s="63">
        <f>+G58+Y58</f>
        <v>5521.7172044295467</v>
      </c>
      <c r="G58" s="63">
        <f>SUM(H58:T58)</f>
        <v>2494.2215417171883</v>
      </c>
      <c r="H58" s="63">
        <v>0</v>
      </c>
      <c r="I58" s="63">
        <v>33.39879611345701</v>
      </c>
      <c r="J58" s="63">
        <v>0</v>
      </c>
      <c r="K58" s="63">
        <v>0</v>
      </c>
      <c r="L58" s="63">
        <v>0</v>
      </c>
      <c r="M58" s="63">
        <v>0</v>
      </c>
      <c r="N58" s="63">
        <v>0</v>
      </c>
      <c r="O58" s="63">
        <v>0.16143985607584038</v>
      </c>
      <c r="P58" s="63">
        <v>130.83896823625241</v>
      </c>
      <c r="Q58" s="63">
        <v>2329.8106858866759</v>
      </c>
      <c r="R58" s="63">
        <v>0</v>
      </c>
      <c r="S58" s="63">
        <v>0</v>
      </c>
      <c r="T58" s="63">
        <v>1.16516247272727E-2</v>
      </c>
      <c r="U58" s="67" t="s">
        <v>222</v>
      </c>
      <c r="V58" s="66">
        <v>25</v>
      </c>
      <c r="W58" s="61" t="s">
        <v>175</v>
      </c>
      <c r="X58" s="62"/>
      <c r="Y58" s="63">
        <f>SUM(Z58:AM58)</f>
        <v>3027.4956627123584</v>
      </c>
      <c r="Z58" s="63">
        <v>0</v>
      </c>
      <c r="AA58" s="63">
        <v>233.50635104303788</v>
      </c>
      <c r="AB58" s="63">
        <v>0</v>
      </c>
      <c r="AC58" s="63">
        <v>0</v>
      </c>
      <c r="AD58" s="63">
        <v>0</v>
      </c>
      <c r="AE58" s="63">
        <v>649.44534905038199</v>
      </c>
      <c r="AF58" s="63">
        <v>222.55132032414087</v>
      </c>
      <c r="AG58" s="63">
        <v>432.4606247702219</v>
      </c>
      <c r="AH58" s="63">
        <v>4.9516004031456E-2</v>
      </c>
      <c r="AI58" s="63">
        <v>0</v>
      </c>
      <c r="AJ58" s="63">
        <v>1478.0406401196808</v>
      </c>
      <c r="AK58" s="63">
        <v>1.84171999690228E-3</v>
      </c>
      <c r="AL58" s="63">
        <v>0.35774368933159101</v>
      </c>
      <c r="AM58" s="63">
        <v>11.08227599153547</v>
      </c>
      <c r="AN58" s="63">
        <f>SUM(AO58:AP58)</f>
        <v>17494.931546505635</v>
      </c>
      <c r="AO58" s="63">
        <v>17147.323072113351</v>
      </c>
      <c r="AP58" s="63">
        <v>347.60847439228382</v>
      </c>
      <c r="AQ58" s="63">
        <f>SUM(AR58:AS58)</f>
        <v>410.22048746016844</v>
      </c>
      <c r="AR58" s="63">
        <v>281.56917095206092</v>
      </c>
      <c r="AS58" s="63">
        <v>128.65131650810756</v>
      </c>
      <c r="AT58" s="67" t="s">
        <v>222</v>
      </c>
    </row>
    <row r="59" spans="1:46" s="65" customFormat="1" ht="20.25" customHeight="1" x14ac:dyDescent="0.2">
      <c r="A59" s="59"/>
      <c r="B59" s="66"/>
      <c r="C59" s="61" t="s">
        <v>165</v>
      </c>
      <c r="D59" s="62"/>
      <c r="E59" s="63">
        <f>+F59+AN59+AQ59</f>
        <v>20317.749851216598</v>
      </c>
      <c r="F59" s="63">
        <f>+G59+Y59</f>
        <v>4982.4182368499241</v>
      </c>
      <c r="G59" s="63">
        <f>SUM(H59:T59)</f>
        <v>2362.440584059621</v>
      </c>
      <c r="H59" s="63">
        <v>0</v>
      </c>
      <c r="I59" s="63">
        <v>33.39879611345701</v>
      </c>
      <c r="J59" s="63">
        <v>0</v>
      </c>
      <c r="K59" s="63">
        <v>0</v>
      </c>
      <c r="L59" s="63">
        <v>0</v>
      </c>
      <c r="M59" s="63">
        <v>0</v>
      </c>
      <c r="N59" s="63">
        <v>0</v>
      </c>
      <c r="O59" s="63">
        <v>0.16143985607584038</v>
      </c>
      <c r="P59" s="63">
        <v>130.83896823625241</v>
      </c>
      <c r="Q59" s="63">
        <v>2198.0297282291085</v>
      </c>
      <c r="R59" s="63">
        <v>0</v>
      </c>
      <c r="S59" s="63">
        <v>0</v>
      </c>
      <c r="T59" s="63">
        <v>1.16516247272727E-2</v>
      </c>
      <c r="U59" s="67"/>
      <c r="V59" s="66"/>
      <c r="W59" s="61" t="s">
        <v>165</v>
      </c>
      <c r="X59" s="62"/>
      <c r="Y59" s="63">
        <f>SUM(Z59:AM59)</f>
        <v>2619.9776527903027</v>
      </c>
      <c r="Z59" s="63">
        <v>0</v>
      </c>
      <c r="AA59" s="63">
        <v>114.66581007576343</v>
      </c>
      <c r="AB59" s="63">
        <v>0</v>
      </c>
      <c r="AC59" s="63">
        <v>0</v>
      </c>
      <c r="AD59" s="63">
        <v>0</v>
      </c>
      <c r="AE59" s="63">
        <v>564.7846180782177</v>
      </c>
      <c r="AF59" s="63">
        <v>157.55794365143851</v>
      </c>
      <c r="AG59" s="63">
        <v>376.19814718448305</v>
      </c>
      <c r="AH59" s="63">
        <v>4.9516004031456E-2</v>
      </c>
      <c r="AI59" s="63">
        <v>0</v>
      </c>
      <c r="AJ59" s="63">
        <v>1395.8558510269952</v>
      </c>
      <c r="AK59" s="63">
        <v>1.84171999690228E-3</v>
      </c>
      <c r="AL59" s="63">
        <v>0.35774368933159101</v>
      </c>
      <c r="AM59" s="63">
        <v>10.506181360044952</v>
      </c>
      <c r="AN59" s="63">
        <f>SUM(AO59:AP59)</f>
        <v>14932.76359972685</v>
      </c>
      <c r="AO59" s="63">
        <v>14620.535765080704</v>
      </c>
      <c r="AP59" s="63">
        <v>312.22783464614622</v>
      </c>
      <c r="AQ59" s="63">
        <f>SUM(AR59:AS59)</f>
        <v>402.56801463982094</v>
      </c>
      <c r="AR59" s="63">
        <v>278.94328153648598</v>
      </c>
      <c r="AS59" s="63">
        <v>123.62473310333496</v>
      </c>
      <c r="AT59" s="67"/>
    </row>
    <row r="60" spans="1:46" s="65" customFormat="1" ht="20.25" customHeight="1" x14ac:dyDescent="0.2">
      <c r="A60" s="59"/>
      <c r="B60" s="66">
        <v>26</v>
      </c>
      <c r="C60" s="61" t="s">
        <v>223</v>
      </c>
      <c r="D60" s="62"/>
      <c r="E60" s="63">
        <f>+F60+AN60+AQ60</f>
        <v>39513.243824543424</v>
      </c>
      <c r="F60" s="63">
        <f>+G60+Y60</f>
        <v>6944.7116103754724</v>
      </c>
      <c r="G60" s="63">
        <f>SUM(H60:T60)</f>
        <v>1835.0713968021057</v>
      </c>
      <c r="H60" s="63">
        <v>0</v>
      </c>
      <c r="I60" s="63">
        <v>0</v>
      </c>
      <c r="J60" s="63">
        <v>0</v>
      </c>
      <c r="K60" s="63">
        <v>3.5729686319293477E-2</v>
      </c>
      <c r="L60" s="63">
        <v>0</v>
      </c>
      <c r="M60" s="63">
        <v>0</v>
      </c>
      <c r="N60" s="63">
        <v>0</v>
      </c>
      <c r="O60" s="63">
        <v>0.14850937376336801</v>
      </c>
      <c r="P60" s="63">
        <v>35.104162027848041</v>
      </c>
      <c r="Q60" s="63">
        <v>1781.1229835742422</v>
      </c>
      <c r="R60" s="63">
        <v>0</v>
      </c>
      <c r="S60" s="63">
        <v>0</v>
      </c>
      <c r="T60" s="63">
        <v>18.660012139932913</v>
      </c>
      <c r="U60" s="67" t="s">
        <v>224</v>
      </c>
      <c r="V60" s="66">
        <v>26</v>
      </c>
      <c r="W60" s="61" t="s">
        <v>176</v>
      </c>
      <c r="X60" s="62"/>
      <c r="Y60" s="63">
        <f>SUM(Z60:AM60)</f>
        <v>5109.640213573367</v>
      </c>
      <c r="Z60" s="63">
        <v>0</v>
      </c>
      <c r="AA60" s="63">
        <v>556.88972867527059</v>
      </c>
      <c r="AB60" s="63">
        <v>0</v>
      </c>
      <c r="AC60" s="63">
        <v>0</v>
      </c>
      <c r="AD60" s="63">
        <v>0</v>
      </c>
      <c r="AE60" s="63">
        <v>1435.1670768721842</v>
      </c>
      <c r="AF60" s="63">
        <v>385.01645571103813</v>
      </c>
      <c r="AG60" s="63">
        <v>629.75270835228275</v>
      </c>
      <c r="AH60" s="63">
        <v>0</v>
      </c>
      <c r="AI60" s="63">
        <v>0.12019899933106901</v>
      </c>
      <c r="AJ60" s="63">
        <v>2091.045990338373</v>
      </c>
      <c r="AK60" s="63">
        <v>9.6398965618622698E-2</v>
      </c>
      <c r="AL60" s="63">
        <v>0</v>
      </c>
      <c r="AM60" s="63">
        <v>11.55165565926845</v>
      </c>
      <c r="AN60" s="63">
        <f>SUM(AO60:AP60)</f>
        <v>32131.913421522393</v>
      </c>
      <c r="AO60" s="63">
        <v>31617.191002090898</v>
      </c>
      <c r="AP60" s="63">
        <v>514.72241943149493</v>
      </c>
      <c r="AQ60" s="63">
        <f>SUM(AR60:AS60)</f>
        <v>436.6187926455604</v>
      </c>
      <c r="AR60" s="63">
        <v>404.98823915722426</v>
      </c>
      <c r="AS60" s="63">
        <v>31.630553488336144</v>
      </c>
      <c r="AT60" s="67" t="s">
        <v>224</v>
      </c>
    </row>
    <row r="61" spans="1:46" s="65" customFormat="1" ht="20.25" customHeight="1" x14ac:dyDescent="0.2">
      <c r="A61" s="59"/>
      <c r="B61" s="66"/>
      <c r="C61" s="61" t="s">
        <v>165</v>
      </c>
      <c r="D61" s="62"/>
      <c r="E61" s="63">
        <f>+F61+AN61+AQ61</f>
        <v>31281.565934023714</v>
      </c>
      <c r="F61" s="63">
        <f>+G61+Y61</f>
        <v>5559.4829998346177</v>
      </c>
      <c r="G61" s="63">
        <f>SUM(H61:T61)</f>
        <v>1567.3324388441197</v>
      </c>
      <c r="H61" s="63">
        <v>0</v>
      </c>
      <c r="I61" s="63">
        <v>0</v>
      </c>
      <c r="J61" s="63">
        <v>0</v>
      </c>
      <c r="K61" s="63">
        <v>3.5729686319293477E-2</v>
      </c>
      <c r="L61" s="63">
        <v>0</v>
      </c>
      <c r="M61" s="63">
        <v>0</v>
      </c>
      <c r="N61" s="63">
        <v>0</v>
      </c>
      <c r="O61" s="63">
        <v>0.14850937376336801</v>
      </c>
      <c r="P61" s="63">
        <v>35.104162027848041</v>
      </c>
      <c r="Q61" s="63">
        <v>1513.7906847639497</v>
      </c>
      <c r="R61" s="63">
        <v>0</v>
      </c>
      <c r="S61" s="63">
        <v>0</v>
      </c>
      <c r="T61" s="63">
        <v>18.25335299223935</v>
      </c>
      <c r="U61" s="67"/>
      <c r="V61" s="66"/>
      <c r="W61" s="61" t="s">
        <v>165</v>
      </c>
      <c r="X61" s="62"/>
      <c r="Y61" s="63">
        <f>SUM(Z61:AM61)</f>
        <v>3992.1505609904984</v>
      </c>
      <c r="Z61" s="63">
        <v>0</v>
      </c>
      <c r="AA61" s="63">
        <v>295.44790127078102</v>
      </c>
      <c r="AB61" s="63">
        <v>0</v>
      </c>
      <c r="AC61" s="63">
        <v>0</v>
      </c>
      <c r="AD61" s="63">
        <v>0</v>
      </c>
      <c r="AE61" s="63">
        <v>954.20467946631288</v>
      </c>
      <c r="AF61" s="63">
        <v>250.47982451634363</v>
      </c>
      <c r="AG61" s="63">
        <v>572.79832794208335</v>
      </c>
      <c r="AH61" s="63">
        <v>0</v>
      </c>
      <c r="AI61" s="63">
        <v>0.12019899933106901</v>
      </c>
      <c r="AJ61" s="63">
        <v>1908.8555288544558</v>
      </c>
      <c r="AK61" s="63">
        <v>9.6398965618622698E-2</v>
      </c>
      <c r="AL61" s="63">
        <v>0</v>
      </c>
      <c r="AM61" s="63">
        <v>10.147700975571842</v>
      </c>
      <c r="AN61" s="63">
        <f>SUM(AO61:AP61)</f>
        <v>25289.761578502905</v>
      </c>
      <c r="AO61" s="63">
        <v>24880.427363958326</v>
      </c>
      <c r="AP61" s="63">
        <v>409.33421454457857</v>
      </c>
      <c r="AQ61" s="63">
        <f>SUM(AR61:AS61)</f>
        <v>432.32135568619185</v>
      </c>
      <c r="AR61" s="63">
        <v>402.61651032166054</v>
      </c>
      <c r="AS61" s="63">
        <v>29.704845364531295</v>
      </c>
      <c r="AT61" s="67"/>
    </row>
    <row r="62" spans="1:46" s="65" customFormat="1" ht="20.25" customHeight="1" x14ac:dyDescent="0.2">
      <c r="A62" s="59"/>
      <c r="B62" s="66">
        <v>27</v>
      </c>
      <c r="C62" s="61" t="s">
        <v>225</v>
      </c>
      <c r="D62" s="62"/>
      <c r="E62" s="63">
        <f>+F62+AN62+AQ62</f>
        <v>16901.708473151321</v>
      </c>
      <c r="F62" s="63">
        <f>+G62+Y62</f>
        <v>2978.0240530421638</v>
      </c>
      <c r="G62" s="63">
        <f>SUM(H62:T62)</f>
        <v>1574.597617545237</v>
      </c>
      <c r="H62" s="63">
        <v>0</v>
      </c>
      <c r="I62" s="63">
        <v>0</v>
      </c>
      <c r="J62" s="63">
        <v>0</v>
      </c>
      <c r="K62" s="63">
        <v>0</v>
      </c>
      <c r="L62" s="63">
        <v>0</v>
      </c>
      <c r="M62" s="63">
        <v>0</v>
      </c>
      <c r="N62" s="63">
        <v>0</v>
      </c>
      <c r="O62" s="63">
        <v>0.498410356008398</v>
      </c>
      <c r="P62" s="63">
        <v>24.393963686112048</v>
      </c>
      <c r="Q62" s="63">
        <v>1549.7038586107521</v>
      </c>
      <c r="R62" s="63">
        <v>0</v>
      </c>
      <c r="S62" s="63">
        <v>0</v>
      </c>
      <c r="T62" s="63">
        <v>1.3848923643537789E-3</v>
      </c>
      <c r="U62" s="67" t="s">
        <v>226</v>
      </c>
      <c r="V62" s="66">
        <v>27</v>
      </c>
      <c r="W62" s="61" t="s">
        <v>177</v>
      </c>
      <c r="X62" s="62"/>
      <c r="Y62" s="63">
        <f>SUM(Z62:AM62)</f>
        <v>1403.4264354969268</v>
      </c>
      <c r="Z62" s="63">
        <v>0</v>
      </c>
      <c r="AA62" s="63">
        <v>101.18382350034607</v>
      </c>
      <c r="AB62" s="63">
        <v>0</v>
      </c>
      <c r="AC62" s="63">
        <v>0</v>
      </c>
      <c r="AD62" s="63">
        <v>0</v>
      </c>
      <c r="AE62" s="63">
        <v>419.04312677738181</v>
      </c>
      <c r="AF62" s="63">
        <v>48.54315238355273</v>
      </c>
      <c r="AG62" s="63">
        <v>224.73095891373663</v>
      </c>
      <c r="AH62" s="63">
        <v>0</v>
      </c>
      <c r="AI62" s="63">
        <v>0</v>
      </c>
      <c r="AJ62" s="63">
        <v>609.58684036357931</v>
      </c>
      <c r="AK62" s="63">
        <v>0</v>
      </c>
      <c r="AL62" s="63">
        <v>0</v>
      </c>
      <c r="AM62" s="63">
        <v>0.33853355833021598</v>
      </c>
      <c r="AN62" s="63">
        <f>SUM(AO62:AP62)</f>
        <v>11707.293365203228</v>
      </c>
      <c r="AO62" s="63">
        <v>11529.938538533857</v>
      </c>
      <c r="AP62" s="63">
        <v>177.3548266693706</v>
      </c>
      <c r="AQ62" s="63">
        <f>SUM(AR62:AS62)</f>
        <v>2216.3910549059306</v>
      </c>
      <c r="AR62" s="63">
        <v>2052.5060431411466</v>
      </c>
      <c r="AS62" s="63">
        <v>163.88501176478408</v>
      </c>
      <c r="AT62" s="67" t="s">
        <v>226</v>
      </c>
    </row>
    <row r="63" spans="1:46" s="65" customFormat="1" ht="20.25" customHeight="1" x14ac:dyDescent="0.2">
      <c r="A63" s="59"/>
      <c r="B63" s="66"/>
      <c r="C63" s="61" t="s">
        <v>165</v>
      </c>
      <c r="D63" s="62"/>
      <c r="E63" s="63">
        <f>+F63+AN63+AQ63</f>
        <v>15597.116561523158</v>
      </c>
      <c r="F63" s="63">
        <f>+G63+Y63</f>
        <v>2717.9490707628147</v>
      </c>
      <c r="G63" s="63">
        <f>SUM(H63:T63)</f>
        <v>1480.3857023637049</v>
      </c>
      <c r="H63" s="63">
        <v>0</v>
      </c>
      <c r="I63" s="63">
        <v>0</v>
      </c>
      <c r="J63" s="63">
        <v>0</v>
      </c>
      <c r="K63" s="63">
        <v>0</v>
      </c>
      <c r="L63" s="63">
        <v>0</v>
      </c>
      <c r="M63" s="63">
        <v>0</v>
      </c>
      <c r="N63" s="63">
        <v>0</v>
      </c>
      <c r="O63" s="63">
        <v>0</v>
      </c>
      <c r="P63" s="63">
        <v>3.0171672826390599</v>
      </c>
      <c r="Q63" s="63">
        <v>1477.3679257913805</v>
      </c>
      <c r="R63" s="63">
        <v>0</v>
      </c>
      <c r="S63" s="63">
        <v>0</v>
      </c>
      <c r="T63" s="63">
        <v>6.0928968536154795E-4</v>
      </c>
      <c r="U63" s="67"/>
      <c r="V63" s="66"/>
      <c r="W63" s="61" t="s">
        <v>165</v>
      </c>
      <c r="X63" s="62"/>
      <c r="Y63" s="63">
        <f>SUM(Z63:AM63)</f>
        <v>1237.56336839911</v>
      </c>
      <c r="Z63" s="63">
        <v>0</v>
      </c>
      <c r="AA63" s="63">
        <v>55.753751139338952</v>
      </c>
      <c r="AB63" s="63">
        <v>0</v>
      </c>
      <c r="AC63" s="63">
        <v>0</v>
      </c>
      <c r="AD63" s="63">
        <v>0</v>
      </c>
      <c r="AE63" s="63">
        <v>356.71018863741563</v>
      </c>
      <c r="AF63" s="63">
        <v>40.797628896386414</v>
      </c>
      <c r="AG63" s="63">
        <v>215.19282731914015</v>
      </c>
      <c r="AH63" s="63">
        <v>0</v>
      </c>
      <c r="AI63" s="63">
        <v>0</v>
      </c>
      <c r="AJ63" s="63">
        <v>568.77043884849877</v>
      </c>
      <c r="AK63" s="63">
        <v>0</v>
      </c>
      <c r="AL63" s="63">
        <v>0</v>
      </c>
      <c r="AM63" s="63">
        <v>0.33853355833021598</v>
      </c>
      <c r="AN63" s="63">
        <f>SUM(AO63:AP63)</f>
        <v>10664.091385165939</v>
      </c>
      <c r="AO63" s="63">
        <v>10500.683194026864</v>
      </c>
      <c r="AP63" s="63">
        <v>163.40819113907492</v>
      </c>
      <c r="AQ63" s="63">
        <f>SUM(AR63:AS63)</f>
        <v>2215.0761055944054</v>
      </c>
      <c r="AR63" s="63">
        <v>2051.8031081499157</v>
      </c>
      <c r="AS63" s="63">
        <v>163.27299744448979</v>
      </c>
      <c r="AT63" s="67"/>
    </row>
    <row r="64" spans="1:46" s="65" customFormat="1" ht="20.25" customHeight="1" x14ac:dyDescent="0.2">
      <c r="A64" s="59"/>
      <c r="B64" s="66">
        <v>28</v>
      </c>
      <c r="C64" s="61" t="s">
        <v>227</v>
      </c>
      <c r="D64" s="62"/>
      <c r="E64" s="63">
        <f>+F64+AN64+AQ64</f>
        <v>64164.799455566499</v>
      </c>
      <c r="F64" s="63">
        <f>+G64+Y64</f>
        <v>7884.5986877317046</v>
      </c>
      <c r="G64" s="63">
        <f>SUM(H64:T64)</f>
        <v>4762.7499013648021</v>
      </c>
      <c r="H64" s="63">
        <v>0</v>
      </c>
      <c r="I64" s="63">
        <v>1.12595666525858E-2</v>
      </c>
      <c r="J64" s="63">
        <v>0</v>
      </c>
      <c r="K64" s="63">
        <v>0</v>
      </c>
      <c r="L64" s="63">
        <v>0</v>
      </c>
      <c r="M64" s="63">
        <v>0</v>
      </c>
      <c r="N64" s="63">
        <v>0</v>
      </c>
      <c r="O64" s="63">
        <v>62.7434581951197</v>
      </c>
      <c r="P64" s="63">
        <v>533.35064358649083</v>
      </c>
      <c r="Q64" s="63">
        <v>4161.5596733158691</v>
      </c>
      <c r="R64" s="63">
        <v>0</v>
      </c>
      <c r="S64" s="63">
        <v>0</v>
      </c>
      <c r="T64" s="63">
        <v>5.0848667006691297</v>
      </c>
      <c r="U64" s="67" t="s">
        <v>228</v>
      </c>
      <c r="V64" s="66">
        <v>28</v>
      </c>
      <c r="W64" s="61" t="s">
        <v>178</v>
      </c>
      <c r="X64" s="62"/>
      <c r="Y64" s="63">
        <f>SUM(Z64:AM64)</f>
        <v>3121.848786366902</v>
      </c>
      <c r="Z64" s="63">
        <v>0</v>
      </c>
      <c r="AA64" s="63">
        <v>100.78163089179363</v>
      </c>
      <c r="AB64" s="63">
        <v>0</v>
      </c>
      <c r="AC64" s="63">
        <v>0</v>
      </c>
      <c r="AD64" s="63">
        <v>0</v>
      </c>
      <c r="AE64" s="63">
        <v>549.23924039446808</v>
      </c>
      <c r="AF64" s="63">
        <v>42.610498593160521</v>
      </c>
      <c r="AG64" s="63">
        <v>945.64620891052073</v>
      </c>
      <c r="AH64" s="63">
        <v>1.9496102260579701E-2</v>
      </c>
      <c r="AI64" s="63">
        <v>0</v>
      </c>
      <c r="AJ64" s="63">
        <v>1483.0197980615608</v>
      </c>
      <c r="AK64" s="63">
        <v>0</v>
      </c>
      <c r="AL64" s="63">
        <v>0</v>
      </c>
      <c r="AM64" s="63">
        <v>0.53191341313758034</v>
      </c>
      <c r="AN64" s="63">
        <f>SUM(AO64:AP64)</f>
        <v>50612.194353041472</v>
      </c>
      <c r="AO64" s="63">
        <v>49921.815159819409</v>
      </c>
      <c r="AP64" s="63">
        <v>690.3791932220629</v>
      </c>
      <c r="AQ64" s="63">
        <f>SUM(AR64:AS64)</f>
        <v>5668.0064147933244</v>
      </c>
      <c r="AR64" s="63">
        <v>4232.0428661259593</v>
      </c>
      <c r="AS64" s="63">
        <v>1435.9635486673649</v>
      </c>
      <c r="AT64" s="67" t="s">
        <v>228</v>
      </c>
    </row>
    <row r="65" spans="1:46" s="65" customFormat="1" ht="20.25" customHeight="1" x14ac:dyDescent="0.2">
      <c r="A65" s="59"/>
      <c r="B65" s="66"/>
      <c r="C65" s="61" t="s">
        <v>165</v>
      </c>
      <c r="D65" s="62"/>
      <c r="E65" s="63">
        <f>+F65+AN65+AQ65</f>
        <v>62174.897025155246</v>
      </c>
      <c r="F65" s="63">
        <f>+G65+Y65</f>
        <v>7708.3816497238577</v>
      </c>
      <c r="G65" s="63">
        <f>SUM(H65:T65)</f>
        <v>4720.313411560739</v>
      </c>
      <c r="H65" s="63">
        <v>0</v>
      </c>
      <c r="I65" s="63">
        <v>0</v>
      </c>
      <c r="J65" s="63">
        <v>0</v>
      </c>
      <c r="K65" s="63">
        <v>0</v>
      </c>
      <c r="L65" s="63">
        <v>0</v>
      </c>
      <c r="M65" s="63">
        <v>0</v>
      </c>
      <c r="N65" s="63">
        <v>0</v>
      </c>
      <c r="O65" s="63">
        <v>62.7434581951197</v>
      </c>
      <c r="P65" s="63">
        <v>533.35064358649083</v>
      </c>
      <c r="Q65" s="63">
        <v>4119.4895005565222</v>
      </c>
      <c r="R65" s="63">
        <v>0</v>
      </c>
      <c r="S65" s="63">
        <v>0</v>
      </c>
      <c r="T65" s="63">
        <v>4.729809222606308</v>
      </c>
      <c r="U65" s="67"/>
      <c r="V65" s="66"/>
      <c r="W65" s="61" t="s">
        <v>165</v>
      </c>
      <c r="X65" s="62"/>
      <c r="Y65" s="63">
        <f>SUM(Z65:AM65)</f>
        <v>2988.0682381631186</v>
      </c>
      <c r="Z65" s="63">
        <v>0</v>
      </c>
      <c r="AA65" s="63">
        <v>68.060494341200297</v>
      </c>
      <c r="AB65" s="63">
        <v>0</v>
      </c>
      <c r="AC65" s="63">
        <v>0</v>
      </c>
      <c r="AD65" s="63">
        <v>0</v>
      </c>
      <c r="AE65" s="63">
        <v>508.30486683951989</v>
      </c>
      <c r="AF65" s="63">
        <v>28.843807245803081</v>
      </c>
      <c r="AG65" s="63">
        <v>938.90703004610543</v>
      </c>
      <c r="AH65" s="63">
        <v>1.9496102260579701E-2</v>
      </c>
      <c r="AI65" s="63">
        <v>0</v>
      </c>
      <c r="AJ65" s="63">
        <v>1443.4006301750915</v>
      </c>
      <c r="AK65" s="63">
        <v>0</v>
      </c>
      <c r="AL65" s="63">
        <v>0</v>
      </c>
      <c r="AM65" s="63">
        <v>0.53191341313758034</v>
      </c>
      <c r="AN65" s="63">
        <f>SUM(AO65:AP65)</f>
        <v>48806.78898060236</v>
      </c>
      <c r="AO65" s="63">
        <v>48129.696289848063</v>
      </c>
      <c r="AP65" s="63">
        <v>677.0926907542962</v>
      </c>
      <c r="AQ65" s="63">
        <f>SUM(AR65:AS65)</f>
        <v>5659.7263948290292</v>
      </c>
      <c r="AR65" s="63">
        <v>4225.9429482592932</v>
      </c>
      <c r="AS65" s="63">
        <v>1433.7834465697356</v>
      </c>
      <c r="AT65" s="67"/>
    </row>
    <row r="66" spans="1:46" s="65" customFormat="1" ht="20.25" customHeight="1" x14ac:dyDescent="0.2">
      <c r="A66" s="59"/>
      <c r="B66" s="66">
        <v>29</v>
      </c>
      <c r="C66" s="61" t="s">
        <v>229</v>
      </c>
      <c r="D66" s="62"/>
      <c r="E66" s="63">
        <f>+F66+AN66+AQ66</f>
        <v>32088.073026796545</v>
      </c>
      <c r="F66" s="63">
        <f>+G66+Y66</f>
        <v>6371.2702551486782</v>
      </c>
      <c r="G66" s="63">
        <f>SUM(H66:T66)</f>
        <v>3205.1956071611053</v>
      </c>
      <c r="H66" s="63">
        <v>0</v>
      </c>
      <c r="I66" s="63">
        <v>0</v>
      </c>
      <c r="J66" s="63">
        <v>0</v>
      </c>
      <c r="K66" s="63">
        <v>0</v>
      </c>
      <c r="L66" s="63">
        <v>0</v>
      </c>
      <c r="M66" s="63">
        <v>0</v>
      </c>
      <c r="N66" s="63">
        <v>0</v>
      </c>
      <c r="O66" s="63">
        <v>0</v>
      </c>
      <c r="P66" s="63">
        <v>420.43516388227516</v>
      </c>
      <c r="Q66" s="63">
        <v>2784.689239561751</v>
      </c>
      <c r="R66" s="63">
        <v>0</v>
      </c>
      <c r="S66" s="63">
        <v>0</v>
      </c>
      <c r="T66" s="63">
        <v>7.1203717079451223E-2</v>
      </c>
      <c r="U66" s="68">
        <v>29</v>
      </c>
      <c r="V66" s="66">
        <v>29</v>
      </c>
      <c r="W66" s="61" t="s">
        <v>179</v>
      </c>
      <c r="X66" s="62"/>
      <c r="Y66" s="63">
        <f>SUM(Z66:AM66)</f>
        <v>3166.0746479875725</v>
      </c>
      <c r="Z66" s="63">
        <v>0</v>
      </c>
      <c r="AA66" s="63">
        <v>355.54418283053883</v>
      </c>
      <c r="AB66" s="63">
        <v>0</v>
      </c>
      <c r="AC66" s="63">
        <v>0</v>
      </c>
      <c r="AD66" s="63">
        <v>0</v>
      </c>
      <c r="AE66" s="63">
        <v>678.02497698052923</v>
      </c>
      <c r="AF66" s="63">
        <v>108.07768248962883</v>
      </c>
      <c r="AG66" s="63">
        <v>408.9354187548775</v>
      </c>
      <c r="AH66" s="63">
        <v>1.1593217951380499</v>
      </c>
      <c r="AI66" s="63">
        <v>0</v>
      </c>
      <c r="AJ66" s="63">
        <v>1613.0205289467026</v>
      </c>
      <c r="AK66" s="63">
        <v>0</v>
      </c>
      <c r="AL66" s="63">
        <v>0</v>
      </c>
      <c r="AM66" s="63">
        <v>1.3125361901577068</v>
      </c>
      <c r="AN66" s="63">
        <f>SUM(AO66:AP66)</f>
        <v>23720.566048926736</v>
      </c>
      <c r="AO66" s="63">
        <v>22953.344152962389</v>
      </c>
      <c r="AP66" s="63">
        <v>767.22189596434691</v>
      </c>
      <c r="AQ66" s="63">
        <f>SUM(AR66:AS66)</f>
        <v>1996.2367227211325</v>
      </c>
      <c r="AR66" s="63">
        <v>1818.1562143140684</v>
      </c>
      <c r="AS66" s="63">
        <v>178.08050840706426</v>
      </c>
      <c r="AT66" s="68">
        <v>29</v>
      </c>
    </row>
    <row r="67" spans="1:46" s="65" customFormat="1" ht="20.25" customHeight="1" x14ac:dyDescent="0.2">
      <c r="A67" s="59"/>
      <c r="B67" s="66"/>
      <c r="C67" s="61" t="s">
        <v>165</v>
      </c>
      <c r="D67" s="62"/>
      <c r="E67" s="63">
        <f>+F67+AN67+AQ67</f>
        <v>29564.791801338743</v>
      </c>
      <c r="F67" s="63">
        <f>+G67+Y67</f>
        <v>5773.9227770383068</v>
      </c>
      <c r="G67" s="63">
        <f>SUM(H67:T67)</f>
        <v>3158.7463940614643</v>
      </c>
      <c r="H67" s="63">
        <v>0</v>
      </c>
      <c r="I67" s="63">
        <v>0</v>
      </c>
      <c r="J67" s="63">
        <v>0</v>
      </c>
      <c r="K67" s="63">
        <v>0</v>
      </c>
      <c r="L67" s="63">
        <v>0</v>
      </c>
      <c r="M67" s="63">
        <v>0</v>
      </c>
      <c r="N67" s="63">
        <v>0</v>
      </c>
      <c r="O67" s="63">
        <v>0</v>
      </c>
      <c r="P67" s="63">
        <v>420.43516388227522</v>
      </c>
      <c r="Q67" s="63">
        <v>2738.274222777608</v>
      </c>
      <c r="R67" s="63">
        <v>0</v>
      </c>
      <c r="S67" s="63">
        <v>0</v>
      </c>
      <c r="T67" s="63">
        <v>3.7007401580764432E-2</v>
      </c>
      <c r="U67" s="68"/>
      <c r="V67" s="66"/>
      <c r="W67" s="61" t="s">
        <v>165</v>
      </c>
      <c r="X67" s="62"/>
      <c r="Y67" s="63">
        <f>SUM(Z67:AM67)</f>
        <v>2615.1763829768424</v>
      </c>
      <c r="Z67" s="63">
        <v>0</v>
      </c>
      <c r="AA67" s="63">
        <v>167.91629979594913</v>
      </c>
      <c r="AB67" s="63">
        <v>0</v>
      </c>
      <c r="AC67" s="63">
        <v>0</v>
      </c>
      <c r="AD67" s="63">
        <v>0</v>
      </c>
      <c r="AE67" s="63">
        <v>526.941759930334</v>
      </c>
      <c r="AF67" s="63">
        <v>65.253128388975753</v>
      </c>
      <c r="AG67" s="63">
        <v>396.64171629654879</v>
      </c>
      <c r="AH67" s="63">
        <v>1.1593217951380499</v>
      </c>
      <c r="AI67" s="63">
        <v>0</v>
      </c>
      <c r="AJ67" s="63">
        <v>1456.6290809606639</v>
      </c>
      <c r="AK67" s="63">
        <v>0</v>
      </c>
      <c r="AL67" s="63">
        <v>0</v>
      </c>
      <c r="AM67" s="63">
        <v>0.63507580923273865</v>
      </c>
      <c r="AN67" s="63">
        <f>SUM(AO67:AP67)</f>
        <v>21805.494079580061</v>
      </c>
      <c r="AO67" s="63">
        <v>21069.914486282138</v>
      </c>
      <c r="AP67" s="63">
        <v>735.57959329792357</v>
      </c>
      <c r="AQ67" s="63">
        <f>SUM(AR67:AS67)</f>
        <v>1985.374944720372</v>
      </c>
      <c r="AR67" s="63">
        <v>1808.6753908688486</v>
      </c>
      <c r="AS67" s="63">
        <v>176.69955385152338</v>
      </c>
      <c r="AT67" s="68"/>
    </row>
    <row r="68" spans="1:46" s="65" customFormat="1" ht="20.25" customHeight="1" x14ac:dyDescent="0.2">
      <c r="A68" s="59"/>
      <c r="B68" s="66">
        <v>30</v>
      </c>
      <c r="C68" s="61" t="s">
        <v>230</v>
      </c>
      <c r="D68" s="62"/>
      <c r="E68" s="63">
        <f>+F68+AN68+AQ68</f>
        <v>4788.930921356161</v>
      </c>
      <c r="F68" s="63">
        <f>+G68+Y68</f>
        <v>847.22056223879667</v>
      </c>
      <c r="G68" s="63">
        <f>SUM(H68:T68)</f>
        <v>476.95056696133713</v>
      </c>
      <c r="H68" s="63">
        <v>0</v>
      </c>
      <c r="I68" s="63">
        <v>0</v>
      </c>
      <c r="J68" s="63">
        <v>0</v>
      </c>
      <c r="K68" s="63">
        <v>0</v>
      </c>
      <c r="L68" s="63">
        <v>0</v>
      </c>
      <c r="M68" s="63">
        <v>0</v>
      </c>
      <c r="N68" s="63">
        <v>0</v>
      </c>
      <c r="O68" s="63">
        <v>0.129536062783703</v>
      </c>
      <c r="P68" s="63">
        <v>0</v>
      </c>
      <c r="Q68" s="63">
        <v>476.82103089855343</v>
      </c>
      <c r="R68" s="63">
        <v>0</v>
      </c>
      <c r="S68" s="63">
        <v>0</v>
      </c>
      <c r="T68" s="63">
        <v>0</v>
      </c>
      <c r="U68" s="68">
        <v>30</v>
      </c>
      <c r="V68" s="66">
        <v>30</v>
      </c>
      <c r="W68" s="61" t="s">
        <v>180</v>
      </c>
      <c r="X68" s="62"/>
      <c r="Y68" s="63">
        <f>SUM(Z68:AM68)</f>
        <v>370.26999527745949</v>
      </c>
      <c r="Z68" s="63">
        <v>0</v>
      </c>
      <c r="AA68" s="63">
        <v>20.660422059078861</v>
      </c>
      <c r="AB68" s="63">
        <v>0</v>
      </c>
      <c r="AC68" s="63">
        <v>0</v>
      </c>
      <c r="AD68" s="63">
        <v>0</v>
      </c>
      <c r="AE68" s="63">
        <v>138.64597208103066</v>
      </c>
      <c r="AF68" s="63">
        <v>8.5368554668922272</v>
      </c>
      <c r="AG68" s="63">
        <v>78.935743705370825</v>
      </c>
      <c r="AH68" s="63">
        <v>0</v>
      </c>
      <c r="AI68" s="63">
        <v>0</v>
      </c>
      <c r="AJ68" s="63">
        <v>123.28707998372489</v>
      </c>
      <c r="AK68" s="63">
        <v>0</v>
      </c>
      <c r="AL68" s="63">
        <v>0</v>
      </c>
      <c r="AM68" s="63">
        <v>0.20392198136205253</v>
      </c>
      <c r="AN68" s="63">
        <f>SUM(AO68:AP68)</f>
        <v>3829.5422725556946</v>
      </c>
      <c r="AO68" s="63">
        <v>3764.6320255209666</v>
      </c>
      <c r="AP68" s="63">
        <v>64.910247034727945</v>
      </c>
      <c r="AQ68" s="63">
        <f>SUM(AR68:AS68)</f>
        <v>112.16808656167021</v>
      </c>
      <c r="AR68" s="63">
        <v>103.79849770153962</v>
      </c>
      <c r="AS68" s="63">
        <v>8.3695888601305892</v>
      </c>
      <c r="AT68" s="68">
        <v>30</v>
      </c>
    </row>
    <row r="69" spans="1:46" s="65" customFormat="1" ht="20.25" customHeight="1" x14ac:dyDescent="0.2">
      <c r="A69" s="59"/>
      <c r="B69" s="66"/>
      <c r="C69" s="61" t="s">
        <v>165</v>
      </c>
      <c r="D69" s="62"/>
      <c r="E69" s="63">
        <f>+F69+AN69+AQ69</f>
        <v>4227.1811527389527</v>
      </c>
      <c r="F69" s="63">
        <f>+G69+Y69</f>
        <v>782.81672998929298</v>
      </c>
      <c r="G69" s="63">
        <f>SUM(H69:T69)</f>
        <v>464.19624106258846</v>
      </c>
      <c r="H69" s="63">
        <v>0</v>
      </c>
      <c r="I69" s="63">
        <v>0</v>
      </c>
      <c r="J69" s="63">
        <v>0</v>
      </c>
      <c r="K69" s="63">
        <v>0</v>
      </c>
      <c r="L69" s="63">
        <v>0</v>
      </c>
      <c r="M69" s="63">
        <v>0</v>
      </c>
      <c r="N69" s="63">
        <v>0</v>
      </c>
      <c r="O69" s="63">
        <v>0.129536062783703</v>
      </c>
      <c r="P69" s="63">
        <v>0</v>
      </c>
      <c r="Q69" s="63">
        <v>464.06670499980476</v>
      </c>
      <c r="R69" s="63">
        <v>0</v>
      </c>
      <c r="S69" s="63">
        <v>0</v>
      </c>
      <c r="T69" s="63">
        <v>0</v>
      </c>
      <c r="U69" s="68"/>
      <c r="V69" s="66"/>
      <c r="W69" s="61" t="s">
        <v>165</v>
      </c>
      <c r="X69" s="62"/>
      <c r="Y69" s="63">
        <f>SUM(Z69:AM69)</f>
        <v>318.62048892670458</v>
      </c>
      <c r="Z69" s="63">
        <v>0</v>
      </c>
      <c r="AA69" s="63">
        <v>12.796260683191392</v>
      </c>
      <c r="AB69" s="63">
        <v>0</v>
      </c>
      <c r="AC69" s="63">
        <v>0</v>
      </c>
      <c r="AD69" s="63">
        <v>0</v>
      </c>
      <c r="AE69" s="63">
        <v>115.97000101519681</v>
      </c>
      <c r="AF69" s="63">
        <v>4.2964909899960393</v>
      </c>
      <c r="AG69" s="63">
        <v>73.78511328209575</v>
      </c>
      <c r="AH69" s="63">
        <v>0</v>
      </c>
      <c r="AI69" s="63">
        <v>0</v>
      </c>
      <c r="AJ69" s="63">
        <v>111.56870097486252</v>
      </c>
      <c r="AK69" s="63">
        <v>0</v>
      </c>
      <c r="AL69" s="63">
        <v>0</v>
      </c>
      <c r="AM69" s="63">
        <v>0.20392198136205253</v>
      </c>
      <c r="AN69" s="63">
        <f>SUM(AO69:AP69)</f>
        <v>3332.6646111278606</v>
      </c>
      <c r="AO69" s="63">
        <v>3272.0624011340215</v>
      </c>
      <c r="AP69" s="63">
        <v>60.602209993839097</v>
      </c>
      <c r="AQ69" s="63">
        <f>SUM(AR69:AS69)</f>
        <v>111.69981162179936</v>
      </c>
      <c r="AR69" s="63">
        <v>103.46016729824804</v>
      </c>
      <c r="AS69" s="63">
        <v>8.2396443235513139</v>
      </c>
      <c r="AT69" s="68"/>
    </row>
    <row r="70" spans="1:46" s="65" customFormat="1" ht="20.25" customHeight="1" x14ac:dyDescent="0.2">
      <c r="A70" s="59"/>
      <c r="B70" s="66">
        <v>31</v>
      </c>
      <c r="C70" s="61" t="s">
        <v>44</v>
      </c>
      <c r="D70" s="62"/>
      <c r="E70" s="63">
        <f>+F70+AN70+AQ70</f>
        <v>101358.30069270238</v>
      </c>
      <c r="F70" s="63">
        <f>+G70+Y70</f>
        <v>28022.492057792519</v>
      </c>
      <c r="G70" s="63">
        <f>SUM(H70:T70)</f>
        <v>12899.754509154602</v>
      </c>
      <c r="H70" s="63">
        <v>0</v>
      </c>
      <c r="I70" s="63">
        <v>1377.3750018162368</v>
      </c>
      <c r="J70" s="63">
        <v>0</v>
      </c>
      <c r="K70" s="63">
        <v>0</v>
      </c>
      <c r="L70" s="63">
        <v>0</v>
      </c>
      <c r="M70" s="63">
        <v>0</v>
      </c>
      <c r="N70" s="63">
        <v>0</v>
      </c>
      <c r="O70" s="63">
        <v>494.86487419127059</v>
      </c>
      <c r="P70" s="63">
        <v>810.5251769890117</v>
      </c>
      <c r="Q70" s="63">
        <v>10206.420795118574</v>
      </c>
      <c r="R70" s="63">
        <v>0</v>
      </c>
      <c r="S70" s="63">
        <v>6.3855925154311706</v>
      </c>
      <c r="T70" s="63">
        <v>4.1830685240762913</v>
      </c>
      <c r="U70" s="68">
        <v>31</v>
      </c>
      <c r="V70" s="66">
        <v>31</v>
      </c>
      <c r="W70" s="61" t="s">
        <v>44</v>
      </c>
      <c r="X70" s="62"/>
      <c r="Y70" s="63">
        <f>SUM(Z70:AM70)</f>
        <v>15122.737548637917</v>
      </c>
      <c r="Z70" s="63">
        <v>0</v>
      </c>
      <c r="AA70" s="63">
        <v>599.07663406153131</v>
      </c>
      <c r="AB70" s="63">
        <v>63.48077309325727</v>
      </c>
      <c r="AC70" s="63">
        <v>0</v>
      </c>
      <c r="AD70" s="63">
        <v>0</v>
      </c>
      <c r="AE70" s="63">
        <v>1658.2578796161313</v>
      </c>
      <c r="AF70" s="63">
        <v>1206.8131343572361</v>
      </c>
      <c r="AG70" s="63">
        <v>1599.4004027326234</v>
      </c>
      <c r="AH70" s="63">
        <v>102.58678618492418</v>
      </c>
      <c r="AI70" s="63">
        <v>0</v>
      </c>
      <c r="AJ70" s="63">
        <v>9750.4581988661739</v>
      </c>
      <c r="AK70" s="63">
        <v>1.3049001338837001</v>
      </c>
      <c r="AL70" s="63">
        <v>116.2639231916943</v>
      </c>
      <c r="AM70" s="63">
        <v>25.094916400459681</v>
      </c>
      <c r="AN70" s="63">
        <f>SUM(AO70:AP70)</f>
        <v>67991.922659634656</v>
      </c>
      <c r="AO70" s="63">
        <v>66433.192281346826</v>
      </c>
      <c r="AP70" s="63">
        <v>1558.7303782878298</v>
      </c>
      <c r="AQ70" s="63">
        <f>SUM(AR70:AS70)</f>
        <v>5343.8859752752069</v>
      </c>
      <c r="AR70" s="63">
        <v>4888.8492249082783</v>
      </c>
      <c r="AS70" s="63">
        <v>455.03675036692891</v>
      </c>
      <c r="AT70" s="68">
        <v>31</v>
      </c>
    </row>
    <row r="71" spans="1:46" s="65" customFormat="1" ht="20.25" customHeight="1" x14ac:dyDescent="0.2">
      <c r="A71" s="59"/>
      <c r="B71" s="66"/>
      <c r="C71" s="61" t="s">
        <v>165</v>
      </c>
      <c r="D71" s="62"/>
      <c r="E71" s="63">
        <f>+F71+AN71+AQ71</f>
        <v>94044.049273533703</v>
      </c>
      <c r="F71" s="63">
        <f>+G71+Y71</f>
        <v>26548.915177009381</v>
      </c>
      <c r="G71" s="63">
        <f>SUM(H71:T71)</f>
        <v>12708.936619286111</v>
      </c>
      <c r="H71" s="63">
        <v>0</v>
      </c>
      <c r="I71" s="63">
        <v>1377.3750018162368</v>
      </c>
      <c r="J71" s="63">
        <v>0</v>
      </c>
      <c r="K71" s="63">
        <v>0</v>
      </c>
      <c r="L71" s="63">
        <v>0</v>
      </c>
      <c r="M71" s="63">
        <v>0</v>
      </c>
      <c r="N71" s="63">
        <v>0</v>
      </c>
      <c r="O71" s="63">
        <v>494.03578426098403</v>
      </c>
      <c r="P71" s="63">
        <v>810.5251769890117</v>
      </c>
      <c r="Q71" s="63">
        <v>10016.484997464024</v>
      </c>
      <c r="R71" s="63">
        <v>0</v>
      </c>
      <c r="S71" s="63">
        <v>6.3855925154311706</v>
      </c>
      <c r="T71" s="63">
        <v>4.1300662404224449</v>
      </c>
      <c r="U71" s="68"/>
      <c r="V71" s="66"/>
      <c r="W71" s="61" t="s">
        <v>165</v>
      </c>
      <c r="X71" s="62"/>
      <c r="Y71" s="63">
        <f>SUM(Z71:AM71)</f>
        <v>13839.978557723271</v>
      </c>
      <c r="Z71" s="63">
        <v>0</v>
      </c>
      <c r="AA71" s="63">
        <v>379.07179585611561</v>
      </c>
      <c r="AB71" s="63">
        <v>63.48077309325727</v>
      </c>
      <c r="AC71" s="63">
        <v>0</v>
      </c>
      <c r="AD71" s="63">
        <v>0</v>
      </c>
      <c r="AE71" s="63">
        <v>1430.9009252964663</v>
      </c>
      <c r="AF71" s="63">
        <v>992.28173916774267</v>
      </c>
      <c r="AG71" s="63">
        <v>1472.2719636213608</v>
      </c>
      <c r="AH71" s="63">
        <v>101.56878627632908</v>
      </c>
      <c r="AI71" s="63">
        <v>0</v>
      </c>
      <c r="AJ71" s="63">
        <v>9258.3062203490463</v>
      </c>
      <c r="AK71" s="63">
        <v>1.3049001338837001</v>
      </c>
      <c r="AL71" s="63">
        <v>116.2639231916943</v>
      </c>
      <c r="AM71" s="63">
        <v>24.527530737373542</v>
      </c>
      <c r="AN71" s="63">
        <f>SUM(AO71:AP71)</f>
        <v>62197.872801234167</v>
      </c>
      <c r="AO71" s="63">
        <v>60701.015280444473</v>
      </c>
      <c r="AP71" s="63">
        <v>1496.8575207896938</v>
      </c>
      <c r="AQ71" s="63">
        <f>SUM(AR71:AS71)</f>
        <v>5297.2612952901554</v>
      </c>
      <c r="AR71" s="63">
        <v>4846.483705148109</v>
      </c>
      <c r="AS71" s="63">
        <v>450.77759014204617</v>
      </c>
      <c r="AT71" s="68"/>
    </row>
    <row r="72" spans="1:46" s="65" customFormat="1" ht="20.25" customHeight="1" x14ac:dyDescent="0.2">
      <c r="A72" s="59"/>
      <c r="B72" s="66">
        <v>32</v>
      </c>
      <c r="C72" s="69" t="s">
        <v>231</v>
      </c>
      <c r="D72" s="62"/>
      <c r="E72" s="63">
        <f>+F72+AN72+AQ72</f>
        <v>12892.995065338251</v>
      </c>
      <c r="F72" s="63">
        <f>+G72+Y72</f>
        <v>2720.1780983235794</v>
      </c>
      <c r="G72" s="63">
        <f>SUM(H72:T72)</f>
        <v>746.04593035185474</v>
      </c>
      <c r="H72" s="63">
        <v>0</v>
      </c>
      <c r="I72" s="63">
        <v>11.7659217505685</v>
      </c>
      <c r="J72" s="63">
        <v>0</v>
      </c>
      <c r="K72" s="63">
        <v>0</v>
      </c>
      <c r="L72" s="63">
        <v>0</v>
      </c>
      <c r="M72" s="63">
        <v>0</v>
      </c>
      <c r="N72" s="63">
        <v>0</v>
      </c>
      <c r="O72" s="63">
        <v>0</v>
      </c>
      <c r="P72" s="63">
        <v>84.969964746173915</v>
      </c>
      <c r="Q72" s="63">
        <v>640.28359489864124</v>
      </c>
      <c r="R72" s="63">
        <v>0</v>
      </c>
      <c r="S72" s="63">
        <v>0</v>
      </c>
      <c r="T72" s="63">
        <v>9.0264489564710608</v>
      </c>
      <c r="U72" s="68">
        <v>32</v>
      </c>
      <c r="V72" s="66">
        <v>32</v>
      </c>
      <c r="W72" s="69" t="s">
        <v>181</v>
      </c>
      <c r="X72" s="62"/>
      <c r="Y72" s="63">
        <f>SUM(Z72:AM72)</f>
        <v>1974.1321679717248</v>
      </c>
      <c r="Z72" s="63">
        <v>0</v>
      </c>
      <c r="AA72" s="63">
        <v>249.34804552136785</v>
      </c>
      <c r="AB72" s="63">
        <v>0</v>
      </c>
      <c r="AC72" s="63">
        <v>0</v>
      </c>
      <c r="AD72" s="63">
        <v>0</v>
      </c>
      <c r="AE72" s="63">
        <v>578.75903472082189</v>
      </c>
      <c r="AF72" s="63">
        <v>225.72302973917516</v>
      </c>
      <c r="AG72" s="63">
        <v>355.03684102576051</v>
      </c>
      <c r="AH72" s="63">
        <v>0.42353756491565803</v>
      </c>
      <c r="AI72" s="63">
        <v>0</v>
      </c>
      <c r="AJ72" s="63">
        <v>564.3690554985227</v>
      </c>
      <c r="AK72" s="63">
        <v>0</v>
      </c>
      <c r="AL72" s="63">
        <v>0</v>
      </c>
      <c r="AM72" s="63">
        <v>0.47262390116105624</v>
      </c>
      <c r="AN72" s="63">
        <f>SUM(AO72:AP72)</f>
        <v>8999.4387413703917</v>
      </c>
      <c r="AO72" s="63">
        <v>8790.1645015401082</v>
      </c>
      <c r="AP72" s="63">
        <v>209.27423983028348</v>
      </c>
      <c r="AQ72" s="63">
        <f>SUM(AR72:AS72)</f>
        <v>1173.3782256442796</v>
      </c>
      <c r="AR72" s="63">
        <v>720.67133346253365</v>
      </c>
      <c r="AS72" s="63">
        <v>452.7068921817459</v>
      </c>
      <c r="AT72" s="68">
        <v>32</v>
      </c>
    </row>
    <row r="73" spans="1:46" s="65" customFormat="1" ht="20.25" customHeight="1" x14ac:dyDescent="0.2">
      <c r="A73" s="59"/>
      <c r="B73" s="93"/>
      <c r="C73" s="61" t="s">
        <v>165</v>
      </c>
      <c r="D73" s="62"/>
      <c r="E73" s="70">
        <f>+F73+AN73+AQ73</f>
        <v>10944.092989930232</v>
      </c>
      <c r="F73" s="70">
        <f>+G73+Y73</f>
        <v>2080.895578259735</v>
      </c>
      <c r="G73" s="70">
        <f>SUM(H73:T73)</f>
        <v>701.14148614377598</v>
      </c>
      <c r="H73" s="70">
        <v>0</v>
      </c>
      <c r="I73" s="70">
        <v>11.7659217505685</v>
      </c>
      <c r="J73" s="70">
        <v>0</v>
      </c>
      <c r="K73" s="70">
        <v>0</v>
      </c>
      <c r="L73" s="70">
        <v>0</v>
      </c>
      <c r="M73" s="70">
        <v>0</v>
      </c>
      <c r="N73" s="70">
        <v>0</v>
      </c>
      <c r="O73" s="70">
        <v>0</v>
      </c>
      <c r="P73" s="70">
        <v>84.969964746173915</v>
      </c>
      <c r="Q73" s="70">
        <v>595.37915069056248</v>
      </c>
      <c r="R73" s="70">
        <v>0</v>
      </c>
      <c r="S73" s="70">
        <v>0</v>
      </c>
      <c r="T73" s="70">
        <v>9.0264489564710608</v>
      </c>
      <c r="U73" s="75"/>
      <c r="V73" s="93"/>
      <c r="W73" s="61" t="s">
        <v>165</v>
      </c>
      <c r="X73" s="62"/>
      <c r="Y73" s="70">
        <f>SUM(Z73:AM73)</f>
        <v>1379.7540921159591</v>
      </c>
      <c r="Z73" s="70">
        <v>0</v>
      </c>
      <c r="AA73" s="70">
        <v>83.306648532236181</v>
      </c>
      <c r="AB73" s="70">
        <v>0</v>
      </c>
      <c r="AC73" s="70">
        <v>0</v>
      </c>
      <c r="AD73" s="70">
        <v>0</v>
      </c>
      <c r="AE73" s="70">
        <v>405.35475709824186</v>
      </c>
      <c r="AF73" s="70">
        <v>125.3362345244615</v>
      </c>
      <c r="AG73" s="70">
        <v>245.7853174610502</v>
      </c>
      <c r="AH73" s="70">
        <v>0.42353756491565803</v>
      </c>
      <c r="AI73" s="70">
        <v>0</v>
      </c>
      <c r="AJ73" s="70">
        <v>519.07538887113026</v>
      </c>
      <c r="AK73" s="70">
        <v>0</v>
      </c>
      <c r="AL73" s="70">
        <v>0</v>
      </c>
      <c r="AM73" s="70">
        <v>0.47220806392337211</v>
      </c>
      <c r="AN73" s="70">
        <f>SUM(AO73:AP73)</f>
        <v>7691.7778047290321</v>
      </c>
      <c r="AO73" s="70">
        <v>7499.9388357644029</v>
      </c>
      <c r="AP73" s="70">
        <v>191.8389689646292</v>
      </c>
      <c r="AQ73" s="70">
        <f>SUM(AR73:AS73)</f>
        <v>1171.4196069414638</v>
      </c>
      <c r="AR73" s="70">
        <v>718.71271475971787</v>
      </c>
      <c r="AS73" s="70">
        <v>452.70689218174596</v>
      </c>
      <c r="AT73" s="75"/>
    </row>
    <row r="74" spans="1:46" s="65" customFormat="1" ht="16.5" customHeight="1" x14ac:dyDescent="0.2">
      <c r="A74" s="59"/>
      <c r="B74" s="83"/>
      <c r="C74" s="84" t="s">
        <v>32</v>
      </c>
      <c r="D74" s="85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4"/>
      <c r="V74" s="83"/>
      <c r="W74" s="84" t="s">
        <v>32</v>
      </c>
      <c r="X74" s="85"/>
      <c r="Y74" s="86"/>
      <c r="Z74" s="86"/>
      <c r="AA74" s="86"/>
      <c r="AB74" s="86"/>
      <c r="AC74" s="86"/>
      <c r="AD74" s="86"/>
      <c r="AE74" s="86"/>
      <c r="AF74" s="86"/>
      <c r="AG74" s="86"/>
      <c r="AH74" s="86"/>
      <c r="AI74" s="86"/>
      <c r="AJ74" s="86"/>
      <c r="AK74" s="86"/>
      <c r="AL74" s="86"/>
      <c r="AM74" s="86"/>
      <c r="AN74" s="86"/>
      <c r="AO74" s="86"/>
      <c r="AP74" s="86"/>
      <c r="AQ74" s="86"/>
      <c r="AR74" s="86"/>
      <c r="AS74" s="86"/>
      <c r="AT74" s="84"/>
    </row>
    <row r="75" spans="1:46" s="65" customFormat="1" ht="16.5" customHeight="1" x14ac:dyDescent="0.2">
      <c r="A75" s="59"/>
      <c r="B75" s="12" t="s">
        <v>34</v>
      </c>
      <c r="C75" s="76"/>
      <c r="D75" s="59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6"/>
      <c r="W75" s="76"/>
      <c r="X75" s="59"/>
      <c r="Y75" s="70"/>
      <c r="Z75" s="70"/>
      <c r="AA75" s="70"/>
      <c r="AB75" s="70"/>
      <c r="AC75" s="70"/>
      <c r="AD75" s="70"/>
      <c r="AE75" s="70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70"/>
      <c r="AT75" s="76"/>
    </row>
    <row r="76" spans="1:46" s="65" customFormat="1" ht="16.5" customHeight="1" x14ac:dyDescent="0.2">
      <c r="A76" s="59"/>
      <c r="C76" s="76"/>
      <c r="D76" s="59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6"/>
      <c r="W76" s="76"/>
      <c r="X76" s="59"/>
      <c r="Y76" s="70"/>
      <c r="Z76" s="70"/>
      <c r="AA76" s="70"/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70"/>
      <c r="AT76" s="76"/>
    </row>
    <row r="77" spans="1:46" s="65" customFormat="1" ht="16.5" customHeight="1" x14ac:dyDescent="0.2">
      <c r="A77" s="59"/>
      <c r="C77" s="76"/>
      <c r="D77" s="59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6"/>
      <c r="W77" s="76"/>
      <c r="X77" s="59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70"/>
      <c r="AT77" s="76"/>
    </row>
    <row r="78" spans="1:46" s="65" customFormat="1" ht="16.5" customHeight="1" x14ac:dyDescent="0.2">
      <c r="A78" s="59"/>
      <c r="C78" s="76"/>
      <c r="D78" s="59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6"/>
      <c r="W78" s="76"/>
      <c r="X78" s="59"/>
      <c r="Y78" s="70"/>
      <c r="Z78" s="70"/>
      <c r="AA78" s="7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70"/>
      <c r="AT78" s="76"/>
    </row>
    <row r="79" spans="1:46" s="65" customFormat="1" ht="16.5" customHeight="1" x14ac:dyDescent="0.2">
      <c r="A79" s="59"/>
      <c r="C79" s="76"/>
      <c r="D79" s="59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6"/>
      <c r="W79" s="76"/>
      <c r="X79" s="59"/>
      <c r="Y79" s="70"/>
      <c r="Z79" s="70"/>
      <c r="AA79" s="7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70"/>
      <c r="AT79" s="76"/>
    </row>
    <row r="80" spans="1:46" s="65" customFormat="1" ht="16.5" customHeight="1" x14ac:dyDescent="0.2">
      <c r="A80" s="59"/>
      <c r="C80" s="76"/>
      <c r="D80" s="59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6"/>
      <c r="W80" s="76"/>
      <c r="X80" s="59"/>
      <c r="Y80" s="70"/>
      <c r="Z80" s="70"/>
      <c r="AA80" s="7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70"/>
      <c r="AT80" s="76"/>
    </row>
    <row r="81" spans="1:46" s="65" customFormat="1" ht="16.5" customHeight="1" x14ac:dyDescent="0.2">
      <c r="A81" s="59"/>
      <c r="C81" s="76"/>
      <c r="D81" s="59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6"/>
      <c r="W81" s="76"/>
      <c r="X81" s="59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70"/>
      <c r="AT81" s="76"/>
    </row>
    <row r="82" spans="1:46" s="65" customFormat="1" ht="16.5" customHeight="1" x14ac:dyDescent="0.2">
      <c r="A82" s="59"/>
      <c r="C82" s="76"/>
      <c r="D82" s="59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6"/>
      <c r="W82" s="76"/>
      <c r="X82" s="59"/>
      <c r="Y82" s="70"/>
      <c r="Z82" s="70"/>
      <c r="AA82" s="70"/>
      <c r="AB82" s="70"/>
      <c r="AC82" s="70"/>
      <c r="AD82" s="70"/>
      <c r="AE82" s="70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70"/>
      <c r="AT82" s="76"/>
    </row>
    <row r="83" spans="1:46" s="65" customFormat="1" ht="0.75" hidden="1" customHeight="1" x14ac:dyDescent="0.2">
      <c r="A83" s="59"/>
      <c r="B83" s="72"/>
      <c r="C83" s="87"/>
      <c r="D83" s="71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87"/>
      <c r="V83" s="72"/>
      <c r="W83" s="87"/>
      <c r="X83" s="71"/>
      <c r="Y83" s="74"/>
      <c r="Z83" s="74"/>
      <c r="AA83" s="74"/>
      <c r="AB83" s="74"/>
      <c r="AC83" s="74"/>
      <c r="AD83" s="74"/>
      <c r="AE83" s="74"/>
      <c r="AF83" s="74"/>
      <c r="AG83" s="74"/>
      <c r="AH83" s="74"/>
      <c r="AI83" s="74"/>
      <c r="AJ83" s="74"/>
      <c r="AK83" s="74"/>
      <c r="AL83" s="74"/>
      <c r="AM83" s="74"/>
      <c r="AN83" s="74"/>
      <c r="AO83" s="74"/>
      <c r="AP83" s="74"/>
      <c r="AQ83" s="74"/>
      <c r="AR83" s="74"/>
      <c r="AS83" s="74"/>
      <c r="AT83" s="87"/>
    </row>
    <row r="84" spans="1:46" s="26" customFormat="1" ht="17.25" customHeight="1" x14ac:dyDescent="0.2">
      <c r="A84" s="15"/>
      <c r="B84" s="16"/>
      <c r="C84" s="17" t="s">
        <v>56</v>
      </c>
      <c r="D84" s="17"/>
      <c r="E84" s="18" t="s">
        <v>0</v>
      </c>
      <c r="F84" s="19" t="s">
        <v>1</v>
      </c>
      <c r="G84" s="20"/>
      <c r="H84" s="20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2" t="s">
        <v>2</v>
      </c>
      <c r="U84" s="23"/>
      <c r="V84" s="16"/>
      <c r="W84" s="24" t="s">
        <v>57</v>
      </c>
      <c r="X84" s="17"/>
      <c r="Y84" s="22"/>
      <c r="Z84" s="22"/>
      <c r="AA84" s="25"/>
      <c r="AB84" s="22"/>
      <c r="AC84" s="25"/>
      <c r="AD84" s="21"/>
      <c r="AE84" s="21"/>
      <c r="AF84" s="21"/>
      <c r="AG84" s="21"/>
      <c r="AH84" s="21"/>
      <c r="AI84" s="21"/>
      <c r="AJ84" s="21"/>
      <c r="AK84" s="21"/>
      <c r="AL84" s="21"/>
      <c r="AM84" s="22"/>
      <c r="AN84" s="19" t="s">
        <v>4</v>
      </c>
      <c r="AO84" s="107"/>
      <c r="AP84" s="108"/>
      <c r="AQ84" s="19" t="s">
        <v>5</v>
      </c>
      <c r="AR84" s="21"/>
      <c r="AS84" s="21"/>
      <c r="AT84" s="23"/>
    </row>
    <row r="85" spans="1:46" s="26" customFormat="1" ht="17.25" customHeight="1" x14ac:dyDescent="0.2">
      <c r="A85" s="15"/>
      <c r="B85" s="27"/>
      <c r="C85" s="15" t="s">
        <v>58</v>
      </c>
      <c r="D85" s="15"/>
      <c r="E85" s="28"/>
      <c r="F85" s="28"/>
      <c r="G85" s="111" t="s">
        <v>6</v>
      </c>
      <c r="H85" s="112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9"/>
      <c r="V85" s="27"/>
      <c r="W85" s="15"/>
      <c r="X85" s="15"/>
      <c r="Y85" s="19" t="s">
        <v>7</v>
      </c>
      <c r="Z85" s="21"/>
      <c r="AA85" s="25"/>
      <c r="AB85" s="21"/>
      <c r="AC85" s="25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30"/>
      <c r="AO85" s="18" t="s">
        <v>36</v>
      </c>
      <c r="AP85" s="19" t="s">
        <v>35</v>
      </c>
      <c r="AQ85" s="28"/>
      <c r="AR85" s="18" t="s">
        <v>45</v>
      </c>
      <c r="AS85" s="19" t="s">
        <v>46</v>
      </c>
      <c r="AT85" s="29"/>
    </row>
    <row r="86" spans="1:46" s="26" customFormat="1" ht="45.75" customHeight="1" x14ac:dyDescent="0.2">
      <c r="A86" s="15"/>
      <c r="B86" s="27"/>
      <c r="C86" s="15" t="s">
        <v>59</v>
      </c>
      <c r="D86" s="15"/>
      <c r="E86" s="30"/>
      <c r="F86" s="30"/>
      <c r="G86" s="30"/>
      <c r="H86" s="31" t="s">
        <v>8</v>
      </c>
      <c r="I86" s="31" t="s">
        <v>9</v>
      </c>
      <c r="J86" s="31" t="s">
        <v>10</v>
      </c>
      <c r="K86" s="31" t="s">
        <v>11</v>
      </c>
      <c r="L86" s="31" t="s">
        <v>12</v>
      </c>
      <c r="M86" s="31" t="s">
        <v>13</v>
      </c>
      <c r="N86" s="31" t="s">
        <v>14</v>
      </c>
      <c r="O86" s="31" t="s">
        <v>15</v>
      </c>
      <c r="P86" s="31" t="s">
        <v>16</v>
      </c>
      <c r="Q86" s="31" t="s">
        <v>17</v>
      </c>
      <c r="R86" s="31" t="s">
        <v>50</v>
      </c>
      <c r="S86" s="31" t="s">
        <v>51</v>
      </c>
      <c r="T86" s="32" t="s">
        <v>18</v>
      </c>
      <c r="U86" s="29"/>
      <c r="V86" s="27"/>
      <c r="W86" s="15"/>
      <c r="X86" s="15"/>
      <c r="Y86" s="30"/>
      <c r="Z86" s="31" t="s">
        <v>19</v>
      </c>
      <c r="AA86" s="31" t="s">
        <v>20</v>
      </c>
      <c r="AB86" s="31" t="s">
        <v>52</v>
      </c>
      <c r="AC86" s="31" t="s">
        <v>21</v>
      </c>
      <c r="AD86" s="31" t="s">
        <v>22</v>
      </c>
      <c r="AE86" s="31" t="s">
        <v>23</v>
      </c>
      <c r="AF86" s="31" t="s">
        <v>24</v>
      </c>
      <c r="AG86" s="31" t="s">
        <v>25</v>
      </c>
      <c r="AH86" s="31" t="s">
        <v>26</v>
      </c>
      <c r="AI86" s="31" t="s">
        <v>27</v>
      </c>
      <c r="AJ86" s="31" t="s">
        <v>28</v>
      </c>
      <c r="AK86" s="31" t="s">
        <v>53</v>
      </c>
      <c r="AL86" s="31" t="s">
        <v>29</v>
      </c>
      <c r="AM86" s="32" t="s">
        <v>30</v>
      </c>
      <c r="AN86" s="33"/>
      <c r="AO86" s="33"/>
      <c r="AP86" s="34"/>
      <c r="AQ86" s="30"/>
      <c r="AR86" s="33"/>
      <c r="AS86" s="34"/>
      <c r="AT86" s="29"/>
    </row>
    <row r="87" spans="1:46" s="43" customFormat="1" ht="16.5" customHeight="1" x14ac:dyDescent="0.2">
      <c r="A87" s="35"/>
      <c r="B87" s="36"/>
      <c r="C87" s="35" t="s">
        <v>60</v>
      </c>
      <c r="D87" s="35"/>
      <c r="E87" s="37"/>
      <c r="F87" s="37"/>
      <c r="G87" s="37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9"/>
      <c r="U87" s="40"/>
      <c r="V87" s="36"/>
      <c r="W87" s="35"/>
      <c r="X87" s="35"/>
      <c r="Y87" s="37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9"/>
      <c r="AN87" s="41"/>
      <c r="AO87" s="41"/>
      <c r="AP87" s="42"/>
      <c r="AQ87" s="37"/>
      <c r="AR87" s="41"/>
      <c r="AS87" s="42"/>
      <c r="AT87" s="40"/>
    </row>
    <row r="88" spans="1:46" s="50" customFormat="1" ht="17.25" customHeight="1" x14ac:dyDescent="0.2">
      <c r="A88" s="35"/>
      <c r="B88" s="44"/>
      <c r="C88" s="77" t="s">
        <v>33</v>
      </c>
      <c r="D88" s="45"/>
      <c r="E88" s="46" t="s">
        <v>54</v>
      </c>
      <c r="F88" s="46" t="s">
        <v>54</v>
      </c>
      <c r="G88" s="46" t="s">
        <v>54</v>
      </c>
      <c r="H88" s="47" t="s">
        <v>54</v>
      </c>
      <c r="I88" s="47" t="s">
        <v>54</v>
      </c>
      <c r="J88" s="47" t="s">
        <v>54</v>
      </c>
      <c r="K88" s="47" t="s">
        <v>54</v>
      </c>
      <c r="L88" s="47" t="s">
        <v>54</v>
      </c>
      <c r="M88" s="47" t="s">
        <v>54</v>
      </c>
      <c r="N88" s="47" t="s">
        <v>54</v>
      </c>
      <c r="O88" s="47" t="s">
        <v>54</v>
      </c>
      <c r="P88" s="47" t="s">
        <v>54</v>
      </c>
      <c r="Q88" s="47" t="s">
        <v>54</v>
      </c>
      <c r="R88" s="47" t="s">
        <v>54</v>
      </c>
      <c r="S88" s="47" t="s">
        <v>54</v>
      </c>
      <c r="T88" s="46" t="s">
        <v>54</v>
      </c>
      <c r="U88" s="48"/>
      <c r="V88" s="44"/>
      <c r="W88" s="77" t="s">
        <v>33</v>
      </c>
      <c r="X88" s="45"/>
      <c r="Y88" s="47" t="s">
        <v>54</v>
      </c>
      <c r="Z88" s="47" t="s">
        <v>54</v>
      </c>
      <c r="AA88" s="47" t="s">
        <v>54</v>
      </c>
      <c r="AB88" s="47" t="s">
        <v>54</v>
      </c>
      <c r="AC88" s="47" t="s">
        <v>54</v>
      </c>
      <c r="AD88" s="47" t="s">
        <v>54</v>
      </c>
      <c r="AE88" s="47" t="s">
        <v>54</v>
      </c>
      <c r="AF88" s="47" t="s">
        <v>54</v>
      </c>
      <c r="AG88" s="47" t="s">
        <v>54</v>
      </c>
      <c r="AH88" s="47" t="s">
        <v>54</v>
      </c>
      <c r="AI88" s="47" t="s">
        <v>54</v>
      </c>
      <c r="AJ88" s="47" t="s">
        <v>54</v>
      </c>
      <c r="AK88" s="47" t="s">
        <v>54</v>
      </c>
      <c r="AL88" s="47" t="s">
        <v>54</v>
      </c>
      <c r="AM88" s="46" t="s">
        <v>54</v>
      </c>
      <c r="AN88" s="49" t="s">
        <v>54</v>
      </c>
      <c r="AO88" s="49" t="s">
        <v>54</v>
      </c>
      <c r="AP88" s="49" t="s">
        <v>54</v>
      </c>
      <c r="AQ88" s="47" t="s">
        <v>54</v>
      </c>
      <c r="AR88" s="47" t="s">
        <v>54</v>
      </c>
      <c r="AS88" s="46" t="s">
        <v>54</v>
      </c>
      <c r="AT88" s="48"/>
    </row>
    <row r="89" spans="1:46" s="55" customFormat="1" ht="20.25" customHeight="1" x14ac:dyDescent="0.2">
      <c r="A89" s="36"/>
      <c r="B89" s="110" t="s">
        <v>74</v>
      </c>
      <c r="C89" s="110"/>
      <c r="D89" s="54"/>
      <c r="E89" s="102">
        <f>+E90+E95+E101+E110+E123+E130+E134+E139+E143+E147+E150+E154+E157+E166</f>
        <v>2105776.4600618831</v>
      </c>
      <c r="F89" s="102">
        <f>+F90+F95+F101+F110+F123+F130+F134+F139+F143+F147+F150+F154+F157+F166</f>
        <v>863862.38521661493</v>
      </c>
      <c r="G89" s="102">
        <f>+G90+G95+G101+G110+G123+G130+G134+G139+G143+G147+G150+G154+G157+G166</f>
        <v>450675.66673043463</v>
      </c>
      <c r="H89" s="102">
        <f>+H90+H95+H101+H110+H123+H130+H134+H139+H143+H147+H150+H154+H157+H166</f>
        <v>4.6556251671993296</v>
      </c>
      <c r="I89" s="102">
        <f>+I90+I95+I101+I110+I123+I130+I134+I139+I143+I147+I150+I154+I157+I166</f>
        <v>4179.3058295843757</v>
      </c>
      <c r="J89" s="102">
        <f>+J90+J95+J101+J110+J123+J130+J134+J139+J143+J147+J150+J154+J157+J166</f>
        <v>0.34576822429906501</v>
      </c>
      <c r="K89" s="102">
        <f>+K90+K95+K101+K110+K123+K130+K134+K139+K143+K147+K150+K154+K157+K166</f>
        <v>11.4917570887006</v>
      </c>
      <c r="L89" s="102">
        <f>+L90+L95+L101+L110+L123+L130+L134+L139+L143+L147+L150+L154+L157+L166</f>
        <v>0</v>
      </c>
      <c r="M89" s="102">
        <f>+M90+M95+M101+M110+M123+M130+M134+M139+M143+M147+M150+M154+M157+M166</f>
        <v>110.24232327471501</v>
      </c>
      <c r="N89" s="102">
        <f>+N90+N95+N101+N110+N123+N130+N134+N139+N143+N147+N150+N154+N157+N166</f>
        <v>0</v>
      </c>
      <c r="O89" s="102">
        <f>+O90+O95+O101+O110+O123+O130+O134+O139+O143+O147+O150+O154+O157+O166</f>
        <v>5687.5239106736244</v>
      </c>
      <c r="P89" s="102">
        <f>+P90+P95+P101+P110+P123+P130+P134+P139+P143+P147+P150+P154+P157+P166</f>
        <v>1012.5471356461378</v>
      </c>
      <c r="Q89" s="102">
        <f>+Q90+Q95+Q101+Q110+Q123+Q130+Q134+Q139+Q143+Q147+Q150+Q154+Q157+Q166</f>
        <v>338064.54234926251</v>
      </c>
      <c r="R89" s="102">
        <f>+R90+R95+R101+R110+R123+R130+R134+R139+R143+R147+R150+R154+R157+R166</f>
        <v>64.939782652000005</v>
      </c>
      <c r="S89" s="102">
        <f>+S90+S95+S101+S110+S123+S130+S134+S139+S143+S147+S150+S154+S157+S166</f>
        <v>4.2062510346842297</v>
      </c>
      <c r="T89" s="102">
        <f>+T90+T95+T101+T110+T123+T130+T134+T139+T143+T147+T150+T154+T157+T166</f>
        <v>101535.86599782645</v>
      </c>
      <c r="U89" s="53" t="s">
        <v>276</v>
      </c>
      <c r="V89" s="110" t="s">
        <v>74</v>
      </c>
      <c r="W89" s="110"/>
      <c r="X89" s="91"/>
      <c r="Y89" s="102">
        <f>+Y90+Y95+Y101+Y110+Y123+Y130+Y134+Y139+Y143+Y147+Y150+Y154+Y157+Y166</f>
        <v>413186.7184861803</v>
      </c>
      <c r="Z89" s="102">
        <f>+Z90+Z95+Z101+Z110+Z123+Z130+Z134+Z139+Z143+Z147+Z150+Z154+Z157+Z166</f>
        <v>116.02091526019026</v>
      </c>
      <c r="AA89" s="102">
        <f>+AA90+AA95+AA101+AA110+AA123+AA130+AA134+AA139+AA143+AA147+AA150+AA154+AA157+AA166</f>
        <v>32845.764950526143</v>
      </c>
      <c r="AB89" s="102">
        <f>+AB90+AB95+AB101+AB110+AB123+AB130+AB134+AB139+AB143+AB147+AB150+AB154+AB157+AB166</f>
        <v>329.94332689649968</v>
      </c>
      <c r="AC89" s="102">
        <f>+AC90+AC95+AC101+AC110+AC123+AC130+AC134+AC139+AC143+AC147+AC150+AC154+AC157+AC166</f>
        <v>0</v>
      </c>
      <c r="AD89" s="102">
        <f>+AD90+AD95+AD101+AD110+AD123+AD130+AD134+AD139+AD143+AD147+AD150+AD154+AD157+AD166</f>
        <v>0</v>
      </c>
      <c r="AE89" s="102">
        <f>+AE90+AE95+AE101+AE110+AE123+AE130+AE134+AE139+AE143+AE147+AE150+AE154+AE157+AE166</f>
        <v>102798.33094601538</v>
      </c>
      <c r="AF89" s="102">
        <f>+AF90+AF95+AF101+AF110+AF123+AF130+AF134+AF139+AF143+AF147+AF150+AF154+AF157+AF166</f>
        <v>50057.868349924196</v>
      </c>
      <c r="AG89" s="102">
        <f>+AG90+AG95+AG101+AG110+AG123+AG130+AG134+AG139+AG143+AG147+AG150+AG154+AG157+AG166</f>
        <v>125601.762182429</v>
      </c>
      <c r="AH89" s="102">
        <f>+AH90+AH95+AH101+AH110+AH123+AH130+AH134+AH139+AH143+AH147+AH150+AH154+AH157+AH166</f>
        <v>679.68077485619619</v>
      </c>
      <c r="AI89" s="102">
        <f>+AI90+AI95+AI101+AI110+AI123+AI130+AI134+AI139+AI143+AI147+AI150+AI154+AI157+AI166</f>
        <v>0</v>
      </c>
      <c r="AJ89" s="102">
        <f>+AJ90+AJ95+AJ101+AJ110+AJ123+AJ130+AJ134+AJ139+AJ143+AJ147+AJ150+AJ154+AJ157+AJ166</f>
        <v>95459.654297258647</v>
      </c>
      <c r="AK89" s="102">
        <f>+AK90+AK95+AK101+AK110+AK123+AK130+AK134+AK139+AK143+AK147+AK150+AK154+AK157+AK166</f>
        <v>19.8663476764305</v>
      </c>
      <c r="AL89" s="102">
        <f>+AL90+AL95+AL101+AL110+AL123+AL130+AL134+AL139+AL143+AL147+AL150+AL154+AL157+AL166</f>
        <v>43.524519611587301</v>
      </c>
      <c r="AM89" s="102">
        <f>+AM90+AM95+AM101+AM110+AM123+AM130+AM134+AM139+AM143+AM147+AM150+AM154+AM157+AM166</f>
        <v>5234.3018757260561</v>
      </c>
      <c r="AN89" s="102">
        <f>+AN90+AN95+AN101+AN110+AN123+AN130+AN134+AN139+AN143+AN147+AN150+AN154+AN157+AN166</f>
        <v>1184864.6939742845</v>
      </c>
      <c r="AO89" s="102">
        <f>+AO90+AO95+AO101+AO110+AO123+AO130+AO134+AO139+AO143+AO147+AO150+AO154+AO157+AO166</f>
        <v>1165231.3852716628</v>
      </c>
      <c r="AP89" s="102">
        <f>+AP90+AP95+AP101+AP110+AP123+AP130+AP134+AP139+AP143+AP147+AP150+AP154+AP157+AP166</f>
        <v>19633.308702621536</v>
      </c>
      <c r="AQ89" s="102">
        <f>+AQ90+AQ95+AQ101+AQ110+AQ123+AQ130+AQ134+AQ139+AQ143+AQ147+AQ150+AQ154+AQ157+AQ166</f>
        <v>57049.380870983441</v>
      </c>
      <c r="AR89" s="102">
        <f>+AR90+AR95+AR101+AR110+AR123+AR130+AR134+AR139+AR143+AR147+AR150+AR154+AR157+AR166</f>
        <v>31883.953484627156</v>
      </c>
      <c r="AS89" s="102">
        <f>+AS90+AS95+AS101+AS110+AS123+AS130+AS134+AS139+AS143+AS147+AS150+AS154+AS157+AS166</f>
        <v>25165.427386356285</v>
      </c>
      <c r="AT89" s="53" t="s">
        <v>232</v>
      </c>
    </row>
    <row r="90" spans="1:46" s="55" customFormat="1" ht="20.25" customHeight="1" x14ac:dyDescent="0.2">
      <c r="A90" s="36"/>
      <c r="B90" s="56" t="s">
        <v>75</v>
      </c>
      <c r="C90" s="57" t="s">
        <v>61</v>
      </c>
      <c r="D90" s="54"/>
      <c r="E90" s="102">
        <f>SUM(E91:E94)</f>
        <v>155567.1446398744</v>
      </c>
      <c r="F90" s="102">
        <f>SUM(F91:F94)</f>
        <v>87633.105514667244</v>
      </c>
      <c r="G90" s="102">
        <f>SUM(G91:G94)</f>
        <v>84647.943751268336</v>
      </c>
      <c r="H90" s="102">
        <f>SUM(H91:H94)</f>
        <v>4.6556251671993296</v>
      </c>
      <c r="I90" s="102">
        <f>SUM(I91:I94)</f>
        <v>31.391460993738509</v>
      </c>
      <c r="J90" s="102">
        <f>SUM(J91:J94)</f>
        <v>0</v>
      </c>
      <c r="K90" s="102">
        <f>SUM(K91:K94)</f>
        <v>0</v>
      </c>
      <c r="L90" s="102">
        <f>SUM(L91:L94)</f>
        <v>0</v>
      </c>
      <c r="M90" s="102">
        <f>SUM(M91:M94)</f>
        <v>0</v>
      </c>
      <c r="N90" s="102">
        <f>SUM(N91:N94)</f>
        <v>0</v>
      </c>
      <c r="O90" s="102">
        <f>SUM(O91:O94)</f>
        <v>2030.7223921305003</v>
      </c>
      <c r="P90" s="102">
        <f>SUM(P91:P94)</f>
        <v>0.27351869039071403</v>
      </c>
      <c r="Q90" s="102">
        <f>SUM(Q91:Q94)</f>
        <v>14400.266590108711</v>
      </c>
      <c r="R90" s="102">
        <f>SUM(R91:R94)</f>
        <v>0</v>
      </c>
      <c r="S90" s="102">
        <f>SUM(S91:S94)</f>
        <v>0</v>
      </c>
      <c r="T90" s="102">
        <f>SUM(T91:T94)</f>
        <v>68180.634164177798</v>
      </c>
      <c r="U90" s="58" t="s">
        <v>263</v>
      </c>
      <c r="V90" s="56" t="s">
        <v>263</v>
      </c>
      <c r="W90" s="57" t="s">
        <v>264</v>
      </c>
      <c r="X90" s="91"/>
      <c r="Y90" s="102">
        <f>SUM(Y91:Y94)</f>
        <v>2985.1617633988931</v>
      </c>
      <c r="Z90" s="102">
        <f>SUM(Z91:Z94)</f>
        <v>0</v>
      </c>
      <c r="AA90" s="102">
        <f>SUM(AA91:AA94)</f>
        <v>45.464574165781855</v>
      </c>
      <c r="AB90" s="102">
        <f>SUM(AB91:AB94)</f>
        <v>0</v>
      </c>
      <c r="AC90" s="102">
        <f>SUM(AC91:AC94)</f>
        <v>0</v>
      </c>
      <c r="AD90" s="102">
        <f>SUM(AD91:AD94)</f>
        <v>0</v>
      </c>
      <c r="AE90" s="102">
        <f>SUM(AE91:AE94)</f>
        <v>349.58658438900079</v>
      </c>
      <c r="AF90" s="102">
        <f>SUM(AF91:AF94)</f>
        <v>318.10141230272228</v>
      </c>
      <c r="AG90" s="102">
        <f>SUM(AG91:AG94)</f>
        <v>2037.9465405380122</v>
      </c>
      <c r="AH90" s="102">
        <f>SUM(AH91:AH94)</f>
        <v>0</v>
      </c>
      <c r="AI90" s="102">
        <f>SUM(AI91:AI94)</f>
        <v>0</v>
      </c>
      <c r="AJ90" s="102">
        <f>SUM(AJ91:AJ94)</f>
        <v>233.9540802986939</v>
      </c>
      <c r="AK90" s="102">
        <f>SUM(AK91:AK94)</f>
        <v>0</v>
      </c>
      <c r="AL90" s="102">
        <f>SUM(AL91:AL94)</f>
        <v>0</v>
      </c>
      <c r="AM90" s="102">
        <f>SUM(AM91:AM94)</f>
        <v>0.1085717046821663</v>
      </c>
      <c r="AN90" s="102">
        <f>SUM(AN91:AN94)</f>
        <v>63417.397100230701</v>
      </c>
      <c r="AO90" s="102">
        <f>SUM(AO91:AO94)</f>
        <v>62443.064701032403</v>
      </c>
      <c r="AP90" s="102">
        <f>SUM(AP91:AP94)</f>
        <v>974.33239919829953</v>
      </c>
      <c r="AQ90" s="102">
        <f>SUM(AQ91:AQ94)</f>
        <v>4516.6420249764897</v>
      </c>
      <c r="AR90" s="102">
        <f>SUM(AR91:AR94)</f>
        <v>2839.8058288380048</v>
      </c>
      <c r="AS90" s="102">
        <f>SUM(AS91:AS94)</f>
        <v>1676.8361961384844</v>
      </c>
      <c r="AT90" s="58" t="s">
        <v>75</v>
      </c>
    </row>
    <row r="91" spans="1:46" s="65" customFormat="1" ht="20.25" customHeight="1" x14ac:dyDescent="0.2">
      <c r="A91" s="59"/>
      <c r="B91" s="65">
        <v>33</v>
      </c>
      <c r="C91" s="69" t="s">
        <v>62</v>
      </c>
      <c r="D91" s="62"/>
      <c r="E91" s="63">
        <f>+F91+AN91+AQ91</f>
        <v>58333.84864327134</v>
      </c>
      <c r="F91" s="63">
        <f>+G91+Y91</f>
        <v>54548.01180044045</v>
      </c>
      <c r="G91" s="63">
        <f>SUM(H91:T91)</f>
        <v>53975.187413348634</v>
      </c>
      <c r="H91" s="63">
        <v>4.6556251671993296</v>
      </c>
      <c r="I91" s="63">
        <v>0</v>
      </c>
      <c r="J91" s="63">
        <v>0</v>
      </c>
      <c r="K91" s="63">
        <v>0</v>
      </c>
      <c r="L91" s="63">
        <v>0</v>
      </c>
      <c r="M91" s="63">
        <v>0</v>
      </c>
      <c r="N91" s="63">
        <v>0</v>
      </c>
      <c r="O91" s="63">
        <v>0.28729898130396703</v>
      </c>
      <c r="P91" s="63">
        <v>0.27351869039071403</v>
      </c>
      <c r="Q91" s="63">
        <v>355.36277977136308</v>
      </c>
      <c r="R91" s="63">
        <v>0</v>
      </c>
      <c r="S91" s="63">
        <v>0</v>
      </c>
      <c r="T91" s="63">
        <v>53614.608190738378</v>
      </c>
      <c r="U91" s="68">
        <v>33</v>
      </c>
      <c r="V91" s="65">
        <v>33</v>
      </c>
      <c r="W91" s="69" t="s">
        <v>62</v>
      </c>
      <c r="X91" s="62"/>
      <c r="Y91" s="63">
        <f>SUM(Z91:AM91)</f>
        <v>572.82438709181372</v>
      </c>
      <c r="Z91" s="63">
        <v>0</v>
      </c>
      <c r="AA91" s="63">
        <v>14.888561805357364</v>
      </c>
      <c r="AB91" s="63">
        <v>0</v>
      </c>
      <c r="AC91" s="63">
        <v>0</v>
      </c>
      <c r="AD91" s="63">
        <v>0</v>
      </c>
      <c r="AE91" s="63">
        <v>30.299404306755072</v>
      </c>
      <c r="AF91" s="63">
        <v>256.83734368378828</v>
      </c>
      <c r="AG91" s="63">
        <v>71.570759955477996</v>
      </c>
      <c r="AH91" s="63">
        <v>0</v>
      </c>
      <c r="AI91" s="63">
        <v>0</v>
      </c>
      <c r="AJ91" s="63">
        <v>199.22745641554161</v>
      </c>
      <c r="AK91" s="63">
        <v>0</v>
      </c>
      <c r="AL91" s="63">
        <v>0</v>
      </c>
      <c r="AM91" s="63">
        <v>8.6092489336043261E-4</v>
      </c>
      <c r="AN91" s="63">
        <f>SUM(AO91:AP91)</f>
        <v>3088.6437921111797</v>
      </c>
      <c r="AO91" s="63">
        <v>2980.0854433955787</v>
      </c>
      <c r="AP91" s="63">
        <v>108.55834871560091</v>
      </c>
      <c r="AQ91" s="63">
        <f>SUM(AR91:AS91)</f>
        <v>697.19305071970984</v>
      </c>
      <c r="AR91" s="63">
        <v>7.8227578905455202</v>
      </c>
      <c r="AS91" s="63">
        <v>689.37029282916433</v>
      </c>
      <c r="AT91" s="68">
        <v>33</v>
      </c>
    </row>
    <row r="92" spans="1:46" s="65" customFormat="1" ht="20.25" customHeight="1" x14ac:dyDescent="0.2">
      <c r="A92" s="59"/>
      <c r="B92" s="65">
        <v>34</v>
      </c>
      <c r="C92" s="69" t="s">
        <v>63</v>
      </c>
      <c r="D92" s="62"/>
      <c r="E92" s="63">
        <f>+F92+AN92+AQ92</f>
        <v>691.08527601664673</v>
      </c>
      <c r="F92" s="63">
        <f>+G92+Y92</f>
        <v>371.40996971339968</v>
      </c>
      <c r="G92" s="63">
        <f>SUM(H92:T92)</f>
        <v>369.66997210437876</v>
      </c>
      <c r="H92" s="63">
        <v>0</v>
      </c>
      <c r="I92" s="63">
        <v>0</v>
      </c>
      <c r="J92" s="63">
        <v>0</v>
      </c>
      <c r="K92" s="63">
        <v>0</v>
      </c>
      <c r="L92" s="63">
        <v>0</v>
      </c>
      <c r="M92" s="63">
        <v>0</v>
      </c>
      <c r="N92" s="63">
        <v>0</v>
      </c>
      <c r="O92" s="63">
        <v>2.3240203861179398</v>
      </c>
      <c r="P92" s="63">
        <v>0</v>
      </c>
      <c r="Q92" s="63">
        <v>367.34595171826084</v>
      </c>
      <c r="R92" s="63">
        <v>0</v>
      </c>
      <c r="S92" s="63">
        <v>0</v>
      </c>
      <c r="T92" s="63">
        <v>0</v>
      </c>
      <c r="U92" s="68">
        <v>34</v>
      </c>
      <c r="V92" s="65">
        <v>34</v>
      </c>
      <c r="W92" s="69" t="s">
        <v>63</v>
      </c>
      <c r="X92" s="62"/>
      <c r="Y92" s="63">
        <f>SUM(Z92:AM92)</f>
        <v>1.7399976090209444</v>
      </c>
      <c r="Z92" s="63">
        <v>0</v>
      </c>
      <c r="AA92" s="63">
        <v>0.76316751483361234</v>
      </c>
      <c r="AB92" s="63">
        <v>0</v>
      </c>
      <c r="AC92" s="63">
        <v>0</v>
      </c>
      <c r="AD92" s="63">
        <v>0</v>
      </c>
      <c r="AE92" s="63">
        <v>0.12570365249188351</v>
      </c>
      <c r="AF92" s="63">
        <v>0.44024754727521503</v>
      </c>
      <c r="AG92" s="63">
        <v>2.9043071720027871E-3</v>
      </c>
      <c r="AH92" s="63">
        <v>0</v>
      </c>
      <c r="AI92" s="63">
        <v>0</v>
      </c>
      <c r="AJ92" s="63">
        <v>0.40797458724823071</v>
      </c>
      <c r="AK92" s="63">
        <v>0</v>
      </c>
      <c r="AL92" s="63">
        <v>0</v>
      </c>
      <c r="AM92" s="63">
        <v>0</v>
      </c>
      <c r="AN92" s="63">
        <f>SUM(AO92:AP92)</f>
        <v>265.85392036062842</v>
      </c>
      <c r="AO92" s="63">
        <v>227.96348050747187</v>
      </c>
      <c r="AP92" s="63">
        <v>37.89043985315655</v>
      </c>
      <c r="AQ92" s="63">
        <f>SUM(AR92:AS92)</f>
        <v>53.821385942618726</v>
      </c>
      <c r="AR92" s="63">
        <v>25.647056826381366</v>
      </c>
      <c r="AS92" s="63">
        <v>28.174329116237359</v>
      </c>
      <c r="AT92" s="68">
        <v>34</v>
      </c>
    </row>
    <row r="93" spans="1:46" s="65" customFormat="1" ht="20.25" customHeight="1" x14ac:dyDescent="0.2">
      <c r="A93" s="59"/>
      <c r="B93" s="65">
        <v>35</v>
      </c>
      <c r="C93" s="69" t="s">
        <v>76</v>
      </c>
      <c r="D93" s="62"/>
      <c r="E93" s="63">
        <f>+F93+AN93+AQ93</f>
        <v>27347.548141157866</v>
      </c>
      <c r="F93" s="63">
        <f>+G93+Y93</f>
        <v>20606.679607941758</v>
      </c>
      <c r="G93" s="63">
        <f>SUM(H93:T93)</f>
        <v>20590.200544841828</v>
      </c>
      <c r="H93" s="63">
        <v>0</v>
      </c>
      <c r="I93" s="63">
        <v>0</v>
      </c>
      <c r="J93" s="63">
        <v>0</v>
      </c>
      <c r="K93" s="63">
        <v>0</v>
      </c>
      <c r="L93" s="63">
        <v>0</v>
      </c>
      <c r="M93" s="63">
        <v>0</v>
      </c>
      <c r="N93" s="63">
        <v>0</v>
      </c>
      <c r="O93" s="63">
        <v>0</v>
      </c>
      <c r="P93" s="63">
        <v>0</v>
      </c>
      <c r="Q93" s="63">
        <v>11075.299741974426</v>
      </c>
      <c r="R93" s="63">
        <v>0</v>
      </c>
      <c r="S93" s="63">
        <v>0</v>
      </c>
      <c r="T93" s="63">
        <v>9514.9008028673998</v>
      </c>
      <c r="U93" s="68">
        <v>35</v>
      </c>
      <c r="V93" s="65">
        <v>35</v>
      </c>
      <c r="W93" s="69" t="s">
        <v>76</v>
      </c>
      <c r="X93" s="62"/>
      <c r="Y93" s="63">
        <f>SUM(Z93:AM93)</f>
        <v>16.479063099931182</v>
      </c>
      <c r="Z93" s="63">
        <v>0</v>
      </c>
      <c r="AA93" s="63">
        <v>2.7874400801376101E-2</v>
      </c>
      <c r="AB93" s="63">
        <v>0</v>
      </c>
      <c r="AC93" s="63">
        <v>0</v>
      </c>
      <c r="AD93" s="63">
        <v>0</v>
      </c>
      <c r="AE93" s="63">
        <v>5.6645681500673355</v>
      </c>
      <c r="AF93" s="63">
        <v>7.4288522253281428</v>
      </c>
      <c r="AG93" s="63">
        <v>0.32830229500610136</v>
      </c>
      <c r="AH93" s="63">
        <v>0</v>
      </c>
      <c r="AI93" s="63">
        <v>0</v>
      </c>
      <c r="AJ93" s="63">
        <v>3.0294660287282253</v>
      </c>
      <c r="AK93" s="63">
        <v>0</v>
      </c>
      <c r="AL93" s="63">
        <v>0</v>
      </c>
      <c r="AM93" s="63">
        <v>0</v>
      </c>
      <c r="AN93" s="63">
        <f>SUM(AO93:AP93)</f>
        <v>3336.248662847112</v>
      </c>
      <c r="AO93" s="63">
        <v>3336.248662847112</v>
      </c>
      <c r="AP93" s="63">
        <v>0</v>
      </c>
      <c r="AQ93" s="63">
        <f>SUM(AR93:AS93)</f>
        <v>3404.6198703689938</v>
      </c>
      <c r="AR93" s="63">
        <v>2665.3373070518055</v>
      </c>
      <c r="AS93" s="63">
        <v>739.28256331718819</v>
      </c>
      <c r="AT93" s="68">
        <v>35</v>
      </c>
    </row>
    <row r="94" spans="1:46" s="65" customFormat="1" ht="20.25" customHeight="1" x14ac:dyDescent="0.2">
      <c r="A94" s="59"/>
      <c r="B94" s="65">
        <v>36</v>
      </c>
      <c r="C94" s="69" t="s">
        <v>77</v>
      </c>
      <c r="D94" s="62"/>
      <c r="E94" s="63">
        <f>+F94+AN94+AQ94</f>
        <v>69194.662579428565</v>
      </c>
      <c r="F94" s="63">
        <f>+G94+Y94</f>
        <v>12107.004136571632</v>
      </c>
      <c r="G94" s="63">
        <f>SUM(H94:T94)</f>
        <v>9712.8858209735045</v>
      </c>
      <c r="H94" s="63">
        <v>0</v>
      </c>
      <c r="I94" s="63">
        <v>31.391460993738509</v>
      </c>
      <c r="J94" s="63">
        <v>0</v>
      </c>
      <c r="K94" s="63">
        <v>0</v>
      </c>
      <c r="L94" s="63">
        <v>0</v>
      </c>
      <c r="M94" s="63">
        <v>0</v>
      </c>
      <c r="N94" s="63">
        <v>0</v>
      </c>
      <c r="O94" s="63">
        <v>2028.1110727630785</v>
      </c>
      <c r="P94" s="63">
        <v>0</v>
      </c>
      <c r="Q94" s="63">
        <v>2602.2581166446616</v>
      </c>
      <c r="R94" s="63">
        <v>0</v>
      </c>
      <c r="S94" s="63">
        <v>0</v>
      </c>
      <c r="T94" s="63">
        <v>5051.125170572026</v>
      </c>
      <c r="U94" s="68">
        <v>36</v>
      </c>
      <c r="V94" s="65">
        <v>36</v>
      </c>
      <c r="W94" s="69" t="s">
        <v>77</v>
      </c>
      <c r="X94" s="62"/>
      <c r="Y94" s="63">
        <f>SUM(Z94:AM94)</f>
        <v>2394.1183155981271</v>
      </c>
      <c r="Z94" s="63">
        <v>0</v>
      </c>
      <c r="AA94" s="63">
        <v>29.784970444789504</v>
      </c>
      <c r="AB94" s="63">
        <v>0</v>
      </c>
      <c r="AC94" s="63">
        <v>0</v>
      </c>
      <c r="AD94" s="63">
        <v>0</v>
      </c>
      <c r="AE94" s="63">
        <v>313.49690827968652</v>
      </c>
      <c r="AF94" s="63">
        <v>53.394968846330656</v>
      </c>
      <c r="AG94" s="63">
        <v>1966.0445739803561</v>
      </c>
      <c r="AH94" s="63">
        <v>0</v>
      </c>
      <c r="AI94" s="63">
        <v>0</v>
      </c>
      <c r="AJ94" s="63">
        <v>31.289183267175833</v>
      </c>
      <c r="AK94" s="63">
        <v>0</v>
      </c>
      <c r="AL94" s="63">
        <v>0</v>
      </c>
      <c r="AM94" s="63">
        <v>0.10771077978880587</v>
      </c>
      <c r="AN94" s="63">
        <f>SUM(AO94:AP94)</f>
        <v>56726.650724911779</v>
      </c>
      <c r="AO94" s="63">
        <v>55898.767114282236</v>
      </c>
      <c r="AP94" s="63">
        <v>827.88361062954209</v>
      </c>
      <c r="AQ94" s="63">
        <f>SUM(AR94:AS94)</f>
        <v>361.00771794516697</v>
      </c>
      <c r="AR94" s="63">
        <v>140.99870706927237</v>
      </c>
      <c r="AS94" s="63">
        <v>220.00901087589457</v>
      </c>
      <c r="AT94" s="68">
        <v>36</v>
      </c>
    </row>
    <row r="95" spans="1:46" s="55" customFormat="1" ht="20.25" customHeight="1" x14ac:dyDescent="0.2">
      <c r="A95" s="36"/>
      <c r="B95" s="56" t="s">
        <v>78</v>
      </c>
      <c r="C95" s="57" t="s">
        <v>79</v>
      </c>
      <c r="D95" s="54"/>
      <c r="E95" s="102">
        <f>SUM(E96:E100)</f>
        <v>68646.967735001468</v>
      </c>
      <c r="F95" s="102">
        <f>SUM(F96:F100)</f>
        <v>4222.6616172681734</v>
      </c>
      <c r="G95" s="102">
        <f>SUM(G96:G100)</f>
        <v>3016.1658283062056</v>
      </c>
      <c r="H95" s="102">
        <f>SUM(H96:H100)</f>
        <v>0</v>
      </c>
      <c r="I95" s="102">
        <f>SUM(I96:I100)</f>
        <v>0</v>
      </c>
      <c r="J95" s="102">
        <f>SUM(J96:J100)</f>
        <v>0</v>
      </c>
      <c r="K95" s="102">
        <f>SUM(K96:K100)</f>
        <v>0</v>
      </c>
      <c r="L95" s="102">
        <f>SUM(L96:L100)</f>
        <v>0</v>
      </c>
      <c r="M95" s="102">
        <f>SUM(M96:M100)</f>
        <v>0</v>
      </c>
      <c r="N95" s="102">
        <f>SUM(N96:N100)</f>
        <v>0</v>
      </c>
      <c r="O95" s="102">
        <f>SUM(O96:O100)</f>
        <v>2.5770751876965201E-5</v>
      </c>
      <c r="P95" s="102">
        <f>SUM(P96:P100)</f>
        <v>0</v>
      </c>
      <c r="Q95" s="102">
        <f>SUM(Q96:Q100)</f>
        <v>3015.7040591158748</v>
      </c>
      <c r="R95" s="102">
        <f>SUM(R96:R100)</f>
        <v>0</v>
      </c>
      <c r="S95" s="102">
        <f>SUM(S96:S100)</f>
        <v>0</v>
      </c>
      <c r="T95" s="102">
        <f>SUM(T96:T100)</f>
        <v>0.46174341957885301</v>
      </c>
      <c r="U95" s="58" t="s">
        <v>265</v>
      </c>
      <c r="V95" s="56" t="s">
        <v>265</v>
      </c>
      <c r="W95" s="57" t="s">
        <v>266</v>
      </c>
      <c r="X95" s="91"/>
      <c r="Y95" s="102">
        <f>SUM(Y96:Y100)</f>
        <v>1206.4957889619682</v>
      </c>
      <c r="Z95" s="102">
        <f>SUM(Z96:Z100)</f>
        <v>0</v>
      </c>
      <c r="AA95" s="102">
        <f>SUM(AA96:AA100)</f>
        <v>263.02069576587701</v>
      </c>
      <c r="AB95" s="102">
        <f>SUM(AB96:AB100)</f>
        <v>0</v>
      </c>
      <c r="AC95" s="102">
        <f>SUM(AC96:AC100)</f>
        <v>0</v>
      </c>
      <c r="AD95" s="102">
        <f>SUM(AD96:AD100)</f>
        <v>0</v>
      </c>
      <c r="AE95" s="102">
        <f>SUM(AE96:AE100)</f>
        <v>430.79356489113621</v>
      </c>
      <c r="AF95" s="102">
        <f>SUM(AF96:AF100)</f>
        <v>66.306306188636938</v>
      </c>
      <c r="AG95" s="102">
        <f>SUM(AG96:AG100)</f>
        <v>181.56147451026183</v>
      </c>
      <c r="AH95" s="102">
        <f>SUM(AH96:AH100)</f>
        <v>0</v>
      </c>
      <c r="AI95" s="102">
        <f>SUM(AI96:AI100)</f>
        <v>0</v>
      </c>
      <c r="AJ95" s="102">
        <f>SUM(AJ96:AJ100)</f>
        <v>264.81374760605621</v>
      </c>
      <c r="AK95" s="102">
        <f>SUM(AK96:AK100)</f>
        <v>0</v>
      </c>
      <c r="AL95" s="102">
        <f>SUM(AL96:AL100)</f>
        <v>0</v>
      </c>
      <c r="AM95" s="102">
        <f>SUM(AM96:AM100)</f>
        <v>0</v>
      </c>
      <c r="AN95" s="102">
        <f>SUM(AN96:AN100)</f>
        <v>62619.763611546063</v>
      </c>
      <c r="AO95" s="102">
        <f>SUM(AO96:AO100)</f>
        <v>62269.520404961055</v>
      </c>
      <c r="AP95" s="102">
        <f>SUM(AP96:AP100)</f>
        <v>350.24320658500847</v>
      </c>
      <c r="AQ95" s="102">
        <f>SUM(AQ96:AQ100)</f>
        <v>1804.5425061872295</v>
      </c>
      <c r="AR95" s="102">
        <f>SUM(AR96:AR100)</f>
        <v>357.43865423709633</v>
      </c>
      <c r="AS95" s="102">
        <f>SUM(AS96:AS100)</f>
        <v>1447.1038519501333</v>
      </c>
      <c r="AT95" s="58" t="s">
        <v>78</v>
      </c>
    </row>
    <row r="96" spans="1:46" s="65" customFormat="1" ht="20.25" customHeight="1" x14ac:dyDescent="0.2">
      <c r="A96" s="59"/>
      <c r="B96" s="65">
        <v>37</v>
      </c>
      <c r="C96" s="69" t="s">
        <v>80</v>
      </c>
      <c r="D96" s="62"/>
      <c r="E96" s="63">
        <f>+F96+AN96+AQ96</f>
        <v>39578.766527316089</v>
      </c>
      <c r="F96" s="63">
        <f>+G96+Y96</f>
        <v>987.56091925906185</v>
      </c>
      <c r="G96" s="63">
        <f>SUM(H96:T96)</f>
        <v>812.24822165313844</v>
      </c>
      <c r="H96" s="63">
        <v>0</v>
      </c>
      <c r="I96" s="63">
        <v>0</v>
      </c>
      <c r="J96" s="63">
        <v>0</v>
      </c>
      <c r="K96" s="63">
        <v>0</v>
      </c>
      <c r="L96" s="63">
        <v>0</v>
      </c>
      <c r="M96" s="63">
        <v>0</v>
      </c>
      <c r="N96" s="63">
        <v>0</v>
      </c>
      <c r="O96" s="63">
        <v>0</v>
      </c>
      <c r="P96" s="63">
        <v>0</v>
      </c>
      <c r="Q96" s="63">
        <v>812.24822165313844</v>
      </c>
      <c r="R96" s="63">
        <v>0</v>
      </c>
      <c r="S96" s="63">
        <v>0</v>
      </c>
      <c r="T96" s="63">
        <v>0</v>
      </c>
      <c r="U96" s="68">
        <v>37</v>
      </c>
      <c r="V96" s="65">
        <v>37</v>
      </c>
      <c r="W96" s="69" t="s">
        <v>80</v>
      </c>
      <c r="X96" s="62"/>
      <c r="Y96" s="63">
        <f>SUM(Z96:AM96)</f>
        <v>175.31269760592346</v>
      </c>
      <c r="Z96" s="63">
        <v>0</v>
      </c>
      <c r="AA96" s="63">
        <v>12.44089519387331</v>
      </c>
      <c r="AB96" s="63">
        <v>0</v>
      </c>
      <c r="AC96" s="63">
        <v>0</v>
      </c>
      <c r="AD96" s="63">
        <v>0</v>
      </c>
      <c r="AE96" s="63">
        <v>30.909397897943187</v>
      </c>
      <c r="AF96" s="63">
        <v>20.004841197139715</v>
      </c>
      <c r="AG96" s="63">
        <v>60.090196900261347</v>
      </c>
      <c r="AH96" s="63">
        <v>0</v>
      </c>
      <c r="AI96" s="63">
        <v>0</v>
      </c>
      <c r="AJ96" s="63">
        <v>51.867366416705892</v>
      </c>
      <c r="AK96" s="63">
        <v>0</v>
      </c>
      <c r="AL96" s="63">
        <v>0</v>
      </c>
      <c r="AM96" s="63">
        <v>0</v>
      </c>
      <c r="AN96" s="63">
        <f>SUM(AO96:AP96)</f>
        <v>37631.169436477641</v>
      </c>
      <c r="AO96" s="63">
        <v>37492.66212224443</v>
      </c>
      <c r="AP96" s="63">
        <v>138.50731423321122</v>
      </c>
      <c r="AQ96" s="63">
        <f>SUM(AR96:AS96)</f>
        <v>960.03617157938288</v>
      </c>
      <c r="AR96" s="63">
        <v>271.3812412973146</v>
      </c>
      <c r="AS96" s="63">
        <v>688.65493028206822</v>
      </c>
      <c r="AT96" s="68">
        <v>37</v>
      </c>
    </row>
    <row r="97" spans="1:47" s="65" customFormat="1" ht="20.25" customHeight="1" x14ac:dyDescent="0.2">
      <c r="A97" s="59"/>
      <c r="B97" s="65">
        <v>38</v>
      </c>
      <c r="C97" s="69" t="s">
        <v>81</v>
      </c>
      <c r="D97" s="62"/>
      <c r="E97" s="63">
        <f>+F97+AN97+AQ97</f>
        <v>3908.4067525745527</v>
      </c>
      <c r="F97" s="63">
        <f>+G97+Y97</f>
        <v>520.08410584542162</v>
      </c>
      <c r="G97" s="63">
        <f>SUM(H97:T97)</f>
        <v>395.81017133276521</v>
      </c>
      <c r="H97" s="63">
        <v>0</v>
      </c>
      <c r="I97" s="63">
        <v>0</v>
      </c>
      <c r="J97" s="63">
        <v>0</v>
      </c>
      <c r="K97" s="63">
        <v>0</v>
      </c>
      <c r="L97" s="63">
        <v>0</v>
      </c>
      <c r="M97" s="63">
        <v>0</v>
      </c>
      <c r="N97" s="63">
        <v>0</v>
      </c>
      <c r="O97" s="63">
        <v>0</v>
      </c>
      <c r="P97" s="63">
        <v>0</v>
      </c>
      <c r="Q97" s="63">
        <v>395.81017133276521</v>
      </c>
      <c r="R97" s="63">
        <v>0</v>
      </c>
      <c r="S97" s="63">
        <v>0</v>
      </c>
      <c r="T97" s="63">
        <v>0</v>
      </c>
      <c r="U97" s="68">
        <v>38</v>
      </c>
      <c r="V97" s="65">
        <v>38</v>
      </c>
      <c r="W97" s="69" t="s">
        <v>81</v>
      </c>
      <c r="X97" s="62"/>
      <c r="Y97" s="63">
        <f>SUM(Z97:AM97)</f>
        <v>124.27393451265635</v>
      </c>
      <c r="Z97" s="63">
        <v>0</v>
      </c>
      <c r="AA97" s="63">
        <v>6.1489091576997001</v>
      </c>
      <c r="AB97" s="63">
        <v>0</v>
      </c>
      <c r="AC97" s="63">
        <v>0</v>
      </c>
      <c r="AD97" s="63">
        <v>0</v>
      </c>
      <c r="AE97" s="63">
        <v>43.041442229842239</v>
      </c>
      <c r="AF97" s="63">
        <v>4.1509423968191648</v>
      </c>
      <c r="AG97" s="63">
        <v>61.499477341468214</v>
      </c>
      <c r="AH97" s="63">
        <v>0</v>
      </c>
      <c r="AI97" s="63">
        <v>0</v>
      </c>
      <c r="AJ97" s="63">
        <v>9.4331633868270348</v>
      </c>
      <c r="AK97" s="63">
        <v>0</v>
      </c>
      <c r="AL97" s="63">
        <v>0</v>
      </c>
      <c r="AM97" s="63">
        <v>0</v>
      </c>
      <c r="AN97" s="63">
        <f>SUM(AO97:AP97)</f>
        <v>3280.361633160202</v>
      </c>
      <c r="AO97" s="63">
        <v>3214.1747477797253</v>
      </c>
      <c r="AP97" s="63">
        <v>66.186885380476724</v>
      </c>
      <c r="AQ97" s="63">
        <f>SUM(AR97:AS97)</f>
        <v>107.96101356892889</v>
      </c>
      <c r="AR97" s="63">
        <v>0</v>
      </c>
      <c r="AS97" s="63">
        <v>107.96101356892889</v>
      </c>
      <c r="AT97" s="68">
        <v>38</v>
      </c>
    </row>
    <row r="98" spans="1:47" s="65" customFormat="1" ht="20.25" customHeight="1" x14ac:dyDescent="0.2">
      <c r="A98" s="59"/>
      <c r="B98" s="65">
        <v>39</v>
      </c>
      <c r="C98" s="69" t="s">
        <v>82</v>
      </c>
      <c r="D98" s="62"/>
      <c r="E98" s="63">
        <f>+F98+AN98+AQ98</f>
        <v>15685.122171946665</v>
      </c>
      <c r="F98" s="63">
        <f>+G98+Y98</f>
        <v>1439.6286401126165</v>
      </c>
      <c r="G98" s="63">
        <f>SUM(H98:T98)</f>
        <v>946.94231414052069</v>
      </c>
      <c r="H98" s="63">
        <v>0</v>
      </c>
      <c r="I98" s="63">
        <v>0</v>
      </c>
      <c r="J98" s="63">
        <v>0</v>
      </c>
      <c r="K98" s="63">
        <v>0</v>
      </c>
      <c r="L98" s="63">
        <v>0</v>
      </c>
      <c r="M98" s="63">
        <v>0</v>
      </c>
      <c r="N98" s="63">
        <v>0</v>
      </c>
      <c r="O98" s="63">
        <v>2.5770751876965201E-5</v>
      </c>
      <c r="P98" s="63">
        <v>0</v>
      </c>
      <c r="Q98" s="63">
        <v>946.48054495018994</v>
      </c>
      <c r="R98" s="63">
        <v>0</v>
      </c>
      <c r="S98" s="63">
        <v>0</v>
      </c>
      <c r="T98" s="63">
        <v>0.46174341957885301</v>
      </c>
      <c r="U98" s="68">
        <v>39</v>
      </c>
      <c r="V98" s="65">
        <v>39</v>
      </c>
      <c r="W98" s="69" t="s">
        <v>82</v>
      </c>
      <c r="X98" s="62"/>
      <c r="Y98" s="63">
        <f>SUM(Z98:AM98)</f>
        <v>492.68632597209586</v>
      </c>
      <c r="Z98" s="63">
        <v>0</v>
      </c>
      <c r="AA98" s="63">
        <v>126.21345214845196</v>
      </c>
      <c r="AB98" s="63">
        <v>0</v>
      </c>
      <c r="AC98" s="63">
        <v>0</v>
      </c>
      <c r="AD98" s="63">
        <v>0</v>
      </c>
      <c r="AE98" s="63">
        <v>242.25250114311308</v>
      </c>
      <c r="AF98" s="63">
        <v>17.722545665338348</v>
      </c>
      <c r="AG98" s="63">
        <v>26.7905746506135</v>
      </c>
      <c r="AH98" s="63">
        <v>0</v>
      </c>
      <c r="AI98" s="63">
        <v>0</v>
      </c>
      <c r="AJ98" s="63">
        <v>79.707252364578963</v>
      </c>
      <c r="AK98" s="63">
        <v>0</v>
      </c>
      <c r="AL98" s="63">
        <v>0</v>
      </c>
      <c r="AM98" s="63">
        <v>0</v>
      </c>
      <c r="AN98" s="63">
        <f>SUM(AO98:AP98)</f>
        <v>13821.906695789783</v>
      </c>
      <c r="AO98" s="63">
        <v>13725.107283054771</v>
      </c>
      <c r="AP98" s="63">
        <v>96.799412735012083</v>
      </c>
      <c r="AQ98" s="63">
        <f>SUM(AR98:AS98)</f>
        <v>423.58683604426483</v>
      </c>
      <c r="AR98" s="63">
        <v>33.259147454027449</v>
      </c>
      <c r="AS98" s="63">
        <v>390.32768859023736</v>
      </c>
      <c r="AT98" s="68">
        <v>39</v>
      </c>
    </row>
    <row r="99" spans="1:47" s="65" customFormat="1" ht="20.25" customHeight="1" x14ac:dyDescent="0.2">
      <c r="A99" s="59"/>
      <c r="B99" s="65">
        <v>40</v>
      </c>
      <c r="C99" s="69" t="s">
        <v>83</v>
      </c>
      <c r="D99" s="62"/>
      <c r="E99" s="63">
        <f>+F99+AN99+AQ99</f>
        <v>5100.1856857852999</v>
      </c>
      <c r="F99" s="63">
        <f>+G99+Y99</f>
        <v>296.03563148757615</v>
      </c>
      <c r="G99" s="63">
        <f>SUM(H99:T99)</f>
        <v>178.28725807174675</v>
      </c>
      <c r="H99" s="63">
        <v>0</v>
      </c>
      <c r="I99" s="63">
        <v>0</v>
      </c>
      <c r="J99" s="63">
        <v>0</v>
      </c>
      <c r="K99" s="63">
        <v>0</v>
      </c>
      <c r="L99" s="63">
        <v>0</v>
      </c>
      <c r="M99" s="63">
        <v>0</v>
      </c>
      <c r="N99" s="63">
        <v>0</v>
      </c>
      <c r="O99" s="63">
        <v>0</v>
      </c>
      <c r="P99" s="63">
        <v>0</v>
      </c>
      <c r="Q99" s="63">
        <v>178.28725807174675</v>
      </c>
      <c r="R99" s="63">
        <v>0</v>
      </c>
      <c r="S99" s="63">
        <v>0</v>
      </c>
      <c r="T99" s="63">
        <v>0</v>
      </c>
      <c r="U99" s="68">
        <v>40</v>
      </c>
      <c r="V99" s="65">
        <v>40</v>
      </c>
      <c r="W99" s="69" t="s">
        <v>83</v>
      </c>
      <c r="X99" s="62"/>
      <c r="Y99" s="63">
        <f>SUM(Z99:AM99)</f>
        <v>117.74837341582939</v>
      </c>
      <c r="Z99" s="63">
        <v>0</v>
      </c>
      <c r="AA99" s="63">
        <v>11.170495962869945</v>
      </c>
      <c r="AB99" s="63">
        <v>0</v>
      </c>
      <c r="AC99" s="63">
        <v>0</v>
      </c>
      <c r="AD99" s="63">
        <v>0</v>
      </c>
      <c r="AE99" s="63">
        <v>17.573435688092836</v>
      </c>
      <c r="AF99" s="63">
        <v>0.42087256052447802</v>
      </c>
      <c r="AG99" s="63">
        <v>9.349119916866421</v>
      </c>
      <c r="AH99" s="63">
        <v>0</v>
      </c>
      <c r="AI99" s="63">
        <v>0</v>
      </c>
      <c r="AJ99" s="63">
        <v>79.234449287475712</v>
      </c>
      <c r="AK99" s="63">
        <v>0</v>
      </c>
      <c r="AL99" s="63">
        <v>0</v>
      </c>
      <c r="AM99" s="63">
        <v>0</v>
      </c>
      <c r="AN99" s="63">
        <f>SUM(AO99:AP99)</f>
        <v>4751.8521694232704</v>
      </c>
      <c r="AO99" s="63">
        <v>4738.4297809802947</v>
      </c>
      <c r="AP99" s="63">
        <v>13.422388442975716</v>
      </c>
      <c r="AQ99" s="63">
        <f>SUM(AR99:AS99)</f>
        <v>52.297884874452961</v>
      </c>
      <c r="AR99" s="63">
        <v>12.68956210969384</v>
      </c>
      <c r="AS99" s="63">
        <v>39.608322764759123</v>
      </c>
      <c r="AT99" s="68">
        <v>40</v>
      </c>
    </row>
    <row r="100" spans="1:47" s="65" customFormat="1" ht="20.25" customHeight="1" x14ac:dyDescent="0.2">
      <c r="A100" s="59"/>
      <c r="B100" s="65">
        <v>41</v>
      </c>
      <c r="C100" s="61" t="s">
        <v>84</v>
      </c>
      <c r="D100" s="62"/>
      <c r="E100" s="70">
        <f>+F100+AN100+AQ100</f>
        <v>4374.4865973788619</v>
      </c>
      <c r="F100" s="70">
        <f>+G100+Y100</f>
        <v>979.35232056349764</v>
      </c>
      <c r="G100" s="70">
        <f>SUM(H100:T100)</f>
        <v>682.8778631080346</v>
      </c>
      <c r="H100" s="70">
        <v>0</v>
      </c>
      <c r="I100" s="70">
        <v>0</v>
      </c>
      <c r="J100" s="70">
        <v>0</v>
      </c>
      <c r="K100" s="70">
        <v>0</v>
      </c>
      <c r="L100" s="70">
        <v>0</v>
      </c>
      <c r="M100" s="70">
        <v>0</v>
      </c>
      <c r="N100" s="70">
        <v>0</v>
      </c>
      <c r="O100" s="70">
        <v>0</v>
      </c>
      <c r="P100" s="70">
        <v>0</v>
      </c>
      <c r="Q100" s="70">
        <v>682.8778631080346</v>
      </c>
      <c r="R100" s="70">
        <v>0</v>
      </c>
      <c r="S100" s="70">
        <v>0</v>
      </c>
      <c r="T100" s="70">
        <v>0</v>
      </c>
      <c r="U100" s="68">
        <v>41</v>
      </c>
      <c r="V100" s="65">
        <v>41</v>
      </c>
      <c r="W100" s="61" t="s">
        <v>84</v>
      </c>
      <c r="X100" s="62"/>
      <c r="Y100" s="70">
        <f>SUM(Z100:AM100)</f>
        <v>296.4744574554631</v>
      </c>
      <c r="Z100" s="70">
        <v>0</v>
      </c>
      <c r="AA100" s="63">
        <v>107.04694330298204</v>
      </c>
      <c r="AB100" s="70">
        <v>0</v>
      </c>
      <c r="AC100" s="70">
        <v>0</v>
      </c>
      <c r="AD100" s="70">
        <v>0</v>
      </c>
      <c r="AE100" s="70">
        <v>97.016787932144894</v>
      </c>
      <c r="AF100" s="70">
        <v>24.00710436881522</v>
      </c>
      <c r="AG100" s="70">
        <v>23.832105701052349</v>
      </c>
      <c r="AH100" s="70">
        <v>0</v>
      </c>
      <c r="AI100" s="70">
        <v>0</v>
      </c>
      <c r="AJ100" s="70">
        <v>44.571516150468618</v>
      </c>
      <c r="AK100" s="70">
        <v>0</v>
      </c>
      <c r="AL100" s="70">
        <v>0</v>
      </c>
      <c r="AM100" s="70">
        <v>0</v>
      </c>
      <c r="AN100" s="70">
        <f>SUM(AO100:AP100)</f>
        <v>3134.4736766951646</v>
      </c>
      <c r="AO100" s="70">
        <v>3099.1464709018319</v>
      </c>
      <c r="AP100" s="70">
        <v>35.327205793332723</v>
      </c>
      <c r="AQ100" s="70">
        <f>SUM(AR100:AS100)</f>
        <v>260.66060012020012</v>
      </c>
      <c r="AR100" s="70">
        <v>40.108703376060411</v>
      </c>
      <c r="AS100" s="70">
        <v>220.5518967441397</v>
      </c>
      <c r="AT100" s="68">
        <v>41</v>
      </c>
    </row>
    <row r="101" spans="1:47" s="55" customFormat="1" ht="20.25" customHeight="1" x14ac:dyDescent="0.2">
      <c r="A101" s="36"/>
      <c r="B101" s="56" t="s">
        <v>85</v>
      </c>
      <c r="C101" s="57" t="s">
        <v>86</v>
      </c>
      <c r="D101" s="54"/>
      <c r="E101" s="103">
        <f>SUM(E102:E109)</f>
        <v>93825.303691114721</v>
      </c>
      <c r="F101" s="103">
        <f>SUM(F102:F109)</f>
        <v>33257.416295576979</v>
      </c>
      <c r="G101" s="103">
        <f>SUM(G102:G109)</f>
        <v>2258.2184890868702</v>
      </c>
      <c r="H101" s="103">
        <f>SUM(H102:H109)</f>
        <v>0</v>
      </c>
      <c r="I101" s="103">
        <f>SUM(I102:I109)</f>
        <v>0</v>
      </c>
      <c r="J101" s="103">
        <f>SUM(J102:J109)</f>
        <v>0</v>
      </c>
      <c r="K101" s="103">
        <f>SUM(K102:K109)</f>
        <v>0</v>
      </c>
      <c r="L101" s="103">
        <f>SUM(L102:L109)</f>
        <v>0</v>
      </c>
      <c r="M101" s="103">
        <f>SUM(M102:M109)</f>
        <v>0</v>
      </c>
      <c r="N101" s="103">
        <f>SUM(N102:N109)</f>
        <v>0</v>
      </c>
      <c r="O101" s="103">
        <f>SUM(O102:O109)</f>
        <v>9.2908209933095378</v>
      </c>
      <c r="P101" s="103">
        <f>SUM(P102:P109)</f>
        <v>0</v>
      </c>
      <c r="Q101" s="103">
        <f>SUM(Q102:Q109)</f>
        <v>2246.1034272677534</v>
      </c>
      <c r="R101" s="103">
        <f>SUM(R102:R109)</f>
        <v>0</v>
      </c>
      <c r="S101" s="103">
        <f>SUM(S102:S109)</f>
        <v>0</v>
      </c>
      <c r="T101" s="103">
        <f>SUM(T102:T109)</f>
        <v>2.8242408258073888</v>
      </c>
      <c r="U101" s="58" t="s">
        <v>267</v>
      </c>
      <c r="V101" s="56" t="s">
        <v>267</v>
      </c>
      <c r="W101" s="57" t="s">
        <v>268</v>
      </c>
      <c r="X101" s="91"/>
      <c r="Y101" s="103">
        <f>SUM(Y102:Y109)</f>
        <v>30999.197806490105</v>
      </c>
      <c r="Z101" s="103">
        <f>SUM(Z102:Z109)</f>
        <v>112.705962196917</v>
      </c>
      <c r="AA101" s="103">
        <f>SUM(AA102:AA109)</f>
        <v>1538.9188293049742</v>
      </c>
      <c r="AB101" s="103">
        <f>SUM(AB102:AB109)</f>
        <v>0</v>
      </c>
      <c r="AC101" s="103">
        <f>SUM(AC102:AC109)</f>
        <v>0</v>
      </c>
      <c r="AD101" s="103">
        <f>SUM(AD102:AD109)</f>
        <v>0</v>
      </c>
      <c r="AE101" s="103">
        <f>SUM(AE102:AE109)</f>
        <v>1908.5478819330294</v>
      </c>
      <c r="AF101" s="103">
        <f>SUM(AF102:AF109)</f>
        <v>18489.076400721315</v>
      </c>
      <c r="AG101" s="103">
        <f>SUM(AG102:AG109)</f>
        <v>6541.1284934784044</v>
      </c>
      <c r="AH101" s="103">
        <f>SUM(AH102:AH109)</f>
        <v>506.93082504118979</v>
      </c>
      <c r="AI101" s="103">
        <f>SUM(AI102:AI109)</f>
        <v>0</v>
      </c>
      <c r="AJ101" s="103">
        <f>SUM(AJ102:AJ109)</f>
        <v>1899.1283124396102</v>
      </c>
      <c r="AK101" s="103">
        <f>SUM(AK102:AK109)</f>
        <v>0</v>
      </c>
      <c r="AL101" s="103">
        <f>SUM(AL102:AL109)</f>
        <v>0</v>
      </c>
      <c r="AM101" s="103">
        <f>SUM(AM102:AM109)</f>
        <v>2.7611013746659818</v>
      </c>
      <c r="AN101" s="103">
        <f>SUM(AN102:AN109)</f>
        <v>58097.496834374979</v>
      </c>
      <c r="AO101" s="103">
        <f>SUM(AO102:AO109)</f>
        <v>57142.731049206181</v>
      </c>
      <c r="AP101" s="103">
        <f>SUM(AP102:AP109)</f>
        <v>954.7657851688009</v>
      </c>
      <c r="AQ101" s="103">
        <f>SUM(AQ102:AQ109)</f>
        <v>2470.3905611627642</v>
      </c>
      <c r="AR101" s="103">
        <f>SUM(AR102:AR109)</f>
        <v>543.87441380350276</v>
      </c>
      <c r="AS101" s="103">
        <f>SUM(AS102:AS109)</f>
        <v>1926.5161473592614</v>
      </c>
      <c r="AT101" s="58" t="s">
        <v>85</v>
      </c>
      <c r="AU101" s="65"/>
    </row>
    <row r="102" spans="1:47" s="65" customFormat="1" ht="20.25" customHeight="1" x14ac:dyDescent="0.2">
      <c r="A102" s="59"/>
      <c r="B102" s="65">
        <v>42</v>
      </c>
      <c r="C102" s="61" t="s">
        <v>87</v>
      </c>
      <c r="D102" s="62"/>
      <c r="E102" s="63">
        <f>+F102+AN102+AQ102</f>
        <v>318.27791322931137</v>
      </c>
      <c r="F102" s="63">
        <f>+G102+Y102</f>
        <v>134.37439303012371</v>
      </c>
      <c r="G102" s="63">
        <f>SUM(H102:T102)</f>
        <v>40.330087787817895</v>
      </c>
      <c r="H102" s="70">
        <v>0</v>
      </c>
      <c r="I102" s="70">
        <v>0</v>
      </c>
      <c r="J102" s="70">
        <v>0</v>
      </c>
      <c r="K102" s="70">
        <v>0</v>
      </c>
      <c r="L102" s="70">
        <v>0</v>
      </c>
      <c r="M102" s="70">
        <v>0</v>
      </c>
      <c r="N102" s="70">
        <v>0</v>
      </c>
      <c r="O102" s="70">
        <v>0</v>
      </c>
      <c r="P102" s="70">
        <v>0</v>
      </c>
      <c r="Q102" s="70">
        <v>40.330087787817895</v>
      </c>
      <c r="R102" s="70">
        <v>0</v>
      </c>
      <c r="S102" s="70">
        <v>0</v>
      </c>
      <c r="T102" s="70">
        <v>0</v>
      </c>
      <c r="U102" s="68">
        <v>42</v>
      </c>
      <c r="V102" s="65">
        <v>42</v>
      </c>
      <c r="W102" s="61" t="s">
        <v>87</v>
      </c>
      <c r="X102" s="62"/>
      <c r="Y102" s="63">
        <f>SUM(Z102:AM102)</f>
        <v>94.044305242305825</v>
      </c>
      <c r="Z102" s="70">
        <v>0</v>
      </c>
      <c r="AA102" s="70">
        <v>0.55860175054496575</v>
      </c>
      <c r="AB102" s="70">
        <v>0</v>
      </c>
      <c r="AC102" s="70">
        <v>0</v>
      </c>
      <c r="AD102" s="70">
        <v>0</v>
      </c>
      <c r="AE102" s="70">
        <v>7.4946769255383261</v>
      </c>
      <c r="AF102" s="70">
        <v>47.407115293135682</v>
      </c>
      <c r="AG102" s="70">
        <v>32.56105564597533</v>
      </c>
      <c r="AH102" s="70">
        <v>0</v>
      </c>
      <c r="AI102" s="70">
        <v>0</v>
      </c>
      <c r="AJ102" s="70">
        <v>6.0228556271115181</v>
      </c>
      <c r="AK102" s="70">
        <v>0</v>
      </c>
      <c r="AL102" s="70">
        <v>0</v>
      </c>
      <c r="AM102" s="70">
        <v>0</v>
      </c>
      <c r="AN102" s="70">
        <f>SUM(AO102:AP102)</f>
        <v>183.90352019918768</v>
      </c>
      <c r="AO102" s="70">
        <v>183.04349459918768</v>
      </c>
      <c r="AP102" s="70">
        <v>0.86002560000000017</v>
      </c>
      <c r="AQ102" s="70">
        <f>SUM(AR102:AS102)</f>
        <v>0</v>
      </c>
      <c r="AR102" s="70">
        <v>0</v>
      </c>
      <c r="AS102" s="70">
        <v>0</v>
      </c>
      <c r="AT102" s="68">
        <v>42</v>
      </c>
    </row>
    <row r="103" spans="1:47" s="65" customFormat="1" ht="20.25" customHeight="1" x14ac:dyDescent="0.2">
      <c r="A103" s="59"/>
      <c r="B103" s="65">
        <v>43</v>
      </c>
      <c r="C103" s="61" t="s">
        <v>88</v>
      </c>
      <c r="D103" s="62"/>
      <c r="E103" s="63">
        <f>+F103+AN103+AQ103</f>
        <v>2583.4261449227401</v>
      </c>
      <c r="F103" s="63">
        <f>+G103+Y103</f>
        <v>1030.096058657088</v>
      </c>
      <c r="G103" s="63">
        <f>SUM(H103:T103)</f>
        <v>211.62484096261949</v>
      </c>
      <c r="H103" s="63">
        <v>0</v>
      </c>
      <c r="I103" s="63">
        <v>0</v>
      </c>
      <c r="J103" s="63">
        <v>0</v>
      </c>
      <c r="K103" s="63">
        <v>0</v>
      </c>
      <c r="L103" s="63">
        <v>0</v>
      </c>
      <c r="M103" s="63">
        <v>0</v>
      </c>
      <c r="N103" s="63">
        <v>0</v>
      </c>
      <c r="O103" s="63">
        <v>0</v>
      </c>
      <c r="P103" s="63">
        <v>0</v>
      </c>
      <c r="Q103" s="63">
        <v>211.62484096261949</v>
      </c>
      <c r="R103" s="63">
        <v>0</v>
      </c>
      <c r="S103" s="63">
        <v>0</v>
      </c>
      <c r="T103" s="63">
        <v>0</v>
      </c>
      <c r="U103" s="68">
        <v>43</v>
      </c>
      <c r="V103" s="65">
        <v>43</v>
      </c>
      <c r="W103" s="61" t="s">
        <v>88</v>
      </c>
      <c r="X103" s="62"/>
      <c r="Y103" s="63">
        <f>SUM(Z103:AM103)</f>
        <v>818.47121769446846</v>
      </c>
      <c r="Z103" s="63">
        <v>0</v>
      </c>
      <c r="AA103" s="63">
        <v>153.45489863283726</v>
      </c>
      <c r="AB103" s="63">
        <v>0</v>
      </c>
      <c r="AC103" s="63">
        <v>0</v>
      </c>
      <c r="AD103" s="63">
        <v>0</v>
      </c>
      <c r="AE103" s="63">
        <v>406.22484286105652</v>
      </c>
      <c r="AF103" s="63">
        <v>23.856482353610605</v>
      </c>
      <c r="AG103" s="63">
        <v>22.715919342409119</v>
      </c>
      <c r="AH103" s="63">
        <v>0</v>
      </c>
      <c r="AI103" s="63">
        <v>0</v>
      </c>
      <c r="AJ103" s="63">
        <v>212.2190745045549</v>
      </c>
      <c r="AK103" s="63">
        <v>0</v>
      </c>
      <c r="AL103" s="63">
        <v>0</v>
      </c>
      <c r="AM103" s="63">
        <v>0</v>
      </c>
      <c r="AN103" s="63">
        <f>SUM(AO103:AP103)</f>
        <v>1553.3300862656522</v>
      </c>
      <c r="AO103" s="63">
        <v>1545.5839032792674</v>
      </c>
      <c r="AP103" s="63">
        <v>7.7461829863848379</v>
      </c>
      <c r="AQ103" s="63">
        <f>SUM(AR103:AS103)</f>
        <v>0</v>
      </c>
      <c r="AR103" s="63">
        <v>0</v>
      </c>
      <c r="AS103" s="63">
        <v>0</v>
      </c>
      <c r="AT103" s="68">
        <v>43</v>
      </c>
    </row>
    <row r="104" spans="1:47" s="65" customFormat="1" ht="20.25" customHeight="1" x14ac:dyDescent="0.2">
      <c r="A104" s="59"/>
      <c r="B104" s="65">
        <v>44</v>
      </c>
      <c r="C104" s="61" t="s">
        <v>89</v>
      </c>
      <c r="D104" s="62"/>
      <c r="E104" s="63">
        <f>+F104+AN104+AQ104</f>
        <v>31939.4947713984</v>
      </c>
      <c r="F104" s="63">
        <f>+G104+Y104</f>
        <v>11012.233460349284</v>
      </c>
      <c r="G104" s="63">
        <f>SUM(H104:T104)</f>
        <v>506.40548870667436</v>
      </c>
      <c r="H104" s="63">
        <v>0</v>
      </c>
      <c r="I104" s="63">
        <v>0</v>
      </c>
      <c r="J104" s="63">
        <v>0</v>
      </c>
      <c r="K104" s="63">
        <v>0</v>
      </c>
      <c r="L104" s="63">
        <v>0</v>
      </c>
      <c r="M104" s="63">
        <v>0</v>
      </c>
      <c r="N104" s="63">
        <v>0</v>
      </c>
      <c r="O104" s="63">
        <v>0.51093355320029055</v>
      </c>
      <c r="P104" s="63">
        <v>0</v>
      </c>
      <c r="Q104" s="63">
        <v>503.64406348730836</v>
      </c>
      <c r="R104" s="63">
        <v>0</v>
      </c>
      <c r="S104" s="63">
        <v>0</v>
      </c>
      <c r="T104" s="63">
        <v>2.2504916661657202</v>
      </c>
      <c r="U104" s="68">
        <v>44</v>
      </c>
      <c r="V104" s="65">
        <v>44</v>
      </c>
      <c r="W104" s="61" t="s">
        <v>89</v>
      </c>
      <c r="X104" s="62"/>
      <c r="Y104" s="63">
        <f>SUM(Z104:AM104)</f>
        <v>10505.82797164261</v>
      </c>
      <c r="Z104" s="63">
        <v>0</v>
      </c>
      <c r="AA104" s="63">
        <v>799.07606746701515</v>
      </c>
      <c r="AB104" s="63">
        <v>0</v>
      </c>
      <c r="AC104" s="63">
        <v>0</v>
      </c>
      <c r="AD104" s="63">
        <v>0</v>
      </c>
      <c r="AE104" s="63">
        <v>854.84455852285362</v>
      </c>
      <c r="AF104" s="63">
        <v>8013.2178434960124</v>
      </c>
      <c r="AG104" s="63">
        <v>47.937195386905103</v>
      </c>
      <c r="AH104" s="63">
        <v>0</v>
      </c>
      <c r="AI104" s="63">
        <v>0</v>
      </c>
      <c r="AJ104" s="63">
        <v>790.74537154702955</v>
      </c>
      <c r="AK104" s="63">
        <v>0</v>
      </c>
      <c r="AL104" s="63">
        <v>0</v>
      </c>
      <c r="AM104" s="63">
        <v>6.9352227938671903E-3</v>
      </c>
      <c r="AN104" s="63">
        <f>SUM(AO104:AP104)</f>
        <v>20915.807930496041</v>
      </c>
      <c r="AO104" s="63">
        <v>20460.099499821266</v>
      </c>
      <c r="AP104" s="63">
        <v>455.70843067477472</v>
      </c>
      <c r="AQ104" s="63">
        <f>SUM(AR104:AS104)</f>
        <v>11.453380553073158</v>
      </c>
      <c r="AR104" s="63">
        <v>11.257762758246781</v>
      </c>
      <c r="AS104" s="63">
        <v>0.19561779482637801</v>
      </c>
      <c r="AT104" s="68">
        <v>44</v>
      </c>
    </row>
    <row r="105" spans="1:47" s="65" customFormat="1" ht="20.25" customHeight="1" x14ac:dyDescent="0.2">
      <c r="A105" s="59"/>
      <c r="B105" s="65">
        <v>45</v>
      </c>
      <c r="C105" s="61" t="s">
        <v>90</v>
      </c>
      <c r="D105" s="62"/>
      <c r="E105" s="63">
        <f>+F105+AN105+AQ105</f>
        <v>5805.8291451812138</v>
      </c>
      <c r="F105" s="63">
        <f>+G105+Y105</f>
        <v>5417.0131235140452</v>
      </c>
      <c r="G105" s="63">
        <f>SUM(H105:T105)</f>
        <v>31.075658155455038</v>
      </c>
      <c r="H105" s="63">
        <v>0</v>
      </c>
      <c r="I105" s="63">
        <v>0</v>
      </c>
      <c r="J105" s="63">
        <v>0</v>
      </c>
      <c r="K105" s="63">
        <v>0</v>
      </c>
      <c r="L105" s="63">
        <v>0</v>
      </c>
      <c r="M105" s="63">
        <v>0</v>
      </c>
      <c r="N105" s="63">
        <v>0</v>
      </c>
      <c r="O105" s="63">
        <v>0</v>
      </c>
      <c r="P105" s="63">
        <v>0</v>
      </c>
      <c r="Q105" s="63">
        <v>30.813334338439894</v>
      </c>
      <c r="R105" s="63">
        <v>0</v>
      </c>
      <c r="S105" s="63">
        <v>0</v>
      </c>
      <c r="T105" s="63">
        <v>0.26232381701514512</v>
      </c>
      <c r="U105" s="68">
        <v>45</v>
      </c>
      <c r="V105" s="65">
        <v>45</v>
      </c>
      <c r="W105" s="61" t="s">
        <v>90</v>
      </c>
      <c r="X105" s="62"/>
      <c r="Y105" s="63">
        <f>SUM(Z105:AM105)</f>
        <v>5385.9374653585901</v>
      </c>
      <c r="Z105" s="63">
        <v>0</v>
      </c>
      <c r="AA105" s="63">
        <v>49.576120036476105</v>
      </c>
      <c r="AB105" s="63">
        <v>0</v>
      </c>
      <c r="AC105" s="63">
        <v>0</v>
      </c>
      <c r="AD105" s="63">
        <v>0</v>
      </c>
      <c r="AE105" s="63">
        <v>26.318809755162732</v>
      </c>
      <c r="AF105" s="63">
        <v>884.67079380926714</v>
      </c>
      <c r="AG105" s="63">
        <v>3951.8625547265742</v>
      </c>
      <c r="AH105" s="63">
        <v>440.78676063642399</v>
      </c>
      <c r="AI105" s="63">
        <v>0</v>
      </c>
      <c r="AJ105" s="63">
        <v>31.28941165613136</v>
      </c>
      <c r="AK105" s="63">
        <v>0</v>
      </c>
      <c r="AL105" s="63">
        <v>0</v>
      </c>
      <c r="AM105" s="63">
        <v>1.433014738554272</v>
      </c>
      <c r="AN105" s="63">
        <f>SUM(AO105:AP105)</f>
        <v>388.81602166716846</v>
      </c>
      <c r="AO105" s="63">
        <v>388.53871763593378</v>
      </c>
      <c r="AP105" s="63">
        <v>0.27730403123467795</v>
      </c>
      <c r="AQ105" s="63">
        <f>SUM(AR105:AS105)</f>
        <v>0</v>
      </c>
      <c r="AR105" s="63">
        <v>0</v>
      </c>
      <c r="AS105" s="63">
        <v>0</v>
      </c>
      <c r="AT105" s="68">
        <v>45</v>
      </c>
    </row>
    <row r="106" spans="1:47" s="65" customFormat="1" ht="20.25" customHeight="1" x14ac:dyDescent="0.2">
      <c r="A106" s="59"/>
      <c r="B106" s="65">
        <v>46</v>
      </c>
      <c r="C106" s="61" t="s">
        <v>91</v>
      </c>
      <c r="D106" s="62"/>
      <c r="E106" s="63">
        <f>+F106+AN106+AQ106</f>
        <v>1210.6140971726388</v>
      </c>
      <c r="F106" s="63">
        <f>+G106+Y106</f>
        <v>390.29463326142007</v>
      </c>
      <c r="G106" s="63">
        <f>SUM(H106:T106)</f>
        <v>9.8269998265757437</v>
      </c>
      <c r="H106" s="63">
        <v>0</v>
      </c>
      <c r="I106" s="63">
        <v>0</v>
      </c>
      <c r="J106" s="63">
        <v>0</v>
      </c>
      <c r="K106" s="63">
        <v>0</v>
      </c>
      <c r="L106" s="63">
        <v>0</v>
      </c>
      <c r="M106" s="63">
        <v>0</v>
      </c>
      <c r="N106" s="63">
        <v>0</v>
      </c>
      <c r="O106" s="63">
        <v>0</v>
      </c>
      <c r="P106" s="63">
        <v>0</v>
      </c>
      <c r="Q106" s="63">
        <v>9.5155744839492211</v>
      </c>
      <c r="R106" s="63">
        <v>0</v>
      </c>
      <c r="S106" s="63">
        <v>0</v>
      </c>
      <c r="T106" s="63">
        <v>0.31142534262652338</v>
      </c>
      <c r="U106" s="68">
        <v>46</v>
      </c>
      <c r="V106" s="65">
        <v>46</v>
      </c>
      <c r="W106" s="61" t="s">
        <v>91</v>
      </c>
      <c r="X106" s="62"/>
      <c r="Y106" s="63">
        <f>SUM(Z106:AM106)</f>
        <v>380.46763343484434</v>
      </c>
      <c r="Z106" s="63">
        <v>0</v>
      </c>
      <c r="AA106" s="63">
        <v>38.184011584817654</v>
      </c>
      <c r="AB106" s="63">
        <v>0</v>
      </c>
      <c r="AC106" s="63">
        <v>0</v>
      </c>
      <c r="AD106" s="63">
        <v>0</v>
      </c>
      <c r="AE106" s="63">
        <v>85.162361094861382</v>
      </c>
      <c r="AF106" s="63">
        <v>240.74884293857656</v>
      </c>
      <c r="AG106" s="63">
        <v>13.381304432623754</v>
      </c>
      <c r="AH106" s="63">
        <v>0</v>
      </c>
      <c r="AI106" s="63">
        <v>0</v>
      </c>
      <c r="AJ106" s="63">
        <v>2.9824386471228732</v>
      </c>
      <c r="AK106" s="63">
        <v>0</v>
      </c>
      <c r="AL106" s="63">
        <v>0</v>
      </c>
      <c r="AM106" s="63">
        <v>8.6747368421052698E-3</v>
      </c>
      <c r="AN106" s="63">
        <f>SUM(AO106:AP106)</f>
        <v>721.80622771938897</v>
      </c>
      <c r="AO106" s="63">
        <v>692.64086853182732</v>
      </c>
      <c r="AP106" s="63">
        <v>29.165359187561648</v>
      </c>
      <c r="AQ106" s="63">
        <f>SUM(AR106:AS106)</f>
        <v>98.513236191829677</v>
      </c>
      <c r="AR106" s="63">
        <v>33.059930640459569</v>
      </c>
      <c r="AS106" s="63">
        <v>65.453305551370107</v>
      </c>
      <c r="AT106" s="68">
        <v>46</v>
      </c>
    </row>
    <row r="107" spans="1:47" s="65" customFormat="1" ht="20.25" customHeight="1" x14ac:dyDescent="0.2">
      <c r="A107" s="59"/>
      <c r="B107" s="65">
        <v>47</v>
      </c>
      <c r="C107" s="61" t="s">
        <v>92</v>
      </c>
      <c r="D107" s="62"/>
      <c r="E107" s="63">
        <f>+F107+AN107+AQ107</f>
        <v>25119.284763086049</v>
      </c>
      <c r="F107" s="63">
        <f>+G107+Y107</f>
        <v>3742.7657458179401</v>
      </c>
      <c r="G107" s="63">
        <f>SUM(H107:T107)</f>
        <v>366.10975790387414</v>
      </c>
      <c r="H107" s="63">
        <v>0</v>
      </c>
      <c r="I107" s="63">
        <v>0</v>
      </c>
      <c r="J107" s="63">
        <v>0</v>
      </c>
      <c r="K107" s="63">
        <v>0</v>
      </c>
      <c r="L107" s="63">
        <v>0</v>
      </c>
      <c r="M107" s="63">
        <v>0</v>
      </c>
      <c r="N107" s="63">
        <v>0</v>
      </c>
      <c r="O107" s="63">
        <v>4.034725137455661</v>
      </c>
      <c r="P107" s="63">
        <v>0</v>
      </c>
      <c r="Q107" s="63">
        <v>362.07503276641847</v>
      </c>
      <c r="R107" s="63">
        <v>0</v>
      </c>
      <c r="S107" s="63">
        <v>0</v>
      </c>
      <c r="T107" s="63">
        <v>0</v>
      </c>
      <c r="U107" s="68">
        <v>47</v>
      </c>
      <c r="V107" s="65">
        <v>47</v>
      </c>
      <c r="W107" s="61" t="s">
        <v>92</v>
      </c>
      <c r="X107" s="62"/>
      <c r="Y107" s="63">
        <f>SUM(Z107:AM107)</f>
        <v>3376.6559879140659</v>
      </c>
      <c r="Z107" s="63">
        <v>0</v>
      </c>
      <c r="AA107" s="63">
        <v>145.57233666081851</v>
      </c>
      <c r="AB107" s="63">
        <v>0</v>
      </c>
      <c r="AC107" s="63">
        <v>0</v>
      </c>
      <c r="AD107" s="63">
        <v>0</v>
      </c>
      <c r="AE107" s="63">
        <v>336.59648161536666</v>
      </c>
      <c r="AF107" s="63">
        <v>1175.4252285904208</v>
      </c>
      <c r="AG107" s="63">
        <v>1080.6124160007603</v>
      </c>
      <c r="AH107" s="63">
        <v>61.099973497337174</v>
      </c>
      <c r="AI107" s="63">
        <v>0</v>
      </c>
      <c r="AJ107" s="63">
        <v>577.341341704363</v>
      </c>
      <c r="AK107" s="63">
        <v>0</v>
      </c>
      <c r="AL107" s="63">
        <v>0</v>
      </c>
      <c r="AM107" s="63">
        <v>8.2098450000000003E-3</v>
      </c>
      <c r="AN107" s="63">
        <f>SUM(AO107:AP107)</f>
        <v>21251.361169370764</v>
      </c>
      <c r="AO107" s="63">
        <v>21020.431452296445</v>
      </c>
      <c r="AP107" s="63">
        <v>230.92971707431934</v>
      </c>
      <c r="AQ107" s="63">
        <f>SUM(AR107:AS107)</f>
        <v>125.15784789734781</v>
      </c>
      <c r="AR107" s="63">
        <v>118.10625273873552</v>
      </c>
      <c r="AS107" s="63">
        <v>7.0515951586122885</v>
      </c>
      <c r="AT107" s="68">
        <v>47</v>
      </c>
    </row>
    <row r="108" spans="1:47" s="65" customFormat="1" ht="20.25" customHeight="1" x14ac:dyDescent="0.2">
      <c r="A108" s="59"/>
      <c r="B108" s="65">
        <v>48</v>
      </c>
      <c r="C108" s="61" t="s">
        <v>93</v>
      </c>
      <c r="D108" s="62"/>
      <c r="E108" s="70">
        <f>+F108+AN108+AQ108</f>
        <v>25230.052135425289</v>
      </c>
      <c r="F108" s="70">
        <f>+G108+Y108</f>
        <v>11085.673797663401</v>
      </c>
      <c r="G108" s="70">
        <f>SUM(H108:T108)</f>
        <v>673.793479205891</v>
      </c>
      <c r="H108" s="70">
        <v>0</v>
      </c>
      <c r="I108" s="70">
        <v>0</v>
      </c>
      <c r="J108" s="70">
        <v>0</v>
      </c>
      <c r="K108" s="70">
        <v>0</v>
      </c>
      <c r="L108" s="70">
        <v>0</v>
      </c>
      <c r="M108" s="70">
        <v>0</v>
      </c>
      <c r="N108" s="70">
        <v>0</v>
      </c>
      <c r="O108" s="70">
        <v>4.7451623026535863</v>
      </c>
      <c r="P108" s="70">
        <v>0</v>
      </c>
      <c r="Q108" s="70">
        <v>669.04831690323738</v>
      </c>
      <c r="R108" s="70">
        <v>0</v>
      </c>
      <c r="S108" s="70">
        <v>0</v>
      </c>
      <c r="T108" s="70">
        <v>0</v>
      </c>
      <c r="U108" s="68">
        <v>48</v>
      </c>
      <c r="V108" s="65">
        <v>48</v>
      </c>
      <c r="W108" s="61" t="s">
        <v>93</v>
      </c>
      <c r="X108" s="62"/>
      <c r="Y108" s="70">
        <f>SUM(Z108:AM108)</f>
        <v>10411.88031845751</v>
      </c>
      <c r="Z108" s="70">
        <v>112.705962196917</v>
      </c>
      <c r="AA108" s="70">
        <v>351.66426198789742</v>
      </c>
      <c r="AB108" s="70">
        <v>0</v>
      </c>
      <c r="AC108" s="70">
        <v>0</v>
      </c>
      <c r="AD108" s="70">
        <v>0</v>
      </c>
      <c r="AE108" s="70">
        <v>186.57696685790492</v>
      </c>
      <c r="AF108" s="70">
        <v>8099.9615274752987</v>
      </c>
      <c r="AG108" s="70">
        <v>1376.7134458461437</v>
      </c>
      <c r="AH108" s="70">
        <v>5.0440909074286404</v>
      </c>
      <c r="AI108" s="70">
        <v>0</v>
      </c>
      <c r="AJ108" s="70">
        <v>277.90979635444432</v>
      </c>
      <c r="AK108" s="70">
        <v>0</v>
      </c>
      <c r="AL108" s="70">
        <v>0</v>
      </c>
      <c r="AM108" s="70">
        <v>1.3042668314757371</v>
      </c>
      <c r="AN108" s="70">
        <f>SUM(AO108:AP108)</f>
        <v>11928.045565108778</v>
      </c>
      <c r="AO108" s="70">
        <v>11697.966799494252</v>
      </c>
      <c r="AP108" s="70">
        <v>230.07876561452576</v>
      </c>
      <c r="AQ108" s="70">
        <f>SUM(AR108:AS108)</f>
        <v>2216.3327726531102</v>
      </c>
      <c r="AR108" s="70">
        <v>380.11263827379565</v>
      </c>
      <c r="AS108" s="70">
        <v>1836.2201343793145</v>
      </c>
      <c r="AT108" s="68">
        <v>48</v>
      </c>
    </row>
    <row r="109" spans="1:47" s="55" customFormat="1" ht="20.25" customHeight="1" x14ac:dyDescent="0.2">
      <c r="A109" s="36"/>
      <c r="B109" s="65">
        <v>49</v>
      </c>
      <c r="C109" s="61" t="s">
        <v>94</v>
      </c>
      <c r="D109" s="54"/>
      <c r="E109" s="63">
        <f>+F109+AN109+AQ109</f>
        <v>1618.3247206990814</v>
      </c>
      <c r="F109" s="63">
        <f>+G109+Y109</f>
        <v>444.96508328367491</v>
      </c>
      <c r="G109" s="63">
        <f>SUM(H109:T109)</f>
        <v>419.05217653796285</v>
      </c>
      <c r="H109" s="63">
        <v>0</v>
      </c>
      <c r="I109" s="63">
        <v>0</v>
      </c>
      <c r="J109" s="63">
        <v>0</v>
      </c>
      <c r="K109" s="63">
        <v>0</v>
      </c>
      <c r="L109" s="63">
        <v>0</v>
      </c>
      <c r="M109" s="63">
        <v>0</v>
      </c>
      <c r="N109" s="63">
        <v>0</v>
      </c>
      <c r="O109" s="63">
        <v>0</v>
      </c>
      <c r="P109" s="63">
        <v>0</v>
      </c>
      <c r="Q109" s="63">
        <v>419.05217653796285</v>
      </c>
      <c r="R109" s="63">
        <v>0</v>
      </c>
      <c r="S109" s="63">
        <v>0</v>
      </c>
      <c r="T109" s="63">
        <v>0</v>
      </c>
      <c r="U109" s="68">
        <v>49</v>
      </c>
      <c r="V109" s="65">
        <v>49</v>
      </c>
      <c r="W109" s="61" t="s">
        <v>94</v>
      </c>
      <c r="X109" s="91"/>
      <c r="Y109" s="63">
        <f>SUM(Z109:AM109)</f>
        <v>25.912906745712057</v>
      </c>
      <c r="Z109" s="63">
        <v>0</v>
      </c>
      <c r="AA109" s="63">
        <v>0.83253118456722608</v>
      </c>
      <c r="AB109" s="63">
        <v>0</v>
      </c>
      <c r="AC109" s="63">
        <v>0</v>
      </c>
      <c r="AD109" s="63">
        <v>0</v>
      </c>
      <c r="AE109" s="63">
        <v>5.3291843002855428</v>
      </c>
      <c r="AF109" s="63">
        <v>3.7885667649940831</v>
      </c>
      <c r="AG109" s="63">
        <v>15.344602097012229</v>
      </c>
      <c r="AH109" s="63">
        <v>0</v>
      </c>
      <c r="AI109" s="63">
        <v>0</v>
      </c>
      <c r="AJ109" s="63">
        <v>0.61802239885297694</v>
      </c>
      <c r="AK109" s="63">
        <v>0</v>
      </c>
      <c r="AL109" s="63">
        <v>0</v>
      </c>
      <c r="AM109" s="63">
        <v>0</v>
      </c>
      <c r="AN109" s="63">
        <f>SUM(AO109:AP109)</f>
        <v>1154.4263135480032</v>
      </c>
      <c r="AO109" s="63">
        <v>1154.4263135480032</v>
      </c>
      <c r="AP109" s="63">
        <v>0</v>
      </c>
      <c r="AQ109" s="63">
        <f>SUM(AR109:AS109)</f>
        <v>18.933323867403328</v>
      </c>
      <c r="AR109" s="63">
        <v>1.33782939226519</v>
      </c>
      <c r="AS109" s="63">
        <v>17.595494475138139</v>
      </c>
      <c r="AT109" s="68">
        <v>49</v>
      </c>
    </row>
    <row r="110" spans="1:47" s="65" customFormat="1" ht="20.25" customHeight="1" x14ac:dyDescent="0.2">
      <c r="A110" s="59"/>
      <c r="B110" s="56" t="s">
        <v>95</v>
      </c>
      <c r="C110" s="57" t="s">
        <v>96</v>
      </c>
      <c r="D110" s="62"/>
      <c r="E110" s="102">
        <f>SUM(E111:E122)</f>
        <v>389012.44256094191</v>
      </c>
      <c r="F110" s="102">
        <f>SUM(F111:F122)</f>
        <v>74231.5168409537</v>
      </c>
      <c r="G110" s="102">
        <f>SUM(G111:G122)</f>
        <v>23750.810109654616</v>
      </c>
      <c r="H110" s="102">
        <f>SUM(H111:H122)</f>
        <v>0</v>
      </c>
      <c r="I110" s="102">
        <f>SUM(I111:I122)</f>
        <v>0</v>
      </c>
      <c r="J110" s="102">
        <f>SUM(J111:J122)</f>
        <v>0</v>
      </c>
      <c r="K110" s="102">
        <f>SUM(K111:K122)</f>
        <v>0</v>
      </c>
      <c r="L110" s="102">
        <f>SUM(L111:L122)</f>
        <v>0</v>
      </c>
      <c r="M110" s="102">
        <f>SUM(M111:M122)</f>
        <v>0</v>
      </c>
      <c r="N110" s="102">
        <f>SUM(N111:N122)</f>
        <v>0</v>
      </c>
      <c r="O110" s="102">
        <f>SUM(O111:O122)</f>
        <v>0.56856772801319966</v>
      </c>
      <c r="P110" s="102">
        <f>SUM(P111:P122)</f>
        <v>70.034806462823596</v>
      </c>
      <c r="Q110" s="102">
        <f>SUM(Q111:Q122)</f>
        <v>23616.543204638881</v>
      </c>
      <c r="R110" s="102">
        <f>SUM(R111:R122)</f>
        <v>0</v>
      </c>
      <c r="S110" s="102">
        <f>SUM(S111:S122)</f>
        <v>4.2062510346842297</v>
      </c>
      <c r="T110" s="102">
        <f>SUM(T111:T122)</f>
        <v>59.457279790216212</v>
      </c>
      <c r="U110" s="58" t="s">
        <v>269</v>
      </c>
      <c r="V110" s="56" t="s">
        <v>269</v>
      </c>
      <c r="W110" s="57" t="s">
        <v>270</v>
      </c>
      <c r="X110" s="100"/>
      <c r="Y110" s="102">
        <f>SUM(Y111:Y122)</f>
        <v>50480.706731299091</v>
      </c>
      <c r="Z110" s="102">
        <f>SUM(Z111:Z122)</f>
        <v>0</v>
      </c>
      <c r="AA110" s="102">
        <f>SUM(AA111:AA122)</f>
        <v>11141.581820311701</v>
      </c>
      <c r="AB110" s="102">
        <f>SUM(AB111:AB122)</f>
        <v>0</v>
      </c>
      <c r="AC110" s="102">
        <f>SUM(AC111:AC122)</f>
        <v>0</v>
      </c>
      <c r="AD110" s="102">
        <f>SUM(AD111:AD122)</f>
        <v>0</v>
      </c>
      <c r="AE110" s="102">
        <f>SUM(AE111:AE122)</f>
        <v>9765.2811036225721</v>
      </c>
      <c r="AF110" s="102">
        <f>SUM(AF111:AF122)</f>
        <v>10921.322501547953</v>
      </c>
      <c r="AG110" s="102">
        <f>SUM(AG111:AG122)</f>
        <v>5287.3228571574191</v>
      </c>
      <c r="AH110" s="102">
        <f>SUM(AH111:AH122)</f>
        <v>0</v>
      </c>
      <c r="AI110" s="102">
        <f>SUM(AI111:AI122)</f>
        <v>0</v>
      </c>
      <c r="AJ110" s="102">
        <f>SUM(AJ111:AJ122)</f>
        <v>13360.212717840917</v>
      </c>
      <c r="AK110" s="102">
        <f>SUM(AK111:AK122)</f>
        <v>0</v>
      </c>
      <c r="AL110" s="102">
        <f>SUM(AL111:AL122)</f>
        <v>0</v>
      </c>
      <c r="AM110" s="102">
        <f>SUM(AM111:AM122)</f>
        <v>4.9857308185268492</v>
      </c>
      <c r="AN110" s="102">
        <f>SUM(AN111:AN122)</f>
        <v>311193.25496504898</v>
      </c>
      <c r="AO110" s="102">
        <f>SUM(AO111:AO122)</f>
        <v>306016.23968638224</v>
      </c>
      <c r="AP110" s="102">
        <f>SUM(AP111:AP122)</f>
        <v>5177.0152786668077</v>
      </c>
      <c r="AQ110" s="102">
        <f>SUM(AQ111:AQ122)</f>
        <v>3587.6707549391804</v>
      </c>
      <c r="AR110" s="102">
        <f>SUM(AR111:AR122)</f>
        <v>1421.9994595053583</v>
      </c>
      <c r="AS110" s="102">
        <f>SUM(AS111:AS122)</f>
        <v>2165.6712954338227</v>
      </c>
      <c r="AT110" s="58" t="s">
        <v>95</v>
      </c>
    </row>
    <row r="111" spans="1:47" s="65" customFormat="1" ht="20.25" customHeight="1" x14ac:dyDescent="0.2">
      <c r="A111" s="59"/>
      <c r="B111" s="65">
        <v>50</v>
      </c>
      <c r="C111" s="61" t="s">
        <v>97</v>
      </c>
      <c r="D111" s="62"/>
      <c r="E111" s="63">
        <f>+F111+AN111+AQ111</f>
        <v>636.80205466011842</v>
      </c>
      <c r="F111" s="63">
        <f>+G111+Y111</f>
        <v>103.9937145196786</v>
      </c>
      <c r="G111" s="63">
        <f>SUM(H111:T111)</f>
        <v>34.128704374963753</v>
      </c>
      <c r="H111" s="63">
        <v>0</v>
      </c>
      <c r="I111" s="63">
        <v>0</v>
      </c>
      <c r="J111" s="63">
        <v>0</v>
      </c>
      <c r="K111" s="63">
        <v>0</v>
      </c>
      <c r="L111" s="63">
        <v>0</v>
      </c>
      <c r="M111" s="63">
        <v>0</v>
      </c>
      <c r="N111" s="63">
        <v>0</v>
      </c>
      <c r="O111" s="63">
        <v>0</v>
      </c>
      <c r="P111" s="63">
        <v>0</v>
      </c>
      <c r="Q111" s="63">
        <v>34.128704374963753</v>
      </c>
      <c r="R111" s="63">
        <v>0</v>
      </c>
      <c r="S111" s="63">
        <v>0</v>
      </c>
      <c r="T111" s="63">
        <v>0</v>
      </c>
      <c r="U111" s="68">
        <v>50</v>
      </c>
      <c r="V111" s="65">
        <v>50</v>
      </c>
      <c r="W111" s="61" t="s">
        <v>97</v>
      </c>
      <c r="X111" s="62"/>
      <c r="Y111" s="63">
        <f>SUM(Z111:AM111)</f>
        <v>69.865010144714844</v>
      </c>
      <c r="Z111" s="63">
        <v>0</v>
      </c>
      <c r="AA111" s="63">
        <v>27.377016526464086</v>
      </c>
      <c r="AB111" s="63">
        <v>0</v>
      </c>
      <c r="AC111" s="63">
        <v>0</v>
      </c>
      <c r="AD111" s="63">
        <v>0</v>
      </c>
      <c r="AE111" s="63">
        <v>24.69818026384111</v>
      </c>
      <c r="AF111" s="63">
        <v>11.926214689732692</v>
      </c>
      <c r="AG111" s="63">
        <v>1.3369897353779732</v>
      </c>
      <c r="AH111" s="63">
        <v>0</v>
      </c>
      <c r="AI111" s="63">
        <v>0</v>
      </c>
      <c r="AJ111" s="63">
        <v>4.5266089292989857</v>
      </c>
      <c r="AK111" s="63">
        <v>0</v>
      </c>
      <c r="AL111" s="63">
        <v>0</v>
      </c>
      <c r="AM111" s="63">
        <v>0</v>
      </c>
      <c r="AN111" s="63">
        <f>SUM(AO111:AP111)</f>
        <v>377.36586210894188</v>
      </c>
      <c r="AO111" s="63">
        <v>371.48112671116888</v>
      </c>
      <c r="AP111" s="63">
        <v>5.8847353977729995</v>
      </c>
      <c r="AQ111" s="63">
        <f>SUM(AR111:AS111)</f>
        <v>155.4424780314979</v>
      </c>
      <c r="AR111" s="63">
        <v>75.3855780314979</v>
      </c>
      <c r="AS111" s="63">
        <v>80.056899999999999</v>
      </c>
      <c r="AT111" s="68">
        <v>50</v>
      </c>
    </row>
    <row r="112" spans="1:47" s="65" customFormat="1" ht="20.25" customHeight="1" x14ac:dyDescent="0.2">
      <c r="A112" s="59"/>
      <c r="B112" s="65">
        <v>51</v>
      </c>
      <c r="C112" s="61" t="s">
        <v>98</v>
      </c>
      <c r="D112" s="62"/>
      <c r="E112" s="63">
        <f>+F112+AN112+AQ112</f>
        <v>2435.9775940778163</v>
      </c>
      <c r="F112" s="63">
        <f>+G112+Y112</f>
        <v>482.26123580525234</v>
      </c>
      <c r="G112" s="63">
        <f>SUM(H112:T112)</f>
        <v>196.40362666669083</v>
      </c>
      <c r="H112" s="63">
        <v>0</v>
      </c>
      <c r="I112" s="63">
        <v>0</v>
      </c>
      <c r="J112" s="63">
        <v>0</v>
      </c>
      <c r="K112" s="63">
        <v>0</v>
      </c>
      <c r="L112" s="63">
        <v>0</v>
      </c>
      <c r="M112" s="63">
        <v>0</v>
      </c>
      <c r="N112" s="63">
        <v>0</v>
      </c>
      <c r="O112" s="63">
        <v>0</v>
      </c>
      <c r="P112" s="63">
        <v>0</v>
      </c>
      <c r="Q112" s="63">
        <v>196.40362666669083</v>
      </c>
      <c r="R112" s="63">
        <v>0</v>
      </c>
      <c r="S112" s="63">
        <v>0</v>
      </c>
      <c r="T112" s="63">
        <v>0</v>
      </c>
      <c r="U112" s="68">
        <v>51</v>
      </c>
      <c r="V112" s="65">
        <v>51</v>
      </c>
      <c r="W112" s="61" t="s">
        <v>98</v>
      </c>
      <c r="X112" s="62"/>
      <c r="Y112" s="63">
        <f>SUM(Z112:AM112)</f>
        <v>285.85760913856154</v>
      </c>
      <c r="Z112" s="63">
        <v>0</v>
      </c>
      <c r="AA112" s="63">
        <v>111.714255033106</v>
      </c>
      <c r="AB112" s="63">
        <v>0</v>
      </c>
      <c r="AC112" s="63">
        <v>0</v>
      </c>
      <c r="AD112" s="63">
        <v>0</v>
      </c>
      <c r="AE112" s="63">
        <v>74.565105141099252</v>
      </c>
      <c r="AF112" s="63">
        <v>37.876649819067765</v>
      </c>
      <c r="AG112" s="63">
        <v>22.632888885085105</v>
      </c>
      <c r="AH112" s="63">
        <v>0</v>
      </c>
      <c r="AI112" s="63">
        <v>0</v>
      </c>
      <c r="AJ112" s="63">
        <v>39.068710260203424</v>
      </c>
      <c r="AK112" s="63">
        <v>0</v>
      </c>
      <c r="AL112" s="63">
        <v>0</v>
      </c>
      <c r="AM112" s="63">
        <v>0</v>
      </c>
      <c r="AN112" s="63">
        <f>SUM(AO112:AP112)</f>
        <v>1802.161620506032</v>
      </c>
      <c r="AO112" s="63">
        <v>1771.1135464322274</v>
      </c>
      <c r="AP112" s="63">
        <v>31.048074073804628</v>
      </c>
      <c r="AQ112" s="63">
        <f>SUM(AR112:AS112)</f>
        <v>151.55473776653201</v>
      </c>
      <c r="AR112" s="63">
        <v>151.172977766532</v>
      </c>
      <c r="AS112" s="63">
        <v>0.38175999999999999</v>
      </c>
      <c r="AT112" s="68">
        <v>51</v>
      </c>
    </row>
    <row r="113" spans="1:46" s="65" customFormat="1" ht="20.25" customHeight="1" x14ac:dyDescent="0.2">
      <c r="A113" s="59"/>
      <c r="B113" s="65">
        <v>52</v>
      </c>
      <c r="C113" s="61" t="s">
        <v>99</v>
      </c>
      <c r="D113" s="62"/>
      <c r="E113" s="63">
        <f>+F113+AN113+AQ113</f>
        <v>26239.709921796926</v>
      </c>
      <c r="F113" s="63">
        <f>+G113+Y113</f>
        <v>7129.1891011420139</v>
      </c>
      <c r="G113" s="63">
        <f>SUM(H113:T113)</f>
        <v>1259.8775482673416</v>
      </c>
      <c r="H113" s="63">
        <v>0</v>
      </c>
      <c r="I113" s="63">
        <v>0</v>
      </c>
      <c r="J113" s="63">
        <v>0</v>
      </c>
      <c r="K113" s="63">
        <v>0</v>
      </c>
      <c r="L113" s="63">
        <v>0</v>
      </c>
      <c r="M113" s="63">
        <v>0</v>
      </c>
      <c r="N113" s="63">
        <v>0</v>
      </c>
      <c r="O113" s="63">
        <v>0</v>
      </c>
      <c r="P113" s="63">
        <v>32.357107902754699</v>
      </c>
      <c r="Q113" s="63">
        <v>1227.4931763576112</v>
      </c>
      <c r="R113" s="63">
        <v>0</v>
      </c>
      <c r="S113" s="63">
        <v>0</v>
      </c>
      <c r="T113" s="63">
        <v>2.7264006975680401E-2</v>
      </c>
      <c r="U113" s="68">
        <v>52</v>
      </c>
      <c r="V113" s="65">
        <v>52</v>
      </c>
      <c r="W113" s="61" t="s">
        <v>99</v>
      </c>
      <c r="X113" s="62"/>
      <c r="Y113" s="63">
        <f>SUM(Z113:AM113)</f>
        <v>5869.3115528746721</v>
      </c>
      <c r="Z113" s="63">
        <v>0</v>
      </c>
      <c r="AA113" s="63">
        <v>1142.8947479042276</v>
      </c>
      <c r="AB113" s="63">
        <v>0</v>
      </c>
      <c r="AC113" s="63">
        <v>0</v>
      </c>
      <c r="AD113" s="63">
        <v>0</v>
      </c>
      <c r="AE113" s="63">
        <v>1155.8302115822005</v>
      </c>
      <c r="AF113" s="63">
        <v>2120.7309195567223</v>
      </c>
      <c r="AG113" s="63">
        <v>481.04806230715849</v>
      </c>
      <c r="AH113" s="63">
        <v>0</v>
      </c>
      <c r="AI113" s="63">
        <v>0</v>
      </c>
      <c r="AJ113" s="63">
        <v>968.80761152436264</v>
      </c>
      <c r="AK113" s="63">
        <v>0</v>
      </c>
      <c r="AL113" s="63">
        <v>0</v>
      </c>
      <c r="AM113" s="63">
        <v>0</v>
      </c>
      <c r="AN113" s="63">
        <f>SUM(AO113:AP113)</f>
        <v>18846.671929029235</v>
      </c>
      <c r="AO113" s="63">
        <v>18561.922400255575</v>
      </c>
      <c r="AP113" s="63">
        <v>284.74952877366013</v>
      </c>
      <c r="AQ113" s="63">
        <f>SUM(AR113:AS113)</f>
        <v>263.84889162568044</v>
      </c>
      <c r="AR113" s="63">
        <v>203.84453698356953</v>
      </c>
      <c r="AS113" s="63">
        <v>60.004354642110911</v>
      </c>
      <c r="AT113" s="68">
        <v>52</v>
      </c>
    </row>
    <row r="114" spans="1:46" s="65" customFormat="1" ht="20.25" customHeight="1" x14ac:dyDescent="0.2">
      <c r="A114" s="59"/>
      <c r="B114" s="65">
        <v>53</v>
      </c>
      <c r="C114" s="61" t="s">
        <v>100</v>
      </c>
      <c r="D114" s="62"/>
      <c r="E114" s="63">
        <f>+F114+AN114+AQ114</f>
        <v>17386.745855304474</v>
      </c>
      <c r="F114" s="63">
        <f>+G114+Y114</f>
        <v>8321.3902683776996</v>
      </c>
      <c r="G114" s="63">
        <f>SUM(H114:T114)</f>
        <v>503.60246797309435</v>
      </c>
      <c r="H114" s="63">
        <v>0</v>
      </c>
      <c r="I114" s="63">
        <v>0</v>
      </c>
      <c r="J114" s="63">
        <v>0</v>
      </c>
      <c r="K114" s="63">
        <v>0</v>
      </c>
      <c r="L114" s="63">
        <v>0</v>
      </c>
      <c r="M114" s="63">
        <v>0</v>
      </c>
      <c r="N114" s="63">
        <v>0</v>
      </c>
      <c r="O114" s="63">
        <v>0.35095384261479468</v>
      </c>
      <c r="P114" s="63">
        <v>1.184467954011944</v>
      </c>
      <c r="Q114" s="63">
        <v>501.44247957840503</v>
      </c>
      <c r="R114" s="63">
        <v>0</v>
      </c>
      <c r="S114" s="63">
        <v>0</v>
      </c>
      <c r="T114" s="63">
        <v>0.62456659806260895</v>
      </c>
      <c r="U114" s="68">
        <v>53</v>
      </c>
      <c r="V114" s="65">
        <v>53</v>
      </c>
      <c r="W114" s="61" t="s">
        <v>100</v>
      </c>
      <c r="X114" s="62"/>
      <c r="Y114" s="63">
        <f>SUM(Z114:AM114)</f>
        <v>7817.7878004046061</v>
      </c>
      <c r="Z114" s="63">
        <v>0</v>
      </c>
      <c r="AA114" s="63">
        <v>929.35064612073973</v>
      </c>
      <c r="AB114" s="63">
        <v>0</v>
      </c>
      <c r="AC114" s="63">
        <v>0</v>
      </c>
      <c r="AD114" s="63">
        <v>0</v>
      </c>
      <c r="AE114" s="63">
        <v>676.55491897057027</v>
      </c>
      <c r="AF114" s="63">
        <v>4680.7622400942028</v>
      </c>
      <c r="AG114" s="63">
        <v>897.9815057941945</v>
      </c>
      <c r="AH114" s="63">
        <v>0</v>
      </c>
      <c r="AI114" s="63">
        <v>0</v>
      </c>
      <c r="AJ114" s="63">
        <v>628.39842192609569</v>
      </c>
      <c r="AK114" s="63">
        <v>0</v>
      </c>
      <c r="AL114" s="63">
        <v>0</v>
      </c>
      <c r="AM114" s="63">
        <v>4.7400674988041889</v>
      </c>
      <c r="AN114" s="63">
        <f>SUM(AO114:AP114)</f>
        <v>9007.4875842983456</v>
      </c>
      <c r="AO114" s="63">
        <v>8181.5019091081431</v>
      </c>
      <c r="AP114" s="63">
        <v>825.98567519020253</v>
      </c>
      <c r="AQ114" s="63">
        <f>SUM(AR114:AS114)</f>
        <v>57.868002628432563</v>
      </c>
      <c r="AR114" s="63">
        <v>37.329274400523303</v>
      </c>
      <c r="AS114" s="63">
        <v>20.538728227909257</v>
      </c>
      <c r="AT114" s="68">
        <v>53</v>
      </c>
    </row>
    <row r="115" spans="1:46" s="65" customFormat="1" ht="20.25" customHeight="1" x14ac:dyDescent="0.2">
      <c r="A115" s="59"/>
      <c r="B115" s="65">
        <v>54</v>
      </c>
      <c r="C115" s="61" t="s">
        <v>101</v>
      </c>
      <c r="D115" s="62"/>
      <c r="E115" s="63">
        <f>+F115+AN115+AQ115</f>
        <v>17981.184246367204</v>
      </c>
      <c r="F115" s="63">
        <f>+G115+Y115</f>
        <v>5627.8704198411069</v>
      </c>
      <c r="G115" s="63">
        <f>SUM(H115:T115)</f>
        <v>846.00730081389634</v>
      </c>
      <c r="H115" s="63">
        <v>0</v>
      </c>
      <c r="I115" s="63">
        <v>0</v>
      </c>
      <c r="J115" s="63">
        <v>0</v>
      </c>
      <c r="K115" s="63">
        <v>0</v>
      </c>
      <c r="L115" s="63">
        <v>0</v>
      </c>
      <c r="M115" s="63">
        <v>0</v>
      </c>
      <c r="N115" s="63">
        <v>0</v>
      </c>
      <c r="O115" s="63">
        <v>0.21761388539840501</v>
      </c>
      <c r="P115" s="63">
        <v>4.5431073871685488</v>
      </c>
      <c r="Q115" s="63">
        <v>837.03810041727525</v>
      </c>
      <c r="R115" s="63">
        <v>0</v>
      </c>
      <c r="S115" s="63">
        <v>4.2062510346842297</v>
      </c>
      <c r="T115" s="63">
        <v>2.2280893699416601E-3</v>
      </c>
      <c r="U115" s="68">
        <v>54</v>
      </c>
      <c r="V115" s="65">
        <v>54</v>
      </c>
      <c r="W115" s="61" t="s">
        <v>101</v>
      </c>
      <c r="X115" s="62"/>
      <c r="Y115" s="63">
        <f>SUM(Z115:AM115)</f>
        <v>4781.8631190272108</v>
      </c>
      <c r="Z115" s="63">
        <v>0</v>
      </c>
      <c r="AA115" s="63">
        <v>2141.5733420623383</v>
      </c>
      <c r="AB115" s="63">
        <v>0</v>
      </c>
      <c r="AC115" s="63">
        <v>0</v>
      </c>
      <c r="AD115" s="63">
        <v>0</v>
      </c>
      <c r="AE115" s="63">
        <v>797.64761680404831</v>
      </c>
      <c r="AF115" s="63">
        <v>854.32170549658179</v>
      </c>
      <c r="AG115" s="63">
        <v>582.84429128741351</v>
      </c>
      <c r="AH115" s="63">
        <v>0</v>
      </c>
      <c r="AI115" s="63">
        <v>0</v>
      </c>
      <c r="AJ115" s="63">
        <v>405.37936999671115</v>
      </c>
      <c r="AK115" s="63">
        <v>0</v>
      </c>
      <c r="AL115" s="63">
        <v>0</v>
      </c>
      <c r="AM115" s="63">
        <v>9.6793380118844058E-2</v>
      </c>
      <c r="AN115" s="63">
        <f>SUM(AO115:AP115)</f>
        <v>12119.093595191647</v>
      </c>
      <c r="AO115" s="63">
        <v>11596.653384061918</v>
      </c>
      <c r="AP115" s="63">
        <v>522.44021112972951</v>
      </c>
      <c r="AQ115" s="63">
        <f>SUM(AR115:AS115)</f>
        <v>234.22023133444952</v>
      </c>
      <c r="AR115" s="63">
        <v>180.12133960112976</v>
      </c>
      <c r="AS115" s="63">
        <v>54.098891733319768</v>
      </c>
      <c r="AT115" s="68">
        <v>54</v>
      </c>
    </row>
    <row r="116" spans="1:46" s="65" customFormat="1" ht="20.25" customHeight="1" x14ac:dyDescent="0.2">
      <c r="A116" s="59"/>
      <c r="B116" s="65">
        <v>55</v>
      </c>
      <c r="C116" s="61" t="s">
        <v>102</v>
      </c>
      <c r="D116" s="62"/>
      <c r="E116" s="63">
        <f>+F116+AN116+AQ116</f>
        <v>12861.428412917512</v>
      </c>
      <c r="F116" s="63">
        <f>+G116+Y116</f>
        <v>3831.1296064434232</v>
      </c>
      <c r="G116" s="63">
        <f>SUM(H116:T116)</f>
        <v>705.870054878014</v>
      </c>
      <c r="H116" s="63">
        <v>0</v>
      </c>
      <c r="I116" s="63">
        <v>0</v>
      </c>
      <c r="J116" s="63">
        <v>0</v>
      </c>
      <c r="K116" s="63">
        <v>0</v>
      </c>
      <c r="L116" s="63">
        <v>0</v>
      </c>
      <c r="M116" s="63">
        <v>0</v>
      </c>
      <c r="N116" s="63">
        <v>0</v>
      </c>
      <c r="O116" s="63">
        <v>0</v>
      </c>
      <c r="P116" s="63">
        <v>29.663101972872798</v>
      </c>
      <c r="Q116" s="63">
        <v>676.20695290514118</v>
      </c>
      <c r="R116" s="63">
        <v>0</v>
      </c>
      <c r="S116" s="63">
        <v>0</v>
      </c>
      <c r="T116" s="63">
        <v>0</v>
      </c>
      <c r="U116" s="68">
        <v>55</v>
      </c>
      <c r="V116" s="65">
        <v>55</v>
      </c>
      <c r="W116" s="61" t="s">
        <v>102</v>
      </c>
      <c r="X116" s="62"/>
      <c r="Y116" s="63">
        <f>SUM(Z116:AM116)</f>
        <v>3125.2595515654093</v>
      </c>
      <c r="Z116" s="63">
        <v>0</v>
      </c>
      <c r="AA116" s="63">
        <v>840.6000818994039</v>
      </c>
      <c r="AB116" s="63">
        <v>0</v>
      </c>
      <c r="AC116" s="63">
        <v>0</v>
      </c>
      <c r="AD116" s="63">
        <v>0</v>
      </c>
      <c r="AE116" s="63">
        <v>1094.9966019134158</v>
      </c>
      <c r="AF116" s="63">
        <v>656.66160090082326</v>
      </c>
      <c r="AG116" s="63">
        <v>333.17846668375847</v>
      </c>
      <c r="AH116" s="63">
        <v>0</v>
      </c>
      <c r="AI116" s="63">
        <v>0</v>
      </c>
      <c r="AJ116" s="63">
        <v>199.80597847264517</v>
      </c>
      <c r="AK116" s="63">
        <v>0</v>
      </c>
      <c r="AL116" s="63">
        <v>0</v>
      </c>
      <c r="AM116" s="63">
        <v>1.6821695362937799E-2</v>
      </c>
      <c r="AN116" s="63">
        <f>SUM(AO116:AP116)</f>
        <v>8897.5993684170735</v>
      </c>
      <c r="AO116" s="63">
        <v>8625.3739075727444</v>
      </c>
      <c r="AP116" s="63">
        <v>272.22546084432906</v>
      </c>
      <c r="AQ116" s="63">
        <f>SUM(AR116:AS116)</f>
        <v>132.69943805701666</v>
      </c>
      <c r="AR116" s="63">
        <v>105.42537866825064</v>
      </c>
      <c r="AS116" s="63">
        <v>27.274059388766005</v>
      </c>
      <c r="AT116" s="68">
        <v>55</v>
      </c>
    </row>
    <row r="117" spans="1:46" s="65" customFormat="1" ht="20.25" customHeight="1" x14ac:dyDescent="0.2">
      <c r="A117" s="59"/>
      <c r="B117" s="65">
        <v>56</v>
      </c>
      <c r="C117" s="61" t="s">
        <v>103</v>
      </c>
      <c r="D117" s="62"/>
      <c r="E117" s="63">
        <f>+F117+AN117+AQ117</f>
        <v>49377.896304092705</v>
      </c>
      <c r="F117" s="63">
        <f>+G117+Y117</f>
        <v>10578.156377085952</v>
      </c>
      <c r="G117" s="63">
        <f>SUM(H117:T117)</f>
        <v>8895.9092251829061</v>
      </c>
      <c r="H117" s="63">
        <v>0</v>
      </c>
      <c r="I117" s="63">
        <v>0</v>
      </c>
      <c r="J117" s="63">
        <v>0</v>
      </c>
      <c r="K117" s="63">
        <v>0</v>
      </c>
      <c r="L117" s="63">
        <v>0</v>
      </c>
      <c r="M117" s="63">
        <v>0</v>
      </c>
      <c r="N117" s="63">
        <v>0</v>
      </c>
      <c r="O117" s="63">
        <v>0</v>
      </c>
      <c r="P117" s="63">
        <v>2.2870212460156099</v>
      </c>
      <c r="Q117" s="63">
        <v>8893.6222039368913</v>
      </c>
      <c r="R117" s="63">
        <v>0</v>
      </c>
      <c r="S117" s="63">
        <v>0</v>
      </c>
      <c r="T117" s="63">
        <v>0</v>
      </c>
      <c r="U117" s="68">
        <v>56</v>
      </c>
      <c r="V117" s="65">
        <v>56</v>
      </c>
      <c r="W117" s="61" t="s">
        <v>103</v>
      </c>
      <c r="X117" s="62"/>
      <c r="Y117" s="63">
        <f>SUM(Z117:AM117)</f>
        <v>1682.2471519030464</v>
      </c>
      <c r="Z117" s="63">
        <v>0</v>
      </c>
      <c r="AA117" s="63">
        <v>13.243774706133989</v>
      </c>
      <c r="AB117" s="63">
        <v>0</v>
      </c>
      <c r="AC117" s="63">
        <v>0</v>
      </c>
      <c r="AD117" s="63">
        <v>0</v>
      </c>
      <c r="AE117" s="63">
        <v>30.286081520411656</v>
      </c>
      <c r="AF117" s="63">
        <v>1.1774385968094743</v>
      </c>
      <c r="AG117" s="63">
        <v>867.73711073990353</v>
      </c>
      <c r="AH117" s="63">
        <v>0</v>
      </c>
      <c r="AI117" s="63">
        <v>0</v>
      </c>
      <c r="AJ117" s="63">
        <v>769.80274633978786</v>
      </c>
      <c r="AK117" s="63">
        <v>0</v>
      </c>
      <c r="AL117" s="63">
        <v>0</v>
      </c>
      <c r="AM117" s="63">
        <v>0</v>
      </c>
      <c r="AN117" s="63">
        <f>SUM(AO117:AP117)</f>
        <v>36632.654784080602</v>
      </c>
      <c r="AO117" s="63">
        <v>36562.608727031191</v>
      </c>
      <c r="AP117" s="63">
        <v>70.046057049410592</v>
      </c>
      <c r="AQ117" s="63">
        <f>SUM(AR117:AS117)</f>
        <v>2167.0851429261511</v>
      </c>
      <c r="AR117" s="63">
        <v>432.80047816463457</v>
      </c>
      <c r="AS117" s="63">
        <v>1734.2846647615168</v>
      </c>
      <c r="AT117" s="68">
        <v>56</v>
      </c>
    </row>
    <row r="118" spans="1:46" s="65" customFormat="1" ht="20.25" customHeight="1" x14ac:dyDescent="0.2">
      <c r="A118" s="59"/>
      <c r="B118" s="65">
        <v>57</v>
      </c>
      <c r="C118" s="61" t="s">
        <v>104</v>
      </c>
      <c r="D118" s="62"/>
      <c r="E118" s="63">
        <f>+F118+AN118+AQ118</f>
        <v>20942.942624719952</v>
      </c>
      <c r="F118" s="63">
        <f>+G118+Y118</f>
        <v>1085.072010095641</v>
      </c>
      <c r="G118" s="63">
        <f>SUM(H118:T118)</f>
        <v>323.14135941196736</v>
      </c>
      <c r="H118" s="63">
        <v>0</v>
      </c>
      <c r="I118" s="63">
        <v>0</v>
      </c>
      <c r="J118" s="63">
        <v>0</v>
      </c>
      <c r="K118" s="63">
        <v>0</v>
      </c>
      <c r="L118" s="63">
        <v>0</v>
      </c>
      <c r="M118" s="63">
        <v>0</v>
      </c>
      <c r="N118" s="63">
        <v>0</v>
      </c>
      <c r="O118" s="63">
        <v>0</v>
      </c>
      <c r="P118" s="63">
        <v>0</v>
      </c>
      <c r="Q118" s="63">
        <v>323.14135941196736</v>
      </c>
      <c r="R118" s="63">
        <v>0</v>
      </c>
      <c r="S118" s="63">
        <v>0</v>
      </c>
      <c r="T118" s="63">
        <v>0</v>
      </c>
      <c r="U118" s="68">
        <v>57</v>
      </c>
      <c r="V118" s="65">
        <v>57</v>
      </c>
      <c r="W118" s="61" t="s">
        <v>104</v>
      </c>
      <c r="X118" s="62"/>
      <c r="Y118" s="63">
        <f>SUM(Z118:AM118)</f>
        <v>761.93065068367366</v>
      </c>
      <c r="Z118" s="63">
        <v>0</v>
      </c>
      <c r="AA118" s="63">
        <v>146.2750910845499</v>
      </c>
      <c r="AB118" s="63">
        <v>0</v>
      </c>
      <c r="AC118" s="63">
        <v>0</v>
      </c>
      <c r="AD118" s="63">
        <v>0</v>
      </c>
      <c r="AE118" s="63">
        <v>384.78836331380688</v>
      </c>
      <c r="AF118" s="63">
        <v>13.63052743515594</v>
      </c>
      <c r="AG118" s="63">
        <v>15.963259643597812</v>
      </c>
      <c r="AH118" s="63">
        <v>0</v>
      </c>
      <c r="AI118" s="63">
        <v>0</v>
      </c>
      <c r="AJ118" s="63">
        <v>201.2734092065632</v>
      </c>
      <c r="AK118" s="63">
        <v>0</v>
      </c>
      <c r="AL118" s="63">
        <v>0</v>
      </c>
      <c r="AM118" s="63">
        <v>0</v>
      </c>
      <c r="AN118" s="63">
        <f>SUM(AO118:AP118)</f>
        <v>19835.105788584882</v>
      </c>
      <c r="AO118" s="63">
        <v>19750.595918037106</v>
      </c>
      <c r="AP118" s="63">
        <v>84.50987054777579</v>
      </c>
      <c r="AQ118" s="63">
        <f>SUM(AR118:AS118)</f>
        <v>22.764826039425763</v>
      </c>
      <c r="AR118" s="63">
        <v>1.1854797304375799</v>
      </c>
      <c r="AS118" s="63">
        <v>21.579346308988182</v>
      </c>
      <c r="AT118" s="68">
        <v>57</v>
      </c>
    </row>
    <row r="119" spans="1:46" s="65" customFormat="1" ht="20.25" customHeight="1" x14ac:dyDescent="0.2">
      <c r="A119" s="59"/>
      <c r="B119" s="65">
        <v>58</v>
      </c>
      <c r="C119" s="61" t="s">
        <v>105</v>
      </c>
      <c r="D119" s="62"/>
      <c r="E119" s="63">
        <f>+F119+AN119+AQ119</f>
        <v>141092.66351865788</v>
      </c>
      <c r="F119" s="63">
        <f>+G119+Y119</f>
        <v>11052.135433034891</v>
      </c>
      <c r="G119" s="63">
        <f>SUM(H119:T119)</f>
        <v>4149.6857631543107</v>
      </c>
      <c r="H119" s="63">
        <v>0</v>
      </c>
      <c r="I119" s="63">
        <v>0</v>
      </c>
      <c r="J119" s="63">
        <v>0</v>
      </c>
      <c r="K119" s="63">
        <v>0</v>
      </c>
      <c r="L119" s="63">
        <v>0</v>
      </c>
      <c r="M119" s="63">
        <v>0</v>
      </c>
      <c r="N119" s="63">
        <v>0</v>
      </c>
      <c r="O119" s="63">
        <v>0</v>
      </c>
      <c r="P119" s="63">
        <v>0</v>
      </c>
      <c r="Q119" s="63">
        <v>4090.8944514089021</v>
      </c>
      <c r="R119" s="63">
        <v>0</v>
      </c>
      <c r="S119" s="63">
        <v>0</v>
      </c>
      <c r="T119" s="63">
        <v>58.791311745408898</v>
      </c>
      <c r="U119" s="68">
        <v>58</v>
      </c>
      <c r="V119" s="65">
        <v>58</v>
      </c>
      <c r="W119" s="61" t="s">
        <v>105</v>
      </c>
      <c r="X119" s="62"/>
      <c r="Y119" s="63">
        <f>SUM(Z119:AM119)</f>
        <v>6902.4496698805815</v>
      </c>
      <c r="Z119" s="63">
        <v>0</v>
      </c>
      <c r="AA119" s="63">
        <v>1051.8112088184585</v>
      </c>
      <c r="AB119" s="63">
        <v>0</v>
      </c>
      <c r="AC119" s="63">
        <v>0</v>
      </c>
      <c r="AD119" s="63">
        <v>0</v>
      </c>
      <c r="AE119" s="63">
        <v>960.23883287266278</v>
      </c>
      <c r="AF119" s="63">
        <v>247.28696030177178</v>
      </c>
      <c r="AG119" s="63">
        <v>934.57101837853725</v>
      </c>
      <c r="AH119" s="63">
        <v>0</v>
      </c>
      <c r="AI119" s="63">
        <v>0</v>
      </c>
      <c r="AJ119" s="63">
        <v>3708.5416495091508</v>
      </c>
      <c r="AK119" s="63">
        <v>0</v>
      </c>
      <c r="AL119" s="63">
        <v>0</v>
      </c>
      <c r="AM119" s="63">
        <v>0</v>
      </c>
      <c r="AN119" s="63">
        <f>SUM(AO119:AP119)</f>
        <v>129754.66156077274</v>
      </c>
      <c r="AO119" s="63">
        <v>128486.67287542616</v>
      </c>
      <c r="AP119" s="63">
        <v>1267.9886853465869</v>
      </c>
      <c r="AQ119" s="63">
        <f>SUM(AR119:AS119)</f>
        <v>285.86652485024149</v>
      </c>
      <c r="AR119" s="63">
        <v>214.91469057555511</v>
      </c>
      <c r="AS119" s="63">
        <v>70.951834274686405</v>
      </c>
      <c r="AT119" s="68">
        <v>58</v>
      </c>
    </row>
    <row r="120" spans="1:46" s="65" customFormat="1" ht="20.25" customHeight="1" x14ac:dyDescent="0.2">
      <c r="A120" s="59"/>
      <c r="B120" s="65">
        <v>59</v>
      </c>
      <c r="C120" s="61" t="s">
        <v>106</v>
      </c>
      <c r="D120" s="62"/>
      <c r="E120" s="63">
        <f>+F120+AN120+AQ120</f>
        <v>26579.749439551524</v>
      </c>
      <c r="F120" s="63">
        <f>+G120+Y120</f>
        <v>6351.6776326898089</v>
      </c>
      <c r="G120" s="63">
        <f>SUM(H120:T120)</f>
        <v>1353.64395115906</v>
      </c>
      <c r="H120" s="63">
        <v>0</v>
      </c>
      <c r="I120" s="63">
        <v>0</v>
      </c>
      <c r="J120" s="63">
        <v>0</v>
      </c>
      <c r="K120" s="63">
        <v>0</v>
      </c>
      <c r="L120" s="63">
        <v>0</v>
      </c>
      <c r="M120" s="63">
        <v>0</v>
      </c>
      <c r="N120" s="63">
        <v>0</v>
      </c>
      <c r="O120" s="63">
        <v>0</v>
      </c>
      <c r="P120" s="63">
        <v>0</v>
      </c>
      <c r="Q120" s="63">
        <v>1353.64395115906</v>
      </c>
      <c r="R120" s="63">
        <v>0</v>
      </c>
      <c r="S120" s="63">
        <v>0</v>
      </c>
      <c r="T120" s="63">
        <v>0</v>
      </c>
      <c r="U120" s="68">
        <v>59</v>
      </c>
      <c r="V120" s="65">
        <v>59</v>
      </c>
      <c r="W120" s="61" t="s">
        <v>106</v>
      </c>
      <c r="X120" s="62"/>
      <c r="Y120" s="63">
        <f>SUM(Z120:AM120)</f>
        <v>4998.0336815307492</v>
      </c>
      <c r="Z120" s="63">
        <v>0</v>
      </c>
      <c r="AA120" s="63">
        <v>2067.5823767699608</v>
      </c>
      <c r="AB120" s="63">
        <v>0</v>
      </c>
      <c r="AC120" s="63">
        <v>0</v>
      </c>
      <c r="AD120" s="63">
        <v>0</v>
      </c>
      <c r="AE120" s="63">
        <v>1740.4565173558242</v>
      </c>
      <c r="AF120" s="63">
        <v>515.24918490697598</v>
      </c>
      <c r="AG120" s="63">
        <v>21.417429002183244</v>
      </c>
      <c r="AH120" s="63">
        <v>0</v>
      </c>
      <c r="AI120" s="63">
        <v>0</v>
      </c>
      <c r="AJ120" s="63">
        <v>653.32817349580569</v>
      </c>
      <c r="AK120" s="63">
        <v>0</v>
      </c>
      <c r="AL120" s="63">
        <v>0</v>
      </c>
      <c r="AM120" s="63">
        <v>0</v>
      </c>
      <c r="AN120" s="63">
        <f>SUM(AO120:AP120)</f>
        <v>20140.155427811405</v>
      </c>
      <c r="AO120" s="63">
        <v>19716.496693679783</v>
      </c>
      <c r="AP120" s="63">
        <v>423.65873413162262</v>
      </c>
      <c r="AQ120" s="63">
        <f>SUM(AR120:AS120)</f>
        <v>87.916379050306304</v>
      </c>
      <c r="AR120" s="63">
        <v>0.63971789384250766</v>
      </c>
      <c r="AS120" s="63">
        <v>87.276661156463803</v>
      </c>
      <c r="AT120" s="68">
        <v>59</v>
      </c>
    </row>
    <row r="121" spans="1:46" s="65" customFormat="1" ht="20.25" customHeight="1" x14ac:dyDescent="0.2">
      <c r="A121" s="59"/>
      <c r="B121" s="65">
        <v>60</v>
      </c>
      <c r="C121" s="61" t="s">
        <v>107</v>
      </c>
      <c r="D121" s="62"/>
      <c r="E121" s="63">
        <f>+F121+AN121+AQ121</f>
        <v>67100.417941360356</v>
      </c>
      <c r="F121" s="63">
        <f>+G121+Y121</f>
        <v>17365.728022484578</v>
      </c>
      <c r="G121" s="63">
        <f>SUM(H121:T121)</f>
        <v>5283.7712766368686</v>
      </c>
      <c r="H121" s="63">
        <v>0</v>
      </c>
      <c r="I121" s="63">
        <v>0</v>
      </c>
      <c r="J121" s="63">
        <v>0</v>
      </c>
      <c r="K121" s="63">
        <v>0</v>
      </c>
      <c r="L121" s="63">
        <v>0</v>
      </c>
      <c r="M121" s="63">
        <v>0</v>
      </c>
      <c r="N121" s="63">
        <v>0</v>
      </c>
      <c r="O121" s="63">
        <v>0</v>
      </c>
      <c r="P121" s="63">
        <v>0</v>
      </c>
      <c r="Q121" s="63">
        <v>5283.7593672864696</v>
      </c>
      <c r="R121" s="63">
        <v>0</v>
      </c>
      <c r="S121" s="63">
        <v>0</v>
      </c>
      <c r="T121" s="63">
        <v>1.19093503990878E-2</v>
      </c>
      <c r="U121" s="68">
        <v>60</v>
      </c>
      <c r="V121" s="65">
        <v>60</v>
      </c>
      <c r="W121" s="61" t="s">
        <v>107</v>
      </c>
      <c r="X121" s="62"/>
      <c r="Y121" s="63">
        <f>SUM(Z121:AM121)</f>
        <v>12081.956745847709</v>
      </c>
      <c r="Z121" s="63">
        <v>0</v>
      </c>
      <c r="AA121" s="63">
        <v>2042.2787899974212</v>
      </c>
      <c r="AB121" s="63">
        <v>0</v>
      </c>
      <c r="AC121" s="63">
        <v>0</v>
      </c>
      <c r="AD121" s="63">
        <v>0</v>
      </c>
      <c r="AE121" s="63">
        <v>2336.0605177747798</v>
      </c>
      <c r="AF121" s="63">
        <v>1084.662999238808</v>
      </c>
      <c r="AG121" s="63">
        <v>1082.9984449147951</v>
      </c>
      <c r="AH121" s="63">
        <v>0</v>
      </c>
      <c r="AI121" s="63">
        <v>0</v>
      </c>
      <c r="AJ121" s="63">
        <v>5535.8239456776637</v>
      </c>
      <c r="AK121" s="63">
        <v>0</v>
      </c>
      <c r="AL121" s="63">
        <v>0</v>
      </c>
      <c r="AM121" s="63">
        <v>0.13204824424087819</v>
      </c>
      <c r="AN121" s="63">
        <f>SUM(AO121:AP121)</f>
        <v>49729.06095429352</v>
      </c>
      <c r="AO121" s="63">
        <v>48463.874656533575</v>
      </c>
      <c r="AP121" s="63">
        <v>1265.1862977599449</v>
      </c>
      <c r="AQ121" s="63">
        <f>SUM(AR121:AS121)</f>
        <v>5.6289645822492602</v>
      </c>
      <c r="AR121" s="63">
        <v>2.5230492708281789</v>
      </c>
      <c r="AS121" s="63">
        <v>3.1059153114210818</v>
      </c>
      <c r="AT121" s="68">
        <v>60</v>
      </c>
    </row>
    <row r="122" spans="1:46" s="65" customFormat="1" ht="20.25" customHeight="1" x14ac:dyDescent="0.2">
      <c r="A122" s="59"/>
      <c r="B122" s="65">
        <v>61</v>
      </c>
      <c r="C122" s="61" t="s">
        <v>279</v>
      </c>
      <c r="D122" s="62"/>
      <c r="E122" s="63">
        <f>+F122+AN122+AQ122</f>
        <v>6376.9246474354541</v>
      </c>
      <c r="F122" s="63">
        <f>+G122+Y122</f>
        <v>2302.9130194336531</v>
      </c>
      <c r="G122" s="63">
        <f>SUM(H122:T122)</f>
        <v>198.76883113550059</v>
      </c>
      <c r="H122" s="63">
        <v>0</v>
      </c>
      <c r="I122" s="63">
        <v>0</v>
      </c>
      <c r="J122" s="63">
        <v>0</v>
      </c>
      <c r="K122" s="63">
        <v>0</v>
      </c>
      <c r="L122" s="63">
        <v>0</v>
      </c>
      <c r="M122" s="63">
        <v>0</v>
      </c>
      <c r="N122" s="63">
        <v>0</v>
      </c>
      <c r="O122" s="63">
        <v>0</v>
      </c>
      <c r="P122" s="63">
        <v>0</v>
      </c>
      <c r="Q122" s="63">
        <v>198.76883113550059</v>
      </c>
      <c r="R122" s="63">
        <v>0</v>
      </c>
      <c r="S122" s="63">
        <v>0</v>
      </c>
      <c r="T122" s="63">
        <v>0</v>
      </c>
      <c r="U122" s="68">
        <v>61</v>
      </c>
      <c r="V122" s="65">
        <v>61</v>
      </c>
      <c r="W122" s="61" t="s">
        <v>279</v>
      </c>
      <c r="X122" s="62"/>
      <c r="Y122" s="63">
        <f>SUM(Z122:AM122)</f>
        <v>2104.1441882981526</v>
      </c>
      <c r="Z122" s="63">
        <v>0</v>
      </c>
      <c r="AA122" s="63">
        <v>626.88048938889824</v>
      </c>
      <c r="AB122" s="63">
        <v>0</v>
      </c>
      <c r="AC122" s="63">
        <v>0</v>
      </c>
      <c r="AD122" s="63">
        <v>0</v>
      </c>
      <c r="AE122" s="63">
        <v>489.15815610991103</v>
      </c>
      <c r="AF122" s="63">
        <v>697.03606051130168</v>
      </c>
      <c r="AG122" s="63">
        <v>45.613389785415215</v>
      </c>
      <c r="AH122" s="63">
        <v>0</v>
      </c>
      <c r="AI122" s="63">
        <v>0</v>
      </c>
      <c r="AJ122" s="63">
        <v>245.45609250262638</v>
      </c>
      <c r="AK122" s="63">
        <v>0</v>
      </c>
      <c r="AL122" s="63">
        <v>0</v>
      </c>
      <c r="AM122" s="63">
        <v>0</v>
      </c>
      <c r="AN122" s="63">
        <f>SUM(AO122:AP122)</f>
        <v>4051.2364899546037</v>
      </c>
      <c r="AO122" s="63">
        <v>3927.9445415326359</v>
      </c>
      <c r="AP122" s="63">
        <v>123.29194842196785</v>
      </c>
      <c r="AQ122" s="63">
        <f>SUM(AR122:AS122)</f>
        <v>22.775138047197444</v>
      </c>
      <c r="AR122" s="63">
        <v>16.656958418556943</v>
      </c>
      <c r="AS122" s="63">
        <v>6.1181796286405001</v>
      </c>
      <c r="AT122" s="68">
        <v>61</v>
      </c>
    </row>
    <row r="123" spans="1:46" s="55" customFormat="1" ht="20.25" customHeight="1" x14ac:dyDescent="0.2">
      <c r="A123" s="36"/>
      <c r="B123" s="56" t="s">
        <v>108</v>
      </c>
      <c r="C123" s="57" t="s">
        <v>109</v>
      </c>
      <c r="D123" s="54"/>
      <c r="E123" s="102">
        <f>SUM(E124:E129)</f>
        <v>22828.907943525206</v>
      </c>
      <c r="F123" s="102">
        <f>SUM(F124:F129)</f>
        <v>3512.7862823158384</v>
      </c>
      <c r="G123" s="102">
        <f>SUM(G124:G129)</f>
        <v>2321.1704686742464</v>
      </c>
      <c r="H123" s="102">
        <f>SUM(H124:H129)</f>
        <v>0</v>
      </c>
      <c r="I123" s="102">
        <f>SUM(I124:I129)</f>
        <v>0</v>
      </c>
      <c r="J123" s="102">
        <f>SUM(J124:J129)</f>
        <v>0</v>
      </c>
      <c r="K123" s="102">
        <f>SUM(K124:K129)</f>
        <v>0</v>
      </c>
      <c r="L123" s="102">
        <f>SUM(L124:L129)</f>
        <v>0</v>
      </c>
      <c r="M123" s="102">
        <f>SUM(M124:M129)</f>
        <v>0</v>
      </c>
      <c r="N123" s="102">
        <f>SUM(N124:N129)</f>
        <v>0</v>
      </c>
      <c r="O123" s="102">
        <f>SUM(O124:O129)</f>
        <v>0</v>
      </c>
      <c r="P123" s="102">
        <f>SUM(P124:P129)</f>
        <v>0</v>
      </c>
      <c r="Q123" s="102">
        <f>SUM(Q124:Q129)</f>
        <v>2321.0436475378829</v>
      </c>
      <c r="R123" s="102">
        <f>SUM(R124:R129)</f>
        <v>0</v>
      </c>
      <c r="S123" s="102">
        <f>SUM(S124:S129)</f>
        <v>0</v>
      </c>
      <c r="T123" s="102">
        <f>SUM(T124:T129)</f>
        <v>0.12682113636363601</v>
      </c>
      <c r="U123" s="58" t="s">
        <v>271</v>
      </c>
      <c r="V123" s="56" t="s">
        <v>271</v>
      </c>
      <c r="W123" s="57" t="s">
        <v>272</v>
      </c>
      <c r="X123" s="91"/>
      <c r="Y123" s="102">
        <f>SUM(Y124:Y129)</f>
        <v>1191.6158136415925</v>
      </c>
      <c r="Z123" s="102">
        <f>SUM(Z124:Z129)</f>
        <v>0</v>
      </c>
      <c r="AA123" s="102">
        <f>SUM(AA124:AA129)</f>
        <v>247.18380781801557</v>
      </c>
      <c r="AB123" s="102">
        <f>SUM(AB124:AB129)</f>
        <v>0</v>
      </c>
      <c r="AC123" s="102">
        <f>SUM(AC124:AC129)</f>
        <v>0</v>
      </c>
      <c r="AD123" s="102">
        <f>SUM(AD124:AD129)</f>
        <v>0</v>
      </c>
      <c r="AE123" s="102">
        <f>SUM(AE124:AE129)</f>
        <v>311.85412082446987</v>
      </c>
      <c r="AF123" s="102">
        <f>SUM(AF124:AF129)</f>
        <v>27.121873949621964</v>
      </c>
      <c r="AG123" s="102">
        <f>SUM(AG124:AG129)</f>
        <v>375.72477815943881</v>
      </c>
      <c r="AH123" s="102">
        <f>SUM(AH124:AH129)</f>
        <v>0</v>
      </c>
      <c r="AI123" s="102">
        <f>SUM(AI124:AI129)</f>
        <v>0</v>
      </c>
      <c r="AJ123" s="102">
        <f>SUM(AJ124:AJ129)</f>
        <v>209.86488521361562</v>
      </c>
      <c r="AK123" s="102">
        <f>SUM(AK124:AK129)</f>
        <v>19.8663476764305</v>
      </c>
      <c r="AL123" s="102">
        <f>SUM(AL124:AL129)</f>
        <v>0</v>
      </c>
      <c r="AM123" s="102">
        <f>SUM(AM124:AM129)</f>
        <v>0</v>
      </c>
      <c r="AN123" s="102">
        <f>SUM(AN124:AN129)</f>
        <v>17349.309701237966</v>
      </c>
      <c r="AO123" s="102">
        <f>SUM(AO124:AO129)</f>
        <v>17225.142671377962</v>
      </c>
      <c r="AP123" s="102">
        <f>SUM(AP124:AP129)</f>
        <v>124.16702986000234</v>
      </c>
      <c r="AQ123" s="102">
        <f>SUM(AQ124:AQ129)</f>
        <v>1966.8119599714057</v>
      </c>
      <c r="AR123" s="102">
        <f>SUM(AR124:AR129)</f>
        <v>573.07180798253773</v>
      </c>
      <c r="AS123" s="102">
        <f>SUM(AS124:AS129)</f>
        <v>1393.7401519888681</v>
      </c>
      <c r="AT123" s="58" t="s">
        <v>108</v>
      </c>
    </row>
    <row r="124" spans="1:46" s="65" customFormat="1" ht="20.25" customHeight="1" x14ac:dyDescent="0.2">
      <c r="A124" s="59"/>
      <c r="B124" s="65">
        <v>62</v>
      </c>
      <c r="C124" s="61" t="s">
        <v>110</v>
      </c>
      <c r="D124" s="62"/>
      <c r="E124" s="63">
        <f>+F124+AN124+AQ124</f>
        <v>8309.6850283710792</v>
      </c>
      <c r="F124" s="63">
        <f>+G124+Y124</f>
        <v>1202.7944193439685</v>
      </c>
      <c r="G124" s="63">
        <f>SUM(H124:T124)</f>
        <v>838.23947234624893</v>
      </c>
      <c r="H124" s="63">
        <v>0</v>
      </c>
      <c r="I124" s="63">
        <v>0</v>
      </c>
      <c r="J124" s="63">
        <v>0</v>
      </c>
      <c r="K124" s="63">
        <v>0</v>
      </c>
      <c r="L124" s="63">
        <v>0</v>
      </c>
      <c r="M124" s="63">
        <v>0</v>
      </c>
      <c r="N124" s="63">
        <v>0</v>
      </c>
      <c r="O124" s="63">
        <v>0</v>
      </c>
      <c r="P124" s="63">
        <v>0</v>
      </c>
      <c r="Q124" s="63">
        <v>838.23947234624893</v>
      </c>
      <c r="R124" s="63">
        <v>0</v>
      </c>
      <c r="S124" s="63">
        <v>0</v>
      </c>
      <c r="T124" s="63">
        <v>0</v>
      </c>
      <c r="U124" s="68">
        <v>62</v>
      </c>
      <c r="V124" s="65">
        <v>62</v>
      </c>
      <c r="W124" s="61" t="s">
        <v>110</v>
      </c>
      <c r="X124" s="62"/>
      <c r="Y124" s="63">
        <f>SUM(Z124:AM124)</f>
        <v>364.55494699771958</v>
      </c>
      <c r="Z124" s="63">
        <v>0</v>
      </c>
      <c r="AA124" s="63">
        <v>11.141519783271345</v>
      </c>
      <c r="AB124" s="63">
        <v>0</v>
      </c>
      <c r="AC124" s="63">
        <v>0</v>
      </c>
      <c r="AD124" s="63">
        <v>0</v>
      </c>
      <c r="AE124" s="63">
        <v>41.711016125965401</v>
      </c>
      <c r="AF124" s="63">
        <v>0.59879526079149459</v>
      </c>
      <c r="AG124" s="63">
        <v>248.27662664714816</v>
      </c>
      <c r="AH124" s="63">
        <v>0</v>
      </c>
      <c r="AI124" s="63">
        <v>0</v>
      </c>
      <c r="AJ124" s="63">
        <v>62.826989180543173</v>
      </c>
      <c r="AK124" s="63">
        <v>0</v>
      </c>
      <c r="AL124" s="63">
        <v>0</v>
      </c>
      <c r="AM124" s="63">
        <v>0</v>
      </c>
      <c r="AN124" s="63">
        <f>SUM(AO124:AP124)</f>
        <v>6325.3368203809441</v>
      </c>
      <c r="AO124" s="63">
        <v>6281.1300005006715</v>
      </c>
      <c r="AP124" s="63">
        <v>44.206819880272633</v>
      </c>
      <c r="AQ124" s="63">
        <f>SUM(AR124:AS124)</f>
        <v>781.55378864616694</v>
      </c>
      <c r="AR124" s="63">
        <v>111.27316372987467</v>
      </c>
      <c r="AS124" s="63">
        <v>670.28062491629225</v>
      </c>
      <c r="AT124" s="68">
        <v>62</v>
      </c>
    </row>
    <row r="125" spans="1:46" s="65" customFormat="1" ht="20.25" customHeight="1" x14ac:dyDescent="0.2">
      <c r="A125" s="59"/>
      <c r="B125" s="65">
        <v>63</v>
      </c>
      <c r="C125" s="61" t="s">
        <v>111</v>
      </c>
      <c r="D125" s="62"/>
      <c r="E125" s="63">
        <f>+F125+AN125+AQ125</f>
        <v>2767.9018562158544</v>
      </c>
      <c r="F125" s="63">
        <f>+G125+Y125</f>
        <v>383.99166415312612</v>
      </c>
      <c r="G125" s="63">
        <f>SUM(H125:T125)</f>
        <v>181.64709787195864</v>
      </c>
      <c r="H125" s="63">
        <v>0</v>
      </c>
      <c r="I125" s="63">
        <v>0</v>
      </c>
      <c r="J125" s="63">
        <v>0</v>
      </c>
      <c r="K125" s="63">
        <v>0</v>
      </c>
      <c r="L125" s="63">
        <v>0</v>
      </c>
      <c r="M125" s="63">
        <v>0</v>
      </c>
      <c r="N125" s="63">
        <v>0</v>
      </c>
      <c r="O125" s="63">
        <v>0</v>
      </c>
      <c r="P125" s="63">
        <v>0</v>
      </c>
      <c r="Q125" s="63">
        <v>181.52027673559499</v>
      </c>
      <c r="R125" s="63">
        <v>0</v>
      </c>
      <c r="S125" s="63">
        <v>0</v>
      </c>
      <c r="T125" s="63">
        <v>0.12682113636363601</v>
      </c>
      <c r="U125" s="68">
        <v>63</v>
      </c>
      <c r="V125" s="65">
        <v>63</v>
      </c>
      <c r="W125" s="61" t="s">
        <v>111</v>
      </c>
      <c r="X125" s="62"/>
      <c r="Y125" s="63">
        <f>SUM(Z125:AM125)</f>
        <v>202.34456628116749</v>
      </c>
      <c r="Z125" s="63">
        <v>0</v>
      </c>
      <c r="AA125" s="63">
        <v>42.251464484889361</v>
      </c>
      <c r="AB125" s="63">
        <v>0</v>
      </c>
      <c r="AC125" s="63">
        <v>0</v>
      </c>
      <c r="AD125" s="63">
        <v>0</v>
      </c>
      <c r="AE125" s="63">
        <v>88.183358654310382</v>
      </c>
      <c r="AF125" s="63">
        <v>0.5982057358341043</v>
      </c>
      <c r="AG125" s="63">
        <v>44.790989891778032</v>
      </c>
      <c r="AH125" s="63">
        <v>0</v>
      </c>
      <c r="AI125" s="63">
        <v>0</v>
      </c>
      <c r="AJ125" s="63">
        <v>26.520547514355595</v>
      </c>
      <c r="AK125" s="63">
        <v>0</v>
      </c>
      <c r="AL125" s="63">
        <v>0</v>
      </c>
      <c r="AM125" s="63">
        <v>0</v>
      </c>
      <c r="AN125" s="63">
        <f>SUM(AO125:AP125)</f>
        <v>2383.7493329510889</v>
      </c>
      <c r="AO125" s="63">
        <v>2376.3295676173589</v>
      </c>
      <c r="AP125" s="63">
        <v>7.4197653337300835</v>
      </c>
      <c r="AQ125" s="63">
        <f>SUM(AR125:AS125)</f>
        <v>0.16085911163899869</v>
      </c>
      <c r="AR125" s="63">
        <v>7.4234111638998665E-2</v>
      </c>
      <c r="AS125" s="63">
        <v>8.6625000000000008E-2</v>
      </c>
      <c r="AT125" s="68">
        <v>63</v>
      </c>
    </row>
    <row r="126" spans="1:46" s="65" customFormat="1" ht="20.25" customHeight="1" x14ac:dyDescent="0.2">
      <c r="A126" s="59"/>
      <c r="B126" s="65">
        <v>64</v>
      </c>
      <c r="C126" s="61" t="s">
        <v>112</v>
      </c>
      <c r="D126" s="62"/>
      <c r="E126" s="63">
        <f>+F126+AN126+AQ126</f>
        <v>2632.2489707270061</v>
      </c>
      <c r="F126" s="63">
        <f>+G126+Y126</f>
        <v>508.4132369923218</v>
      </c>
      <c r="G126" s="63">
        <f>SUM(H126:T126)</f>
        <v>358.77134064371273</v>
      </c>
      <c r="H126" s="63">
        <v>0</v>
      </c>
      <c r="I126" s="63">
        <v>0</v>
      </c>
      <c r="J126" s="63">
        <v>0</v>
      </c>
      <c r="K126" s="63">
        <v>0</v>
      </c>
      <c r="L126" s="63">
        <v>0</v>
      </c>
      <c r="M126" s="63">
        <v>0</v>
      </c>
      <c r="N126" s="63">
        <v>0</v>
      </c>
      <c r="O126" s="63">
        <v>0</v>
      </c>
      <c r="P126" s="63">
        <v>0</v>
      </c>
      <c r="Q126" s="63">
        <v>358.77134064371273</v>
      </c>
      <c r="R126" s="63">
        <v>0</v>
      </c>
      <c r="S126" s="63">
        <v>0</v>
      </c>
      <c r="T126" s="63">
        <v>0</v>
      </c>
      <c r="U126" s="68">
        <v>64</v>
      </c>
      <c r="V126" s="65">
        <v>64</v>
      </c>
      <c r="W126" s="61" t="s">
        <v>112</v>
      </c>
      <c r="X126" s="62"/>
      <c r="Y126" s="63">
        <f>SUM(Z126:AM126)</f>
        <v>149.64189634860904</v>
      </c>
      <c r="Z126" s="63">
        <v>0</v>
      </c>
      <c r="AA126" s="63">
        <v>10.818756528501002</v>
      </c>
      <c r="AB126" s="63">
        <v>0</v>
      </c>
      <c r="AC126" s="63">
        <v>0</v>
      </c>
      <c r="AD126" s="63">
        <v>0</v>
      </c>
      <c r="AE126" s="63">
        <v>26.705198782265541</v>
      </c>
      <c r="AF126" s="63">
        <v>1.9018953017614226</v>
      </c>
      <c r="AG126" s="63">
        <v>68.933145865074081</v>
      </c>
      <c r="AH126" s="63">
        <v>0</v>
      </c>
      <c r="AI126" s="63">
        <v>0</v>
      </c>
      <c r="AJ126" s="63">
        <v>21.416552194576486</v>
      </c>
      <c r="AK126" s="63">
        <v>19.8663476764305</v>
      </c>
      <c r="AL126" s="63">
        <v>0</v>
      </c>
      <c r="AM126" s="63">
        <v>0</v>
      </c>
      <c r="AN126" s="63">
        <f>SUM(AO126:AP126)</f>
        <v>1883.9341827592029</v>
      </c>
      <c r="AO126" s="63">
        <v>1875.4316499309889</v>
      </c>
      <c r="AP126" s="63">
        <v>8.5025328282140435</v>
      </c>
      <c r="AQ126" s="63">
        <f>SUM(AR126:AS126)</f>
        <v>239.90155097548137</v>
      </c>
      <c r="AR126" s="63">
        <v>55.438711141007907</v>
      </c>
      <c r="AS126" s="63">
        <v>184.46283983447347</v>
      </c>
      <c r="AT126" s="68">
        <v>64</v>
      </c>
    </row>
    <row r="127" spans="1:46" s="65" customFormat="1" ht="20.25" customHeight="1" x14ac:dyDescent="0.2">
      <c r="A127" s="59"/>
      <c r="B127" s="65">
        <v>65</v>
      </c>
      <c r="C127" s="61" t="s">
        <v>113</v>
      </c>
      <c r="D127" s="62"/>
      <c r="E127" s="63">
        <f>+F127+AN127+AQ127</f>
        <v>2290.0534926983646</v>
      </c>
      <c r="F127" s="63">
        <f>+G127+Y127</f>
        <v>325.11392266422735</v>
      </c>
      <c r="G127" s="63">
        <f>SUM(H127:T127)</f>
        <v>304.49784897941697</v>
      </c>
      <c r="H127" s="63">
        <v>0</v>
      </c>
      <c r="I127" s="63">
        <v>0</v>
      </c>
      <c r="J127" s="63">
        <v>0</v>
      </c>
      <c r="K127" s="63">
        <v>0</v>
      </c>
      <c r="L127" s="63">
        <v>0</v>
      </c>
      <c r="M127" s="63">
        <v>0</v>
      </c>
      <c r="N127" s="63">
        <v>0</v>
      </c>
      <c r="O127" s="63">
        <v>0</v>
      </c>
      <c r="P127" s="63">
        <v>0</v>
      </c>
      <c r="Q127" s="63">
        <v>304.49784897941697</v>
      </c>
      <c r="R127" s="63">
        <v>0</v>
      </c>
      <c r="S127" s="63">
        <v>0</v>
      </c>
      <c r="T127" s="63">
        <v>0</v>
      </c>
      <c r="U127" s="68">
        <v>65</v>
      </c>
      <c r="V127" s="65">
        <v>65</v>
      </c>
      <c r="W127" s="61" t="s">
        <v>113</v>
      </c>
      <c r="X127" s="62"/>
      <c r="Y127" s="63">
        <f>SUM(Z127:AM127)</f>
        <v>20.616073684810395</v>
      </c>
      <c r="Z127" s="63">
        <v>0</v>
      </c>
      <c r="AA127" s="63">
        <v>13.52656936691049</v>
      </c>
      <c r="AB127" s="63">
        <v>0</v>
      </c>
      <c r="AC127" s="63">
        <v>0</v>
      </c>
      <c r="AD127" s="63">
        <v>0</v>
      </c>
      <c r="AE127" s="63">
        <v>2.6808648222770484</v>
      </c>
      <c r="AF127" s="63">
        <v>0</v>
      </c>
      <c r="AG127" s="63">
        <v>0.67038619232501606</v>
      </c>
      <c r="AH127" s="63">
        <v>0</v>
      </c>
      <c r="AI127" s="63">
        <v>0</v>
      </c>
      <c r="AJ127" s="63">
        <v>3.7382533032978418</v>
      </c>
      <c r="AK127" s="63">
        <v>0</v>
      </c>
      <c r="AL127" s="63">
        <v>0</v>
      </c>
      <c r="AM127" s="63">
        <v>0</v>
      </c>
      <c r="AN127" s="63">
        <f>SUM(AO127:AP127)</f>
        <v>1470.7863393003813</v>
      </c>
      <c r="AO127" s="63">
        <v>1426.4742991052383</v>
      </c>
      <c r="AP127" s="63">
        <v>44.312040195143027</v>
      </c>
      <c r="AQ127" s="63">
        <f>SUM(AR127:AS127)</f>
        <v>494.15323073375612</v>
      </c>
      <c r="AR127" s="63">
        <v>201.07078965867353</v>
      </c>
      <c r="AS127" s="63">
        <v>293.08244107508256</v>
      </c>
      <c r="AT127" s="68">
        <v>65</v>
      </c>
    </row>
    <row r="128" spans="1:46" s="65" customFormat="1" ht="20.25" customHeight="1" x14ac:dyDescent="0.2">
      <c r="A128" s="59"/>
      <c r="B128" s="65">
        <v>66</v>
      </c>
      <c r="C128" s="61" t="s">
        <v>114</v>
      </c>
      <c r="D128" s="62"/>
      <c r="E128" s="63">
        <f>+F128+AN128+AQ128</f>
        <v>466.24297537622067</v>
      </c>
      <c r="F128" s="63">
        <f>+G128+Y128</f>
        <v>62.496862750845118</v>
      </c>
      <c r="G128" s="63">
        <f>SUM(H128:T128)</f>
        <v>52.659477815563669</v>
      </c>
      <c r="H128" s="63">
        <v>0</v>
      </c>
      <c r="I128" s="63">
        <v>0</v>
      </c>
      <c r="J128" s="63">
        <v>0</v>
      </c>
      <c r="K128" s="63">
        <v>0</v>
      </c>
      <c r="L128" s="63">
        <v>0</v>
      </c>
      <c r="M128" s="63">
        <v>0</v>
      </c>
      <c r="N128" s="63">
        <v>0</v>
      </c>
      <c r="O128" s="63">
        <v>0</v>
      </c>
      <c r="P128" s="63">
        <v>0</v>
      </c>
      <c r="Q128" s="63">
        <v>52.659477815563669</v>
      </c>
      <c r="R128" s="63">
        <v>0</v>
      </c>
      <c r="S128" s="63">
        <v>0</v>
      </c>
      <c r="T128" s="63">
        <v>0</v>
      </c>
      <c r="U128" s="68">
        <v>66</v>
      </c>
      <c r="V128" s="65">
        <v>66</v>
      </c>
      <c r="W128" s="61" t="s">
        <v>114</v>
      </c>
      <c r="X128" s="62"/>
      <c r="Y128" s="63">
        <f>SUM(Z128:AM128)</f>
        <v>9.8373849352814471</v>
      </c>
      <c r="Z128" s="63">
        <v>0</v>
      </c>
      <c r="AA128" s="63">
        <v>0.25944457547907113</v>
      </c>
      <c r="AB128" s="63">
        <v>0</v>
      </c>
      <c r="AC128" s="63">
        <v>0</v>
      </c>
      <c r="AD128" s="63">
        <v>0</v>
      </c>
      <c r="AE128" s="63">
        <v>7.9139022691350149</v>
      </c>
      <c r="AF128" s="63">
        <v>0</v>
      </c>
      <c r="AG128" s="63">
        <v>0.96266035931917393</v>
      </c>
      <c r="AH128" s="63">
        <v>0</v>
      </c>
      <c r="AI128" s="63">
        <v>0</v>
      </c>
      <c r="AJ128" s="63">
        <v>0.70137773134818815</v>
      </c>
      <c r="AK128" s="63">
        <v>0</v>
      </c>
      <c r="AL128" s="63">
        <v>0</v>
      </c>
      <c r="AM128" s="63">
        <v>0</v>
      </c>
      <c r="AN128" s="63">
        <f>SUM(AO128:AP128)</f>
        <v>399.91848319275141</v>
      </c>
      <c r="AO128" s="63">
        <v>398.31996966406939</v>
      </c>
      <c r="AP128" s="63">
        <v>1.5985135286820196</v>
      </c>
      <c r="AQ128" s="63">
        <f>SUM(AR128:AS128)</f>
        <v>3.8276294326241067</v>
      </c>
      <c r="AR128" s="63">
        <v>0.30916666666666698</v>
      </c>
      <c r="AS128" s="63">
        <v>3.5184627659574397</v>
      </c>
      <c r="AT128" s="68">
        <v>66</v>
      </c>
    </row>
    <row r="129" spans="1:46" s="65" customFormat="1" ht="20.25" customHeight="1" x14ac:dyDescent="0.2">
      <c r="A129" s="59"/>
      <c r="B129" s="65">
        <v>67</v>
      </c>
      <c r="C129" s="61" t="s">
        <v>233</v>
      </c>
      <c r="D129" s="62"/>
      <c r="E129" s="63">
        <f>+F129+AN129+AQ129</f>
        <v>6362.7756201366838</v>
      </c>
      <c r="F129" s="63">
        <f>+G129+Y129</f>
        <v>1029.97617641135</v>
      </c>
      <c r="G129" s="63">
        <f>SUM(H129:T129)</f>
        <v>585.35523101734555</v>
      </c>
      <c r="H129" s="63">
        <v>0</v>
      </c>
      <c r="I129" s="63">
        <v>0</v>
      </c>
      <c r="J129" s="63">
        <v>0</v>
      </c>
      <c r="K129" s="63">
        <v>0</v>
      </c>
      <c r="L129" s="63">
        <v>0</v>
      </c>
      <c r="M129" s="63">
        <v>0</v>
      </c>
      <c r="N129" s="63">
        <v>0</v>
      </c>
      <c r="O129" s="63">
        <v>0</v>
      </c>
      <c r="P129" s="63">
        <v>0</v>
      </c>
      <c r="Q129" s="63">
        <v>585.35523101734555</v>
      </c>
      <c r="R129" s="63">
        <v>0</v>
      </c>
      <c r="S129" s="63">
        <v>0</v>
      </c>
      <c r="T129" s="63">
        <v>0</v>
      </c>
      <c r="U129" s="68">
        <v>67</v>
      </c>
      <c r="V129" s="65">
        <v>67</v>
      </c>
      <c r="W129" s="61" t="s">
        <v>233</v>
      </c>
      <c r="X129" s="62"/>
      <c r="Y129" s="63">
        <f>SUM(Z129:AM129)</f>
        <v>444.62094539400454</v>
      </c>
      <c r="Z129" s="63">
        <v>0</v>
      </c>
      <c r="AA129" s="63">
        <v>169.18605307896431</v>
      </c>
      <c r="AB129" s="63">
        <v>0</v>
      </c>
      <c r="AC129" s="63">
        <v>0</v>
      </c>
      <c r="AD129" s="63">
        <v>0</v>
      </c>
      <c r="AE129" s="63">
        <v>144.65978017051654</v>
      </c>
      <c r="AF129" s="63">
        <v>24.022977651234942</v>
      </c>
      <c r="AG129" s="63">
        <v>12.090969203794378</v>
      </c>
      <c r="AH129" s="63">
        <v>0</v>
      </c>
      <c r="AI129" s="63">
        <v>0</v>
      </c>
      <c r="AJ129" s="63">
        <v>94.661165289494349</v>
      </c>
      <c r="AK129" s="63">
        <v>0</v>
      </c>
      <c r="AL129" s="63">
        <v>0</v>
      </c>
      <c r="AM129" s="63">
        <v>0</v>
      </c>
      <c r="AN129" s="63">
        <f>SUM(AO129:AP129)</f>
        <v>4885.5845426535952</v>
      </c>
      <c r="AO129" s="63">
        <v>4867.4571845596347</v>
      </c>
      <c r="AP129" s="63">
        <v>18.127358093960538</v>
      </c>
      <c r="AQ129" s="63">
        <f>SUM(AR129:AS129)</f>
        <v>447.21490107173832</v>
      </c>
      <c r="AR129" s="63">
        <v>204.90574267467591</v>
      </c>
      <c r="AS129" s="63">
        <v>242.30915839706242</v>
      </c>
      <c r="AT129" s="68">
        <v>67</v>
      </c>
    </row>
    <row r="130" spans="1:46" s="65" customFormat="1" ht="20.25" customHeight="1" x14ac:dyDescent="0.2">
      <c r="A130" s="59"/>
      <c r="B130" s="56" t="s">
        <v>115</v>
      </c>
      <c r="C130" s="57" t="s">
        <v>116</v>
      </c>
      <c r="D130" s="62"/>
      <c r="E130" s="102">
        <f>SUM(E131:E133)</f>
        <v>77634.003768365568</v>
      </c>
      <c r="F130" s="102">
        <f>SUM(F131:F133)</f>
        <v>25226.190406736874</v>
      </c>
      <c r="G130" s="102">
        <f>SUM(G131:G133)</f>
        <v>16477.042762999885</v>
      </c>
      <c r="H130" s="102">
        <f>SUM(H131:H133)</f>
        <v>0</v>
      </c>
      <c r="I130" s="102">
        <f>SUM(I131:I133)</f>
        <v>0</v>
      </c>
      <c r="J130" s="102">
        <f>SUM(J131:J133)</f>
        <v>0</v>
      </c>
      <c r="K130" s="102">
        <f>SUM(K131:K133)</f>
        <v>0</v>
      </c>
      <c r="L130" s="102">
        <f>SUM(L131:L133)</f>
        <v>0</v>
      </c>
      <c r="M130" s="102">
        <f>SUM(M131:M133)</f>
        <v>0</v>
      </c>
      <c r="N130" s="102">
        <f>SUM(N131:N133)</f>
        <v>0</v>
      </c>
      <c r="O130" s="102">
        <f>SUM(O131:O133)</f>
        <v>0</v>
      </c>
      <c r="P130" s="102">
        <f>SUM(P131:P133)</f>
        <v>6.0793396409188197E-2</v>
      </c>
      <c r="Q130" s="102">
        <f>SUM(Q131:Q133)</f>
        <v>16470.571038701873</v>
      </c>
      <c r="R130" s="102">
        <f>SUM(R131:R133)</f>
        <v>0</v>
      </c>
      <c r="S130" s="102">
        <f>SUM(S131:S133)</f>
        <v>0</v>
      </c>
      <c r="T130" s="102">
        <f>SUM(T131:T133)</f>
        <v>6.4109309016046803</v>
      </c>
      <c r="U130" s="58" t="s">
        <v>115</v>
      </c>
      <c r="V130" s="56" t="s">
        <v>115</v>
      </c>
      <c r="W130" s="57" t="s">
        <v>116</v>
      </c>
      <c r="X130" s="100"/>
      <c r="Y130" s="102">
        <f>SUM(Y131:Y133)</f>
        <v>8749.1476437369874</v>
      </c>
      <c r="Z130" s="102">
        <f>SUM(Z131:Z133)</f>
        <v>0</v>
      </c>
      <c r="AA130" s="102">
        <f>SUM(AA131:AA133)</f>
        <v>1838.2626639793493</v>
      </c>
      <c r="AB130" s="102">
        <f>SUM(AB131:AB133)</f>
        <v>7.1073451746872296</v>
      </c>
      <c r="AC130" s="102">
        <f>SUM(AC131:AC133)</f>
        <v>0</v>
      </c>
      <c r="AD130" s="102">
        <f>SUM(AD131:AD133)</f>
        <v>0</v>
      </c>
      <c r="AE130" s="102">
        <f>SUM(AE131:AE133)</f>
        <v>1531.0780302231346</v>
      </c>
      <c r="AF130" s="102">
        <f>SUM(AF131:AF133)</f>
        <v>2343.7670601703767</v>
      </c>
      <c r="AG130" s="102">
        <f>SUM(AG131:AG133)</f>
        <v>1784.7788156439763</v>
      </c>
      <c r="AH130" s="102">
        <f>SUM(AH131:AH133)</f>
        <v>0</v>
      </c>
      <c r="AI130" s="102">
        <f>SUM(AI131:AI133)</f>
        <v>0</v>
      </c>
      <c r="AJ130" s="102">
        <f>SUM(AJ131:AJ133)</f>
        <v>1242.3802747908596</v>
      </c>
      <c r="AK130" s="102">
        <f>SUM(AK131:AK133)</f>
        <v>0</v>
      </c>
      <c r="AL130" s="102">
        <f>SUM(AL131:AL133)</f>
        <v>0</v>
      </c>
      <c r="AM130" s="102">
        <f>SUM(AM131:AM133)</f>
        <v>1.7734537546039941</v>
      </c>
      <c r="AN130" s="102">
        <f>SUM(AN131:AN133)</f>
        <v>40405.478516024261</v>
      </c>
      <c r="AO130" s="102">
        <f>SUM(AO131:AO133)</f>
        <v>39375.733236386463</v>
      </c>
      <c r="AP130" s="102">
        <f>SUM(AP131:AP133)</f>
        <v>1029.7452796377988</v>
      </c>
      <c r="AQ130" s="102">
        <f>SUM(AQ131:AQ133)</f>
        <v>12002.334845604428</v>
      </c>
      <c r="AR130" s="102">
        <f>SUM(AR131:AR133)</f>
        <v>3405.7788793027562</v>
      </c>
      <c r="AS130" s="102">
        <f>SUM(AS131:AS133)</f>
        <v>8596.555966301672</v>
      </c>
      <c r="AT130" s="58" t="s">
        <v>115</v>
      </c>
    </row>
    <row r="131" spans="1:46" s="55" customFormat="1" ht="20.25" customHeight="1" x14ac:dyDescent="0.2">
      <c r="A131" s="36"/>
      <c r="B131" s="65">
        <v>68</v>
      </c>
      <c r="C131" s="61" t="s">
        <v>117</v>
      </c>
      <c r="D131" s="54"/>
      <c r="E131" s="63">
        <f>+F131+AN131+AQ131</f>
        <v>4025.0313382414724</v>
      </c>
      <c r="F131" s="63">
        <f>+G131+Y131</f>
        <v>1273.186078722164</v>
      </c>
      <c r="G131" s="63">
        <f>SUM(H131:T131)</f>
        <v>217.02899455445191</v>
      </c>
      <c r="H131" s="63">
        <v>0</v>
      </c>
      <c r="I131" s="63">
        <v>0</v>
      </c>
      <c r="J131" s="63">
        <v>0</v>
      </c>
      <c r="K131" s="63">
        <v>0</v>
      </c>
      <c r="L131" s="63">
        <v>0</v>
      </c>
      <c r="M131" s="63">
        <v>0</v>
      </c>
      <c r="N131" s="63">
        <v>0</v>
      </c>
      <c r="O131" s="63">
        <v>0</v>
      </c>
      <c r="P131" s="63">
        <v>0</v>
      </c>
      <c r="Q131" s="63">
        <v>217.02899455445191</v>
      </c>
      <c r="R131" s="63">
        <v>0</v>
      </c>
      <c r="S131" s="63">
        <v>0</v>
      </c>
      <c r="T131" s="63">
        <v>0</v>
      </c>
      <c r="U131" s="68">
        <v>68</v>
      </c>
      <c r="V131" s="65">
        <v>68</v>
      </c>
      <c r="W131" s="61" t="s">
        <v>117</v>
      </c>
      <c r="X131" s="91"/>
      <c r="Y131" s="63">
        <f>SUM(Z131:AM131)</f>
        <v>1056.1570841677121</v>
      </c>
      <c r="Z131" s="63">
        <v>0</v>
      </c>
      <c r="AA131" s="63">
        <v>732.03281698579076</v>
      </c>
      <c r="AB131" s="63">
        <v>0</v>
      </c>
      <c r="AC131" s="63">
        <v>0</v>
      </c>
      <c r="AD131" s="63">
        <v>0</v>
      </c>
      <c r="AE131" s="63">
        <v>274.53035496058743</v>
      </c>
      <c r="AF131" s="63">
        <v>9.1328041266273239</v>
      </c>
      <c r="AG131" s="63">
        <v>7.4134283517387418</v>
      </c>
      <c r="AH131" s="63">
        <v>0</v>
      </c>
      <c r="AI131" s="63">
        <v>0</v>
      </c>
      <c r="AJ131" s="63">
        <v>33.047679742967986</v>
      </c>
      <c r="AK131" s="63">
        <v>0</v>
      </c>
      <c r="AL131" s="63">
        <v>0</v>
      </c>
      <c r="AM131" s="63">
        <v>0</v>
      </c>
      <c r="AN131" s="63">
        <f>SUM(AO131:AP131)</f>
        <v>2734.9974444194827</v>
      </c>
      <c r="AO131" s="63">
        <v>2504.3588565899981</v>
      </c>
      <c r="AP131" s="63">
        <v>230.63858782948455</v>
      </c>
      <c r="AQ131" s="63">
        <f>SUM(AR131:AS131)</f>
        <v>16.847815099825763</v>
      </c>
      <c r="AR131" s="63">
        <v>0.89412676056337503</v>
      </c>
      <c r="AS131" s="63">
        <v>15.953688339262388</v>
      </c>
      <c r="AT131" s="68">
        <v>68</v>
      </c>
    </row>
    <row r="132" spans="1:46" s="65" customFormat="1" ht="20.25" customHeight="1" x14ac:dyDescent="0.2">
      <c r="A132" s="59"/>
      <c r="B132" s="65">
        <v>69</v>
      </c>
      <c r="C132" s="61" t="s">
        <v>118</v>
      </c>
      <c r="D132" s="62"/>
      <c r="E132" s="63">
        <f>+F132+AN132+AQ132</f>
        <v>67259.290076046978</v>
      </c>
      <c r="F132" s="63">
        <f>+G132+Y132</f>
        <v>20350.64164264905</v>
      </c>
      <c r="G132" s="63">
        <f>SUM(H132:T132)</f>
        <v>16004.317561215919</v>
      </c>
      <c r="H132" s="63">
        <v>0</v>
      </c>
      <c r="I132" s="63">
        <v>0</v>
      </c>
      <c r="J132" s="63">
        <v>0</v>
      </c>
      <c r="K132" s="63">
        <v>0</v>
      </c>
      <c r="L132" s="63">
        <v>0</v>
      </c>
      <c r="M132" s="63">
        <v>0</v>
      </c>
      <c r="N132" s="63">
        <v>0</v>
      </c>
      <c r="O132" s="63">
        <v>0</v>
      </c>
      <c r="P132" s="63">
        <v>6.0793396409188197E-2</v>
      </c>
      <c r="Q132" s="63">
        <v>16004.25676781951</v>
      </c>
      <c r="R132" s="63">
        <v>0</v>
      </c>
      <c r="S132" s="63">
        <v>0</v>
      </c>
      <c r="T132" s="63">
        <v>0</v>
      </c>
      <c r="U132" s="68">
        <v>69</v>
      </c>
      <c r="V132" s="65">
        <v>69</v>
      </c>
      <c r="W132" s="61" t="s">
        <v>118</v>
      </c>
      <c r="X132" s="62"/>
      <c r="Y132" s="63">
        <f>SUM(Z132:AM132)</f>
        <v>4346.3240814331302</v>
      </c>
      <c r="Z132" s="63">
        <v>0</v>
      </c>
      <c r="AA132" s="63">
        <v>553.71590758640446</v>
      </c>
      <c r="AB132" s="63">
        <v>7.1073451746872296</v>
      </c>
      <c r="AC132" s="63">
        <v>0</v>
      </c>
      <c r="AD132" s="63">
        <v>0</v>
      </c>
      <c r="AE132" s="63">
        <v>623.79939091641086</v>
      </c>
      <c r="AF132" s="63">
        <v>414.17239274195168</v>
      </c>
      <c r="AG132" s="63">
        <v>1590.9473965105808</v>
      </c>
      <c r="AH132" s="63">
        <v>0</v>
      </c>
      <c r="AI132" s="63">
        <v>0</v>
      </c>
      <c r="AJ132" s="63">
        <v>1155.9605029984909</v>
      </c>
      <c r="AK132" s="63">
        <v>0</v>
      </c>
      <c r="AL132" s="63">
        <v>0</v>
      </c>
      <c r="AM132" s="63">
        <v>0.6211455046039942</v>
      </c>
      <c r="AN132" s="63">
        <f>SUM(AO132:AP132)</f>
        <v>34926.070440320334</v>
      </c>
      <c r="AO132" s="63">
        <v>34174.221420307927</v>
      </c>
      <c r="AP132" s="63">
        <v>751.84902001240698</v>
      </c>
      <c r="AQ132" s="63">
        <f>SUM(AR132:AS132)</f>
        <v>11982.577993077595</v>
      </c>
      <c r="AR132" s="63">
        <v>3402.9458912902405</v>
      </c>
      <c r="AS132" s="63">
        <v>8579.6321017873543</v>
      </c>
      <c r="AT132" s="68">
        <v>69</v>
      </c>
    </row>
    <row r="133" spans="1:46" s="65" customFormat="1" ht="20.25" customHeight="1" x14ac:dyDescent="0.2">
      <c r="A133" s="59"/>
      <c r="B133" s="65">
        <v>70</v>
      </c>
      <c r="C133" s="61" t="s">
        <v>119</v>
      </c>
      <c r="D133" s="62"/>
      <c r="E133" s="63">
        <f>+F133+AN133+AQ133</f>
        <v>6349.6823540771111</v>
      </c>
      <c r="F133" s="63">
        <f>+G133+Y133</f>
        <v>3602.3626853656601</v>
      </c>
      <c r="G133" s="63">
        <f>SUM(H133:T133)</f>
        <v>255.6962072295147</v>
      </c>
      <c r="H133" s="63">
        <v>0</v>
      </c>
      <c r="I133" s="63">
        <v>0</v>
      </c>
      <c r="J133" s="63">
        <v>0</v>
      </c>
      <c r="K133" s="63">
        <v>0</v>
      </c>
      <c r="L133" s="63">
        <v>0</v>
      </c>
      <c r="M133" s="63">
        <v>0</v>
      </c>
      <c r="N133" s="63">
        <v>0</v>
      </c>
      <c r="O133" s="63">
        <v>0</v>
      </c>
      <c r="P133" s="63">
        <v>0</v>
      </c>
      <c r="Q133" s="63">
        <v>249.28527632791003</v>
      </c>
      <c r="R133" s="63">
        <v>0</v>
      </c>
      <c r="S133" s="63">
        <v>0</v>
      </c>
      <c r="T133" s="63">
        <v>6.4109309016046803</v>
      </c>
      <c r="U133" s="68">
        <v>70</v>
      </c>
      <c r="V133" s="65">
        <v>70</v>
      </c>
      <c r="W133" s="61" t="s">
        <v>119</v>
      </c>
      <c r="X133" s="62"/>
      <c r="Y133" s="63">
        <f>SUM(Z133:AM133)</f>
        <v>3346.6664781361455</v>
      </c>
      <c r="Z133" s="63">
        <v>0</v>
      </c>
      <c r="AA133" s="63">
        <v>552.51393940715411</v>
      </c>
      <c r="AB133" s="63">
        <v>0</v>
      </c>
      <c r="AC133" s="63">
        <v>0</v>
      </c>
      <c r="AD133" s="63">
        <v>0</v>
      </c>
      <c r="AE133" s="63">
        <v>632.74828434613653</v>
      </c>
      <c r="AF133" s="63">
        <v>1920.4618633017976</v>
      </c>
      <c r="AG133" s="63">
        <v>186.41799078165681</v>
      </c>
      <c r="AH133" s="63">
        <v>0</v>
      </c>
      <c r="AI133" s="63">
        <v>0</v>
      </c>
      <c r="AJ133" s="63">
        <v>53.372092049400678</v>
      </c>
      <c r="AK133" s="63">
        <v>0</v>
      </c>
      <c r="AL133" s="63">
        <v>0</v>
      </c>
      <c r="AM133" s="63">
        <v>1.1523082499999999</v>
      </c>
      <c r="AN133" s="63">
        <f>SUM(AO133:AP133)</f>
        <v>2744.4106312844442</v>
      </c>
      <c r="AO133" s="63">
        <v>2697.1529594885369</v>
      </c>
      <c r="AP133" s="63">
        <v>47.257671795907299</v>
      </c>
      <c r="AQ133" s="63">
        <f>SUM(AR133:AS133)</f>
        <v>2.9090374270070507</v>
      </c>
      <c r="AR133" s="63">
        <v>1.9388612519524</v>
      </c>
      <c r="AS133" s="63">
        <v>0.97017617505465048</v>
      </c>
      <c r="AT133" s="68">
        <v>70</v>
      </c>
    </row>
    <row r="134" spans="1:46" s="55" customFormat="1" ht="20.25" customHeight="1" x14ac:dyDescent="0.2">
      <c r="A134" s="36"/>
      <c r="B134" s="56" t="s">
        <v>120</v>
      </c>
      <c r="C134" s="57" t="s">
        <v>121</v>
      </c>
      <c r="D134" s="54"/>
      <c r="E134" s="102">
        <f>SUM(E135:E138)</f>
        <v>48599.809690073496</v>
      </c>
      <c r="F134" s="102">
        <f>SUM(F135:F138)</f>
        <v>16155.065914750681</v>
      </c>
      <c r="G134" s="102">
        <f>SUM(G135:G138)</f>
        <v>7535.8053126148816</v>
      </c>
      <c r="H134" s="102">
        <f>SUM(H135:H138)</f>
        <v>0</v>
      </c>
      <c r="I134" s="102">
        <f>SUM(I135:I138)</f>
        <v>0</v>
      </c>
      <c r="J134" s="102">
        <f>SUM(J135:J138)</f>
        <v>0</v>
      </c>
      <c r="K134" s="102">
        <f>SUM(K135:K138)</f>
        <v>0</v>
      </c>
      <c r="L134" s="102">
        <f>SUM(L135:L138)</f>
        <v>0</v>
      </c>
      <c r="M134" s="102">
        <f>SUM(M135:M138)</f>
        <v>0</v>
      </c>
      <c r="N134" s="102">
        <f>SUM(N135:N138)</f>
        <v>0</v>
      </c>
      <c r="O134" s="102">
        <f>SUM(O135:O138)</f>
        <v>0.92960952335855884</v>
      </c>
      <c r="P134" s="102">
        <f>SUM(P135:P138)</f>
        <v>188.68820689530224</v>
      </c>
      <c r="Q134" s="102">
        <f>SUM(Q135:Q138)</f>
        <v>7334.46293479214</v>
      </c>
      <c r="R134" s="102">
        <f>SUM(R135:R138)</f>
        <v>0</v>
      </c>
      <c r="S134" s="102">
        <f>SUM(S135:S138)</f>
        <v>0</v>
      </c>
      <c r="T134" s="102">
        <f>SUM(T135:T138)</f>
        <v>11.724561404080589</v>
      </c>
      <c r="U134" s="58" t="s">
        <v>273</v>
      </c>
      <c r="V134" s="56" t="s">
        <v>273</v>
      </c>
      <c r="W134" s="57" t="s">
        <v>274</v>
      </c>
      <c r="X134" s="91"/>
      <c r="Y134" s="102">
        <f>SUM(Y135:Y138)</f>
        <v>8619.2606021358006</v>
      </c>
      <c r="Z134" s="102">
        <f>SUM(Z135:Z138)</f>
        <v>0</v>
      </c>
      <c r="AA134" s="102">
        <f>SUM(AA135:AA138)</f>
        <v>1716.7060099223158</v>
      </c>
      <c r="AB134" s="102">
        <f>SUM(AB135:AB138)</f>
        <v>0.39884206862607474</v>
      </c>
      <c r="AC134" s="102">
        <f>SUM(AC135:AC138)</f>
        <v>0</v>
      </c>
      <c r="AD134" s="102">
        <f>SUM(AD135:AD138)</f>
        <v>0</v>
      </c>
      <c r="AE134" s="102">
        <f>SUM(AE135:AE138)</f>
        <v>2957.3077939608356</v>
      </c>
      <c r="AF134" s="102">
        <f>SUM(AF135:AF138)</f>
        <v>1311.7896230755482</v>
      </c>
      <c r="AG134" s="102">
        <f>SUM(AG135:AG138)</f>
        <v>2008.1434282309563</v>
      </c>
      <c r="AH134" s="102">
        <f>SUM(AH135:AH138)</f>
        <v>0.259408398756376</v>
      </c>
      <c r="AI134" s="102">
        <f>SUM(AI135:AI138)</f>
        <v>0</v>
      </c>
      <c r="AJ134" s="102">
        <f>SUM(AJ135:AJ138)</f>
        <v>623.87560607113585</v>
      </c>
      <c r="AK134" s="102">
        <f>SUM(AK135:AK138)</f>
        <v>0</v>
      </c>
      <c r="AL134" s="102">
        <f>SUM(AL135:AL138)</f>
        <v>0</v>
      </c>
      <c r="AM134" s="102">
        <f>SUM(AM135:AM138)</f>
        <v>0.77989040762569628</v>
      </c>
      <c r="AN134" s="102">
        <f>SUM(AN135:AN138)</f>
        <v>31610.533177376259</v>
      </c>
      <c r="AO134" s="102">
        <f>SUM(AO135:AO138)</f>
        <v>31046.382009826932</v>
      </c>
      <c r="AP134" s="102">
        <f>SUM(AP135:AP138)</f>
        <v>564.1511675493266</v>
      </c>
      <c r="AQ134" s="102">
        <f>SUM(AQ135:AQ138)</f>
        <v>834.21059794655503</v>
      </c>
      <c r="AR134" s="102">
        <f>SUM(AR135:AR138)</f>
        <v>355.91520496425017</v>
      </c>
      <c r="AS134" s="102">
        <f>SUM(AS135:AS138)</f>
        <v>478.29539298230486</v>
      </c>
      <c r="AT134" s="58" t="s">
        <v>120</v>
      </c>
    </row>
    <row r="135" spans="1:46" s="65" customFormat="1" ht="20.25" customHeight="1" x14ac:dyDescent="0.2">
      <c r="A135" s="59"/>
      <c r="B135" s="65">
        <v>71</v>
      </c>
      <c r="C135" s="61" t="s">
        <v>122</v>
      </c>
      <c r="D135" s="62"/>
      <c r="E135" s="63">
        <f>+F135+AN135+AQ135</f>
        <v>24252.182533284093</v>
      </c>
      <c r="F135" s="63">
        <f>+G135+Y135</f>
        <v>8557.2708356081494</v>
      </c>
      <c r="G135" s="63">
        <f>SUM(H135:T135)</f>
        <v>5137.2506874182091</v>
      </c>
      <c r="H135" s="63">
        <v>0</v>
      </c>
      <c r="I135" s="63">
        <v>0</v>
      </c>
      <c r="J135" s="63">
        <v>0</v>
      </c>
      <c r="K135" s="63">
        <v>0</v>
      </c>
      <c r="L135" s="63">
        <v>0</v>
      </c>
      <c r="M135" s="63">
        <v>0</v>
      </c>
      <c r="N135" s="63">
        <v>0</v>
      </c>
      <c r="O135" s="63">
        <v>1.403451095365112E-2</v>
      </c>
      <c r="P135" s="63">
        <v>183.22710150442103</v>
      </c>
      <c r="Q135" s="63">
        <v>4946.4776984683558</v>
      </c>
      <c r="R135" s="63">
        <v>0</v>
      </c>
      <c r="S135" s="63">
        <v>0</v>
      </c>
      <c r="T135" s="63">
        <v>7.5318529344787004</v>
      </c>
      <c r="U135" s="68">
        <v>71</v>
      </c>
      <c r="V135" s="65">
        <v>71</v>
      </c>
      <c r="W135" s="61" t="s">
        <v>122</v>
      </c>
      <c r="X135" s="62"/>
      <c r="Y135" s="63">
        <f>SUM(Z135:AM135)</f>
        <v>3420.0201481899398</v>
      </c>
      <c r="Z135" s="63">
        <v>0</v>
      </c>
      <c r="AA135" s="63">
        <v>48.641818165841343</v>
      </c>
      <c r="AB135" s="63">
        <v>0.39884206862607474</v>
      </c>
      <c r="AC135" s="63">
        <v>0</v>
      </c>
      <c r="AD135" s="63">
        <v>0</v>
      </c>
      <c r="AE135" s="63">
        <v>1182.9944234790337</v>
      </c>
      <c r="AF135" s="63">
        <v>262.52731210934189</v>
      </c>
      <c r="AG135" s="63">
        <v>1770.2358865116205</v>
      </c>
      <c r="AH135" s="63">
        <v>0.259408398756376</v>
      </c>
      <c r="AI135" s="63">
        <v>0</v>
      </c>
      <c r="AJ135" s="63">
        <v>154.52215937874848</v>
      </c>
      <c r="AK135" s="63">
        <v>0</v>
      </c>
      <c r="AL135" s="63">
        <v>0</v>
      </c>
      <c r="AM135" s="63">
        <v>0.44029807797097609</v>
      </c>
      <c r="AN135" s="63">
        <f>SUM(AO135:AP135)</f>
        <v>15092.408559925996</v>
      </c>
      <c r="AO135" s="63">
        <v>14906.558816234481</v>
      </c>
      <c r="AP135" s="63">
        <v>185.84974369151496</v>
      </c>
      <c r="AQ135" s="63">
        <f>SUM(AR135:AS135)</f>
        <v>602.50313774994572</v>
      </c>
      <c r="AR135" s="63">
        <v>264.79244680524755</v>
      </c>
      <c r="AS135" s="63">
        <v>337.71069094469817</v>
      </c>
      <c r="AT135" s="68">
        <v>71</v>
      </c>
    </row>
    <row r="136" spans="1:46" s="65" customFormat="1" ht="20.25" customHeight="1" x14ac:dyDescent="0.2">
      <c r="A136" s="59"/>
      <c r="B136" s="65">
        <v>72</v>
      </c>
      <c r="C136" s="61" t="s">
        <v>123</v>
      </c>
      <c r="D136" s="62"/>
      <c r="E136" s="63">
        <f>+F136+AN136+AQ136</f>
        <v>7464.7942278521223</v>
      </c>
      <c r="F136" s="63">
        <f>+G136+Y136</f>
        <v>2469.4924623845773</v>
      </c>
      <c r="G136" s="63">
        <f>SUM(H136:T136)</f>
        <v>753.40010147104135</v>
      </c>
      <c r="H136" s="63">
        <v>0</v>
      </c>
      <c r="I136" s="63">
        <v>0</v>
      </c>
      <c r="J136" s="63">
        <v>0</v>
      </c>
      <c r="K136" s="63">
        <v>0</v>
      </c>
      <c r="L136" s="63">
        <v>0</v>
      </c>
      <c r="M136" s="63">
        <v>0</v>
      </c>
      <c r="N136" s="63">
        <v>0</v>
      </c>
      <c r="O136" s="63">
        <v>0</v>
      </c>
      <c r="P136" s="63">
        <v>0</v>
      </c>
      <c r="Q136" s="63">
        <v>753.40010147104135</v>
      </c>
      <c r="R136" s="63">
        <v>0</v>
      </c>
      <c r="S136" s="63">
        <v>0</v>
      </c>
      <c r="T136" s="63">
        <v>0</v>
      </c>
      <c r="U136" s="68">
        <v>72</v>
      </c>
      <c r="V136" s="65">
        <v>72</v>
      </c>
      <c r="W136" s="61" t="s">
        <v>123</v>
      </c>
      <c r="X136" s="62"/>
      <c r="Y136" s="63">
        <f>SUM(Z136:AM136)</f>
        <v>1716.0923609135357</v>
      </c>
      <c r="Z136" s="63">
        <v>0</v>
      </c>
      <c r="AA136" s="63">
        <v>805.22564286687975</v>
      </c>
      <c r="AB136" s="63">
        <v>0</v>
      </c>
      <c r="AC136" s="63">
        <v>0</v>
      </c>
      <c r="AD136" s="63">
        <v>0</v>
      </c>
      <c r="AE136" s="63">
        <v>645.97700119332058</v>
      </c>
      <c r="AF136" s="63">
        <v>92.807230187453854</v>
      </c>
      <c r="AG136" s="63">
        <v>28.477785393867361</v>
      </c>
      <c r="AH136" s="63">
        <v>0</v>
      </c>
      <c r="AI136" s="63">
        <v>0</v>
      </c>
      <c r="AJ136" s="63">
        <v>143.60470127201404</v>
      </c>
      <c r="AK136" s="63">
        <v>0</v>
      </c>
      <c r="AL136" s="63">
        <v>0</v>
      </c>
      <c r="AM136" s="63">
        <v>0</v>
      </c>
      <c r="AN136" s="63">
        <f>SUM(AO136:AP136)</f>
        <v>4974.3376840675064</v>
      </c>
      <c r="AO136" s="63">
        <v>4724.083008626566</v>
      </c>
      <c r="AP136" s="63">
        <v>250.25467544094045</v>
      </c>
      <c r="AQ136" s="63">
        <f>SUM(AR136:AS136)</f>
        <v>20.964081400038189</v>
      </c>
      <c r="AR136" s="63">
        <v>5.5723127116659885</v>
      </c>
      <c r="AS136" s="63">
        <v>15.391768688372201</v>
      </c>
      <c r="AT136" s="68">
        <v>72</v>
      </c>
    </row>
    <row r="137" spans="1:46" s="65" customFormat="1" ht="20.25" customHeight="1" x14ac:dyDescent="0.2">
      <c r="A137" s="59"/>
      <c r="B137" s="65">
        <v>73</v>
      </c>
      <c r="C137" s="61" t="s">
        <v>124</v>
      </c>
      <c r="D137" s="62"/>
      <c r="E137" s="63">
        <f>+F137+AN137+AQ137</f>
        <v>1080.0015762580265</v>
      </c>
      <c r="F137" s="63">
        <f>+G137+Y137</f>
        <v>269.02126249663792</v>
      </c>
      <c r="G137" s="63">
        <f>SUM(H137:T137)</f>
        <v>108.94159300889288</v>
      </c>
      <c r="H137" s="63">
        <v>0</v>
      </c>
      <c r="I137" s="63">
        <v>0</v>
      </c>
      <c r="J137" s="63">
        <v>0</v>
      </c>
      <c r="K137" s="63">
        <v>0</v>
      </c>
      <c r="L137" s="63">
        <v>0</v>
      </c>
      <c r="M137" s="63">
        <v>0</v>
      </c>
      <c r="N137" s="63">
        <v>0</v>
      </c>
      <c r="O137" s="63">
        <v>0</v>
      </c>
      <c r="P137" s="63">
        <v>0</v>
      </c>
      <c r="Q137" s="63">
        <v>108.94159300889288</v>
      </c>
      <c r="R137" s="63">
        <v>0</v>
      </c>
      <c r="S137" s="63">
        <v>0</v>
      </c>
      <c r="T137" s="63">
        <v>0</v>
      </c>
      <c r="U137" s="68">
        <v>73</v>
      </c>
      <c r="V137" s="65">
        <v>73</v>
      </c>
      <c r="W137" s="61" t="s">
        <v>124</v>
      </c>
      <c r="X137" s="62"/>
      <c r="Y137" s="63">
        <f>SUM(Z137:AM137)</f>
        <v>160.07966948774504</v>
      </c>
      <c r="Z137" s="63">
        <v>0</v>
      </c>
      <c r="AA137" s="63">
        <v>99.450512182489746</v>
      </c>
      <c r="AB137" s="63">
        <v>0</v>
      </c>
      <c r="AC137" s="63">
        <v>0</v>
      </c>
      <c r="AD137" s="63">
        <v>0</v>
      </c>
      <c r="AE137" s="63">
        <v>18.552847023250443</v>
      </c>
      <c r="AF137" s="63">
        <v>18.595531209884587</v>
      </c>
      <c r="AG137" s="63">
        <v>3.968511002250124</v>
      </c>
      <c r="AH137" s="63">
        <v>0</v>
      </c>
      <c r="AI137" s="63">
        <v>0</v>
      </c>
      <c r="AJ137" s="63">
        <v>19.512268069870114</v>
      </c>
      <c r="AK137" s="63">
        <v>0</v>
      </c>
      <c r="AL137" s="63">
        <v>0</v>
      </c>
      <c r="AM137" s="63">
        <v>0</v>
      </c>
      <c r="AN137" s="63">
        <f>SUM(AO137:AP137)</f>
        <v>697.70170113512597</v>
      </c>
      <c r="AO137" s="63">
        <v>697.70170113512597</v>
      </c>
      <c r="AP137" s="63">
        <v>0</v>
      </c>
      <c r="AQ137" s="63">
        <f>SUM(AR137:AS137)</f>
        <v>113.27861262626263</v>
      </c>
      <c r="AR137" s="63">
        <v>34.155999999999999</v>
      </c>
      <c r="AS137" s="63">
        <v>79.122612626262622</v>
      </c>
      <c r="AT137" s="68">
        <v>73</v>
      </c>
    </row>
    <row r="138" spans="1:46" s="55" customFormat="1" ht="20.25" customHeight="1" x14ac:dyDescent="0.2">
      <c r="A138" s="36"/>
      <c r="B138" s="65">
        <v>74</v>
      </c>
      <c r="C138" s="61" t="s">
        <v>125</v>
      </c>
      <c r="D138" s="54"/>
      <c r="E138" s="63">
        <f>+F138+AN138+AQ138</f>
        <v>15802.831352679257</v>
      </c>
      <c r="F138" s="63">
        <f>+G138+Y138</f>
        <v>4859.2813542613185</v>
      </c>
      <c r="G138" s="63">
        <f>SUM(H138:T138)</f>
        <v>1536.2129307167386</v>
      </c>
      <c r="H138" s="63">
        <v>0</v>
      </c>
      <c r="I138" s="63">
        <v>0</v>
      </c>
      <c r="J138" s="63">
        <v>0</v>
      </c>
      <c r="K138" s="63">
        <v>0</v>
      </c>
      <c r="L138" s="63">
        <v>0</v>
      </c>
      <c r="M138" s="63">
        <v>0</v>
      </c>
      <c r="N138" s="63">
        <v>0</v>
      </c>
      <c r="O138" s="63">
        <v>0.91557501240490768</v>
      </c>
      <c r="P138" s="63">
        <v>5.4611053908812011</v>
      </c>
      <c r="Q138" s="63">
        <v>1525.6435418438505</v>
      </c>
      <c r="R138" s="63">
        <v>0</v>
      </c>
      <c r="S138" s="63">
        <v>0</v>
      </c>
      <c r="T138" s="63">
        <v>4.1927084696018886</v>
      </c>
      <c r="U138" s="68">
        <v>74</v>
      </c>
      <c r="V138" s="65">
        <v>74</v>
      </c>
      <c r="W138" s="61" t="s">
        <v>125</v>
      </c>
      <c r="X138" s="91"/>
      <c r="Y138" s="63">
        <f>SUM(Z138:AM138)</f>
        <v>3323.0684235445801</v>
      </c>
      <c r="Z138" s="63">
        <v>0</v>
      </c>
      <c r="AA138" s="63">
        <v>763.3880367071049</v>
      </c>
      <c r="AB138" s="63">
        <v>0</v>
      </c>
      <c r="AC138" s="63">
        <v>0</v>
      </c>
      <c r="AD138" s="63">
        <v>0</v>
      </c>
      <c r="AE138" s="63">
        <v>1109.7835222652311</v>
      </c>
      <c r="AF138" s="63">
        <v>937.85954956886781</v>
      </c>
      <c r="AG138" s="63">
        <v>205.46124532321818</v>
      </c>
      <c r="AH138" s="63">
        <v>0</v>
      </c>
      <c r="AI138" s="63">
        <v>0</v>
      </c>
      <c r="AJ138" s="63">
        <v>306.23647735050321</v>
      </c>
      <c r="AK138" s="63">
        <v>0</v>
      </c>
      <c r="AL138" s="63">
        <v>0</v>
      </c>
      <c r="AM138" s="63">
        <v>0.33959232965472025</v>
      </c>
      <c r="AN138" s="63">
        <f>SUM(AO138:AP138)</f>
        <v>10846.085232247629</v>
      </c>
      <c r="AO138" s="63">
        <v>10718.038483830758</v>
      </c>
      <c r="AP138" s="63">
        <v>128.0467484168712</v>
      </c>
      <c r="AQ138" s="63">
        <f>SUM(AR138:AS138)</f>
        <v>97.464766170308451</v>
      </c>
      <c r="AR138" s="63">
        <v>51.394445447336665</v>
      </c>
      <c r="AS138" s="63">
        <v>46.070320722971786</v>
      </c>
      <c r="AT138" s="68">
        <v>74</v>
      </c>
    </row>
    <row r="139" spans="1:46" s="65" customFormat="1" ht="20.25" customHeight="1" x14ac:dyDescent="0.2">
      <c r="A139" s="59"/>
      <c r="B139" s="56" t="s">
        <v>126</v>
      </c>
      <c r="C139" s="57" t="s">
        <v>127</v>
      </c>
      <c r="D139" s="62"/>
      <c r="E139" s="102">
        <f>SUM(E140:E142)</f>
        <v>296524.33013963548</v>
      </c>
      <c r="F139" s="102">
        <f>SUM(F140:F142)</f>
        <v>156724.50690574909</v>
      </c>
      <c r="G139" s="102">
        <f>SUM(G140:G142)</f>
        <v>71625.140741080249</v>
      </c>
      <c r="H139" s="102">
        <f>SUM(H140:H142)</f>
        <v>0</v>
      </c>
      <c r="I139" s="102">
        <f>SUM(I140:I142)</f>
        <v>0</v>
      </c>
      <c r="J139" s="102">
        <f>SUM(J140:J142)</f>
        <v>0.34576822429906501</v>
      </c>
      <c r="K139" s="102">
        <f>SUM(K140:K142)</f>
        <v>0</v>
      </c>
      <c r="L139" s="102">
        <f>SUM(L140:L142)</f>
        <v>0</v>
      </c>
      <c r="M139" s="102">
        <f>SUM(M140:M142)</f>
        <v>0</v>
      </c>
      <c r="N139" s="102">
        <f>SUM(N140:N142)</f>
        <v>0</v>
      </c>
      <c r="O139" s="102">
        <f>SUM(O140:O142)</f>
        <v>5.9563940259740003E-2</v>
      </c>
      <c r="P139" s="102">
        <f>SUM(P140:P142)</f>
        <v>141.51166860248622</v>
      </c>
      <c r="Q139" s="102">
        <f>SUM(Q140:Q142)</f>
        <v>71430.149495991049</v>
      </c>
      <c r="R139" s="102">
        <f>SUM(R140:R142)</f>
        <v>0</v>
      </c>
      <c r="S139" s="102">
        <f>SUM(S140:S142)</f>
        <v>0</v>
      </c>
      <c r="T139" s="102">
        <f>SUM(T140:T142)</f>
        <v>53.07424432215565</v>
      </c>
      <c r="U139" s="58" t="s">
        <v>126</v>
      </c>
      <c r="V139" s="56" t="s">
        <v>126</v>
      </c>
      <c r="W139" s="57" t="s">
        <v>127</v>
      </c>
      <c r="X139" s="100"/>
      <c r="Y139" s="102">
        <f>SUM(Y140:Y142)</f>
        <v>85099.366164668827</v>
      </c>
      <c r="Z139" s="102">
        <f>SUM(Z140:Z142)</f>
        <v>0</v>
      </c>
      <c r="AA139" s="102">
        <f>SUM(AA140:AA142)</f>
        <v>2931.2926097803347</v>
      </c>
      <c r="AB139" s="102">
        <f>SUM(AB140:AB142)</f>
        <v>0</v>
      </c>
      <c r="AC139" s="102">
        <f>SUM(AC140:AC142)</f>
        <v>0</v>
      </c>
      <c r="AD139" s="102">
        <f>SUM(AD140:AD142)</f>
        <v>0</v>
      </c>
      <c r="AE139" s="102">
        <f>SUM(AE140:AE142)</f>
        <v>18297.389722962071</v>
      </c>
      <c r="AF139" s="102">
        <f>SUM(AF140:AF142)</f>
        <v>373.96643191816725</v>
      </c>
      <c r="AG139" s="102">
        <f>SUM(AG140:AG142)</f>
        <v>26040.371887644982</v>
      </c>
      <c r="AH139" s="102">
        <f>SUM(AH140:AH142)</f>
        <v>0</v>
      </c>
      <c r="AI139" s="102">
        <f>SUM(AI140:AI142)</f>
        <v>0</v>
      </c>
      <c r="AJ139" s="102">
        <f>SUM(AJ140:AJ142)</f>
        <v>37309.214313904013</v>
      </c>
      <c r="AK139" s="102">
        <f>SUM(AK140:AK142)</f>
        <v>0</v>
      </c>
      <c r="AL139" s="102">
        <f>SUM(AL140:AL142)</f>
        <v>0</v>
      </c>
      <c r="AM139" s="102">
        <f>SUM(AM140:AM142)</f>
        <v>147.13119845926073</v>
      </c>
      <c r="AN139" s="102">
        <f>SUM(AN140:AN142)</f>
        <v>134914.88206306673</v>
      </c>
      <c r="AO139" s="102">
        <f>SUM(AO140:AO142)</f>
        <v>134020.20669480355</v>
      </c>
      <c r="AP139" s="102">
        <f>SUM(AP140:AP142)</f>
        <v>894.67536826319338</v>
      </c>
      <c r="AQ139" s="102">
        <f>SUM(AQ140:AQ142)</f>
        <v>4884.9411708196103</v>
      </c>
      <c r="AR139" s="102">
        <f>SUM(AR140:AR142)</f>
        <v>1751.343245545756</v>
      </c>
      <c r="AS139" s="102">
        <f>SUM(AS140:AS142)</f>
        <v>3133.5979252738543</v>
      </c>
      <c r="AT139" s="58" t="s">
        <v>126</v>
      </c>
    </row>
    <row r="140" spans="1:46" s="65" customFormat="1" ht="20.25" customHeight="1" x14ac:dyDescent="0.2">
      <c r="A140" s="59"/>
      <c r="B140" s="65">
        <v>75</v>
      </c>
      <c r="C140" s="61" t="s">
        <v>128</v>
      </c>
      <c r="D140" s="62"/>
      <c r="E140" s="63">
        <f>+F140+AN140+AQ140</f>
        <v>105363.09793732935</v>
      </c>
      <c r="F140" s="63">
        <f>+G140+Y140</f>
        <v>58650.867392781009</v>
      </c>
      <c r="G140" s="63">
        <f>SUM(H140:T140)</f>
        <v>27327.480105323644</v>
      </c>
      <c r="H140" s="63">
        <v>0</v>
      </c>
      <c r="I140" s="63">
        <v>0</v>
      </c>
      <c r="J140" s="63">
        <v>0.34576822429906501</v>
      </c>
      <c r="K140" s="63">
        <v>0</v>
      </c>
      <c r="L140" s="63">
        <v>0</v>
      </c>
      <c r="M140" s="63">
        <v>0</v>
      </c>
      <c r="N140" s="63">
        <v>0</v>
      </c>
      <c r="O140" s="63">
        <v>0</v>
      </c>
      <c r="P140" s="63">
        <v>4.8052386550602497</v>
      </c>
      <c r="Q140" s="63">
        <v>27271.756258482052</v>
      </c>
      <c r="R140" s="63">
        <v>0</v>
      </c>
      <c r="S140" s="63">
        <v>0</v>
      </c>
      <c r="T140" s="63">
        <v>50.572839962233189</v>
      </c>
      <c r="U140" s="68">
        <v>75</v>
      </c>
      <c r="V140" s="65">
        <v>75</v>
      </c>
      <c r="W140" s="61" t="s">
        <v>128</v>
      </c>
      <c r="X140" s="62"/>
      <c r="Y140" s="63">
        <f>SUM(Z140:AM140)</f>
        <v>31323.387287457364</v>
      </c>
      <c r="Z140" s="63">
        <v>0</v>
      </c>
      <c r="AA140" s="63">
        <v>275.37061933960149</v>
      </c>
      <c r="AB140" s="63">
        <v>0</v>
      </c>
      <c r="AC140" s="63">
        <v>0</v>
      </c>
      <c r="AD140" s="63">
        <v>0</v>
      </c>
      <c r="AE140" s="63">
        <v>7515.9876893169385</v>
      </c>
      <c r="AF140" s="63">
        <v>213.69983542991625</v>
      </c>
      <c r="AG140" s="63">
        <v>17341.534780109228</v>
      </c>
      <c r="AH140" s="63">
        <v>0</v>
      </c>
      <c r="AI140" s="63">
        <v>0</v>
      </c>
      <c r="AJ140" s="63">
        <v>5829.6631648024186</v>
      </c>
      <c r="AK140" s="63">
        <v>0</v>
      </c>
      <c r="AL140" s="63">
        <v>0</v>
      </c>
      <c r="AM140" s="63">
        <v>147.13119845926073</v>
      </c>
      <c r="AN140" s="63">
        <f>SUM(AO140:AP140)</f>
        <v>42261.660305326463</v>
      </c>
      <c r="AO140" s="63">
        <v>41906.011197428757</v>
      </c>
      <c r="AP140" s="63">
        <v>355.64910789770511</v>
      </c>
      <c r="AQ140" s="63">
        <f>SUM(AR140:AS140)</f>
        <v>4450.5702392218873</v>
      </c>
      <c r="AR140" s="63">
        <v>1397.0704537455538</v>
      </c>
      <c r="AS140" s="63">
        <v>3053.4997854763333</v>
      </c>
      <c r="AT140" s="68">
        <v>75</v>
      </c>
    </row>
    <row r="141" spans="1:46" s="65" customFormat="1" ht="20.25" customHeight="1" x14ac:dyDescent="0.2">
      <c r="A141" s="59"/>
      <c r="B141" s="65">
        <v>76</v>
      </c>
      <c r="C141" s="61" t="s">
        <v>129</v>
      </c>
      <c r="D141" s="62"/>
      <c r="E141" s="63">
        <f>+F141+AN141+AQ141</f>
        <v>123053.4549695243</v>
      </c>
      <c r="F141" s="63">
        <f>+G141+Y141</f>
        <v>57587.589010550349</v>
      </c>
      <c r="G141" s="63">
        <f>SUM(H141:T141)</f>
        <v>25588.154627487736</v>
      </c>
      <c r="H141" s="63">
        <v>0</v>
      </c>
      <c r="I141" s="63">
        <v>0</v>
      </c>
      <c r="J141" s="63">
        <v>0</v>
      </c>
      <c r="K141" s="63">
        <v>0</v>
      </c>
      <c r="L141" s="63">
        <v>0</v>
      </c>
      <c r="M141" s="63">
        <v>0</v>
      </c>
      <c r="N141" s="63">
        <v>0</v>
      </c>
      <c r="O141" s="63">
        <v>5.9563940259740003E-2</v>
      </c>
      <c r="P141" s="63">
        <v>0</v>
      </c>
      <c r="Q141" s="63">
        <v>25585.593659187554</v>
      </c>
      <c r="R141" s="63">
        <v>0</v>
      </c>
      <c r="S141" s="63">
        <v>0</v>
      </c>
      <c r="T141" s="63">
        <v>2.5014043599224598</v>
      </c>
      <c r="U141" s="68">
        <v>76</v>
      </c>
      <c r="V141" s="65">
        <v>76</v>
      </c>
      <c r="W141" s="61" t="s">
        <v>129</v>
      </c>
      <c r="X141" s="62"/>
      <c r="Y141" s="63">
        <f>SUM(Z141:AM141)</f>
        <v>31999.434383062609</v>
      </c>
      <c r="Z141" s="63">
        <v>0</v>
      </c>
      <c r="AA141" s="63">
        <v>2106.2178039901814</v>
      </c>
      <c r="AB141" s="63">
        <v>0</v>
      </c>
      <c r="AC141" s="63">
        <v>0</v>
      </c>
      <c r="AD141" s="63">
        <v>0</v>
      </c>
      <c r="AE141" s="63">
        <v>5320.9950309672749</v>
      </c>
      <c r="AF141" s="63">
        <v>89.276209917984602</v>
      </c>
      <c r="AG141" s="63">
        <v>422.37806415913218</v>
      </c>
      <c r="AH141" s="63">
        <v>0</v>
      </c>
      <c r="AI141" s="63">
        <v>0</v>
      </c>
      <c r="AJ141" s="63">
        <v>24060.567274028035</v>
      </c>
      <c r="AK141" s="63">
        <v>0</v>
      </c>
      <c r="AL141" s="63">
        <v>0</v>
      </c>
      <c r="AM141" s="63">
        <v>0</v>
      </c>
      <c r="AN141" s="63">
        <f>SUM(AO141:AP141)</f>
        <v>65357.833758563203</v>
      </c>
      <c r="AO141" s="63">
        <v>65021.861582889323</v>
      </c>
      <c r="AP141" s="63">
        <v>335.97217567387997</v>
      </c>
      <c r="AQ141" s="63">
        <f>SUM(AR141:AS141)</f>
        <v>108.03220041074208</v>
      </c>
      <c r="AR141" s="63">
        <v>54.11559988718188</v>
      </c>
      <c r="AS141" s="63">
        <v>53.916600523560199</v>
      </c>
      <c r="AT141" s="68">
        <v>76</v>
      </c>
    </row>
    <row r="142" spans="1:46" s="55" customFormat="1" ht="20.25" customHeight="1" x14ac:dyDescent="0.2">
      <c r="A142" s="36"/>
      <c r="B142" s="65">
        <v>77</v>
      </c>
      <c r="C142" s="61" t="s">
        <v>130</v>
      </c>
      <c r="D142" s="54"/>
      <c r="E142" s="63">
        <f>+F142+AN142+AQ142</f>
        <v>68107.77723278178</v>
      </c>
      <c r="F142" s="63">
        <f>+G142+Y142</f>
        <v>40486.050502417726</v>
      </c>
      <c r="G142" s="63">
        <f>SUM(H142:T142)</f>
        <v>18709.506008268872</v>
      </c>
      <c r="H142" s="63">
        <v>0</v>
      </c>
      <c r="I142" s="63">
        <v>0</v>
      </c>
      <c r="J142" s="63">
        <v>0</v>
      </c>
      <c r="K142" s="63">
        <v>0</v>
      </c>
      <c r="L142" s="63">
        <v>0</v>
      </c>
      <c r="M142" s="63">
        <v>0</v>
      </c>
      <c r="N142" s="63">
        <v>0</v>
      </c>
      <c r="O142" s="63">
        <v>0</v>
      </c>
      <c r="P142" s="63">
        <v>136.70642994742599</v>
      </c>
      <c r="Q142" s="63">
        <v>18572.799578321446</v>
      </c>
      <c r="R142" s="63">
        <v>0</v>
      </c>
      <c r="S142" s="63">
        <v>0</v>
      </c>
      <c r="T142" s="63">
        <v>0</v>
      </c>
      <c r="U142" s="68">
        <v>77</v>
      </c>
      <c r="V142" s="65">
        <v>77</v>
      </c>
      <c r="W142" s="61" t="s">
        <v>130</v>
      </c>
      <c r="X142" s="91"/>
      <c r="Y142" s="63">
        <f>SUM(Z142:AM142)</f>
        <v>21776.544494148853</v>
      </c>
      <c r="Z142" s="63">
        <v>0</v>
      </c>
      <c r="AA142" s="63">
        <v>549.70418645055202</v>
      </c>
      <c r="AB142" s="63">
        <v>0</v>
      </c>
      <c r="AC142" s="63">
        <v>0</v>
      </c>
      <c r="AD142" s="63">
        <v>0</v>
      </c>
      <c r="AE142" s="63">
        <v>5460.4070026778581</v>
      </c>
      <c r="AF142" s="63">
        <v>70.990386570266438</v>
      </c>
      <c r="AG142" s="63">
        <v>8276.4590433766207</v>
      </c>
      <c r="AH142" s="63">
        <v>0</v>
      </c>
      <c r="AI142" s="63">
        <v>0</v>
      </c>
      <c r="AJ142" s="63">
        <v>7418.9838750735553</v>
      </c>
      <c r="AK142" s="63">
        <v>0</v>
      </c>
      <c r="AL142" s="63">
        <v>0</v>
      </c>
      <c r="AM142" s="63">
        <v>0</v>
      </c>
      <c r="AN142" s="63">
        <f>SUM(AO142:AP142)</f>
        <v>27295.387999177066</v>
      </c>
      <c r="AO142" s="63">
        <v>27092.333914485458</v>
      </c>
      <c r="AP142" s="63">
        <v>203.0540846916083</v>
      </c>
      <c r="AQ142" s="63">
        <f>SUM(AR142:AS142)</f>
        <v>326.33873118698119</v>
      </c>
      <c r="AR142" s="63">
        <v>300.15719191302048</v>
      </c>
      <c r="AS142" s="63">
        <v>26.181539273960695</v>
      </c>
      <c r="AT142" s="68">
        <v>77</v>
      </c>
    </row>
    <row r="143" spans="1:46" s="65" customFormat="1" ht="20.25" customHeight="1" x14ac:dyDescent="0.2">
      <c r="A143" s="59"/>
      <c r="B143" s="56" t="s">
        <v>131</v>
      </c>
      <c r="C143" s="57" t="s">
        <v>132</v>
      </c>
      <c r="D143" s="62"/>
      <c r="E143" s="102">
        <f>SUM(E144:E146)</f>
        <v>200613.93246508847</v>
      </c>
      <c r="F143" s="102">
        <f>SUM(F144:F146)</f>
        <v>101915.02689870358</v>
      </c>
      <c r="G143" s="102">
        <f>SUM(G144:G146)</f>
        <v>47147.031508766828</v>
      </c>
      <c r="H143" s="102">
        <f>SUM(H144:H146)</f>
        <v>0</v>
      </c>
      <c r="I143" s="102">
        <f>SUM(I144:I146)</f>
        <v>0</v>
      </c>
      <c r="J143" s="102">
        <f>SUM(J144:J146)</f>
        <v>0</v>
      </c>
      <c r="K143" s="102">
        <f>SUM(K144:K146)</f>
        <v>0</v>
      </c>
      <c r="L143" s="102">
        <f>SUM(L144:L146)</f>
        <v>0</v>
      </c>
      <c r="M143" s="102">
        <f>SUM(M144:M146)</f>
        <v>0</v>
      </c>
      <c r="N143" s="102">
        <f>SUM(N144:N146)</f>
        <v>0</v>
      </c>
      <c r="O143" s="102">
        <f>SUM(O144:O146)</f>
        <v>65.770435891041444</v>
      </c>
      <c r="P143" s="102">
        <f>SUM(P144:P146)</f>
        <v>146.33761052558484</v>
      </c>
      <c r="Q143" s="102">
        <f>SUM(Q144:Q146)</f>
        <v>45336.577503231179</v>
      </c>
      <c r="R143" s="102">
        <f>SUM(R144:R146)</f>
        <v>64.939782652000005</v>
      </c>
      <c r="S143" s="102">
        <f>SUM(S144:S146)</f>
        <v>0</v>
      </c>
      <c r="T143" s="102">
        <f>SUM(T144:T146)</f>
        <v>1533.4061764670191</v>
      </c>
      <c r="U143" s="58" t="s">
        <v>131</v>
      </c>
      <c r="V143" s="56" t="s">
        <v>131</v>
      </c>
      <c r="W143" s="57" t="s">
        <v>132</v>
      </c>
      <c r="X143" s="100"/>
      <c r="Y143" s="102">
        <f>SUM(Y144:Y146)</f>
        <v>54767.995389936768</v>
      </c>
      <c r="Z143" s="102">
        <f>SUM(Z144:Z146)</f>
        <v>0</v>
      </c>
      <c r="AA143" s="102">
        <f>SUM(AA144:AA146)</f>
        <v>2338.7745160121767</v>
      </c>
      <c r="AB143" s="102">
        <f>SUM(AB144:AB146)</f>
        <v>0</v>
      </c>
      <c r="AC143" s="102">
        <f>SUM(AC144:AC146)</f>
        <v>0</v>
      </c>
      <c r="AD143" s="102">
        <f>SUM(AD144:AD146)</f>
        <v>0</v>
      </c>
      <c r="AE143" s="102">
        <f>SUM(AE144:AE146)</f>
        <v>18472.667503330606</v>
      </c>
      <c r="AF143" s="102">
        <f>SUM(AF144:AF146)</f>
        <v>2417.2835597469575</v>
      </c>
      <c r="AG143" s="102">
        <f>SUM(AG144:AG146)</f>
        <v>22031.630661340376</v>
      </c>
      <c r="AH143" s="102">
        <f>SUM(AH144:AH146)</f>
        <v>89.799023805506096</v>
      </c>
      <c r="AI143" s="102">
        <f>SUM(AI144:AI146)</f>
        <v>0</v>
      </c>
      <c r="AJ143" s="102">
        <f>SUM(AJ144:AJ146)</f>
        <v>9076.8013945617276</v>
      </c>
      <c r="AK143" s="102">
        <f>SUM(AK144:AK146)</f>
        <v>0</v>
      </c>
      <c r="AL143" s="102">
        <f>SUM(AL144:AL146)</f>
        <v>0</v>
      </c>
      <c r="AM143" s="102">
        <f>SUM(AM144:AM146)</f>
        <v>341.03873113942012</v>
      </c>
      <c r="AN143" s="102">
        <f>SUM(AN144:AN146)</f>
        <v>95859.675747849877</v>
      </c>
      <c r="AO143" s="102">
        <f>SUM(AO144:AO146)</f>
        <v>94974.371809496704</v>
      </c>
      <c r="AP143" s="102">
        <f>SUM(AP144:AP146)</f>
        <v>885.30393835317955</v>
      </c>
      <c r="AQ143" s="102">
        <f>SUM(AQ144:AQ146)</f>
        <v>2839.2298185349987</v>
      </c>
      <c r="AR143" s="102">
        <f>SUM(AR144:AR146)</f>
        <v>1957.9184205043207</v>
      </c>
      <c r="AS143" s="102">
        <f>SUM(AS144:AS146)</f>
        <v>881.31139803067788</v>
      </c>
      <c r="AT143" s="58" t="s">
        <v>131</v>
      </c>
    </row>
    <row r="144" spans="1:46" s="65" customFormat="1" ht="20.25" customHeight="1" x14ac:dyDescent="0.2">
      <c r="A144" s="59"/>
      <c r="B144" s="65">
        <v>78</v>
      </c>
      <c r="C144" s="61" t="s">
        <v>133</v>
      </c>
      <c r="D144" s="62"/>
      <c r="E144" s="63">
        <f>+F144+AN144+AQ144</f>
        <v>80192.016088166783</v>
      </c>
      <c r="F144" s="63">
        <f>+G144+Y144</f>
        <v>59709.703645078436</v>
      </c>
      <c r="G144" s="63">
        <f>SUM(H144:T144)</f>
        <v>26367.535215876906</v>
      </c>
      <c r="H144" s="63">
        <v>0</v>
      </c>
      <c r="I144" s="63">
        <v>0</v>
      </c>
      <c r="J144" s="63">
        <v>0</v>
      </c>
      <c r="K144" s="63">
        <v>0</v>
      </c>
      <c r="L144" s="63">
        <v>0</v>
      </c>
      <c r="M144" s="63">
        <v>0</v>
      </c>
      <c r="N144" s="63">
        <v>0</v>
      </c>
      <c r="O144" s="63">
        <v>65.671743227952078</v>
      </c>
      <c r="P144" s="63">
        <v>146.33761052558484</v>
      </c>
      <c r="Q144" s="63">
        <v>25016.771279192184</v>
      </c>
      <c r="R144" s="63">
        <v>64.939782652000005</v>
      </c>
      <c r="S144" s="63">
        <v>0</v>
      </c>
      <c r="T144" s="63">
        <v>1073.814800279187</v>
      </c>
      <c r="U144" s="68">
        <v>78</v>
      </c>
      <c r="V144" s="65">
        <v>78</v>
      </c>
      <c r="W144" s="61" t="s">
        <v>133</v>
      </c>
      <c r="X144" s="62"/>
      <c r="Y144" s="63">
        <f>SUM(Z144:AM144)</f>
        <v>33342.168429201534</v>
      </c>
      <c r="Z144" s="63">
        <v>0</v>
      </c>
      <c r="AA144" s="63">
        <v>907.3553124265876</v>
      </c>
      <c r="AB144" s="63">
        <v>0</v>
      </c>
      <c r="AC144" s="63">
        <v>0</v>
      </c>
      <c r="AD144" s="63">
        <v>0</v>
      </c>
      <c r="AE144" s="63">
        <v>9126.4766750825693</v>
      </c>
      <c r="AF144" s="63">
        <v>292.7551790460227</v>
      </c>
      <c r="AG144" s="63">
        <v>16475.098549174185</v>
      </c>
      <c r="AH144" s="63">
        <v>88.810571420894703</v>
      </c>
      <c r="AI144" s="63">
        <v>0</v>
      </c>
      <c r="AJ144" s="63">
        <v>6110.8574168283012</v>
      </c>
      <c r="AK144" s="63">
        <v>0</v>
      </c>
      <c r="AL144" s="63">
        <v>0</v>
      </c>
      <c r="AM144" s="63">
        <v>340.81472522297872</v>
      </c>
      <c r="AN144" s="63">
        <f>SUM(AO144:AP144)</f>
        <v>18774.303248494358</v>
      </c>
      <c r="AO144" s="63">
        <v>18389.783925732761</v>
      </c>
      <c r="AP144" s="63">
        <v>384.51932276159641</v>
      </c>
      <c r="AQ144" s="63">
        <f>SUM(AR144:AS144)</f>
        <v>1708.0091945939885</v>
      </c>
      <c r="AR144" s="63">
        <v>1372.8948447192549</v>
      </c>
      <c r="AS144" s="63">
        <v>335.11434987473353</v>
      </c>
      <c r="AT144" s="68">
        <v>78</v>
      </c>
    </row>
    <row r="145" spans="1:46" s="55" customFormat="1" ht="20.25" customHeight="1" x14ac:dyDescent="0.2">
      <c r="A145" s="36"/>
      <c r="B145" s="65">
        <v>79</v>
      </c>
      <c r="C145" s="61" t="s">
        <v>134</v>
      </c>
      <c r="D145" s="54"/>
      <c r="E145" s="63">
        <f>+F145+AN145+AQ145</f>
        <v>16788.558111627663</v>
      </c>
      <c r="F145" s="63">
        <f>+G145+Y145</f>
        <v>7569.2863044605092</v>
      </c>
      <c r="G145" s="63">
        <f>SUM(H145:T145)</f>
        <v>3263.5626715131225</v>
      </c>
      <c r="H145" s="63">
        <v>0</v>
      </c>
      <c r="I145" s="63">
        <v>0</v>
      </c>
      <c r="J145" s="63">
        <v>0</v>
      </c>
      <c r="K145" s="63">
        <v>0</v>
      </c>
      <c r="L145" s="63">
        <v>0</v>
      </c>
      <c r="M145" s="63">
        <v>0</v>
      </c>
      <c r="N145" s="63">
        <v>0</v>
      </c>
      <c r="O145" s="63">
        <v>0</v>
      </c>
      <c r="P145" s="63">
        <v>0</v>
      </c>
      <c r="Q145" s="63">
        <v>3263.5626715131225</v>
      </c>
      <c r="R145" s="63">
        <v>0</v>
      </c>
      <c r="S145" s="63">
        <v>0</v>
      </c>
      <c r="T145" s="63">
        <v>0</v>
      </c>
      <c r="U145" s="68">
        <v>79</v>
      </c>
      <c r="V145" s="65">
        <v>79</v>
      </c>
      <c r="W145" s="61" t="s">
        <v>134</v>
      </c>
      <c r="X145" s="91"/>
      <c r="Y145" s="63">
        <f>SUM(Z145:AM145)</f>
        <v>4305.7236329473862</v>
      </c>
      <c r="Z145" s="63">
        <v>0</v>
      </c>
      <c r="AA145" s="63">
        <v>397.50106504659732</v>
      </c>
      <c r="AB145" s="63">
        <v>0</v>
      </c>
      <c r="AC145" s="63">
        <v>0</v>
      </c>
      <c r="AD145" s="63">
        <v>0</v>
      </c>
      <c r="AE145" s="63">
        <v>3295.1908546315294</v>
      </c>
      <c r="AF145" s="63">
        <v>45.528355821682212</v>
      </c>
      <c r="AG145" s="63">
        <v>48.702670800640277</v>
      </c>
      <c r="AH145" s="63">
        <v>0</v>
      </c>
      <c r="AI145" s="63">
        <v>0</v>
      </c>
      <c r="AJ145" s="63">
        <v>518.6889126704632</v>
      </c>
      <c r="AK145" s="63">
        <v>0</v>
      </c>
      <c r="AL145" s="63">
        <v>0</v>
      </c>
      <c r="AM145" s="63">
        <v>0.11177397647370008</v>
      </c>
      <c r="AN145" s="63">
        <f>SUM(AO145:AP145)</f>
        <v>9144.3008526790218</v>
      </c>
      <c r="AO145" s="63">
        <v>9113.8082054275801</v>
      </c>
      <c r="AP145" s="63">
        <v>30.492647251441667</v>
      </c>
      <c r="AQ145" s="63">
        <f>SUM(AR145:AS145)</f>
        <v>74.970954488128839</v>
      </c>
      <c r="AR145" s="63">
        <v>6.841950980007752</v>
      </c>
      <c r="AS145" s="63">
        <v>68.129003508121087</v>
      </c>
      <c r="AT145" s="68">
        <v>79</v>
      </c>
    </row>
    <row r="146" spans="1:46" s="65" customFormat="1" ht="20.25" customHeight="1" x14ac:dyDescent="0.2">
      <c r="A146" s="59"/>
      <c r="B146" s="65">
        <v>80</v>
      </c>
      <c r="C146" s="61" t="s">
        <v>135</v>
      </c>
      <c r="D146" s="62"/>
      <c r="E146" s="63">
        <f>+F146+AN146+AQ146</f>
        <v>103633.35826529402</v>
      </c>
      <c r="F146" s="63">
        <f>+G146+Y146</f>
        <v>34636.036949164642</v>
      </c>
      <c r="G146" s="63">
        <f>SUM(H146:T146)</f>
        <v>17515.933621376797</v>
      </c>
      <c r="H146" s="63">
        <v>0</v>
      </c>
      <c r="I146" s="63">
        <v>0</v>
      </c>
      <c r="J146" s="63">
        <v>0</v>
      </c>
      <c r="K146" s="63">
        <v>0</v>
      </c>
      <c r="L146" s="63">
        <v>0</v>
      </c>
      <c r="M146" s="63">
        <v>0</v>
      </c>
      <c r="N146" s="63">
        <v>0</v>
      </c>
      <c r="O146" s="63">
        <v>9.8692663089359367E-2</v>
      </c>
      <c r="P146" s="63">
        <v>0</v>
      </c>
      <c r="Q146" s="63">
        <v>17056.243552525873</v>
      </c>
      <c r="R146" s="63">
        <v>0</v>
      </c>
      <c r="S146" s="63">
        <v>0</v>
      </c>
      <c r="T146" s="63">
        <v>459.591376187832</v>
      </c>
      <c r="U146" s="68">
        <v>80</v>
      </c>
      <c r="V146" s="65">
        <v>80</v>
      </c>
      <c r="W146" s="61" t="s">
        <v>135</v>
      </c>
      <c r="X146" s="62"/>
      <c r="Y146" s="63">
        <f>SUM(Z146:AM146)</f>
        <v>17120.103327787845</v>
      </c>
      <c r="Z146" s="63">
        <v>0</v>
      </c>
      <c r="AA146" s="63">
        <v>1033.9181385389918</v>
      </c>
      <c r="AB146" s="63">
        <v>0</v>
      </c>
      <c r="AC146" s="63">
        <v>0</v>
      </c>
      <c r="AD146" s="63">
        <v>0</v>
      </c>
      <c r="AE146" s="63">
        <v>6050.9999736165055</v>
      </c>
      <c r="AF146" s="63">
        <v>2079.0000248792526</v>
      </c>
      <c r="AG146" s="63">
        <v>5507.8294413655494</v>
      </c>
      <c r="AH146" s="63">
        <v>0.98845238461139096</v>
      </c>
      <c r="AI146" s="63">
        <v>0</v>
      </c>
      <c r="AJ146" s="63">
        <v>2447.2550650629641</v>
      </c>
      <c r="AK146" s="63">
        <v>0</v>
      </c>
      <c r="AL146" s="63">
        <v>0</v>
      </c>
      <c r="AM146" s="63">
        <v>0.11223193996765382</v>
      </c>
      <c r="AN146" s="63">
        <f>SUM(AO146:AP146)</f>
        <v>67941.071646676501</v>
      </c>
      <c r="AO146" s="63">
        <v>67470.779678336359</v>
      </c>
      <c r="AP146" s="63">
        <v>470.29196834014147</v>
      </c>
      <c r="AQ146" s="63">
        <f>SUM(AR146:AS146)</f>
        <v>1056.2496694528813</v>
      </c>
      <c r="AR146" s="63">
        <v>578.18162480505794</v>
      </c>
      <c r="AS146" s="63">
        <v>478.06804464782329</v>
      </c>
      <c r="AT146" s="68">
        <v>80</v>
      </c>
    </row>
    <row r="147" spans="1:46" s="65" customFormat="1" ht="20.25" customHeight="1" x14ac:dyDescent="0.2">
      <c r="A147" s="59"/>
      <c r="B147" s="56" t="s">
        <v>136</v>
      </c>
      <c r="C147" s="57" t="s">
        <v>137</v>
      </c>
      <c r="D147" s="62"/>
      <c r="E147" s="103">
        <f>SUM(E148:E149)</f>
        <v>203810.75741027744</v>
      </c>
      <c r="F147" s="103">
        <f>SUM(F148:F149)</f>
        <v>91949.337761690098</v>
      </c>
      <c r="G147" s="103">
        <f>SUM(G148:G149)</f>
        <v>59950.772281526377</v>
      </c>
      <c r="H147" s="103">
        <f>SUM(H148:H149)</f>
        <v>0</v>
      </c>
      <c r="I147" s="103">
        <f>SUM(I148:I149)</f>
        <v>0.32888038028846101</v>
      </c>
      <c r="J147" s="103">
        <f>SUM(J148:J149)</f>
        <v>0</v>
      </c>
      <c r="K147" s="103">
        <f>SUM(K148:K149)</f>
        <v>0</v>
      </c>
      <c r="L147" s="103">
        <f>SUM(L148:L149)</f>
        <v>0</v>
      </c>
      <c r="M147" s="103">
        <f>SUM(M148:M149)</f>
        <v>0</v>
      </c>
      <c r="N147" s="103">
        <f>SUM(N148:N149)</f>
        <v>0</v>
      </c>
      <c r="O147" s="103">
        <f>SUM(O148:O149)</f>
        <v>0</v>
      </c>
      <c r="P147" s="103">
        <f>SUM(P148:P149)</f>
        <v>0.58239785241548803</v>
      </c>
      <c r="Q147" s="103">
        <f>SUM(Q148:Q149)</f>
        <v>59901.018204198779</v>
      </c>
      <c r="R147" s="103">
        <f>SUM(R148:R149)</f>
        <v>0</v>
      </c>
      <c r="S147" s="103">
        <f>SUM(S148:S149)</f>
        <v>0</v>
      </c>
      <c r="T147" s="103">
        <f>SUM(T148:T149)</f>
        <v>48.842799094892278</v>
      </c>
      <c r="U147" s="58" t="s">
        <v>136</v>
      </c>
      <c r="V147" s="56" t="s">
        <v>136</v>
      </c>
      <c r="W147" s="57" t="s">
        <v>137</v>
      </c>
      <c r="X147" s="100"/>
      <c r="Y147" s="103">
        <f>SUM(Y148:Y149)</f>
        <v>31998.565480163721</v>
      </c>
      <c r="Z147" s="103">
        <f>SUM(Z148:Z149)</f>
        <v>0</v>
      </c>
      <c r="AA147" s="103">
        <f>SUM(AA148:AA149)</f>
        <v>2320.3623180627537</v>
      </c>
      <c r="AB147" s="103">
        <f>SUM(AB148:AB149)</f>
        <v>0</v>
      </c>
      <c r="AC147" s="103">
        <f>SUM(AC148:AC149)</f>
        <v>0</v>
      </c>
      <c r="AD147" s="103">
        <f>SUM(AD148:AD149)</f>
        <v>0</v>
      </c>
      <c r="AE147" s="103">
        <f>SUM(AE148:AE149)</f>
        <v>10001.431939554235</v>
      </c>
      <c r="AF147" s="103">
        <f>SUM(AF148:AF149)</f>
        <v>926.23203047301115</v>
      </c>
      <c r="AG147" s="103">
        <f>SUM(AG148:AG149)</f>
        <v>14181.04483277038</v>
      </c>
      <c r="AH147" s="103">
        <f>SUM(AH148:AH149)</f>
        <v>0</v>
      </c>
      <c r="AI147" s="103">
        <f>SUM(AI148:AI149)</f>
        <v>0</v>
      </c>
      <c r="AJ147" s="103">
        <f>SUM(AJ148:AJ149)</f>
        <v>4567.6820194891661</v>
      </c>
      <c r="AK147" s="103">
        <f>SUM(AK148:AK149)</f>
        <v>0</v>
      </c>
      <c r="AL147" s="103">
        <f>SUM(AL148:AL149)</f>
        <v>0</v>
      </c>
      <c r="AM147" s="103">
        <f>SUM(AM148:AM149)</f>
        <v>1.812339814172812</v>
      </c>
      <c r="AN147" s="103">
        <f>SUM(AN148:AN149)</f>
        <v>111531.41055726899</v>
      </c>
      <c r="AO147" s="103">
        <f>SUM(AO148:AO149)</f>
        <v>108504.11857637005</v>
      </c>
      <c r="AP147" s="103">
        <f>SUM(AP148:AP149)</f>
        <v>3027.2919808989427</v>
      </c>
      <c r="AQ147" s="103">
        <f>SUM(AQ148:AQ149)</f>
        <v>330.00909131836227</v>
      </c>
      <c r="AR147" s="103">
        <f>SUM(AR148:AR149)</f>
        <v>32.334611571972424</v>
      </c>
      <c r="AS147" s="103">
        <f>SUM(AS148:AS149)</f>
        <v>297.67447974638981</v>
      </c>
      <c r="AT147" s="58" t="s">
        <v>136</v>
      </c>
    </row>
    <row r="148" spans="1:46" s="55" customFormat="1" ht="20.25" customHeight="1" x14ac:dyDescent="0.2">
      <c r="A148" s="36"/>
      <c r="B148" s="65">
        <v>81</v>
      </c>
      <c r="C148" s="61" t="s">
        <v>138</v>
      </c>
      <c r="D148" s="54"/>
      <c r="E148" s="63">
        <f>+F148+AN148+AQ148</f>
        <v>144963.35481765869</v>
      </c>
      <c r="F148" s="63">
        <f>+G148+Y148</f>
        <v>63968.56999005079</v>
      </c>
      <c r="G148" s="63">
        <f>SUM(H148:T148)</f>
        <v>48079.20596723057</v>
      </c>
      <c r="H148" s="63">
        <v>0</v>
      </c>
      <c r="I148" s="63">
        <v>0.32888038028846101</v>
      </c>
      <c r="J148" s="63">
        <v>0</v>
      </c>
      <c r="K148" s="63">
        <v>0</v>
      </c>
      <c r="L148" s="63">
        <v>0</v>
      </c>
      <c r="M148" s="63">
        <v>0</v>
      </c>
      <c r="N148" s="63">
        <v>0</v>
      </c>
      <c r="O148" s="63">
        <v>0</v>
      </c>
      <c r="P148" s="63">
        <v>0.58239785241548803</v>
      </c>
      <c r="Q148" s="63">
        <v>48049.803343282329</v>
      </c>
      <c r="R148" s="63">
        <v>0</v>
      </c>
      <c r="S148" s="63">
        <v>0</v>
      </c>
      <c r="T148" s="63">
        <v>28.491345715534418</v>
      </c>
      <c r="U148" s="68">
        <v>81</v>
      </c>
      <c r="V148" s="65">
        <v>81</v>
      </c>
      <c r="W148" s="61" t="s">
        <v>138</v>
      </c>
      <c r="X148" s="91"/>
      <c r="Y148" s="63">
        <f>SUM(Z148:AM148)</f>
        <v>15889.364022820218</v>
      </c>
      <c r="Z148" s="63">
        <v>0</v>
      </c>
      <c r="AA148" s="63">
        <v>131.07505116527966</v>
      </c>
      <c r="AB148" s="63">
        <v>0</v>
      </c>
      <c r="AC148" s="63">
        <v>0</v>
      </c>
      <c r="AD148" s="63">
        <v>0</v>
      </c>
      <c r="AE148" s="63">
        <v>5500.7884463744695</v>
      </c>
      <c r="AF148" s="63">
        <v>126.27428169807251</v>
      </c>
      <c r="AG148" s="63">
        <v>6911.4255926217447</v>
      </c>
      <c r="AH148" s="63">
        <v>0</v>
      </c>
      <c r="AI148" s="63">
        <v>0</v>
      </c>
      <c r="AJ148" s="63">
        <v>3218.1014958696182</v>
      </c>
      <c r="AK148" s="63">
        <v>0</v>
      </c>
      <c r="AL148" s="63">
        <v>0</v>
      </c>
      <c r="AM148" s="63">
        <v>1.6991550910325286</v>
      </c>
      <c r="AN148" s="63">
        <f>SUM(AO148:AP148)</f>
        <v>80826.725226209062</v>
      </c>
      <c r="AO148" s="63">
        <v>78308.503561488367</v>
      </c>
      <c r="AP148" s="63">
        <v>2518.2216647206951</v>
      </c>
      <c r="AQ148" s="63">
        <f>SUM(AR148:AS148)</f>
        <v>168.05960139885786</v>
      </c>
      <c r="AR148" s="63">
        <v>26.267343148979638</v>
      </c>
      <c r="AS148" s="63">
        <v>141.79225824987822</v>
      </c>
      <c r="AT148" s="68">
        <v>81</v>
      </c>
    </row>
    <row r="149" spans="1:46" s="65" customFormat="1" ht="20.25" customHeight="1" x14ac:dyDescent="0.2">
      <c r="A149" s="59"/>
      <c r="B149" s="65">
        <v>82</v>
      </c>
      <c r="C149" s="61" t="s">
        <v>139</v>
      </c>
      <c r="D149" s="62"/>
      <c r="E149" s="63">
        <f>+F149+AN149+AQ149</f>
        <v>58847.402592618739</v>
      </c>
      <c r="F149" s="63">
        <f>+G149+Y149</f>
        <v>27980.767771639308</v>
      </c>
      <c r="G149" s="63">
        <f>SUM(H149:T149)</f>
        <v>11871.566314295807</v>
      </c>
      <c r="H149" s="63">
        <v>0</v>
      </c>
      <c r="I149" s="63">
        <v>0</v>
      </c>
      <c r="J149" s="63">
        <v>0</v>
      </c>
      <c r="K149" s="63">
        <v>0</v>
      </c>
      <c r="L149" s="63">
        <v>0</v>
      </c>
      <c r="M149" s="63">
        <v>0</v>
      </c>
      <c r="N149" s="63">
        <v>0</v>
      </c>
      <c r="O149" s="63">
        <v>0</v>
      </c>
      <c r="P149" s="63">
        <v>0</v>
      </c>
      <c r="Q149" s="63">
        <v>11851.214860916449</v>
      </c>
      <c r="R149" s="63">
        <v>0</v>
      </c>
      <c r="S149" s="63">
        <v>0</v>
      </c>
      <c r="T149" s="63">
        <v>20.35145337935786</v>
      </c>
      <c r="U149" s="68">
        <v>82</v>
      </c>
      <c r="V149" s="65">
        <v>82</v>
      </c>
      <c r="W149" s="61" t="s">
        <v>139</v>
      </c>
      <c r="X149" s="62"/>
      <c r="Y149" s="63">
        <f>SUM(Z149:AM149)</f>
        <v>16109.201457343503</v>
      </c>
      <c r="Z149" s="63">
        <v>0</v>
      </c>
      <c r="AA149" s="63">
        <v>2189.2872668974742</v>
      </c>
      <c r="AB149" s="63">
        <v>0</v>
      </c>
      <c r="AC149" s="63">
        <v>0</v>
      </c>
      <c r="AD149" s="63">
        <v>0</v>
      </c>
      <c r="AE149" s="63">
        <v>4500.6434931797658</v>
      </c>
      <c r="AF149" s="63">
        <v>799.95774877493864</v>
      </c>
      <c r="AG149" s="63">
        <v>7269.6192401486351</v>
      </c>
      <c r="AH149" s="63">
        <v>0</v>
      </c>
      <c r="AI149" s="63">
        <v>0</v>
      </c>
      <c r="AJ149" s="63">
        <v>1349.5805236195479</v>
      </c>
      <c r="AK149" s="63">
        <v>0</v>
      </c>
      <c r="AL149" s="63">
        <v>0</v>
      </c>
      <c r="AM149" s="63">
        <v>0.11318472314028344</v>
      </c>
      <c r="AN149" s="63">
        <f>SUM(AO149:AP149)</f>
        <v>30704.685331059929</v>
      </c>
      <c r="AO149" s="63">
        <v>30195.615014881681</v>
      </c>
      <c r="AP149" s="63">
        <v>509.07031617824759</v>
      </c>
      <c r="AQ149" s="63">
        <f>SUM(AR149:AS149)</f>
        <v>161.9494899195044</v>
      </c>
      <c r="AR149" s="63">
        <v>6.0672684229927842</v>
      </c>
      <c r="AS149" s="63">
        <v>155.88222149651162</v>
      </c>
      <c r="AT149" s="68">
        <v>82</v>
      </c>
    </row>
    <row r="150" spans="1:46" s="65" customFormat="1" ht="20.25" customHeight="1" x14ac:dyDescent="0.2">
      <c r="A150" s="59"/>
      <c r="B150" s="56" t="s">
        <v>140</v>
      </c>
      <c r="C150" s="57" t="s">
        <v>141</v>
      </c>
      <c r="D150" s="62"/>
      <c r="E150" s="102">
        <f>SUM(E151:E153)</f>
        <v>296995.01224848162</v>
      </c>
      <c r="F150" s="102">
        <f>SUM(F151:F153)</f>
        <v>141880.16103159206</v>
      </c>
      <c r="G150" s="102">
        <f>SUM(G151:G153)</f>
        <v>68482.836832107205</v>
      </c>
      <c r="H150" s="102">
        <f>SUM(H151:H153)</f>
        <v>0</v>
      </c>
      <c r="I150" s="102">
        <f>SUM(I151:I153)</f>
        <v>0</v>
      </c>
      <c r="J150" s="102">
        <f>SUM(J151:J153)</f>
        <v>0</v>
      </c>
      <c r="K150" s="102">
        <f>SUM(K151:K153)</f>
        <v>0</v>
      </c>
      <c r="L150" s="102">
        <f>SUM(L151:L153)</f>
        <v>0</v>
      </c>
      <c r="M150" s="102">
        <f>SUM(M151:M153)</f>
        <v>0</v>
      </c>
      <c r="N150" s="102">
        <f>SUM(N151:N153)</f>
        <v>0</v>
      </c>
      <c r="O150" s="102">
        <f>SUM(O151:O153)</f>
        <v>0.71251497779713913</v>
      </c>
      <c r="P150" s="102">
        <f>SUM(P151:P153)</f>
        <v>57.660659515888902</v>
      </c>
      <c r="Q150" s="102">
        <f>SUM(Q151:Q153)</f>
        <v>68224.15683184925</v>
      </c>
      <c r="R150" s="102">
        <f>SUM(R151:R153)</f>
        <v>0</v>
      </c>
      <c r="S150" s="102">
        <f>SUM(S151:S153)</f>
        <v>0</v>
      </c>
      <c r="T150" s="102">
        <f>SUM(T151:T153)</f>
        <v>200.30682576426921</v>
      </c>
      <c r="U150" s="58" t="s">
        <v>140</v>
      </c>
      <c r="V150" s="56" t="s">
        <v>140</v>
      </c>
      <c r="W150" s="57" t="s">
        <v>141</v>
      </c>
      <c r="X150" s="100"/>
      <c r="Y150" s="102">
        <f>SUM(Y151:Y153)</f>
        <v>73397.324199484865</v>
      </c>
      <c r="Z150" s="102">
        <f>SUM(Z151:Z153)</f>
        <v>0</v>
      </c>
      <c r="AA150" s="102">
        <f>SUM(AA151:AA153)</f>
        <v>2823.4596925730102</v>
      </c>
      <c r="AB150" s="102">
        <f>SUM(AB151:AB153)</f>
        <v>3.7234968495514602</v>
      </c>
      <c r="AC150" s="102">
        <f>SUM(AC151:AC153)</f>
        <v>0</v>
      </c>
      <c r="AD150" s="102">
        <f>SUM(AD151:AD153)</f>
        <v>0</v>
      </c>
      <c r="AE150" s="102">
        <f>SUM(AE151:AE153)</f>
        <v>20815.768276482839</v>
      </c>
      <c r="AF150" s="102">
        <f>SUM(AF151:AF153)</f>
        <v>804.74458591716677</v>
      </c>
      <c r="AG150" s="102">
        <f>SUM(AG151:AG153)</f>
        <v>26051.849269253857</v>
      </c>
      <c r="AH150" s="102">
        <f>SUM(AH151:AH153)</f>
        <v>3.5953804358132703E-2</v>
      </c>
      <c r="AI150" s="102">
        <f>SUM(AI151:AI153)</f>
        <v>0</v>
      </c>
      <c r="AJ150" s="102">
        <f>SUM(AJ151:AJ153)</f>
        <v>22896.385104103036</v>
      </c>
      <c r="AK150" s="102">
        <f>SUM(AK151:AK153)</f>
        <v>0</v>
      </c>
      <c r="AL150" s="102">
        <f>SUM(AL151:AL153)</f>
        <v>0</v>
      </c>
      <c r="AM150" s="102">
        <f>SUM(AM151:AM153)</f>
        <v>1.3578205010439879</v>
      </c>
      <c r="AN150" s="102">
        <f>SUM(AN151:AN153)</f>
        <v>153174.31667928759</v>
      </c>
      <c r="AO150" s="102">
        <f>SUM(AO151:AO153)</f>
        <v>151246.33343400701</v>
      </c>
      <c r="AP150" s="102">
        <f>SUM(AP151:AP153)</f>
        <v>1927.9832452805936</v>
      </c>
      <c r="AQ150" s="102">
        <f>SUM(AQ151:AQ153)</f>
        <v>1940.5345376020086</v>
      </c>
      <c r="AR150" s="102">
        <f>SUM(AR151:AR153)</f>
        <v>1023.2739964576878</v>
      </c>
      <c r="AS150" s="102">
        <f>SUM(AS151:AS153)</f>
        <v>917.26054114432077</v>
      </c>
      <c r="AT150" s="58" t="s">
        <v>140</v>
      </c>
    </row>
    <row r="151" spans="1:46" s="65" customFormat="1" ht="20.25" customHeight="1" x14ac:dyDescent="0.2">
      <c r="A151" s="59"/>
      <c r="B151" s="65">
        <v>83</v>
      </c>
      <c r="C151" s="61" t="s">
        <v>142</v>
      </c>
      <c r="D151" s="62"/>
      <c r="E151" s="63">
        <f>+F151+AN151+AQ151</f>
        <v>139385.30144873692</v>
      </c>
      <c r="F151" s="63">
        <f>+G151+Y151</f>
        <v>60812.089405891355</v>
      </c>
      <c r="G151" s="63">
        <f>SUM(H151:T151)</f>
        <v>36532.092542621758</v>
      </c>
      <c r="H151" s="63">
        <v>0</v>
      </c>
      <c r="I151" s="63">
        <v>0</v>
      </c>
      <c r="J151" s="63">
        <v>0</v>
      </c>
      <c r="K151" s="63">
        <v>0</v>
      </c>
      <c r="L151" s="63">
        <v>0</v>
      </c>
      <c r="M151" s="63">
        <v>0</v>
      </c>
      <c r="N151" s="63">
        <v>0</v>
      </c>
      <c r="O151" s="63">
        <v>0.64702942052016199</v>
      </c>
      <c r="P151" s="63">
        <v>57.660659515888902</v>
      </c>
      <c r="Q151" s="63">
        <v>36459.480500195692</v>
      </c>
      <c r="R151" s="63">
        <v>0</v>
      </c>
      <c r="S151" s="63">
        <v>0</v>
      </c>
      <c r="T151" s="63">
        <v>14.304353489655723</v>
      </c>
      <c r="U151" s="68">
        <v>83</v>
      </c>
      <c r="V151" s="65">
        <v>83</v>
      </c>
      <c r="W151" s="61" t="s">
        <v>142</v>
      </c>
      <c r="X151" s="62"/>
      <c r="Y151" s="63">
        <f>SUM(Z151:AM151)</f>
        <v>24279.996863269593</v>
      </c>
      <c r="Z151" s="63">
        <v>0</v>
      </c>
      <c r="AA151" s="63">
        <v>682.35091543636986</v>
      </c>
      <c r="AB151" s="63">
        <v>3.7234968495514602</v>
      </c>
      <c r="AC151" s="63">
        <v>0</v>
      </c>
      <c r="AD151" s="63">
        <v>0</v>
      </c>
      <c r="AE151" s="63">
        <v>5826.2785179987259</v>
      </c>
      <c r="AF151" s="63">
        <v>205.32410146430462</v>
      </c>
      <c r="AG151" s="63">
        <v>12663.058102882318</v>
      </c>
      <c r="AH151" s="63">
        <v>3.5953804358132703E-2</v>
      </c>
      <c r="AI151" s="63">
        <v>0</v>
      </c>
      <c r="AJ151" s="63">
        <v>4898.9883189872999</v>
      </c>
      <c r="AK151" s="63">
        <v>0</v>
      </c>
      <c r="AL151" s="63">
        <v>0</v>
      </c>
      <c r="AM151" s="63">
        <v>0.23745584666210826</v>
      </c>
      <c r="AN151" s="63">
        <f>SUM(AO151:AP151)</f>
        <v>76831.087809871504</v>
      </c>
      <c r="AO151" s="63">
        <v>75359.783967539566</v>
      </c>
      <c r="AP151" s="63">
        <v>1471.3038423319376</v>
      </c>
      <c r="AQ151" s="63">
        <f>SUM(AR151:AS151)</f>
        <v>1742.1242329740785</v>
      </c>
      <c r="AR151" s="63">
        <v>956.45999757379957</v>
      </c>
      <c r="AS151" s="63">
        <v>785.66423540027881</v>
      </c>
      <c r="AT151" s="68">
        <v>83</v>
      </c>
    </row>
    <row r="152" spans="1:46" s="65" customFormat="1" ht="20.25" customHeight="1" x14ac:dyDescent="0.2">
      <c r="A152" s="59"/>
      <c r="B152" s="65">
        <v>84</v>
      </c>
      <c r="C152" s="61" t="s">
        <v>143</v>
      </c>
      <c r="D152" s="62"/>
      <c r="E152" s="63">
        <f>+F152+AN152+AQ152</f>
        <v>3667.4799730786622</v>
      </c>
      <c r="F152" s="63">
        <f>+G152+Y152</f>
        <v>1353.0833955387586</v>
      </c>
      <c r="G152" s="63">
        <f>SUM(H152:T152)</f>
        <v>688.08718796316396</v>
      </c>
      <c r="H152" s="63">
        <v>0</v>
      </c>
      <c r="I152" s="63">
        <v>0</v>
      </c>
      <c r="J152" s="63">
        <v>0</v>
      </c>
      <c r="K152" s="63">
        <v>0</v>
      </c>
      <c r="L152" s="63">
        <v>0</v>
      </c>
      <c r="M152" s="63">
        <v>0</v>
      </c>
      <c r="N152" s="63">
        <v>0</v>
      </c>
      <c r="O152" s="63">
        <v>6.5485557276977094E-2</v>
      </c>
      <c r="P152" s="63">
        <v>0</v>
      </c>
      <c r="Q152" s="63">
        <v>688.00449088789821</v>
      </c>
      <c r="R152" s="63">
        <v>0</v>
      </c>
      <c r="S152" s="63">
        <v>0</v>
      </c>
      <c r="T152" s="63">
        <v>1.721151798876799E-2</v>
      </c>
      <c r="U152" s="68">
        <v>84</v>
      </c>
      <c r="V152" s="65">
        <v>84</v>
      </c>
      <c r="W152" s="61" t="s">
        <v>143</v>
      </c>
      <c r="X152" s="62"/>
      <c r="Y152" s="63">
        <f>SUM(Z152:AM152)</f>
        <v>664.99620757559467</v>
      </c>
      <c r="Z152" s="63">
        <v>0</v>
      </c>
      <c r="AA152" s="63">
        <v>43.218177872979595</v>
      </c>
      <c r="AB152" s="63">
        <v>0</v>
      </c>
      <c r="AC152" s="63">
        <v>0</v>
      </c>
      <c r="AD152" s="63">
        <v>0</v>
      </c>
      <c r="AE152" s="63">
        <v>153.84391376629611</v>
      </c>
      <c r="AF152" s="63">
        <v>153.88351686125759</v>
      </c>
      <c r="AG152" s="63">
        <v>230.82125909795118</v>
      </c>
      <c r="AH152" s="63">
        <v>0</v>
      </c>
      <c r="AI152" s="63">
        <v>0</v>
      </c>
      <c r="AJ152" s="63">
        <v>83.223658145183052</v>
      </c>
      <c r="AK152" s="63">
        <v>0</v>
      </c>
      <c r="AL152" s="63">
        <v>0</v>
      </c>
      <c r="AM152" s="63">
        <v>5.6818319271049579E-3</v>
      </c>
      <c r="AN152" s="63">
        <f>SUM(AO152:AP152)</f>
        <v>2280.8320557540587</v>
      </c>
      <c r="AO152" s="63">
        <v>2263.1356057328749</v>
      </c>
      <c r="AP152" s="63">
        <v>17.696450021183864</v>
      </c>
      <c r="AQ152" s="63">
        <f>SUM(AR152:AS152)</f>
        <v>33.564521785845265</v>
      </c>
      <c r="AR152" s="63">
        <v>10.067113350803973</v>
      </c>
      <c r="AS152" s="63">
        <v>23.497408435041294</v>
      </c>
      <c r="AT152" s="68">
        <v>84</v>
      </c>
    </row>
    <row r="153" spans="1:46" s="65" customFormat="1" ht="20.25" customHeight="1" x14ac:dyDescent="0.2">
      <c r="A153" s="59"/>
      <c r="B153" s="65">
        <v>85</v>
      </c>
      <c r="C153" s="61" t="s">
        <v>144</v>
      </c>
      <c r="D153" s="62"/>
      <c r="E153" s="63">
        <f>+F153+AN153+AQ153</f>
        <v>153942.23082666605</v>
      </c>
      <c r="F153" s="63">
        <f>+G153+Y153</f>
        <v>79714.988230161951</v>
      </c>
      <c r="G153" s="63">
        <f>SUM(H153:T153)</f>
        <v>31262.65710152228</v>
      </c>
      <c r="H153" s="63">
        <v>0</v>
      </c>
      <c r="I153" s="63">
        <v>0</v>
      </c>
      <c r="J153" s="63">
        <v>0</v>
      </c>
      <c r="K153" s="63">
        <v>0</v>
      </c>
      <c r="L153" s="63">
        <v>0</v>
      </c>
      <c r="M153" s="63">
        <v>0</v>
      </c>
      <c r="N153" s="63">
        <v>0</v>
      </c>
      <c r="O153" s="63">
        <v>0</v>
      </c>
      <c r="P153" s="63">
        <v>0</v>
      </c>
      <c r="Q153" s="63">
        <v>31076.671840765655</v>
      </c>
      <c r="R153" s="63">
        <v>0</v>
      </c>
      <c r="S153" s="63">
        <v>0</v>
      </c>
      <c r="T153" s="63">
        <v>185.98526075662471</v>
      </c>
      <c r="U153" s="68">
        <v>85</v>
      </c>
      <c r="V153" s="65">
        <v>85</v>
      </c>
      <c r="W153" s="61" t="s">
        <v>144</v>
      </c>
      <c r="X153" s="62"/>
      <c r="Y153" s="63">
        <f>SUM(Z153:AM153)</f>
        <v>48452.331128639671</v>
      </c>
      <c r="Z153" s="63">
        <v>0</v>
      </c>
      <c r="AA153" s="63">
        <v>2097.8905992636605</v>
      </c>
      <c r="AB153" s="63">
        <v>0</v>
      </c>
      <c r="AC153" s="63">
        <v>0</v>
      </c>
      <c r="AD153" s="63">
        <v>0</v>
      </c>
      <c r="AE153" s="63">
        <v>14835.645844717816</v>
      </c>
      <c r="AF153" s="63">
        <v>445.53696759160459</v>
      </c>
      <c r="AG153" s="63">
        <v>13157.969907273589</v>
      </c>
      <c r="AH153" s="63">
        <v>0</v>
      </c>
      <c r="AI153" s="63">
        <v>0</v>
      </c>
      <c r="AJ153" s="63">
        <v>17914.173126970552</v>
      </c>
      <c r="AK153" s="63">
        <v>0</v>
      </c>
      <c r="AL153" s="63">
        <v>0</v>
      </c>
      <c r="AM153" s="63">
        <v>1.1146828224547747</v>
      </c>
      <c r="AN153" s="63">
        <f>SUM(AO153:AP153)</f>
        <v>74062.396813662024</v>
      </c>
      <c r="AO153" s="63">
        <v>73623.413860734552</v>
      </c>
      <c r="AP153" s="63">
        <v>438.98295292747207</v>
      </c>
      <c r="AQ153" s="63">
        <f>SUM(AR153:AS153)</f>
        <v>164.84578284208487</v>
      </c>
      <c r="AR153" s="63">
        <v>56.746885533084232</v>
      </c>
      <c r="AS153" s="63">
        <v>108.09889730900065</v>
      </c>
      <c r="AT153" s="68">
        <v>85</v>
      </c>
    </row>
    <row r="154" spans="1:46" s="65" customFormat="1" ht="20.25" customHeight="1" x14ac:dyDescent="0.2">
      <c r="A154" s="59"/>
      <c r="B154" s="56" t="s">
        <v>145</v>
      </c>
      <c r="C154" s="57" t="s">
        <v>146</v>
      </c>
      <c r="D154" s="62"/>
      <c r="E154" s="102">
        <f>SUM(E155:E156)</f>
        <v>5703.0124757888843</v>
      </c>
      <c r="F154" s="102">
        <f>SUM(F155:F156)</f>
        <v>1047.6698362446791</v>
      </c>
      <c r="G154" s="102">
        <f>SUM(G155:G156)</f>
        <v>300.49615534856537</v>
      </c>
      <c r="H154" s="102">
        <f>SUM(H155:H156)</f>
        <v>0</v>
      </c>
      <c r="I154" s="102">
        <f>SUM(I155:I156)</f>
        <v>0</v>
      </c>
      <c r="J154" s="102">
        <f>SUM(J155:J156)</f>
        <v>0</v>
      </c>
      <c r="K154" s="102">
        <f>SUM(K155:K156)</f>
        <v>0</v>
      </c>
      <c r="L154" s="102">
        <f>SUM(L155:L156)</f>
        <v>0</v>
      </c>
      <c r="M154" s="102">
        <f>SUM(M155:M156)</f>
        <v>0</v>
      </c>
      <c r="N154" s="102">
        <f>SUM(N155:N156)</f>
        <v>0</v>
      </c>
      <c r="O154" s="102">
        <f>SUM(O155:O156)</f>
        <v>0</v>
      </c>
      <c r="P154" s="102">
        <f>SUM(P155:P156)</f>
        <v>0</v>
      </c>
      <c r="Q154" s="102">
        <f>SUM(Q155:Q156)</f>
        <v>300.49615534856537</v>
      </c>
      <c r="R154" s="102">
        <f>SUM(R155:R156)</f>
        <v>0</v>
      </c>
      <c r="S154" s="102">
        <f>SUM(S155:S156)</f>
        <v>0</v>
      </c>
      <c r="T154" s="102">
        <f>SUM(T155:T156)</f>
        <v>0</v>
      </c>
      <c r="U154" s="58" t="s">
        <v>145</v>
      </c>
      <c r="V154" s="56" t="s">
        <v>145</v>
      </c>
      <c r="W154" s="57" t="s">
        <v>146</v>
      </c>
      <c r="X154" s="100"/>
      <c r="Y154" s="102">
        <f>SUM(Y155:Y156)</f>
        <v>747.17368089611375</v>
      </c>
      <c r="Z154" s="102">
        <f>SUM(Z155:Z156)</f>
        <v>0</v>
      </c>
      <c r="AA154" s="102">
        <f>SUM(AA155:AA156)</f>
        <v>36.260758008768093</v>
      </c>
      <c r="AB154" s="102">
        <f>SUM(AB155:AB156)</f>
        <v>0</v>
      </c>
      <c r="AC154" s="102">
        <f>SUM(AC155:AC156)</f>
        <v>0</v>
      </c>
      <c r="AD154" s="102">
        <f>SUM(AD155:AD156)</f>
        <v>0</v>
      </c>
      <c r="AE154" s="102">
        <f>SUM(AE155:AE156)</f>
        <v>371.28418511178739</v>
      </c>
      <c r="AF154" s="102">
        <f>SUM(AF155:AF156)</f>
        <v>29.634674164807908</v>
      </c>
      <c r="AG154" s="102">
        <f>SUM(AG155:AG156)</f>
        <v>180.51153247318553</v>
      </c>
      <c r="AH154" s="102">
        <f>SUM(AH155:AH156)</f>
        <v>0</v>
      </c>
      <c r="AI154" s="102">
        <f>SUM(AI155:AI156)</f>
        <v>0</v>
      </c>
      <c r="AJ154" s="102">
        <f>SUM(AJ155:AJ156)</f>
        <v>129.48191656340325</v>
      </c>
      <c r="AK154" s="102">
        <f>SUM(AK155:AK156)</f>
        <v>0</v>
      </c>
      <c r="AL154" s="102">
        <f>SUM(AL155:AL156)</f>
        <v>0</v>
      </c>
      <c r="AM154" s="102">
        <f>SUM(AM155:AM156)</f>
        <v>6.1457416158286601E-4</v>
      </c>
      <c r="AN154" s="102">
        <f>SUM(AN155:AN156)</f>
        <v>4478.1922914955621</v>
      </c>
      <c r="AO154" s="102">
        <f>SUM(AO155:AO156)</f>
        <v>4462.2920449444537</v>
      </c>
      <c r="AP154" s="102">
        <f>SUM(AP155:AP156)</f>
        <v>15.900246551108694</v>
      </c>
      <c r="AQ154" s="102">
        <f>SUM(AQ155:AQ156)</f>
        <v>177.15034804864359</v>
      </c>
      <c r="AR154" s="102">
        <f>SUM(AR155:AR156)</f>
        <v>16.195079006822901</v>
      </c>
      <c r="AS154" s="102">
        <f>SUM(AS155:AS156)</f>
        <v>160.95526904182069</v>
      </c>
      <c r="AT154" s="58" t="s">
        <v>145</v>
      </c>
    </row>
    <row r="155" spans="1:46" s="65" customFormat="1" ht="20.25" customHeight="1" x14ac:dyDescent="0.2">
      <c r="A155" s="59"/>
      <c r="B155" s="65">
        <v>86</v>
      </c>
      <c r="C155" s="61" t="s">
        <v>147</v>
      </c>
      <c r="D155" s="62"/>
      <c r="E155" s="63">
        <f>+F155+AN155+AQ155</f>
        <v>3286.2173517183483</v>
      </c>
      <c r="F155" s="63">
        <f>+G155+Y155</f>
        <v>615.73879909043399</v>
      </c>
      <c r="G155" s="63">
        <f>SUM(H155:T155)</f>
        <v>274.96831110260575</v>
      </c>
      <c r="H155" s="63">
        <v>0</v>
      </c>
      <c r="I155" s="63">
        <v>0</v>
      </c>
      <c r="J155" s="63">
        <v>0</v>
      </c>
      <c r="K155" s="63">
        <v>0</v>
      </c>
      <c r="L155" s="63">
        <v>0</v>
      </c>
      <c r="M155" s="63">
        <v>0</v>
      </c>
      <c r="N155" s="63">
        <v>0</v>
      </c>
      <c r="O155" s="63">
        <v>0</v>
      </c>
      <c r="P155" s="63">
        <v>0</v>
      </c>
      <c r="Q155" s="63">
        <v>274.96831110260575</v>
      </c>
      <c r="R155" s="63">
        <v>0</v>
      </c>
      <c r="S155" s="63">
        <v>0</v>
      </c>
      <c r="T155" s="63">
        <v>0</v>
      </c>
      <c r="U155" s="68">
        <v>86</v>
      </c>
      <c r="V155" s="65">
        <v>86</v>
      </c>
      <c r="W155" s="61" t="s">
        <v>147</v>
      </c>
      <c r="X155" s="62"/>
      <c r="Y155" s="63">
        <f>SUM(Z155:AM155)</f>
        <v>340.77048798782829</v>
      </c>
      <c r="Z155" s="63">
        <v>0</v>
      </c>
      <c r="AA155" s="63">
        <v>0.766267606081663</v>
      </c>
      <c r="AB155" s="63">
        <v>0</v>
      </c>
      <c r="AC155" s="63">
        <v>0</v>
      </c>
      <c r="AD155" s="63">
        <v>0</v>
      </c>
      <c r="AE155" s="63">
        <v>215.42650862135338</v>
      </c>
      <c r="AF155" s="63">
        <v>0</v>
      </c>
      <c r="AG155" s="63">
        <v>121.97060108206082</v>
      </c>
      <c r="AH155" s="63">
        <v>0</v>
      </c>
      <c r="AI155" s="63">
        <v>0</v>
      </c>
      <c r="AJ155" s="63">
        <v>2.6071106783324134</v>
      </c>
      <c r="AK155" s="63">
        <v>0</v>
      </c>
      <c r="AL155" s="63">
        <v>0</v>
      </c>
      <c r="AM155" s="63">
        <v>0</v>
      </c>
      <c r="AN155" s="63">
        <f>SUM(AO155:AP155)</f>
        <v>2625.8424875746709</v>
      </c>
      <c r="AO155" s="63">
        <v>2625.7748869343045</v>
      </c>
      <c r="AP155" s="63">
        <v>6.7600640366435982E-2</v>
      </c>
      <c r="AQ155" s="63">
        <f>SUM(AR155:AS155)</f>
        <v>44.63606505324347</v>
      </c>
      <c r="AR155" s="63">
        <v>16.077347263803681</v>
      </c>
      <c r="AS155" s="63">
        <v>28.55871778943979</v>
      </c>
      <c r="AT155" s="68">
        <v>86</v>
      </c>
    </row>
    <row r="156" spans="1:46" s="65" customFormat="1" ht="20.25" customHeight="1" x14ac:dyDescent="0.2">
      <c r="A156" s="59"/>
      <c r="B156" s="65">
        <v>87</v>
      </c>
      <c r="C156" s="61" t="s">
        <v>148</v>
      </c>
      <c r="D156" s="62"/>
      <c r="E156" s="63">
        <f>+F156+AN156+AQ156</f>
        <v>2416.7951240705361</v>
      </c>
      <c r="F156" s="63">
        <f>+G156+Y156</f>
        <v>431.93103715424502</v>
      </c>
      <c r="G156" s="63">
        <f>SUM(H156:T156)</f>
        <v>25.527844245959585</v>
      </c>
      <c r="H156" s="63">
        <v>0</v>
      </c>
      <c r="I156" s="63">
        <v>0</v>
      </c>
      <c r="J156" s="63">
        <v>0</v>
      </c>
      <c r="K156" s="63">
        <v>0</v>
      </c>
      <c r="L156" s="63">
        <v>0</v>
      </c>
      <c r="M156" s="63">
        <v>0</v>
      </c>
      <c r="N156" s="63">
        <v>0</v>
      </c>
      <c r="O156" s="63">
        <v>0</v>
      </c>
      <c r="P156" s="63">
        <v>0</v>
      </c>
      <c r="Q156" s="63">
        <v>25.527844245959585</v>
      </c>
      <c r="R156" s="63">
        <v>0</v>
      </c>
      <c r="S156" s="63">
        <v>0</v>
      </c>
      <c r="T156" s="63">
        <v>0</v>
      </c>
      <c r="U156" s="68">
        <v>87</v>
      </c>
      <c r="V156" s="65">
        <v>87</v>
      </c>
      <c r="W156" s="61" t="s">
        <v>148</v>
      </c>
      <c r="X156" s="62"/>
      <c r="Y156" s="63">
        <f>SUM(Z156:AM156)</f>
        <v>406.40319290828546</v>
      </c>
      <c r="Z156" s="63">
        <v>0</v>
      </c>
      <c r="AA156" s="63">
        <v>35.494490402686431</v>
      </c>
      <c r="AB156" s="63">
        <v>0</v>
      </c>
      <c r="AC156" s="63">
        <v>0</v>
      </c>
      <c r="AD156" s="63">
        <v>0</v>
      </c>
      <c r="AE156" s="63">
        <v>155.85767649043402</v>
      </c>
      <c r="AF156" s="63">
        <v>29.634674164807908</v>
      </c>
      <c r="AG156" s="63">
        <v>58.540931391124694</v>
      </c>
      <c r="AH156" s="63">
        <v>0</v>
      </c>
      <c r="AI156" s="63">
        <v>0</v>
      </c>
      <c r="AJ156" s="63">
        <v>126.87480588507083</v>
      </c>
      <c r="AK156" s="63">
        <v>0</v>
      </c>
      <c r="AL156" s="63">
        <v>0</v>
      </c>
      <c r="AM156" s="63">
        <v>6.1457416158286601E-4</v>
      </c>
      <c r="AN156" s="63">
        <f>SUM(AO156:AP156)</f>
        <v>1852.349803920891</v>
      </c>
      <c r="AO156" s="63">
        <v>1836.5171580101487</v>
      </c>
      <c r="AP156" s="63">
        <v>15.832645910742258</v>
      </c>
      <c r="AQ156" s="63">
        <f>SUM(AR156:AS156)</f>
        <v>132.51428299540012</v>
      </c>
      <c r="AR156" s="63">
        <v>0.11773174301922129</v>
      </c>
      <c r="AS156" s="63">
        <v>132.3965512523809</v>
      </c>
      <c r="AT156" s="68">
        <v>87</v>
      </c>
    </row>
    <row r="157" spans="1:46" s="65" customFormat="1" ht="20.25" customHeight="1" x14ac:dyDescent="0.2">
      <c r="A157" s="59"/>
      <c r="B157" s="56" t="s">
        <v>149</v>
      </c>
      <c r="C157" s="57" t="s">
        <v>150</v>
      </c>
      <c r="D157" s="62"/>
      <c r="E157" s="102">
        <f>SUM(E158:E165)</f>
        <v>196793.27664461953</v>
      </c>
      <c r="F157" s="102">
        <f>SUM(F158:F165)</f>
        <v>101010.3004051664</v>
      </c>
      <c r="G157" s="102">
        <f>SUM(G158:G165)</f>
        <v>54315.152681769687</v>
      </c>
      <c r="H157" s="102">
        <f>SUM(H158:H165)</f>
        <v>0</v>
      </c>
      <c r="I157" s="102">
        <f>SUM(I158:I165)</f>
        <v>4135.8810652776592</v>
      </c>
      <c r="J157" s="102">
        <f>SUM(J158:J165)</f>
        <v>0</v>
      </c>
      <c r="K157" s="102">
        <f>SUM(K158:K165)</f>
        <v>11.4917570887006</v>
      </c>
      <c r="L157" s="102">
        <f>SUM(L158:L165)</f>
        <v>0</v>
      </c>
      <c r="M157" s="102">
        <f>SUM(M158:M165)</f>
        <v>110.24232327471501</v>
      </c>
      <c r="N157" s="102">
        <f>SUM(N158:N165)</f>
        <v>0</v>
      </c>
      <c r="O157" s="102">
        <f>SUM(O158:O165)</f>
        <v>3579.4699797185926</v>
      </c>
      <c r="P157" s="102">
        <f>SUM(P158:P165)</f>
        <v>407.3974737048365</v>
      </c>
      <c r="Q157" s="102">
        <f>SUM(Q158:Q165)</f>
        <v>14838.498162917087</v>
      </c>
      <c r="R157" s="102">
        <f>SUM(R158:R165)</f>
        <v>0</v>
      </c>
      <c r="S157" s="102">
        <f>SUM(S158:S165)</f>
        <v>0</v>
      </c>
      <c r="T157" s="102">
        <f>SUM(T158:T165)</f>
        <v>31232.171919788092</v>
      </c>
      <c r="U157" s="58" t="s">
        <v>280</v>
      </c>
      <c r="V157" s="56" t="s">
        <v>149</v>
      </c>
      <c r="W157" s="57" t="s">
        <v>150</v>
      </c>
      <c r="X157" s="100"/>
      <c r="Y157" s="102">
        <f>SUM(Y158:Y165)</f>
        <v>46695.147723396723</v>
      </c>
      <c r="Z157" s="102">
        <f>SUM(Z158:Z165)</f>
        <v>3.3149530632732702</v>
      </c>
      <c r="AA157" s="102">
        <f>SUM(AA158:AA165)</f>
        <v>2842.1886484768929</v>
      </c>
      <c r="AB157" s="102">
        <f>SUM(AB158:AB165)</f>
        <v>8.3980362410440499</v>
      </c>
      <c r="AC157" s="102">
        <f>SUM(AC158:AC165)</f>
        <v>0</v>
      </c>
      <c r="AD157" s="102">
        <f>SUM(AD158:AD165)</f>
        <v>0</v>
      </c>
      <c r="AE157" s="102">
        <f>SUM(AE158:AE165)</f>
        <v>15426.507253406244</v>
      </c>
      <c r="AF157" s="102">
        <f>SUM(AF158:AF165)</f>
        <v>10841.167907951814</v>
      </c>
      <c r="AG157" s="102">
        <f>SUM(AG158:AG165)</f>
        <v>9533.4625136044888</v>
      </c>
      <c r="AH157" s="102">
        <f>SUM(AH158:AH165)</f>
        <v>82.655563806385942</v>
      </c>
      <c r="AI157" s="102">
        <f>SUM(AI158:AI165)</f>
        <v>0</v>
      </c>
      <c r="AJ157" s="102">
        <f>SUM(AJ158:AJ165)</f>
        <v>3181.8410903869972</v>
      </c>
      <c r="AK157" s="102">
        <f>SUM(AK158:AK165)</f>
        <v>0</v>
      </c>
      <c r="AL157" s="102">
        <f>SUM(AL158:AL165)</f>
        <v>43.524519611587301</v>
      </c>
      <c r="AM157" s="102">
        <f>SUM(AM158:AM165)</f>
        <v>4732.0872368479941</v>
      </c>
      <c r="AN157" s="102">
        <f>SUM(AN158:AN165)</f>
        <v>76245.037326512582</v>
      </c>
      <c r="AO157" s="102">
        <f>SUM(AO158:AO165)</f>
        <v>72901.916287012486</v>
      </c>
      <c r="AP157" s="102">
        <f>SUM(AP158:AP165)</f>
        <v>3343.1210395000894</v>
      </c>
      <c r="AQ157" s="102">
        <f>SUM(AQ158:AQ165)</f>
        <v>19537.938912940554</v>
      </c>
      <c r="AR157" s="102">
        <f>SUM(AR158:AR165)</f>
        <v>17561.931008647174</v>
      </c>
      <c r="AS157" s="102">
        <f>SUM(AS158:AS165)</f>
        <v>1976.0079042933803</v>
      </c>
      <c r="AT157" s="58" t="s">
        <v>280</v>
      </c>
    </row>
    <row r="158" spans="1:46" s="65" customFormat="1" ht="20.25" customHeight="1" x14ac:dyDescent="0.2">
      <c r="A158" s="59"/>
      <c r="B158" s="65">
        <v>88</v>
      </c>
      <c r="C158" s="61" t="s">
        <v>151</v>
      </c>
      <c r="D158" s="62"/>
      <c r="E158" s="63">
        <f>+F158+AN158+AQ158</f>
        <v>123842.23315485787</v>
      </c>
      <c r="F158" s="63">
        <f>+G158+Y158</f>
        <v>76266.563771450383</v>
      </c>
      <c r="G158" s="63">
        <f>SUM(H158:T158)</f>
        <v>43891.208682753204</v>
      </c>
      <c r="H158" s="63">
        <v>0</v>
      </c>
      <c r="I158" s="63">
        <v>4135.8810652776592</v>
      </c>
      <c r="J158" s="63">
        <v>0</v>
      </c>
      <c r="K158" s="63">
        <v>11.4917570887006</v>
      </c>
      <c r="L158" s="63">
        <v>0</v>
      </c>
      <c r="M158" s="63">
        <v>110.24232327471501</v>
      </c>
      <c r="N158" s="63">
        <v>0</v>
      </c>
      <c r="O158" s="63">
        <v>3579.4699797185926</v>
      </c>
      <c r="P158" s="63">
        <v>407.30415315950245</v>
      </c>
      <c r="Q158" s="63">
        <v>4435.148291686849</v>
      </c>
      <c r="R158" s="63">
        <v>0</v>
      </c>
      <c r="S158" s="63">
        <v>0</v>
      </c>
      <c r="T158" s="63">
        <v>31211.671112547181</v>
      </c>
      <c r="U158" s="68">
        <v>88</v>
      </c>
      <c r="V158" s="65">
        <v>88</v>
      </c>
      <c r="W158" s="61" t="s">
        <v>151</v>
      </c>
      <c r="X158" s="62"/>
      <c r="Y158" s="63">
        <f>SUM(Z158:AM158)</f>
        <v>32375.355088697175</v>
      </c>
      <c r="Z158" s="63">
        <v>3.3149530632732702</v>
      </c>
      <c r="AA158" s="63">
        <v>239.26980286774275</v>
      </c>
      <c r="AB158" s="63">
        <v>0</v>
      </c>
      <c r="AC158" s="63">
        <v>0</v>
      </c>
      <c r="AD158" s="63">
        <v>0</v>
      </c>
      <c r="AE158" s="63">
        <v>10486.552926873028</v>
      </c>
      <c r="AF158" s="63">
        <v>9156.4158736600875</v>
      </c>
      <c r="AG158" s="63">
        <v>7130.199439132829</v>
      </c>
      <c r="AH158" s="63">
        <v>82.655448190142494</v>
      </c>
      <c r="AI158" s="63">
        <v>0</v>
      </c>
      <c r="AJ158" s="63">
        <v>511.88227015086937</v>
      </c>
      <c r="AK158" s="63">
        <v>0</v>
      </c>
      <c r="AL158" s="63">
        <v>43.524519611587301</v>
      </c>
      <c r="AM158" s="63">
        <v>4721.5398551476128</v>
      </c>
      <c r="AN158" s="63">
        <f>SUM(AO158:AP158)</f>
        <v>29860.576033918587</v>
      </c>
      <c r="AO158" s="63">
        <v>27266.776289748381</v>
      </c>
      <c r="AP158" s="63">
        <v>2593.7997441702064</v>
      </c>
      <c r="AQ158" s="63">
        <f>SUM(AR158:AS158)</f>
        <v>17715.093349488903</v>
      </c>
      <c r="AR158" s="63">
        <v>17109.167093959943</v>
      </c>
      <c r="AS158" s="63">
        <v>605.92625552896152</v>
      </c>
      <c r="AT158" s="68">
        <v>88</v>
      </c>
    </row>
    <row r="159" spans="1:46" s="65" customFormat="1" ht="20.25" customHeight="1" x14ac:dyDescent="0.2">
      <c r="A159" s="59"/>
      <c r="B159" s="65">
        <v>89</v>
      </c>
      <c r="C159" s="61" t="s">
        <v>152</v>
      </c>
      <c r="D159" s="62"/>
      <c r="E159" s="63">
        <f>+F159+AN159+AQ159</f>
        <v>5671.4132997808019</v>
      </c>
      <c r="F159" s="63">
        <f>+G159+Y159</f>
        <v>2663.3349694677045</v>
      </c>
      <c r="G159" s="63">
        <f>SUM(H159:T159)</f>
        <v>285.36618607600633</v>
      </c>
      <c r="H159" s="63">
        <v>0</v>
      </c>
      <c r="I159" s="63">
        <v>0</v>
      </c>
      <c r="J159" s="63">
        <v>0</v>
      </c>
      <c r="K159" s="63">
        <v>0</v>
      </c>
      <c r="L159" s="63">
        <v>0</v>
      </c>
      <c r="M159" s="63">
        <v>0</v>
      </c>
      <c r="N159" s="63">
        <v>0</v>
      </c>
      <c r="O159" s="63">
        <v>0</v>
      </c>
      <c r="P159" s="63">
        <v>0</v>
      </c>
      <c r="Q159" s="63">
        <v>285.36618607600633</v>
      </c>
      <c r="R159" s="63">
        <v>0</v>
      </c>
      <c r="S159" s="63">
        <v>0</v>
      </c>
      <c r="T159" s="63">
        <v>0</v>
      </c>
      <c r="U159" s="68">
        <v>89</v>
      </c>
      <c r="V159" s="65">
        <v>89</v>
      </c>
      <c r="W159" s="61" t="s">
        <v>152</v>
      </c>
      <c r="X159" s="62"/>
      <c r="Y159" s="63">
        <f>SUM(Z159:AM159)</f>
        <v>2377.9687833916983</v>
      </c>
      <c r="Z159" s="63">
        <v>0</v>
      </c>
      <c r="AA159" s="63">
        <v>571.79467423818437</v>
      </c>
      <c r="AB159" s="63">
        <v>0</v>
      </c>
      <c r="AC159" s="63">
        <v>0</v>
      </c>
      <c r="AD159" s="63">
        <v>0</v>
      </c>
      <c r="AE159" s="63">
        <v>1249.2871976015301</v>
      </c>
      <c r="AF159" s="63">
        <v>251.6572825826153</v>
      </c>
      <c r="AG159" s="63">
        <v>26.627346454512136</v>
      </c>
      <c r="AH159" s="63">
        <v>0</v>
      </c>
      <c r="AI159" s="63">
        <v>0</v>
      </c>
      <c r="AJ159" s="63">
        <v>268.82299296940192</v>
      </c>
      <c r="AK159" s="63">
        <v>0</v>
      </c>
      <c r="AL159" s="63">
        <v>0</v>
      </c>
      <c r="AM159" s="63">
        <v>9.7792895454545405</v>
      </c>
      <c r="AN159" s="63">
        <f>SUM(AO159:AP159)</f>
        <v>3008.0558526361719</v>
      </c>
      <c r="AO159" s="63">
        <v>2946.8091026059296</v>
      </c>
      <c r="AP159" s="63">
        <v>61.24675003024231</v>
      </c>
      <c r="AQ159" s="63">
        <f>SUM(AR159:AS159)</f>
        <v>2.247767692566275E-2</v>
      </c>
      <c r="AR159" s="63">
        <v>1.55382832645113E-2</v>
      </c>
      <c r="AS159" s="63">
        <v>6.9393936611514499E-3</v>
      </c>
      <c r="AT159" s="68">
        <v>89</v>
      </c>
    </row>
    <row r="160" spans="1:46" s="65" customFormat="1" ht="20.25" customHeight="1" x14ac:dyDescent="0.2">
      <c r="A160" s="59"/>
      <c r="B160" s="65">
        <v>90</v>
      </c>
      <c r="C160" s="61" t="s">
        <v>153</v>
      </c>
      <c r="D160" s="62"/>
      <c r="E160" s="63">
        <f>+F160+AN160+AQ160</f>
        <v>3566.6675126660816</v>
      </c>
      <c r="F160" s="63">
        <f>+G160+Y160</f>
        <v>1428.5410449033584</v>
      </c>
      <c r="G160" s="63">
        <f>SUM(H160:T160)</f>
        <v>82.888599989616267</v>
      </c>
      <c r="H160" s="63">
        <v>0</v>
      </c>
      <c r="I160" s="63">
        <v>0</v>
      </c>
      <c r="J160" s="63">
        <v>0</v>
      </c>
      <c r="K160" s="63">
        <v>0</v>
      </c>
      <c r="L160" s="63">
        <v>0</v>
      </c>
      <c r="M160" s="63">
        <v>0</v>
      </c>
      <c r="N160" s="63">
        <v>0</v>
      </c>
      <c r="O160" s="63">
        <v>0</v>
      </c>
      <c r="P160" s="63">
        <v>0</v>
      </c>
      <c r="Q160" s="63">
        <v>82.888599989616267</v>
      </c>
      <c r="R160" s="63">
        <v>0</v>
      </c>
      <c r="S160" s="63">
        <v>0</v>
      </c>
      <c r="T160" s="63">
        <v>0</v>
      </c>
      <c r="U160" s="68">
        <v>90</v>
      </c>
      <c r="V160" s="65">
        <v>90</v>
      </c>
      <c r="W160" s="61" t="s">
        <v>153</v>
      </c>
      <c r="X160" s="62"/>
      <c r="Y160" s="63">
        <f>SUM(Z160:AM160)</f>
        <v>1345.6524449137421</v>
      </c>
      <c r="Z160" s="63">
        <v>0</v>
      </c>
      <c r="AA160" s="63">
        <v>478.96679599278752</v>
      </c>
      <c r="AB160" s="63">
        <v>8.3980362410440499</v>
      </c>
      <c r="AC160" s="63">
        <v>0</v>
      </c>
      <c r="AD160" s="63">
        <v>0</v>
      </c>
      <c r="AE160" s="63">
        <v>313.37216889283729</v>
      </c>
      <c r="AF160" s="63">
        <v>454.88972852407471</v>
      </c>
      <c r="AG160" s="63">
        <v>23.53846519050488</v>
      </c>
      <c r="AH160" s="63">
        <v>0</v>
      </c>
      <c r="AI160" s="63">
        <v>0</v>
      </c>
      <c r="AJ160" s="63">
        <v>66.448960669444574</v>
      </c>
      <c r="AK160" s="63">
        <v>0</v>
      </c>
      <c r="AL160" s="63">
        <v>0</v>
      </c>
      <c r="AM160" s="63">
        <v>3.8289403049100203E-2</v>
      </c>
      <c r="AN160" s="63">
        <f>SUM(AO160:AP160)</f>
        <v>2137.5677722232181</v>
      </c>
      <c r="AO160" s="63">
        <v>2101.6551946041163</v>
      </c>
      <c r="AP160" s="63">
        <v>35.912577619101739</v>
      </c>
      <c r="AQ160" s="63">
        <f>SUM(AR160:AS160)</f>
        <v>0.55869553950522499</v>
      </c>
      <c r="AR160" s="63">
        <v>0</v>
      </c>
      <c r="AS160" s="63">
        <v>0.55869553950522499</v>
      </c>
      <c r="AT160" s="68">
        <v>90</v>
      </c>
    </row>
    <row r="161" spans="1:47" s="65" customFormat="1" ht="20.25" customHeight="1" x14ac:dyDescent="0.2">
      <c r="A161" s="59"/>
      <c r="B161" s="65">
        <v>91</v>
      </c>
      <c r="C161" s="61" t="s">
        <v>154</v>
      </c>
      <c r="D161" s="62"/>
      <c r="E161" s="98">
        <f>+F161+AN161+AQ161</f>
        <v>1794.8445275704566</v>
      </c>
      <c r="F161" s="63">
        <f>+G161+Y161</f>
        <v>421.47987095512951</v>
      </c>
      <c r="G161" s="63">
        <f>SUM(H161:T161)</f>
        <v>71.618282892917364</v>
      </c>
      <c r="H161" s="63">
        <v>0</v>
      </c>
      <c r="I161" s="63">
        <v>0</v>
      </c>
      <c r="J161" s="63">
        <v>0</v>
      </c>
      <c r="K161" s="63">
        <v>0</v>
      </c>
      <c r="L161" s="63">
        <v>0</v>
      </c>
      <c r="M161" s="63">
        <v>0</v>
      </c>
      <c r="N161" s="63">
        <v>0</v>
      </c>
      <c r="O161" s="63">
        <v>0</v>
      </c>
      <c r="P161" s="63">
        <v>0</v>
      </c>
      <c r="Q161" s="63">
        <v>69.376121174301375</v>
      </c>
      <c r="R161" s="63">
        <v>0</v>
      </c>
      <c r="S161" s="63">
        <v>0</v>
      </c>
      <c r="T161" s="63">
        <v>2.2421617186159901</v>
      </c>
      <c r="U161" s="68">
        <v>91</v>
      </c>
      <c r="V161" s="65">
        <v>91</v>
      </c>
      <c r="W161" s="61" t="s">
        <v>154</v>
      </c>
      <c r="X161" s="62"/>
      <c r="Y161" s="63">
        <f>SUM(Z161:AM161)</f>
        <v>349.86158806221215</v>
      </c>
      <c r="Z161" s="63">
        <v>0</v>
      </c>
      <c r="AA161" s="63">
        <v>217.39020728425157</v>
      </c>
      <c r="AB161" s="63">
        <v>0</v>
      </c>
      <c r="AC161" s="63">
        <v>0</v>
      </c>
      <c r="AD161" s="63">
        <v>0</v>
      </c>
      <c r="AE161" s="63">
        <v>78.586855337164408</v>
      </c>
      <c r="AF161" s="63">
        <v>8.2814387514786976</v>
      </c>
      <c r="AG161" s="63">
        <v>11.105232219187094</v>
      </c>
      <c r="AH161" s="63">
        <v>0</v>
      </c>
      <c r="AI161" s="63">
        <v>0</v>
      </c>
      <c r="AJ161" s="63">
        <v>34.439754055199025</v>
      </c>
      <c r="AK161" s="63">
        <v>0</v>
      </c>
      <c r="AL161" s="63">
        <v>0</v>
      </c>
      <c r="AM161" s="63">
        <v>5.8100414931353803E-2</v>
      </c>
      <c r="AN161" s="63">
        <f>SUM(AO161:AP161)</f>
        <v>1366.7253222869526</v>
      </c>
      <c r="AO161" s="63">
        <v>1352.3650803452783</v>
      </c>
      <c r="AP161" s="63">
        <v>14.360241941674303</v>
      </c>
      <c r="AQ161" s="63">
        <f>SUM(AR161:AS161)</f>
        <v>6.6393343283744599</v>
      </c>
      <c r="AR161" s="63">
        <v>0</v>
      </c>
      <c r="AS161" s="63">
        <v>6.6393343283744599</v>
      </c>
      <c r="AT161" s="68">
        <v>91</v>
      </c>
    </row>
    <row r="162" spans="1:47" s="65" customFormat="1" ht="20.25" customHeight="1" x14ac:dyDescent="0.2">
      <c r="A162" s="59"/>
      <c r="B162" s="65">
        <v>92</v>
      </c>
      <c r="C162" s="61" t="s">
        <v>155</v>
      </c>
      <c r="D162" s="62"/>
      <c r="E162" s="98">
        <f>+F162+AN162+AQ162</f>
        <v>27363.820723235927</v>
      </c>
      <c r="F162" s="63">
        <f>+G162+Y162</f>
        <v>7791.0428584201563</v>
      </c>
      <c r="G162" s="63">
        <f>SUM(H162:T162)</f>
        <v>3430.9218660506281</v>
      </c>
      <c r="H162" s="63">
        <v>0</v>
      </c>
      <c r="I162" s="63">
        <v>0</v>
      </c>
      <c r="J162" s="63">
        <v>0</v>
      </c>
      <c r="K162" s="63">
        <v>0</v>
      </c>
      <c r="L162" s="63">
        <v>0</v>
      </c>
      <c r="M162" s="63">
        <v>0</v>
      </c>
      <c r="N162" s="63">
        <v>0</v>
      </c>
      <c r="O162" s="63">
        <v>0</v>
      </c>
      <c r="P162" s="63">
        <v>0</v>
      </c>
      <c r="Q162" s="63">
        <v>3412.8662270514506</v>
      </c>
      <c r="R162" s="63">
        <v>0</v>
      </c>
      <c r="S162" s="63">
        <v>0</v>
      </c>
      <c r="T162" s="63">
        <v>18.055638999177408</v>
      </c>
      <c r="U162" s="68">
        <v>92</v>
      </c>
      <c r="V162" s="65">
        <v>92</v>
      </c>
      <c r="W162" s="61" t="s">
        <v>155</v>
      </c>
      <c r="X162" s="62"/>
      <c r="Y162" s="63">
        <f>SUM(Z162:AM162)</f>
        <v>4360.1209923695278</v>
      </c>
      <c r="Z162" s="63">
        <v>0</v>
      </c>
      <c r="AA162" s="63">
        <v>796.4057788767434</v>
      </c>
      <c r="AB162" s="63">
        <v>0</v>
      </c>
      <c r="AC162" s="63">
        <v>0</v>
      </c>
      <c r="AD162" s="63">
        <v>0</v>
      </c>
      <c r="AE162" s="63">
        <v>548.6108423555736</v>
      </c>
      <c r="AF162" s="63">
        <v>847.90813304840856</v>
      </c>
      <c r="AG162" s="63">
        <v>763.29955066281434</v>
      </c>
      <c r="AH162" s="63">
        <v>0</v>
      </c>
      <c r="AI162" s="63">
        <v>0</v>
      </c>
      <c r="AJ162" s="63">
        <v>1403.8890345883717</v>
      </c>
      <c r="AK162" s="63">
        <v>0</v>
      </c>
      <c r="AL162" s="63">
        <v>0</v>
      </c>
      <c r="AM162" s="63">
        <v>7.6528376159756238E-3</v>
      </c>
      <c r="AN162" s="63">
        <f>SUM(AO162:AP162)</f>
        <v>18542.322954969044</v>
      </c>
      <c r="AO162" s="63">
        <v>18188.047245658236</v>
      </c>
      <c r="AP162" s="63">
        <v>354.27570931080845</v>
      </c>
      <c r="AQ162" s="63">
        <f>SUM(AR162:AS162)</f>
        <v>1030.4549098467241</v>
      </c>
      <c r="AR162" s="63">
        <v>229.42359032955292</v>
      </c>
      <c r="AS162" s="63">
        <v>801.03131951717114</v>
      </c>
      <c r="AT162" s="68">
        <v>92</v>
      </c>
    </row>
    <row r="163" spans="1:47" s="55" customFormat="1" ht="20.25" customHeight="1" x14ac:dyDescent="0.2">
      <c r="A163" s="36"/>
      <c r="B163" s="65">
        <v>93</v>
      </c>
      <c r="C163" s="61" t="s">
        <v>156</v>
      </c>
      <c r="D163" s="54"/>
      <c r="E163" s="98">
        <f>+F163+AN163+AQ163</f>
        <v>7690.6682659727203</v>
      </c>
      <c r="F163" s="63">
        <f>+G163+Y163</f>
        <v>1859.2297346840473</v>
      </c>
      <c r="G163" s="63">
        <f>SUM(H163:T163)</f>
        <v>957.39082393450235</v>
      </c>
      <c r="H163" s="63">
        <v>0</v>
      </c>
      <c r="I163" s="63">
        <v>0</v>
      </c>
      <c r="J163" s="63">
        <v>0</v>
      </c>
      <c r="K163" s="63">
        <v>0</v>
      </c>
      <c r="L163" s="63">
        <v>0</v>
      </c>
      <c r="M163" s="63">
        <v>0</v>
      </c>
      <c r="N163" s="63">
        <v>0</v>
      </c>
      <c r="O163" s="63">
        <v>0</v>
      </c>
      <c r="P163" s="63">
        <v>9.3320545334061797E-2</v>
      </c>
      <c r="Q163" s="63">
        <v>957.12651886604681</v>
      </c>
      <c r="R163" s="63">
        <v>0</v>
      </c>
      <c r="S163" s="63">
        <v>0</v>
      </c>
      <c r="T163" s="63">
        <v>0.17098452312138801</v>
      </c>
      <c r="U163" s="68">
        <v>93</v>
      </c>
      <c r="V163" s="65">
        <v>93</v>
      </c>
      <c r="W163" s="61" t="s">
        <v>156</v>
      </c>
      <c r="X163" s="91"/>
      <c r="Y163" s="63">
        <f>SUM(Z163:AM163)</f>
        <v>901.83891074954511</v>
      </c>
      <c r="Z163" s="63">
        <v>0</v>
      </c>
      <c r="AA163" s="63">
        <v>98.597523778545295</v>
      </c>
      <c r="AB163" s="63">
        <v>0</v>
      </c>
      <c r="AC163" s="63">
        <v>0</v>
      </c>
      <c r="AD163" s="63">
        <v>0</v>
      </c>
      <c r="AE163" s="63">
        <v>395.57405030624631</v>
      </c>
      <c r="AF163" s="63">
        <v>36.540017833796178</v>
      </c>
      <c r="AG163" s="63">
        <v>213.09656299845483</v>
      </c>
      <c r="AH163" s="63">
        <v>0</v>
      </c>
      <c r="AI163" s="63">
        <v>0</v>
      </c>
      <c r="AJ163" s="63">
        <v>157.42150840044235</v>
      </c>
      <c r="AK163" s="63">
        <v>0</v>
      </c>
      <c r="AL163" s="63">
        <v>0</v>
      </c>
      <c r="AM163" s="63">
        <v>0.609247432060254</v>
      </c>
      <c r="AN163" s="63">
        <f>SUM(AO163:AP163)</f>
        <v>5806.3248029980277</v>
      </c>
      <c r="AO163" s="63">
        <v>5715.289847379564</v>
      </c>
      <c r="AP163" s="63">
        <v>91.034955618463755</v>
      </c>
      <c r="AQ163" s="63">
        <f>SUM(AR163:AS163)</f>
        <v>25.113728290645206</v>
      </c>
      <c r="AR163" s="63">
        <v>2.8068687985173932</v>
      </c>
      <c r="AS163" s="63">
        <v>22.306859492127813</v>
      </c>
      <c r="AT163" s="68">
        <v>93</v>
      </c>
      <c r="AU163" s="65"/>
    </row>
    <row r="164" spans="1:47" s="65" customFormat="1" ht="20.25" customHeight="1" x14ac:dyDescent="0.2">
      <c r="A164" s="59"/>
      <c r="B164" s="65">
        <v>94</v>
      </c>
      <c r="C164" s="61" t="s">
        <v>157</v>
      </c>
      <c r="D164" s="62"/>
      <c r="E164" s="98">
        <f>+F164+AN164+AQ164</f>
        <v>10381.502177357484</v>
      </c>
      <c r="F164" s="63">
        <f>+G164+Y164</f>
        <v>4246.4790457571989</v>
      </c>
      <c r="G164" s="63">
        <f>SUM(H164:T164)</f>
        <v>1370.8801610455155</v>
      </c>
      <c r="H164" s="63">
        <v>0</v>
      </c>
      <c r="I164" s="63">
        <v>0</v>
      </c>
      <c r="J164" s="63">
        <v>0</v>
      </c>
      <c r="K164" s="63">
        <v>0</v>
      </c>
      <c r="L164" s="63">
        <v>0</v>
      </c>
      <c r="M164" s="63">
        <v>0</v>
      </c>
      <c r="N164" s="63">
        <v>0</v>
      </c>
      <c r="O164" s="63">
        <v>0</v>
      </c>
      <c r="P164" s="63">
        <v>0</v>
      </c>
      <c r="Q164" s="63">
        <v>1370.8481390455154</v>
      </c>
      <c r="R164" s="63">
        <v>0</v>
      </c>
      <c r="S164" s="63">
        <v>0</v>
      </c>
      <c r="T164" s="63">
        <v>3.2022000000000002E-2</v>
      </c>
      <c r="U164" s="68">
        <v>94</v>
      </c>
      <c r="V164" s="65">
        <v>94</v>
      </c>
      <c r="W164" s="61" t="s">
        <v>157</v>
      </c>
      <c r="X164" s="62"/>
      <c r="Y164" s="98">
        <f>SUM(Z164:AM164)</f>
        <v>2875.5988847116832</v>
      </c>
      <c r="Z164" s="63">
        <v>0</v>
      </c>
      <c r="AA164" s="63">
        <v>434.39667208724012</v>
      </c>
      <c r="AB164" s="63">
        <v>0</v>
      </c>
      <c r="AC164" s="63">
        <v>0</v>
      </c>
      <c r="AD164" s="63">
        <v>0</v>
      </c>
      <c r="AE164" s="63">
        <v>1855.170937647765</v>
      </c>
      <c r="AF164" s="63">
        <v>47.449774130837348</v>
      </c>
      <c r="AG164" s="63">
        <v>65.412157772653742</v>
      </c>
      <c r="AH164" s="63">
        <v>0</v>
      </c>
      <c r="AI164" s="63">
        <v>0</v>
      </c>
      <c r="AJ164" s="63">
        <v>473.15217748318832</v>
      </c>
      <c r="AK164" s="63">
        <v>0</v>
      </c>
      <c r="AL164" s="63">
        <v>0</v>
      </c>
      <c r="AM164" s="63">
        <v>1.7165589998437352E-2</v>
      </c>
      <c r="AN164" s="63">
        <f>SUM(AO164:AP164)</f>
        <v>6134.2164649336182</v>
      </c>
      <c r="AO164" s="63">
        <v>6004.1724850493383</v>
      </c>
      <c r="AP164" s="63">
        <v>130.04397988427991</v>
      </c>
      <c r="AQ164" s="63">
        <f>SUM(AR164:AS164)</f>
        <v>0.80666666666666498</v>
      </c>
      <c r="AR164" s="63">
        <v>0</v>
      </c>
      <c r="AS164" s="63">
        <v>0.80666666666666498</v>
      </c>
      <c r="AT164" s="68">
        <v>94</v>
      </c>
    </row>
    <row r="165" spans="1:47" s="65" customFormat="1" ht="20.25" customHeight="1" x14ac:dyDescent="0.2">
      <c r="A165" s="59"/>
      <c r="B165" s="65">
        <v>95</v>
      </c>
      <c r="C165" s="61" t="s">
        <v>158</v>
      </c>
      <c r="D165" s="59"/>
      <c r="E165" s="98">
        <f>+F165+AN165+AQ165</f>
        <v>16482.126983178212</v>
      </c>
      <c r="F165" s="63">
        <f>+G165+Y165</f>
        <v>6333.6291095284432</v>
      </c>
      <c r="G165" s="63">
        <f>SUM(H165:T165)</f>
        <v>4224.8780790273022</v>
      </c>
      <c r="H165" s="63">
        <v>0</v>
      </c>
      <c r="I165" s="63">
        <v>0</v>
      </c>
      <c r="J165" s="63">
        <v>0</v>
      </c>
      <c r="K165" s="63">
        <v>0</v>
      </c>
      <c r="L165" s="63">
        <v>0</v>
      </c>
      <c r="M165" s="63">
        <v>0</v>
      </c>
      <c r="N165" s="63">
        <v>0</v>
      </c>
      <c r="O165" s="63">
        <v>0</v>
      </c>
      <c r="P165" s="63">
        <v>0</v>
      </c>
      <c r="Q165" s="63">
        <v>4224.8780790273022</v>
      </c>
      <c r="R165" s="63">
        <v>0</v>
      </c>
      <c r="S165" s="63">
        <v>0</v>
      </c>
      <c r="T165" s="63">
        <v>0</v>
      </c>
      <c r="U165" s="68">
        <v>95</v>
      </c>
      <c r="V165" s="65">
        <v>95</v>
      </c>
      <c r="W165" s="61" t="s">
        <v>158</v>
      </c>
      <c r="X165" s="59"/>
      <c r="Y165" s="98">
        <f>SUM(Z165:AM165)</f>
        <v>2108.7510305011406</v>
      </c>
      <c r="Z165" s="63">
        <v>0</v>
      </c>
      <c r="AA165" s="63">
        <v>5.3671933513983001</v>
      </c>
      <c r="AB165" s="63">
        <v>0</v>
      </c>
      <c r="AC165" s="63">
        <v>0</v>
      </c>
      <c r="AD165" s="63">
        <v>0</v>
      </c>
      <c r="AE165" s="63">
        <v>499.35227439209928</v>
      </c>
      <c r="AF165" s="63">
        <v>38.025659420516199</v>
      </c>
      <c r="AG165" s="63">
        <v>1300.1837591735325</v>
      </c>
      <c r="AH165" s="63">
        <v>1.15616243444508E-4</v>
      </c>
      <c r="AI165" s="63">
        <v>0</v>
      </c>
      <c r="AJ165" s="63">
        <v>265.78439207007983</v>
      </c>
      <c r="AK165" s="63">
        <v>0</v>
      </c>
      <c r="AL165" s="63">
        <v>0</v>
      </c>
      <c r="AM165" s="63">
        <v>3.7636477271159631E-2</v>
      </c>
      <c r="AN165" s="63">
        <f>SUM(AO165:AP165)</f>
        <v>9389.2481225469583</v>
      </c>
      <c r="AO165" s="63">
        <v>9326.8010416216457</v>
      </c>
      <c r="AP165" s="63">
        <v>62.447080925312548</v>
      </c>
      <c r="AQ165" s="63">
        <f>SUM(AR165:AS165)</f>
        <v>759.24975110281025</v>
      </c>
      <c r="AR165" s="63">
        <v>220.51791727589804</v>
      </c>
      <c r="AS165" s="63">
        <v>538.73183382691218</v>
      </c>
      <c r="AT165" s="68">
        <v>95</v>
      </c>
    </row>
    <row r="166" spans="1:47" ht="14" x14ac:dyDescent="0.2">
      <c r="B166" s="56" t="s">
        <v>159</v>
      </c>
      <c r="C166" s="57" t="s">
        <v>160</v>
      </c>
      <c r="E166" s="104">
        <f>SUM(E167:E168)</f>
        <v>49221.558649094819</v>
      </c>
      <c r="F166" s="102">
        <f>SUM(F167:F168)</f>
        <v>25096.639505199622</v>
      </c>
      <c r="G166" s="102">
        <f>SUM(G167:G168)</f>
        <v>8847.0798072307407</v>
      </c>
      <c r="H166" s="102">
        <f>SUM(H167:H168)</f>
        <v>0</v>
      </c>
      <c r="I166" s="102">
        <f>SUM(I167:I168)</f>
        <v>11.70442293268899</v>
      </c>
      <c r="J166" s="102">
        <f>SUM(J167:J168)</f>
        <v>0</v>
      </c>
      <c r="K166" s="102">
        <f>SUM(K167:K168)</f>
        <v>0</v>
      </c>
      <c r="L166" s="102">
        <f>SUM(L167:L168)</f>
        <v>0</v>
      </c>
      <c r="M166" s="102">
        <f>SUM(M167:M168)</f>
        <v>0</v>
      </c>
      <c r="N166" s="102">
        <f>SUM(N167:N168)</f>
        <v>0</v>
      </c>
      <c r="O166" s="102">
        <f>SUM(O167:O168)</f>
        <v>0</v>
      </c>
      <c r="P166" s="102">
        <f>SUM(P167:P168)</f>
        <v>0</v>
      </c>
      <c r="Q166" s="102">
        <f>SUM(Q167:Q168)</f>
        <v>8628.9510935635099</v>
      </c>
      <c r="R166" s="102">
        <f>SUM(R167:R168)</f>
        <v>0</v>
      </c>
      <c r="S166" s="102">
        <f>SUM(S167:S168)</f>
        <v>0</v>
      </c>
      <c r="T166" s="102">
        <f>SUM(T167:T168)</f>
        <v>206.42429073454173</v>
      </c>
      <c r="U166" s="58" t="s">
        <v>159</v>
      </c>
      <c r="V166" s="56" t="s">
        <v>159</v>
      </c>
      <c r="W166" s="57" t="s">
        <v>160</v>
      </c>
      <c r="X166" s="101"/>
      <c r="Y166" s="104">
        <f>SUM(Y167:Y168)</f>
        <v>16249.559697968882</v>
      </c>
      <c r="Z166" s="102">
        <f>SUM(Z167:Z168)</f>
        <v>0</v>
      </c>
      <c r="AA166" s="102">
        <f>SUM(AA167:AA168)</f>
        <v>2762.2880063441885</v>
      </c>
      <c r="AB166" s="102">
        <f>SUM(AB167:AB168)</f>
        <v>310.31560656259086</v>
      </c>
      <c r="AC166" s="102">
        <f>SUM(AC167:AC168)</f>
        <v>0</v>
      </c>
      <c r="AD166" s="102">
        <f>SUM(AD167:AD168)</f>
        <v>0</v>
      </c>
      <c r="AE166" s="102">
        <f>SUM(AE167:AE168)</f>
        <v>2158.83298532342</v>
      </c>
      <c r="AF166" s="102">
        <f>SUM(AF167:AF168)</f>
        <v>1187.3539817961002</v>
      </c>
      <c r="AG166" s="102">
        <f>SUM(AG167:AG168)</f>
        <v>9366.285097623253</v>
      </c>
      <c r="AH166" s="102">
        <f>SUM(AH167:AH168)</f>
        <v>0</v>
      </c>
      <c r="AI166" s="102">
        <f>SUM(AI167:AI168)</f>
        <v>0</v>
      </c>
      <c r="AJ166" s="102">
        <f>SUM(AJ167:AJ168)</f>
        <v>464.0188339894342</v>
      </c>
      <c r="AK166" s="102">
        <f>SUM(AK167:AK168)</f>
        <v>0</v>
      </c>
      <c r="AL166" s="102">
        <f>SUM(AL167:AL168)</f>
        <v>0</v>
      </c>
      <c r="AM166" s="102">
        <f>SUM(AM167:AM168)</f>
        <v>0.46518632989802122</v>
      </c>
      <c r="AN166" s="102">
        <f>SUM(AN167:AN168)</f>
        <v>23967.945402963986</v>
      </c>
      <c r="AO166" s="102">
        <f>SUM(AO167:AO168)</f>
        <v>23603.332665855603</v>
      </c>
      <c r="AP166" s="102">
        <f>SUM(AP167:AP168)</f>
        <v>364.61273710838032</v>
      </c>
      <c r="AQ166" s="102">
        <f>SUM(AQ167:AQ168)</f>
        <v>156.97374093121249</v>
      </c>
      <c r="AR166" s="102">
        <f>SUM(AR167:AR168)</f>
        <v>43.072874259916361</v>
      </c>
      <c r="AS166" s="102">
        <f>SUM(AS167:AS168)</f>
        <v>113.90086667129611</v>
      </c>
      <c r="AT166" s="58" t="s">
        <v>159</v>
      </c>
    </row>
    <row r="167" spans="1:47" s="79" customFormat="1" ht="16.5" customHeight="1" x14ac:dyDescent="0.2">
      <c r="A167" s="78"/>
      <c r="B167" s="65">
        <v>97</v>
      </c>
      <c r="C167" s="61" t="s">
        <v>161</v>
      </c>
      <c r="D167" s="78"/>
      <c r="E167" s="98">
        <f>+F167+AN167+AQ167</f>
        <v>20086.114480950495</v>
      </c>
      <c r="F167" s="63">
        <f>+G167+Y167</f>
        <v>12678.261199653054</v>
      </c>
      <c r="G167" s="63">
        <f>SUM(H167:T167)</f>
        <v>2979.2341557463133</v>
      </c>
      <c r="H167" s="63">
        <v>0</v>
      </c>
      <c r="I167" s="63">
        <v>0</v>
      </c>
      <c r="J167" s="63">
        <v>0</v>
      </c>
      <c r="K167" s="63">
        <v>0</v>
      </c>
      <c r="L167" s="63">
        <v>0</v>
      </c>
      <c r="M167" s="63">
        <v>0</v>
      </c>
      <c r="N167" s="63">
        <v>0</v>
      </c>
      <c r="O167" s="63">
        <v>0</v>
      </c>
      <c r="P167" s="63">
        <v>0</v>
      </c>
      <c r="Q167" s="63">
        <v>2979.2341557463133</v>
      </c>
      <c r="R167" s="63">
        <v>0</v>
      </c>
      <c r="S167" s="63">
        <v>0</v>
      </c>
      <c r="T167" s="63">
        <v>0</v>
      </c>
      <c r="U167" s="68">
        <v>97</v>
      </c>
      <c r="V167" s="65">
        <v>97</v>
      </c>
      <c r="W167" s="61" t="s">
        <v>161</v>
      </c>
      <c r="X167" s="95"/>
      <c r="Y167" s="98">
        <f>SUM(Z167:AM167)</f>
        <v>9699.0270439067408</v>
      </c>
      <c r="Z167" s="63">
        <v>0</v>
      </c>
      <c r="AA167" s="63">
        <v>54.897684817044933</v>
      </c>
      <c r="AB167" s="63">
        <v>277.28125676874987</v>
      </c>
      <c r="AC167" s="63">
        <v>0</v>
      </c>
      <c r="AD167" s="63">
        <v>0</v>
      </c>
      <c r="AE167" s="63">
        <v>750.05689693080421</v>
      </c>
      <c r="AF167" s="63">
        <v>411.8995967063691</v>
      </c>
      <c r="AG167" s="63">
        <v>8069.1660470375073</v>
      </c>
      <c r="AH167" s="63">
        <v>0</v>
      </c>
      <c r="AI167" s="63">
        <v>0</v>
      </c>
      <c r="AJ167" s="63">
        <v>135.67549280738479</v>
      </c>
      <c r="AK167" s="63">
        <v>0</v>
      </c>
      <c r="AL167" s="63">
        <v>0</v>
      </c>
      <c r="AM167" s="63">
        <v>5.0068838882346936E-2</v>
      </c>
      <c r="AN167" s="63">
        <f>SUM(AO167:AP167)</f>
        <v>7344.7257012630134</v>
      </c>
      <c r="AO167" s="63">
        <v>7238.429593577569</v>
      </c>
      <c r="AP167" s="63">
        <v>106.29610768544444</v>
      </c>
      <c r="AQ167" s="63">
        <f>SUM(AR167:AS167)</f>
        <v>63.127580034426046</v>
      </c>
      <c r="AR167" s="63">
        <v>30.133032878710399</v>
      </c>
      <c r="AS167" s="63">
        <v>32.994547155715644</v>
      </c>
      <c r="AT167" s="68">
        <v>97</v>
      </c>
      <c r="AU167" s="81"/>
    </row>
    <row r="168" spans="1:47" s="79" customFormat="1" ht="14" x14ac:dyDescent="0.2">
      <c r="A168" s="78"/>
      <c r="B168" s="72">
        <v>98</v>
      </c>
      <c r="C168" s="73" t="s">
        <v>162</v>
      </c>
      <c r="D168" s="96"/>
      <c r="E168" s="99">
        <f>+F168+AN168+AQ168</f>
        <v>29135.444168144328</v>
      </c>
      <c r="F168" s="74">
        <f>+G168+Y168</f>
        <v>12418.378305546568</v>
      </c>
      <c r="G168" s="74">
        <f>SUM(H168:T168)</f>
        <v>5867.8456514844274</v>
      </c>
      <c r="H168" s="74">
        <v>0</v>
      </c>
      <c r="I168" s="74">
        <v>11.70442293268899</v>
      </c>
      <c r="J168" s="74">
        <v>0</v>
      </c>
      <c r="K168" s="74">
        <v>0</v>
      </c>
      <c r="L168" s="74">
        <v>0</v>
      </c>
      <c r="M168" s="74">
        <v>0</v>
      </c>
      <c r="N168" s="74">
        <v>0</v>
      </c>
      <c r="O168" s="74">
        <v>0</v>
      </c>
      <c r="P168" s="74">
        <v>0</v>
      </c>
      <c r="Q168" s="74">
        <v>5649.7169378171966</v>
      </c>
      <c r="R168" s="74">
        <v>0</v>
      </c>
      <c r="S168" s="74">
        <v>0</v>
      </c>
      <c r="T168" s="74">
        <v>206.42429073454173</v>
      </c>
      <c r="U168" s="75">
        <v>98</v>
      </c>
      <c r="V168" s="72">
        <v>98</v>
      </c>
      <c r="W168" s="73" t="s">
        <v>162</v>
      </c>
      <c r="X168" s="44"/>
      <c r="Y168" s="99">
        <f>SUM(Z168:AM168)</f>
        <v>6550.5326540621418</v>
      </c>
      <c r="Z168" s="74">
        <v>0</v>
      </c>
      <c r="AA168" s="74">
        <v>2707.3903215271434</v>
      </c>
      <c r="AB168" s="74">
        <v>33.034349793840967</v>
      </c>
      <c r="AC168" s="74">
        <v>0</v>
      </c>
      <c r="AD168" s="74">
        <v>0</v>
      </c>
      <c r="AE168" s="74">
        <v>1408.776088392616</v>
      </c>
      <c r="AF168" s="74">
        <v>775.4543850897312</v>
      </c>
      <c r="AG168" s="74">
        <v>1297.1190505857453</v>
      </c>
      <c r="AH168" s="74">
        <v>0</v>
      </c>
      <c r="AI168" s="74">
        <v>0</v>
      </c>
      <c r="AJ168" s="74">
        <v>328.34334118204941</v>
      </c>
      <c r="AK168" s="74">
        <v>0</v>
      </c>
      <c r="AL168" s="74">
        <v>0</v>
      </c>
      <c r="AM168" s="74">
        <v>0.4151174910156743</v>
      </c>
      <c r="AN168" s="74">
        <f>SUM(AO168:AP168)</f>
        <v>16623.219701700971</v>
      </c>
      <c r="AO168" s="74">
        <v>16364.903072278035</v>
      </c>
      <c r="AP168" s="74">
        <v>258.31662942293588</v>
      </c>
      <c r="AQ168" s="74">
        <f>SUM(AR168:AS168)</f>
        <v>93.846160896786429</v>
      </c>
      <c r="AR168" s="74">
        <v>12.939841381205962</v>
      </c>
      <c r="AS168" s="97">
        <v>80.906319515580464</v>
      </c>
      <c r="AT168" s="75">
        <v>98</v>
      </c>
      <c r="AU168" s="81"/>
    </row>
    <row r="169" spans="1:47" s="79" customFormat="1" ht="14" x14ac:dyDescent="0.2">
      <c r="A169" s="78"/>
      <c r="B169" s="78"/>
      <c r="C169" s="78"/>
      <c r="D169" s="78"/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81"/>
      <c r="Q169" s="81"/>
      <c r="R169" s="81"/>
      <c r="S169" s="81"/>
      <c r="T169" s="81"/>
      <c r="U169" s="80"/>
      <c r="V169" s="36"/>
      <c r="W169" s="36"/>
      <c r="X169" s="36"/>
      <c r="Y169" s="81"/>
      <c r="Z169" s="81"/>
      <c r="AA169" s="81"/>
      <c r="AB169" s="81"/>
      <c r="AC169" s="81"/>
      <c r="AD169" s="81"/>
      <c r="AE169" s="81"/>
      <c r="AF169" s="81"/>
      <c r="AG169" s="81"/>
      <c r="AH169" s="81"/>
      <c r="AI169" s="81"/>
      <c r="AJ169" s="81"/>
      <c r="AK169" s="81"/>
      <c r="AL169" s="81"/>
      <c r="AM169" s="81"/>
      <c r="AN169" s="81"/>
      <c r="AO169" s="81"/>
      <c r="AP169" s="81"/>
      <c r="AQ169" s="81"/>
      <c r="AR169" s="81"/>
      <c r="AS169" s="81"/>
      <c r="AT169" s="82"/>
      <c r="AU169" s="81"/>
    </row>
    <row r="170" spans="1:47" s="79" customFormat="1" ht="14" x14ac:dyDescent="0.2">
      <c r="A170" s="78"/>
      <c r="B170" s="78"/>
      <c r="C170" s="78"/>
      <c r="D170" s="78"/>
      <c r="U170" s="80"/>
      <c r="V170" s="59"/>
      <c r="W170" s="81"/>
      <c r="X170" s="81"/>
      <c r="Y170" s="95"/>
      <c r="Z170" s="95"/>
      <c r="AA170" s="95"/>
      <c r="AB170" s="95"/>
      <c r="AC170" s="95"/>
      <c r="AD170" s="95"/>
      <c r="AE170" s="95"/>
      <c r="AF170" s="95"/>
      <c r="AG170" s="81"/>
      <c r="AH170" s="95"/>
      <c r="AI170" s="95"/>
      <c r="AJ170" s="95"/>
      <c r="AK170" s="95"/>
      <c r="AL170" s="95"/>
      <c r="AM170" s="95"/>
      <c r="AN170" s="95"/>
      <c r="AO170" s="95"/>
      <c r="AP170" s="95"/>
      <c r="AQ170" s="95"/>
      <c r="AR170" s="95"/>
      <c r="AS170" s="95"/>
      <c r="AT170" s="82"/>
      <c r="AU170" s="81"/>
    </row>
    <row r="171" spans="1:47" s="79" customFormat="1" ht="14" x14ac:dyDescent="0.2">
      <c r="A171" s="78"/>
      <c r="B171" s="78"/>
      <c r="C171" s="78"/>
      <c r="D171" s="78"/>
      <c r="U171" s="80"/>
      <c r="V171" s="59"/>
      <c r="W171" s="81"/>
      <c r="X171" s="81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36"/>
      <c r="AM171" s="36"/>
      <c r="AN171" s="36"/>
      <c r="AO171" s="36"/>
      <c r="AP171" s="36"/>
      <c r="AQ171" s="36"/>
      <c r="AR171" s="36"/>
      <c r="AS171" s="81"/>
      <c r="AT171" s="82"/>
      <c r="AU171" s="81"/>
    </row>
    <row r="172" spans="1:47" s="79" customFormat="1" ht="14" x14ac:dyDescent="0.2">
      <c r="A172" s="78"/>
      <c r="B172" s="78"/>
      <c r="C172" s="78"/>
      <c r="D172" s="78"/>
      <c r="U172" s="80"/>
      <c r="V172" s="1"/>
      <c r="W172" s="81"/>
      <c r="X172" s="81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36"/>
      <c r="AM172" s="36"/>
      <c r="AN172" s="36"/>
      <c r="AO172" s="36"/>
      <c r="AP172" s="36"/>
      <c r="AQ172" s="36"/>
      <c r="AR172" s="36"/>
      <c r="AS172" s="81"/>
      <c r="AT172" s="82"/>
      <c r="AU172" s="81"/>
    </row>
    <row r="173" spans="1:47" x14ac:dyDescent="0.2">
      <c r="E173" s="79"/>
      <c r="F173" s="79"/>
      <c r="G173" s="79"/>
      <c r="H173" s="79"/>
      <c r="I173" s="79"/>
      <c r="J173" s="79"/>
      <c r="K173" s="79"/>
      <c r="L173" s="79"/>
      <c r="M173" s="79"/>
      <c r="N173" s="79"/>
      <c r="O173" s="79"/>
      <c r="P173" s="79"/>
      <c r="Q173" s="79"/>
      <c r="R173" s="79"/>
      <c r="S173" s="79"/>
      <c r="T173" s="79"/>
    </row>
    <row r="174" spans="1:47" x14ac:dyDescent="0.2">
      <c r="E174" s="79"/>
      <c r="F174" s="79"/>
      <c r="G174" s="79"/>
      <c r="H174" s="79"/>
      <c r="I174" s="79"/>
      <c r="J174" s="79"/>
      <c r="K174" s="79"/>
      <c r="L174" s="79"/>
      <c r="M174" s="79"/>
      <c r="N174" s="79"/>
      <c r="O174" s="79"/>
      <c r="P174" s="79"/>
      <c r="Q174" s="79"/>
      <c r="R174" s="79"/>
      <c r="S174" s="79"/>
      <c r="T174" s="79"/>
    </row>
    <row r="175" spans="1:47" x14ac:dyDescent="0.2">
      <c r="E175" s="79"/>
      <c r="F175" s="79"/>
      <c r="G175" s="79"/>
      <c r="H175" s="79"/>
      <c r="I175" s="79"/>
      <c r="J175" s="79"/>
      <c r="K175" s="79"/>
      <c r="L175" s="79"/>
      <c r="M175" s="79"/>
      <c r="N175" s="79"/>
      <c r="O175" s="79"/>
      <c r="P175" s="79"/>
      <c r="Q175" s="79"/>
      <c r="R175" s="79"/>
      <c r="S175" s="79"/>
      <c r="T175" s="79"/>
    </row>
  </sheetData>
  <mergeCells count="10">
    <mergeCell ref="B89:C89"/>
    <mergeCell ref="V11:W11"/>
    <mergeCell ref="V89:W89"/>
    <mergeCell ref="AO5:AP5"/>
    <mergeCell ref="AO84:AP84"/>
    <mergeCell ref="G6:H6"/>
    <mergeCell ref="G85:H85"/>
    <mergeCell ref="B10:C10"/>
    <mergeCell ref="V10:W10"/>
    <mergeCell ref="B11:C11"/>
  </mergeCells>
  <phoneticPr fontId="7"/>
  <pageMargins left="0.39370078740157483" right="0.39370078740157483" top="0.74803149606299213" bottom="0" header="0.51181102362204722" footer="0.23622047244094491"/>
  <pageSetup paperSize="9" scale="46" firstPageNumber="376" fitToWidth="4" fitToHeight="3" pageOrder="overThenDown" orientation="portrait" cellComments="asDisplayed" useFirstPageNumber="1" horizontalDpi="300" verticalDpi="300" r:id="rId1"/>
  <headerFooter alignWithMargins="0"/>
  <rowBreaks count="1" manualBreakCount="1">
    <brk id="82" max="45" man="1"/>
  </rowBreaks>
  <colBreaks count="3" manualBreakCount="3">
    <brk id="12" max="167" man="1"/>
    <brk id="21" max="167" man="1"/>
    <brk id="33" max="167" man="1"/>
  </colBreaks>
  <ignoredErrors>
    <ignoredError sqref="AT15:AT31" formula="1"/>
    <ignoredError sqref="U32:U89 AT74:AT168" numberStoredAsText="1"/>
    <ignoredError sqref="AT32:AT73" numberStoredAsText="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２－A(b)</vt:lpstr>
      <vt:lpstr>２－B(b)</vt:lpstr>
      <vt:lpstr>'２－A(b)'!Print_Area</vt:lpstr>
      <vt:lpstr>'２－B(b)'!Print_Area</vt:lpstr>
      <vt:lpstr>'２－A(b)'!Print_Titles</vt:lpstr>
      <vt:lpstr>'２－B(b)'!Print_Titles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2023-03-30T04:46:27Z</dcterms:created>
  <dcterms:modified xsi:type="dcterms:W3CDTF">2026-03-05T02:27:20Z</dcterms:modified>
</cp:coreProperties>
</file>