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E5315D11-5D02-4394-8BBB-BCAE8E52A7F9}" xr6:coauthVersionLast="47" xr6:coauthVersionMax="47" xr10:uidLastSave="{00000000-0000-0000-0000-000000000000}"/>
  <bookViews>
    <workbookView xWindow="-110" yWindow="-110" windowWidth="38620" windowHeight="21100" xr2:uid="{DB3E0196-39D0-46FC-880D-F52C4D0CCBA4}"/>
  </bookViews>
  <sheets>
    <sheet name="１－３(b)" sheetId="1" r:id="rId1"/>
  </sheets>
  <definedNames>
    <definedName name="_xlnm._FilterDatabase" localSheetId="0" hidden="1">'１－３(b)'!$A$11:$P$11</definedName>
    <definedName name="_xlnm.Print_Area" localSheetId="0">'１－３(b)'!$A$1:$AH$91</definedName>
    <definedName name="_xlnm.Print_Titles" localSheetId="0">'１－３(b)'!$1:$5</definedName>
    <definedName name="Q_拡大推計３_相関分析_総消費量_業務1">#REF!</definedName>
    <definedName name="Q_拡大推計３_相関分析_総消費量_業務2">#REF!</definedName>
    <definedName name="Q_拡大推計３_相関分析_総消費量_産業">#REF!</definedName>
    <definedName name="Q_拡大推計３売上高_相関分析_電力_製造業_中分類規模別">#REF!</definedName>
    <definedName name="Q_業種規模検証_データ作成_総消費量_活動指標_業務1">#REF!</definedName>
    <definedName name="Q_業種規模検証_データ作成_総消費量_活動指標_業務2">#REF!</definedName>
    <definedName name="Q_業種規模検証_データ作成_総消費量_活動指標_産業">#REF!</definedName>
    <definedName name="Q_業種規模検証_データ作成_燃料別_活動指標_業務1">#REF!</definedName>
    <definedName name="Q_業種規模検証_データ作成_燃料別_活動指標_業務2">#REF!</definedName>
    <definedName name="Q_業種規模検証_データ作成_燃料別_活動指標_産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9" i="1" l="1"/>
  <c r="AF89" i="1"/>
  <c r="AE89" i="1"/>
  <c r="AD89" i="1"/>
  <c r="AC89" i="1"/>
  <c r="AB89" i="1"/>
  <c r="AG80" i="1"/>
  <c r="AF80" i="1"/>
  <c r="AE80" i="1"/>
  <c r="AD80" i="1"/>
  <c r="AC80" i="1"/>
  <c r="AB80" i="1"/>
  <c r="AG77" i="1"/>
  <c r="AF77" i="1"/>
  <c r="AE77" i="1"/>
  <c r="AD77" i="1"/>
  <c r="AC77" i="1"/>
  <c r="AB77" i="1"/>
  <c r="AG73" i="1"/>
  <c r="AF73" i="1"/>
  <c r="AE73" i="1"/>
  <c r="AD73" i="1"/>
  <c r="AC73" i="1"/>
  <c r="AB73" i="1"/>
  <c r="AG70" i="1"/>
  <c r="AF70" i="1"/>
  <c r="AE70" i="1"/>
  <c r="AD70" i="1"/>
  <c r="AC70" i="1"/>
  <c r="AB70" i="1"/>
  <c r="AG66" i="1"/>
  <c r="AF66" i="1"/>
  <c r="AE66" i="1"/>
  <c r="AD66" i="1"/>
  <c r="AC66" i="1"/>
  <c r="AB66" i="1"/>
  <c r="AG62" i="1"/>
  <c r="AF62" i="1"/>
  <c r="AE62" i="1"/>
  <c r="AD62" i="1"/>
  <c r="AC62" i="1"/>
  <c r="AB62" i="1"/>
  <c r="AG57" i="1"/>
  <c r="AF57" i="1"/>
  <c r="AE57" i="1"/>
  <c r="AD57" i="1"/>
  <c r="AC57" i="1"/>
  <c r="AB57" i="1"/>
  <c r="AG53" i="1"/>
  <c r="AF53" i="1"/>
  <c r="AE53" i="1"/>
  <c r="AD53" i="1"/>
  <c r="AC53" i="1"/>
  <c r="AB53" i="1"/>
  <c r="AG46" i="1"/>
  <c r="AF46" i="1"/>
  <c r="AE46" i="1"/>
  <c r="AD46" i="1"/>
  <c r="AC46" i="1"/>
  <c r="AB46" i="1"/>
  <c r="AG33" i="1"/>
  <c r="AF33" i="1"/>
  <c r="AE33" i="1"/>
  <c r="AD33" i="1"/>
  <c r="AC33" i="1"/>
  <c r="AB33" i="1"/>
  <c r="P27" i="1"/>
  <c r="O27" i="1"/>
  <c r="N27" i="1"/>
  <c r="M27" i="1"/>
  <c r="L27" i="1"/>
  <c r="K27" i="1"/>
  <c r="P26" i="1"/>
  <c r="O26" i="1"/>
  <c r="N26" i="1"/>
  <c r="M26" i="1"/>
  <c r="L26" i="1"/>
  <c r="K26" i="1"/>
  <c r="AG24" i="1"/>
  <c r="AF24" i="1"/>
  <c r="AF12" i="1" s="1"/>
  <c r="AE24" i="1"/>
  <c r="AD24" i="1"/>
  <c r="AC24" i="1"/>
  <c r="AB24" i="1"/>
  <c r="P22" i="1"/>
  <c r="O22" i="1"/>
  <c r="M22" i="1"/>
  <c r="L22" i="1"/>
  <c r="K22" i="1"/>
  <c r="P20" i="1"/>
  <c r="O20" i="1"/>
  <c r="N20" i="1"/>
  <c r="M20" i="1"/>
  <c r="L20" i="1"/>
  <c r="K20" i="1"/>
  <c r="AG18" i="1"/>
  <c r="AF18" i="1"/>
  <c r="AE18" i="1"/>
  <c r="AD18" i="1"/>
  <c r="AC18" i="1"/>
  <c r="AB18" i="1"/>
  <c r="P17" i="1"/>
  <c r="O17" i="1"/>
  <c r="N17" i="1"/>
  <c r="M17" i="1"/>
  <c r="L17" i="1"/>
  <c r="K17" i="1"/>
  <c r="P14" i="1"/>
  <c r="O14" i="1"/>
  <c r="N13" i="1"/>
  <c r="M14" i="1"/>
  <c r="L14" i="1"/>
  <c r="K14" i="1"/>
  <c r="P13" i="1"/>
  <c r="O13" i="1"/>
  <c r="M13" i="1"/>
  <c r="L13" i="1"/>
  <c r="K13" i="1"/>
  <c r="AG13" i="1"/>
  <c r="AF13" i="1"/>
  <c r="AE13" i="1"/>
  <c r="AD13" i="1"/>
  <c r="AC13" i="1"/>
  <c r="AB13" i="1"/>
  <c r="AG12" i="1"/>
  <c r="AD12" i="1"/>
  <c r="AC12" i="1"/>
  <c r="AB12" i="1"/>
  <c r="AE12" i="1" l="1"/>
  <c r="O12" i="1"/>
  <c r="M12" i="1"/>
  <c r="L12" i="1"/>
  <c r="K12" i="1"/>
  <c r="P12" i="1"/>
  <c r="N12" i="1"/>
</calcChain>
</file>

<file path=xl/sharedStrings.xml><?xml version="1.0" encoding="utf-8"?>
<sst xmlns="http://schemas.openxmlformats.org/spreadsheetml/2006/main" count="234" uniqueCount="157">
  <si>
    <t>業種計</t>
    <rPh sb="0" eb="2">
      <t>ギョウシュ</t>
    </rPh>
    <rPh sb="2" eb="3">
      <t>ケイ</t>
    </rPh>
    <phoneticPr fontId="4"/>
  </si>
  <si>
    <t>TJ</t>
    <phoneticPr fontId="4"/>
  </si>
  <si>
    <t>M</t>
    <phoneticPr fontId="4"/>
  </si>
  <si>
    <t>N</t>
    <phoneticPr fontId="4"/>
  </si>
  <si>
    <t>Q</t>
    <phoneticPr fontId="4"/>
  </si>
  <si>
    <t>R</t>
    <phoneticPr fontId="4"/>
  </si>
  <si>
    <t>飲料・たばこ・飼料製造業</t>
  </si>
  <si>
    <t>家具・装備品製造業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</si>
  <si>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</si>
  <si>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</si>
  <si>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</si>
  <si>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</si>
  <si>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</si>
  <si>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輸送用機械器具製造業</t>
  </si>
  <si>
    <t>消費</t>
    <rPh sb="0" eb="2">
      <t>ショウヒ</t>
    </rPh>
    <phoneticPr fontId="4"/>
  </si>
  <si>
    <t>注：</t>
    <rPh sb="0" eb="1">
      <t>チュウ</t>
    </rPh>
    <phoneticPr fontId="7"/>
  </si>
  <si>
    <t>1　燃料・電力・蒸気受払</t>
    <phoneticPr fontId="7"/>
  </si>
  <si>
    <t>農業</t>
    <rPh sb="0" eb="2">
      <t>ノウギョウ</t>
    </rPh>
    <phoneticPr fontId="4"/>
  </si>
  <si>
    <t>A　固有単位表　・　B　熱量単位表</t>
    <rPh sb="2" eb="4">
      <t>コユウ</t>
    </rPh>
    <rPh sb="4" eb="6">
      <t>タンイ</t>
    </rPh>
    <rPh sb="6" eb="7">
      <t>ヒョウ</t>
    </rPh>
    <rPh sb="12" eb="14">
      <t>ネツリョウ</t>
    </rPh>
    <rPh sb="14" eb="16">
      <t>タンイ</t>
    </rPh>
    <rPh sb="16" eb="17">
      <t>ヒョウ</t>
    </rPh>
    <phoneticPr fontId="7"/>
  </si>
  <si>
    <t>固有単位</t>
    <rPh sb="0" eb="2">
      <t>コユウ</t>
    </rPh>
    <rPh sb="2" eb="4">
      <t>タンイ</t>
    </rPh>
    <phoneticPr fontId="7"/>
  </si>
  <si>
    <t>熱量単位</t>
    <rPh sb="0" eb="2">
      <t>ネツリョウ</t>
    </rPh>
    <rPh sb="2" eb="4">
      <t>タンイ</t>
    </rPh>
    <phoneticPr fontId="7"/>
  </si>
  <si>
    <t>受入</t>
    <rPh sb="0" eb="2">
      <t>ウケイレ</t>
    </rPh>
    <phoneticPr fontId="4"/>
  </si>
  <si>
    <t>払出</t>
    <rPh sb="0" eb="2">
      <t>ハライダシ</t>
    </rPh>
    <phoneticPr fontId="4"/>
  </si>
  <si>
    <t>自家発生</t>
    <rPh sb="2" eb="4">
      <t>ハッセイ</t>
    </rPh>
    <phoneticPr fontId="4"/>
  </si>
  <si>
    <t>（↓右頁に続く）</t>
    <rPh sb="2" eb="3">
      <t>ミギ</t>
    </rPh>
    <rPh sb="3" eb="4">
      <t>ページ</t>
    </rPh>
    <rPh sb="5" eb="6">
      <t>ツヅ</t>
    </rPh>
    <phoneticPr fontId="4"/>
  </si>
  <si>
    <t>（↓左頁より）</t>
    <rPh sb="2" eb="3">
      <t>ヒダリ</t>
    </rPh>
    <rPh sb="3" eb="4">
      <t>ページ</t>
    </rPh>
    <phoneticPr fontId="4"/>
  </si>
  <si>
    <t>K</t>
    <phoneticPr fontId="4"/>
  </si>
  <si>
    <t>L</t>
    <phoneticPr fontId="4"/>
  </si>
  <si>
    <t>O</t>
    <phoneticPr fontId="4"/>
  </si>
  <si>
    <t>P</t>
    <phoneticPr fontId="4"/>
  </si>
  <si>
    <t>複合サービス事業</t>
    <phoneticPr fontId="4"/>
  </si>
  <si>
    <t>サービス業（他に分類されないもの）</t>
    <phoneticPr fontId="4"/>
  </si>
  <si>
    <t>協同組織金融業</t>
    <rPh sb="0" eb="2">
      <t>キョウドウ</t>
    </rPh>
    <phoneticPr fontId="4"/>
  </si>
  <si>
    <t>インターネット附随サービス業</t>
    <rPh sb="7" eb="9">
      <t>フズイ</t>
    </rPh>
    <phoneticPr fontId="4"/>
  </si>
  <si>
    <t>原油換算</t>
    <rPh sb="0" eb="2">
      <t>ゲンユ</t>
    </rPh>
    <rPh sb="2" eb="4">
      <t>カンザン</t>
    </rPh>
    <phoneticPr fontId="7"/>
  </si>
  <si>
    <t>10^3kl</t>
    <phoneticPr fontId="4"/>
  </si>
  <si>
    <t>（３）蒸気・熱受払</t>
    <rPh sb="3" eb="5">
      <t>ジョウキ</t>
    </rPh>
    <rPh sb="6" eb="7">
      <t>ネツ</t>
    </rPh>
    <rPh sb="7" eb="9">
      <t>ウケハライ</t>
    </rPh>
    <phoneticPr fontId="4"/>
  </si>
  <si>
    <t>A～D　　非製造業計</t>
    <rPh sb="5" eb="6">
      <t>ヒ</t>
    </rPh>
    <rPh sb="6" eb="9">
      <t>セイゾウギョウ</t>
    </rPh>
    <rPh sb="9" eb="10">
      <t>ケイ</t>
    </rPh>
    <phoneticPr fontId="4"/>
  </si>
  <si>
    <t>A</t>
    <phoneticPr fontId="4"/>
  </si>
  <si>
    <t>農業，林業</t>
    <phoneticPr fontId="4"/>
  </si>
  <si>
    <t>林業</t>
    <phoneticPr fontId="4"/>
  </si>
  <si>
    <t>B</t>
    <phoneticPr fontId="4"/>
  </si>
  <si>
    <t>漁業</t>
    <phoneticPr fontId="4"/>
  </si>
  <si>
    <t>漁業（水産養殖業を除く）</t>
    <phoneticPr fontId="4"/>
  </si>
  <si>
    <t>水産養殖業</t>
    <phoneticPr fontId="4"/>
  </si>
  <si>
    <t>C</t>
    <phoneticPr fontId="4"/>
  </si>
  <si>
    <t>鉱業，採石業，砂利採取業</t>
    <phoneticPr fontId="4"/>
  </si>
  <si>
    <t>D</t>
    <phoneticPr fontId="4"/>
  </si>
  <si>
    <t>建設業</t>
    <phoneticPr fontId="4"/>
  </si>
  <si>
    <t>総合工事業</t>
    <phoneticPr fontId="4"/>
  </si>
  <si>
    <t xml:space="preserve">職別工事業(設備工事業を除く) </t>
    <phoneticPr fontId="4"/>
  </si>
  <si>
    <t>設備工事業</t>
    <phoneticPr fontId="4"/>
  </si>
  <si>
    <t>E</t>
    <phoneticPr fontId="4"/>
  </si>
  <si>
    <t>製造業</t>
    <phoneticPr fontId="4"/>
  </si>
  <si>
    <t>食料品製造業</t>
    <phoneticPr fontId="4"/>
  </si>
  <si>
    <t>繊維業</t>
    <phoneticPr fontId="4"/>
  </si>
  <si>
    <t>木材・木製品製造業（家具を除く）</t>
    <phoneticPr fontId="4"/>
  </si>
  <si>
    <t>パルプ・紙・紙加工品製造業</t>
    <phoneticPr fontId="4"/>
  </si>
  <si>
    <t>印刷・同関連業</t>
    <phoneticPr fontId="4"/>
  </si>
  <si>
    <t>化学工業</t>
    <phoneticPr fontId="4"/>
  </si>
  <si>
    <t>石油製品・石炭製品製造業</t>
    <phoneticPr fontId="4"/>
  </si>
  <si>
    <t>プラスチック製品製造業（別掲を除く）</t>
    <phoneticPr fontId="4"/>
  </si>
  <si>
    <t>ゴム製品製造業</t>
    <phoneticPr fontId="4"/>
  </si>
  <si>
    <t>はん用機械器具製造業</t>
    <phoneticPr fontId="4"/>
  </si>
  <si>
    <t>生産用機械器具製造業</t>
    <phoneticPr fontId="4"/>
  </si>
  <si>
    <t>業務用機械器具製造業</t>
    <phoneticPr fontId="4"/>
  </si>
  <si>
    <t>電子部品・デバイス・電子回路製造業</t>
    <phoneticPr fontId="4"/>
  </si>
  <si>
    <t>電気機械器具製造業</t>
    <phoneticPr fontId="4"/>
  </si>
  <si>
    <t>情報通信機械器具製造業</t>
    <phoneticPr fontId="4"/>
  </si>
  <si>
    <t xml:space="preserve">その他の製造業 </t>
    <phoneticPr fontId="4"/>
  </si>
  <si>
    <t>F～S　　業務部門計</t>
    <rPh sb="5" eb="7">
      <t>ギョウム</t>
    </rPh>
    <rPh sb="7" eb="9">
      <t>ブモン</t>
    </rPh>
    <rPh sb="9" eb="10">
      <t>ケイ</t>
    </rPh>
    <phoneticPr fontId="4"/>
  </si>
  <si>
    <t>F</t>
    <phoneticPr fontId="4"/>
  </si>
  <si>
    <t>電気・ガス・熱供給・水道業</t>
    <phoneticPr fontId="4"/>
  </si>
  <si>
    <t>電気業</t>
    <phoneticPr fontId="4"/>
  </si>
  <si>
    <t>ガス業</t>
    <phoneticPr fontId="4"/>
  </si>
  <si>
    <t>熱供給業</t>
    <rPh sb="0" eb="1">
      <t>ネツ</t>
    </rPh>
    <rPh sb="1" eb="3">
      <t>キョウキュウ</t>
    </rPh>
    <rPh sb="3" eb="4">
      <t>ギョウ</t>
    </rPh>
    <phoneticPr fontId="4"/>
  </si>
  <si>
    <t>水道業</t>
    <phoneticPr fontId="4"/>
  </si>
  <si>
    <t>G</t>
    <phoneticPr fontId="4"/>
  </si>
  <si>
    <t>情報通信業</t>
    <phoneticPr fontId="4"/>
  </si>
  <si>
    <t>通信業</t>
    <phoneticPr fontId="4"/>
  </si>
  <si>
    <t>放送業</t>
    <phoneticPr fontId="4"/>
  </si>
  <si>
    <t>情報サービス業</t>
    <phoneticPr fontId="4"/>
  </si>
  <si>
    <t>映像・音声・文字情報制作業</t>
    <phoneticPr fontId="4"/>
  </si>
  <si>
    <t>H</t>
    <phoneticPr fontId="4"/>
  </si>
  <si>
    <t>運輸業，郵便業</t>
    <phoneticPr fontId="4"/>
  </si>
  <si>
    <t>鉄道業</t>
    <phoneticPr fontId="4"/>
  </si>
  <si>
    <t>道路旅客運送業</t>
    <phoneticPr fontId="4"/>
  </si>
  <si>
    <t>道路貨物運送業</t>
    <phoneticPr fontId="4"/>
  </si>
  <si>
    <t>水運業</t>
    <phoneticPr fontId="4"/>
  </si>
  <si>
    <t>航空運輸業</t>
    <phoneticPr fontId="4"/>
  </si>
  <si>
    <t>倉庫業</t>
    <phoneticPr fontId="4"/>
  </si>
  <si>
    <t>運輸に附帯するサービス業</t>
    <phoneticPr fontId="4"/>
  </si>
  <si>
    <t>郵便業（信書便事業を含む）</t>
    <phoneticPr fontId="4"/>
  </si>
  <si>
    <t>I</t>
    <phoneticPr fontId="4"/>
  </si>
  <si>
    <t xml:space="preserve">卸売業，小売業 </t>
    <phoneticPr fontId="4"/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</si>
  <si>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</si>
  <si>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</si>
  <si>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</si>
  <si>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</si>
  <si>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</si>
  <si>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</si>
  <si>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</si>
  <si>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</si>
  <si>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</si>
  <si>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</si>
  <si>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</si>
  <si>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J</t>
    <phoneticPr fontId="4"/>
  </si>
  <si>
    <t>金融業，保険業</t>
    <phoneticPr fontId="4"/>
  </si>
  <si>
    <t>銀行業</t>
    <phoneticPr fontId="4"/>
  </si>
  <si>
    <t>貸金業，クレジットカード業等非預金信用機関</t>
    <phoneticPr fontId="4"/>
  </si>
  <si>
    <t>金融商品取引業，商品先物取引業</t>
    <phoneticPr fontId="4"/>
  </si>
  <si>
    <t>補助的金融業等</t>
    <phoneticPr fontId="4"/>
  </si>
  <si>
    <t>不動産業，物品賃貸業</t>
    <phoneticPr fontId="4"/>
  </si>
  <si>
    <t>不動産取引業</t>
    <phoneticPr fontId="4"/>
  </si>
  <si>
    <t>不動産賃貸業・管理業</t>
    <phoneticPr fontId="4"/>
  </si>
  <si>
    <t>物品賃貸業</t>
    <phoneticPr fontId="4"/>
  </si>
  <si>
    <t>学術研究，専門・技術サービス業</t>
    <phoneticPr fontId="4"/>
  </si>
  <si>
    <t>学術・開発研究機関</t>
    <phoneticPr fontId="4"/>
  </si>
  <si>
    <t xml:space="preserve">専門サービス業（他に分類されないもの） </t>
    <phoneticPr fontId="4"/>
  </si>
  <si>
    <t>広告業</t>
    <phoneticPr fontId="4"/>
  </si>
  <si>
    <t>技術サービス業（他に分類されないもの）</t>
    <phoneticPr fontId="4"/>
  </si>
  <si>
    <t>宿泊業，飲食サービス業</t>
    <phoneticPr fontId="4"/>
  </si>
  <si>
    <t>宿泊業</t>
    <phoneticPr fontId="4"/>
  </si>
  <si>
    <t>飲食店</t>
    <phoneticPr fontId="4"/>
  </si>
  <si>
    <t>持ち帰り・配達飲食サービス業</t>
    <phoneticPr fontId="4"/>
  </si>
  <si>
    <t>生活関連サービス業，娯楽業</t>
    <phoneticPr fontId="4"/>
  </si>
  <si>
    <t>洗濯・理容・美容・浴場業</t>
    <phoneticPr fontId="4"/>
  </si>
  <si>
    <t>その他の生活関連サービス業</t>
    <phoneticPr fontId="4"/>
  </si>
  <si>
    <t>娯楽業</t>
    <phoneticPr fontId="4"/>
  </si>
  <si>
    <t>教育，学習支援業</t>
    <phoneticPr fontId="4"/>
  </si>
  <si>
    <t>学校教育</t>
  </si>
  <si>
    <t>その他の教育，学習支援業</t>
  </si>
  <si>
    <t>医療，福祉</t>
    <phoneticPr fontId="4"/>
  </si>
  <si>
    <t>医療業</t>
  </si>
  <si>
    <t>保健衛生</t>
  </si>
  <si>
    <t>社会保険・社会福祉・介護事業</t>
  </si>
  <si>
    <t>郵便局</t>
  </si>
  <si>
    <t>協同組合（他に分類されないもの）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</si>
  <si>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</si>
  <si>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</si>
  <si>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</si>
  <si>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</si>
  <si>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</si>
  <si>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</si>
  <si>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</si>
  <si>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</si>
  <si>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S</t>
    <phoneticPr fontId="4"/>
  </si>
  <si>
    <t>公務（他に分類されるものを除く）</t>
    <phoneticPr fontId="4"/>
  </si>
  <si>
    <t>国家公務</t>
    <phoneticPr fontId="4"/>
  </si>
  <si>
    <t>地方公務</t>
    <phoneticPr fontId="4"/>
  </si>
  <si>
    <t>保険業（保険媒介代理業，保険ｻｰﾋﾞｽ業を含む）</t>
    <phoneticPr fontId="4"/>
  </si>
  <si>
    <t>　　 （管理部門のみ）</t>
    <phoneticPr fontId="4"/>
  </si>
  <si>
    <t>　　 （製造部門のみ）</t>
    <rPh sb="4" eb="6">
      <t>セイゾウ</t>
    </rPh>
    <rPh sb="6" eb="8">
      <t>ブモン</t>
    </rPh>
    <phoneticPr fontId="4"/>
  </si>
  <si>
    <t>自家発電用</t>
    <rPh sb="0" eb="2">
      <t>ジカ</t>
    </rPh>
    <rPh sb="2" eb="4">
      <t>ハツデン</t>
    </rPh>
    <rPh sb="4" eb="5">
      <t>ヨウ</t>
    </rPh>
    <phoneticPr fontId="7"/>
  </si>
  <si>
    <t>温水・冷水用</t>
    <phoneticPr fontId="7"/>
  </si>
  <si>
    <t>無店舗小売業</t>
    <phoneticPr fontId="7"/>
  </si>
  <si>
    <t>(令和６年度)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</si>
</sst>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" fontId="3" fillId="0" borderId="0">
      <alignment vertical="center"/>
    </xf>
  </cellStyleXfs>
  <cellXfs count="76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2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2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0" xfId="2" applyAlignment="1">
      <alignment horizontal="center" vertical="center"/>
    </xf>
    <xf numFmtId="0" fontId="2" fillId="0" borderId="0" xfId="0" applyFont="1">
      <alignment vertical="center"/>
    </xf>
    <xf numFmtId="0" fontId="2" fillId="0" borderId="5" xfId="2" applyBorder="1">
      <alignment vertical="center"/>
    </xf>
    <xf numFmtId="0" fontId="2" fillId="0" borderId="5" xfId="2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2">
      <alignment vertical="center"/>
    </xf>
    <xf numFmtId="0" fontId="2" fillId="0" borderId="8" xfId="2" applyBorder="1">
      <alignment vertical="center"/>
    </xf>
    <xf numFmtId="0" fontId="2" fillId="0" borderId="9" xfId="2" applyBorder="1">
      <alignment vertical="center"/>
    </xf>
    <xf numFmtId="0" fontId="2" fillId="0" borderId="0" xfId="0" applyFont="1" applyAlignment="1"/>
    <xf numFmtId="0" fontId="10" fillId="0" borderId="0" xfId="0" applyFont="1">
      <alignment vertical="center"/>
    </xf>
    <xf numFmtId="49" fontId="10" fillId="0" borderId="0" xfId="0" applyNumberFormat="1" applyFont="1" applyAlignment="1">
      <alignment horizontal="distributed" vertical="center"/>
    </xf>
    <xf numFmtId="0" fontId="9" fillId="0" borderId="0" xfId="2" applyFont="1">
      <alignment vertical="center"/>
    </xf>
    <xf numFmtId="176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distributed" vertical="center"/>
    </xf>
    <xf numFmtId="0" fontId="9" fillId="0" borderId="9" xfId="2" applyFont="1" applyBorder="1">
      <alignment vertical="center"/>
    </xf>
    <xf numFmtId="38" fontId="9" fillId="0" borderId="0" xfId="1" applyFont="1" applyAlignment="1">
      <alignment horizontal="right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distributed" vertical="center"/>
    </xf>
    <xf numFmtId="38" fontId="9" fillId="0" borderId="0" xfId="1" applyFont="1" applyBorder="1" applyAlignment="1">
      <alignment horizontal="right" vertical="center"/>
    </xf>
    <xf numFmtId="0" fontId="9" fillId="0" borderId="5" xfId="0" applyFont="1" applyBorder="1">
      <alignment vertical="center"/>
    </xf>
    <xf numFmtId="49" fontId="9" fillId="0" borderId="5" xfId="0" applyNumberFormat="1" applyFont="1" applyBorder="1" applyAlignment="1">
      <alignment horizontal="distributed" vertical="center"/>
    </xf>
    <xf numFmtId="38" fontId="9" fillId="0" borderId="5" xfId="1" applyFont="1" applyBorder="1" applyAlignment="1">
      <alignment horizontal="right" vertical="center"/>
    </xf>
    <xf numFmtId="0" fontId="5" fillId="0" borderId="0" xfId="2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9" fillId="0" borderId="10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2" applyFont="1" applyBorder="1">
      <alignment vertical="center"/>
    </xf>
    <xf numFmtId="38" fontId="9" fillId="0" borderId="10" xfId="1" applyFont="1" applyBorder="1" applyAlignment="1">
      <alignment horizontal="right" vertical="center"/>
    </xf>
    <xf numFmtId="38" fontId="9" fillId="0" borderId="3" xfId="1" applyFont="1" applyBorder="1" applyAlignment="1">
      <alignment horizontal="right" vertical="center"/>
    </xf>
    <xf numFmtId="38" fontId="9" fillId="0" borderId="9" xfId="1" applyFont="1" applyBorder="1" applyAlignment="1">
      <alignment horizontal="right" vertical="center"/>
    </xf>
    <xf numFmtId="38" fontId="9" fillId="0" borderId="6" xfId="1" applyFont="1" applyBorder="1" applyAlignment="1">
      <alignment horizontal="right" vertical="center"/>
    </xf>
    <xf numFmtId="38" fontId="9" fillId="0" borderId="11" xfId="1" applyFont="1" applyBorder="1" applyAlignment="1">
      <alignment horizontal="right" vertical="center"/>
    </xf>
    <xf numFmtId="3" fontId="9" fillId="0" borderId="0" xfId="2" applyNumberFormat="1" applyFont="1">
      <alignment vertical="center"/>
    </xf>
    <xf numFmtId="0" fontId="11" fillId="0" borderId="0" xfId="2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2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2" fillId="0" borderId="0" xfId="0" applyFont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0" fontId="2" fillId="0" borderId="8" xfId="0" applyFont="1" applyBorder="1">
      <alignment vertical="center"/>
    </xf>
    <xf numFmtId="49" fontId="10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0" fontId="2" fillId="0" borderId="11" xfId="0" applyFont="1" applyBorder="1" applyAlignment="1">
      <alignment horizontal="center" vertical="center"/>
    </xf>
    <xf numFmtId="38" fontId="10" fillId="0" borderId="3" xfId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38" fontId="10" fillId="0" borderId="9" xfId="1" applyFont="1" applyBorder="1" applyAlignment="1">
      <alignment horizontal="right" vertical="center"/>
    </xf>
    <xf numFmtId="38" fontId="10" fillId="0" borderId="0" xfId="1" applyFont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0" xfId="1" applyFont="1" applyFill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0" fillId="0" borderId="10" xfId="2" applyFont="1" applyBorder="1" applyAlignment="1">
      <alignment horizontal="distributed" vertical="center"/>
    </xf>
    <xf numFmtId="0" fontId="2" fillId="0" borderId="14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2d2214j（石油等消費動態統計）" xfId="2" xr:uid="{D641BCB1-7313-4560-98CF-A7E059A8FBCE}"/>
    <cellStyle name="未定義" xfId="3" xr:uid="{E4C8C264-F47A-4B81-B929-E9833D26C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276860</xdr:colOff>
      <xdr:row>76</xdr:row>
      <xdr:rowOff>212725</xdr:rowOff>
    </xdr:from>
    <xdr:to>
      <xdr:col>13</xdr:col>
      <xdr:colOff>650241</xdr:colOff>
      <xdr:row>83</xdr:row>
      <xdr:rowOff>213419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7F22C335-25C3-EFA9-F20C-24DAA6A1999A}"/>
            </a:ext>
          </a:extLst>
        </xdr:cNvPr>
        <xdr:cNvSpPr txBox="1">
          <a:spLocks noChangeArrowheads="1"/>
        </xdr:cNvSpPr>
      </xdr:nvSpPr>
      <xdr:spPr bwMode="auto">
        <a:xfrm>
          <a:off x="342900" y="17354550"/>
          <a:ext cx="1353502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sng" strike="noStrike" baseline="0">
              <a:solidFill>
                <a:srgbClr val="000000"/>
              </a:solidFill>
              <a:latin typeface="ＭＳ Ｐゴシック"/>
              <a:ea typeface="+mn-ea"/>
            </a:rPr>
            <a:t>①石油等消費動態統計の対象事業所のエネルギー消費量は含まれていません。
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7FC07-2A7D-4B49-B0CF-348A0AA79250}">
  <sheetPr codeName="Sheet13"/>
  <dimension ref="A1:AH171"/>
  <sheetViews>
    <sheetView showGridLines="0" tabSelected="1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2" width="4.26953125" style="1" customWidth="1"/>
    <col min="3" max="3" width="44" style="1" customWidth="1"/>
    <col min="4" max="4" width="0.90625" style="1" customWidth="1"/>
    <col min="5" max="16" width="13.6328125" style="41" customWidth="1"/>
    <col min="17" max="18" width="0.90625" style="41" customWidth="1"/>
    <col min="19" max="19" width="4.36328125" style="41" customWidth="1"/>
    <col min="20" max="20" width="43.7265625" style="41" customWidth="1"/>
    <col min="21" max="21" width="0.90625" style="41" customWidth="1"/>
    <col min="22" max="33" width="13.6328125" style="41" customWidth="1"/>
    <col min="34" max="34" width="0.90625" style="41" customWidth="1"/>
    <col min="35" max="16384" width="9" style="41"/>
  </cols>
  <sheetData>
    <row r="1" spans="1:33" customFormat="1" ht="28" customHeight="1" x14ac:dyDescent="0.2">
      <c r="A1" s="1"/>
      <c r="B1" s="2" t="s">
        <v>16</v>
      </c>
      <c r="C1" s="2"/>
      <c r="E1" s="56" t="s">
        <v>156</v>
      </c>
      <c r="AA1" s="3"/>
      <c r="AG1" s="3"/>
    </row>
    <row r="2" spans="1:33" customFormat="1" ht="4.5" customHeight="1" x14ac:dyDescent="0.2">
      <c r="A2" s="5"/>
      <c r="C2" s="5"/>
      <c r="D2" s="4"/>
    </row>
    <row r="3" spans="1:33" s="52" customFormat="1" ht="22" customHeight="1" x14ac:dyDescent="0.2">
      <c r="A3" s="51"/>
      <c r="B3" s="6" t="s">
        <v>36</v>
      </c>
      <c r="C3" s="6"/>
      <c r="D3" s="6"/>
      <c r="AA3" s="6"/>
      <c r="AG3" s="6"/>
    </row>
    <row r="4" spans="1:33" customFormat="1" ht="5.15" customHeight="1" x14ac:dyDescent="0.2">
      <c r="A4" s="5"/>
      <c r="C4" s="5"/>
      <c r="D4" s="4"/>
    </row>
    <row r="5" spans="1:33" s="56" customFormat="1" ht="22" customHeight="1" x14ac:dyDescent="0.2">
      <c r="A5" s="54"/>
      <c r="B5" s="55"/>
      <c r="C5" s="56" t="s">
        <v>18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V5" s="55"/>
      <c r="W5" s="55"/>
      <c r="X5" s="55"/>
      <c r="Y5" s="55"/>
      <c r="Z5" s="55"/>
      <c r="AB5" s="55"/>
      <c r="AC5" s="55"/>
      <c r="AD5" s="55"/>
      <c r="AE5" s="55"/>
      <c r="AF5" s="55"/>
    </row>
    <row r="6" spans="1:33" s="52" customFormat="1" ht="19" x14ac:dyDescent="0.2">
      <c r="A6" s="53"/>
      <c r="C6" s="56"/>
    </row>
    <row r="7" spans="1:33" s="15" customFormat="1" ht="14" x14ac:dyDescent="0.2">
      <c r="A7" s="25"/>
      <c r="B7" s="60"/>
      <c r="C7" s="60"/>
      <c r="D7" s="61"/>
      <c r="E7" s="71" t="s">
        <v>19</v>
      </c>
      <c r="F7" s="72"/>
      <c r="G7" s="72"/>
      <c r="H7" s="72"/>
      <c r="I7" s="72"/>
      <c r="J7" s="75"/>
      <c r="K7" s="71" t="s">
        <v>20</v>
      </c>
      <c r="L7" s="72"/>
      <c r="M7" s="72"/>
      <c r="N7" s="72"/>
      <c r="O7" s="72"/>
      <c r="P7" s="72"/>
      <c r="S7" s="60"/>
      <c r="T7" s="60"/>
      <c r="U7" s="61"/>
      <c r="V7" s="71" t="s">
        <v>19</v>
      </c>
      <c r="W7" s="72"/>
      <c r="X7" s="72"/>
      <c r="Y7" s="72"/>
      <c r="Z7" s="72"/>
      <c r="AA7" s="75"/>
      <c r="AB7" s="71" t="s">
        <v>20</v>
      </c>
      <c r="AC7" s="72"/>
      <c r="AD7" s="72"/>
      <c r="AE7" s="72"/>
      <c r="AF7" s="72"/>
      <c r="AG7" s="72"/>
    </row>
    <row r="8" spans="1:33" s="10" customFormat="1" ht="17.25" customHeight="1" x14ac:dyDescent="0.2">
      <c r="A8" s="7"/>
      <c r="B8" s="11"/>
      <c r="C8" s="7"/>
      <c r="D8" s="7"/>
      <c r="E8" s="8" t="s">
        <v>21</v>
      </c>
      <c r="F8" s="9" t="s">
        <v>23</v>
      </c>
      <c r="G8" s="9" t="s">
        <v>153</v>
      </c>
      <c r="H8" s="9" t="s">
        <v>154</v>
      </c>
      <c r="I8" s="9" t="s">
        <v>14</v>
      </c>
      <c r="J8" s="8" t="s">
        <v>22</v>
      </c>
      <c r="K8" s="8" t="s">
        <v>21</v>
      </c>
      <c r="L8" s="9" t="s">
        <v>23</v>
      </c>
      <c r="M8" s="9" t="s">
        <v>153</v>
      </c>
      <c r="N8" s="9" t="s">
        <v>154</v>
      </c>
      <c r="O8" s="9" t="s">
        <v>14</v>
      </c>
      <c r="P8" s="8" t="s">
        <v>22</v>
      </c>
      <c r="R8" s="7"/>
      <c r="S8" s="11"/>
      <c r="T8" s="7"/>
      <c r="U8" s="7"/>
      <c r="V8" s="8" t="s">
        <v>21</v>
      </c>
      <c r="W8" s="9" t="s">
        <v>23</v>
      </c>
      <c r="X8" s="9" t="s">
        <v>153</v>
      </c>
      <c r="Y8" s="9" t="s">
        <v>154</v>
      </c>
      <c r="Z8" s="9" t="s">
        <v>14</v>
      </c>
      <c r="AA8" s="8" t="s">
        <v>22</v>
      </c>
      <c r="AB8" s="8" t="s">
        <v>21</v>
      </c>
      <c r="AC8" s="9" t="s">
        <v>23</v>
      </c>
      <c r="AD8" s="9" t="s">
        <v>153</v>
      </c>
      <c r="AE8" s="9" t="s">
        <v>154</v>
      </c>
      <c r="AF8" s="9" t="s">
        <v>14</v>
      </c>
      <c r="AG8" s="8" t="s">
        <v>22</v>
      </c>
    </row>
    <row r="9" spans="1:33" s="10" customFormat="1" ht="17.25" customHeight="1" x14ac:dyDescent="0.2">
      <c r="A9" s="7"/>
      <c r="B9" s="11"/>
      <c r="C9" s="7"/>
      <c r="D9" s="7"/>
      <c r="E9" s="12"/>
      <c r="F9" s="12"/>
      <c r="G9" s="12"/>
      <c r="H9" s="12"/>
      <c r="I9" s="12"/>
      <c r="J9" s="13"/>
      <c r="K9" s="57"/>
      <c r="L9" s="12"/>
      <c r="M9" s="12"/>
      <c r="N9" s="12"/>
      <c r="O9" s="12"/>
      <c r="P9" s="13"/>
      <c r="R9" s="7"/>
      <c r="S9" s="11"/>
      <c r="T9" s="7"/>
      <c r="U9" s="7"/>
      <c r="V9" s="12"/>
      <c r="W9" s="12"/>
      <c r="X9" s="12"/>
      <c r="Y9" s="12"/>
      <c r="Z9" s="12"/>
      <c r="AA9" s="13"/>
      <c r="AB9" s="57"/>
      <c r="AC9" s="12"/>
      <c r="AD9" s="12"/>
      <c r="AE9" s="12"/>
      <c r="AF9" s="12"/>
      <c r="AG9" s="13"/>
    </row>
    <row r="10" spans="1:33" s="10" customFormat="1" ht="14" x14ac:dyDescent="0.2">
      <c r="A10" s="7"/>
      <c r="B10" s="11"/>
      <c r="C10" s="7"/>
      <c r="D10" s="7"/>
      <c r="E10" s="13" t="s">
        <v>34</v>
      </c>
      <c r="F10" s="13" t="s">
        <v>34</v>
      </c>
      <c r="G10" s="13" t="s">
        <v>34</v>
      </c>
      <c r="H10" s="13" t="s">
        <v>34</v>
      </c>
      <c r="I10" s="13" t="s">
        <v>34</v>
      </c>
      <c r="J10" s="13" t="s">
        <v>34</v>
      </c>
      <c r="K10" s="58"/>
      <c r="L10" s="13"/>
      <c r="M10" s="13"/>
      <c r="N10" s="13"/>
      <c r="O10" s="13"/>
      <c r="P10" s="13"/>
      <c r="R10" s="7"/>
      <c r="S10" s="11"/>
      <c r="T10" s="7"/>
      <c r="U10" s="7"/>
      <c r="V10" s="13" t="s">
        <v>34</v>
      </c>
      <c r="W10" s="13" t="s">
        <v>34</v>
      </c>
      <c r="X10" s="13" t="s">
        <v>34</v>
      </c>
      <c r="Y10" s="13" t="s">
        <v>34</v>
      </c>
      <c r="Z10" s="13" t="s">
        <v>34</v>
      </c>
      <c r="AA10" s="13" t="s">
        <v>34</v>
      </c>
      <c r="AB10" s="58"/>
      <c r="AC10" s="13"/>
      <c r="AD10" s="13"/>
      <c r="AE10" s="13"/>
      <c r="AF10" s="13"/>
      <c r="AG10" s="13"/>
    </row>
    <row r="11" spans="1:33" s="20" customFormat="1" ht="17.25" customHeight="1" x14ac:dyDescent="0.2">
      <c r="A11" s="14"/>
      <c r="B11" s="16"/>
      <c r="C11" s="17"/>
      <c r="D11" s="17"/>
      <c r="E11" s="18" t="s">
        <v>35</v>
      </c>
      <c r="F11" s="18" t="s">
        <v>35</v>
      </c>
      <c r="G11" s="18" t="s">
        <v>35</v>
      </c>
      <c r="H11" s="18" t="s">
        <v>35</v>
      </c>
      <c r="I11" s="18" t="s">
        <v>35</v>
      </c>
      <c r="J11" s="19" t="s">
        <v>35</v>
      </c>
      <c r="K11" s="59" t="s">
        <v>1</v>
      </c>
      <c r="L11" s="18" t="s">
        <v>1</v>
      </c>
      <c r="M11" s="18" t="s">
        <v>1</v>
      </c>
      <c r="N11" s="18" t="s">
        <v>1</v>
      </c>
      <c r="O11" s="18" t="s">
        <v>1</v>
      </c>
      <c r="P11" s="19" t="s">
        <v>1</v>
      </c>
      <c r="R11" s="14"/>
      <c r="S11" s="16"/>
      <c r="T11" s="17" t="s">
        <v>25</v>
      </c>
      <c r="U11" s="17"/>
      <c r="V11" s="18" t="s">
        <v>35</v>
      </c>
      <c r="W11" s="18" t="s">
        <v>35</v>
      </c>
      <c r="X11" s="18" t="s">
        <v>35</v>
      </c>
      <c r="Y11" s="18" t="s">
        <v>35</v>
      </c>
      <c r="Z11" s="18" t="s">
        <v>35</v>
      </c>
      <c r="AA11" s="19" t="s">
        <v>35</v>
      </c>
      <c r="AB11" s="59" t="s">
        <v>1</v>
      </c>
      <c r="AC11" s="18" t="s">
        <v>1</v>
      </c>
      <c r="AD11" s="18" t="s">
        <v>1</v>
      </c>
      <c r="AE11" s="18" t="s">
        <v>1</v>
      </c>
      <c r="AF11" s="18" t="s">
        <v>1</v>
      </c>
      <c r="AG11" s="19" t="s">
        <v>1</v>
      </c>
    </row>
    <row r="12" spans="1:33" s="15" customFormat="1" ht="18" customHeight="1" x14ac:dyDescent="0.2">
      <c r="A12" s="21"/>
      <c r="B12" s="74" t="s">
        <v>0</v>
      </c>
      <c r="C12" s="74"/>
      <c r="D12" s="22"/>
      <c r="E12" s="65">
        <v>2921.133030880369</v>
      </c>
      <c r="F12" s="66">
        <v>8548.9843694765405</v>
      </c>
      <c r="G12" s="66">
        <v>1659.4493410997788</v>
      </c>
      <c r="H12" s="66">
        <v>600.87260855278021</v>
      </c>
      <c r="I12" s="66">
        <v>7928.9469124898724</v>
      </c>
      <c r="J12" s="67">
        <v>1280.8485382144765</v>
      </c>
      <c r="K12" s="68">
        <f>+K13+K26+AB12</f>
        <v>111333.74981439934</v>
      </c>
      <c r="L12" s="68">
        <f>+L13+L26+AC12</f>
        <v>325829.2165734272</v>
      </c>
      <c r="M12" s="68">
        <f>+M13+M26+AD12</f>
        <v>63246.937341977871</v>
      </c>
      <c r="N12" s="68">
        <f>+N13+N26+AE12</f>
        <v>22901.182508206155</v>
      </c>
      <c r="O12" s="68">
        <f>+O13+O26+AF12</f>
        <v>302197.60021704872</v>
      </c>
      <c r="P12" s="68">
        <f>+P13+P26+AG12</f>
        <v>48817.246320593775</v>
      </c>
      <c r="R12" s="21"/>
      <c r="S12" s="73" t="s">
        <v>70</v>
      </c>
      <c r="T12" s="73"/>
      <c r="U12" s="23"/>
      <c r="V12" s="65">
        <v>1616.24172927012</v>
      </c>
      <c r="W12" s="66">
        <v>2584.1087886677283</v>
      </c>
      <c r="X12" s="66">
        <v>1495.9928953589681</v>
      </c>
      <c r="Y12" s="66">
        <v>133.10546462189987</v>
      </c>
      <c r="Z12" s="66">
        <v>1496.8401866578545</v>
      </c>
      <c r="AA12" s="67">
        <v>1074.4119712991253</v>
      </c>
      <c r="AB12" s="66">
        <f>+AB13+AB18+AB24+AB33+AB46+AB53+AB57+AB62+AB66+AB70+AB73+AB77+AB80+AB89</f>
        <v>61600.156659733097</v>
      </c>
      <c r="AC12" s="66">
        <f>+AC13+AC18+AC24+AC33+AC46+AC53+AC57+AC62+AC66+AC70+AC73+AC77+AC80+AC89</f>
        <v>98488.674883805972</v>
      </c>
      <c r="AD12" s="66">
        <f>+AD13+AD18+AD24+AD33+AD46+AD53+AD57+AD62+AD66+AD70+AD73+AD77+AD80+AD89</f>
        <v>57017.087881758736</v>
      </c>
      <c r="AE12" s="66">
        <f>+AE13+AE18+AE24+AE33+AE46+AE53+AE57+AE62+AE66+AE70+AE73+AE77+AE80+AE89</f>
        <v>5073.0762140873139</v>
      </c>
      <c r="AF12" s="66">
        <f>+AF13+AF18+AF24+AF33+AF46+AF53+AF57+AF62+AF66+AF70+AF73+AF77+AF80+AF89</f>
        <v>57049.380870983434</v>
      </c>
      <c r="AG12" s="66">
        <f>+AG13+AG18+AG24+AG33+AG46+AG53+AG57+AG62+AG66+AG70+AG73+AG77+AG80+AG89</f>
        <v>40949.286576709565</v>
      </c>
    </row>
    <row r="13" spans="1:33" s="24" customFormat="1" ht="18" customHeight="1" x14ac:dyDescent="0.2">
      <c r="A13" s="21"/>
      <c r="B13" s="73" t="s">
        <v>37</v>
      </c>
      <c r="C13" s="73"/>
      <c r="D13" s="23"/>
      <c r="E13" s="65">
        <v>4.1702588105074065</v>
      </c>
      <c r="F13" s="66">
        <v>10.52662539400459</v>
      </c>
      <c r="G13" s="66">
        <v>0</v>
      </c>
      <c r="H13" s="66">
        <v>1.4914362329418169E-15</v>
      </c>
      <c r="I13" s="66">
        <v>14.684018118981472</v>
      </c>
      <c r="J13" s="67">
        <v>1.2866085530523579E-2</v>
      </c>
      <c r="K13" s="68">
        <f>+K14+K17+K20+K22</f>
        <v>158.94194004933718</v>
      </c>
      <c r="L13" s="68">
        <f>+L14+L17+L20+L22</f>
        <v>401.20345962224212</v>
      </c>
      <c r="M13" s="68">
        <f>+M14+M17+M20+M22</f>
        <v>0</v>
      </c>
      <c r="N13" s="68">
        <f>+N14+N17+N20+N22</f>
        <v>5.6843418860808015E-14</v>
      </c>
      <c r="O13" s="68">
        <f>+O14+O17+O20+O22</f>
        <v>559.6550318819568</v>
      </c>
      <c r="P13" s="68">
        <f>+P14+P17+P20+P22</f>
        <v>0.49036778962246402</v>
      </c>
      <c r="R13" s="27"/>
      <c r="S13" s="25" t="s">
        <v>71</v>
      </c>
      <c r="T13" s="26" t="s">
        <v>72</v>
      </c>
      <c r="U13" s="23"/>
      <c r="V13" s="65">
        <v>732.75269839869895</v>
      </c>
      <c r="W13" s="66">
        <v>1238.730642500559</v>
      </c>
      <c r="X13" s="66">
        <v>884.61270022392443</v>
      </c>
      <c r="Y13" s="66">
        <v>39.787737827746398</v>
      </c>
      <c r="Z13" s="66">
        <v>118.50595376349047</v>
      </c>
      <c r="AA13" s="67">
        <v>928.5769490840969</v>
      </c>
      <c r="AB13" s="68">
        <f>SUM(AB14:AB17)</f>
        <v>27927.555758992672</v>
      </c>
      <c r="AC13" s="68">
        <f>SUM(AC14:AC17)</f>
        <v>47211.998214960928</v>
      </c>
      <c r="AD13" s="68">
        <f>SUM(AD14:AD17)</f>
        <v>33715.427544115861</v>
      </c>
      <c r="AE13" s="68">
        <f>SUM(AE14:AE17)</f>
        <v>1516.4383142318597</v>
      </c>
      <c r="AF13" s="68">
        <f>SUM(AF14:AF17)</f>
        <v>4516.6420249764906</v>
      </c>
      <c r="AG13" s="68">
        <f>SUM(AG14:AG17)</f>
        <v>35391.046090629396</v>
      </c>
    </row>
    <row r="14" spans="1:33" s="24" customFormat="1" ht="18" customHeight="1" x14ac:dyDescent="0.2">
      <c r="A14" s="21"/>
      <c r="B14" s="25" t="s">
        <v>38</v>
      </c>
      <c r="C14" s="26" t="s">
        <v>39</v>
      </c>
      <c r="D14" s="23"/>
      <c r="E14" s="65">
        <v>1.2218305427300191E-2</v>
      </c>
      <c r="F14" s="66">
        <v>5.7453377145445836E-2</v>
      </c>
      <c r="G14" s="66">
        <v>0</v>
      </c>
      <c r="H14" s="66">
        <v>0</v>
      </c>
      <c r="I14" s="66">
        <v>6.9671682572746044E-2</v>
      </c>
      <c r="J14" s="67">
        <v>0</v>
      </c>
      <c r="K14" s="68">
        <f>+K15+K16</f>
        <v>0.46567881202897077</v>
      </c>
      <c r="L14" s="68">
        <f>+L15+L16</f>
        <v>2.1897324940301068</v>
      </c>
      <c r="M14" s="68">
        <f>+M15+M16</f>
        <v>0</v>
      </c>
      <c r="N14" s="68">
        <v>0</v>
      </c>
      <c r="O14" s="68">
        <f>+O15+O16</f>
        <v>2.655411306059078</v>
      </c>
      <c r="P14" s="68">
        <f>+P15+P16</f>
        <v>0</v>
      </c>
      <c r="R14" s="27"/>
      <c r="S14" s="32">
        <v>33</v>
      </c>
      <c r="T14" s="34" t="s">
        <v>73</v>
      </c>
      <c r="U14" s="30"/>
      <c r="V14" s="46">
        <v>17.717166500562765</v>
      </c>
      <c r="W14" s="35">
        <v>510.21904222034794</v>
      </c>
      <c r="X14" s="35">
        <v>508.84280658135742</v>
      </c>
      <c r="Y14" s="35">
        <v>0.80071324016086376</v>
      </c>
      <c r="Z14" s="35">
        <v>18.292688899392434</v>
      </c>
      <c r="AA14" s="47">
        <v>0</v>
      </c>
      <c r="AB14" s="31">
        <v>675.25804601895709</v>
      </c>
      <c r="AC14" s="31">
        <v>19446.08430927329</v>
      </c>
      <c r="AD14" s="31">
        <v>19393.631554572537</v>
      </c>
      <c r="AE14" s="31">
        <v>30.517749999999069</v>
      </c>
      <c r="AF14" s="31">
        <v>697.19305071970996</v>
      </c>
      <c r="AG14" s="31">
        <v>0</v>
      </c>
    </row>
    <row r="15" spans="1:33" s="32" customFormat="1" ht="18" customHeight="1" x14ac:dyDescent="0.2">
      <c r="A15" s="27"/>
      <c r="B15" s="28">
        <v>1</v>
      </c>
      <c r="C15" s="29" t="s">
        <v>17</v>
      </c>
      <c r="D15" s="30"/>
      <c r="E15" s="46">
        <v>1.2218305427300191E-2</v>
      </c>
      <c r="F15" s="35">
        <v>3.6781596184828971E-2</v>
      </c>
      <c r="G15" s="35">
        <v>0</v>
      </c>
      <c r="H15" s="35">
        <v>0</v>
      </c>
      <c r="I15" s="35">
        <v>4.8999901612129165E-2</v>
      </c>
      <c r="J15" s="47">
        <v>0</v>
      </c>
      <c r="K15" s="31">
        <v>0.46567881202897077</v>
      </c>
      <c r="L15" s="31">
        <v>1.40186461353383</v>
      </c>
      <c r="M15" s="31">
        <v>0</v>
      </c>
      <c r="N15" s="31">
        <v>0</v>
      </c>
      <c r="O15" s="31">
        <v>1.867543425562801</v>
      </c>
      <c r="P15" s="31">
        <v>0</v>
      </c>
      <c r="Q15" s="24"/>
      <c r="R15" s="27"/>
      <c r="S15" s="32">
        <v>34</v>
      </c>
      <c r="T15" s="34" t="s">
        <v>74</v>
      </c>
      <c r="U15" s="30"/>
      <c r="V15" s="46">
        <v>1.4655226116668316</v>
      </c>
      <c r="W15" s="35">
        <v>0.42928582979648922</v>
      </c>
      <c r="X15" s="35">
        <v>0</v>
      </c>
      <c r="Y15" s="35">
        <v>0.1894997065245527</v>
      </c>
      <c r="Z15" s="35">
        <v>1.4121452704758353</v>
      </c>
      <c r="AA15" s="47">
        <v>0.29316346446293284</v>
      </c>
      <c r="AB15" s="31">
        <v>55.85576763187894</v>
      </c>
      <c r="AC15" s="31">
        <v>16.361459977406447</v>
      </c>
      <c r="AD15" s="31">
        <v>0</v>
      </c>
      <c r="AE15" s="31">
        <v>7.2224416666666613</v>
      </c>
      <c r="AF15" s="31">
        <v>53.821385942618726</v>
      </c>
      <c r="AG15" s="31">
        <v>11.173400000000001</v>
      </c>
    </row>
    <row r="16" spans="1:33" s="24" customFormat="1" ht="18" customHeight="1" x14ac:dyDescent="0.2">
      <c r="A16" s="21"/>
      <c r="B16" s="28">
        <v>2</v>
      </c>
      <c r="C16" s="29" t="s">
        <v>40</v>
      </c>
      <c r="D16" s="23"/>
      <c r="E16" s="46">
        <v>0</v>
      </c>
      <c r="F16" s="35">
        <v>2.0671780960616868E-2</v>
      </c>
      <c r="G16" s="35">
        <v>0</v>
      </c>
      <c r="H16" s="35">
        <v>0</v>
      </c>
      <c r="I16" s="35">
        <v>2.0671780960616868E-2</v>
      </c>
      <c r="J16" s="47">
        <v>0</v>
      </c>
      <c r="K16" s="31">
        <v>0</v>
      </c>
      <c r="L16" s="31">
        <v>0.78786788049627698</v>
      </c>
      <c r="M16" s="31">
        <v>0</v>
      </c>
      <c r="N16" s="31">
        <v>0</v>
      </c>
      <c r="O16" s="31">
        <v>0.78786788049627698</v>
      </c>
      <c r="P16" s="31">
        <v>0</v>
      </c>
      <c r="R16" s="27"/>
      <c r="S16" s="32">
        <v>35</v>
      </c>
      <c r="T16" s="34" t="s">
        <v>75</v>
      </c>
      <c r="U16" s="30"/>
      <c r="V16" s="46">
        <v>708.7005437542432</v>
      </c>
      <c r="W16" s="35">
        <v>723.3112745818521</v>
      </c>
      <c r="X16" s="35">
        <v>375.76894421487958</v>
      </c>
      <c r="Y16" s="35">
        <v>38.654710974868166</v>
      </c>
      <c r="Z16" s="35">
        <v>89.329134943411646</v>
      </c>
      <c r="AA16" s="47">
        <v>928.25902820293607</v>
      </c>
      <c r="AB16" s="31">
        <v>27010.850994308934</v>
      </c>
      <c r="AC16" s="31">
        <v>27567.712812435821</v>
      </c>
      <c r="AD16" s="31">
        <v>14321.759803808713</v>
      </c>
      <c r="AE16" s="31">
        <v>1473.2550265014397</v>
      </c>
      <c r="AF16" s="31">
        <v>3404.6198703689943</v>
      </c>
      <c r="AG16" s="31">
        <v>35378.929106065611</v>
      </c>
    </row>
    <row r="17" spans="1:33" s="32" customFormat="1" ht="18" customHeight="1" x14ac:dyDescent="0.2">
      <c r="A17" s="27"/>
      <c r="B17" s="25" t="s">
        <v>41</v>
      </c>
      <c r="C17" s="26" t="s">
        <v>42</v>
      </c>
      <c r="D17" s="30"/>
      <c r="E17" s="65">
        <v>2.5225478514951744E-2</v>
      </c>
      <c r="F17" s="66">
        <v>0</v>
      </c>
      <c r="G17" s="66">
        <v>0</v>
      </c>
      <c r="H17" s="66">
        <v>0</v>
      </c>
      <c r="I17" s="66">
        <v>2.5225478514951744E-2</v>
      </c>
      <c r="J17" s="67">
        <v>0</v>
      </c>
      <c r="K17" s="68">
        <f>+K18+K19</f>
        <v>0.96142390101478381</v>
      </c>
      <c r="L17" s="68">
        <f>+L18+L19</f>
        <v>0</v>
      </c>
      <c r="M17" s="68">
        <f>+M18+M19</f>
        <v>0</v>
      </c>
      <c r="N17" s="68">
        <f>+N18+N19</f>
        <v>0</v>
      </c>
      <c r="O17" s="68">
        <f>+O18+O19</f>
        <v>0.96142390101478381</v>
      </c>
      <c r="P17" s="68">
        <f>+P18+P19</f>
        <v>0</v>
      </c>
      <c r="R17" s="27"/>
      <c r="S17" s="32">
        <v>36</v>
      </c>
      <c r="T17" s="34" t="s">
        <v>76</v>
      </c>
      <c r="U17" s="30"/>
      <c r="V17" s="46">
        <v>4.8694655322262363</v>
      </c>
      <c r="W17" s="35">
        <v>4.7710398685623758</v>
      </c>
      <c r="X17" s="35">
        <v>9.4942768731648311E-4</v>
      </c>
      <c r="Y17" s="35">
        <v>0.14281390619281187</v>
      </c>
      <c r="Z17" s="35">
        <v>9.4719846502105405</v>
      </c>
      <c r="AA17" s="47">
        <v>2.4757416697943228E-2</v>
      </c>
      <c r="AB17" s="31">
        <v>185.59095103290389</v>
      </c>
      <c r="AC17" s="31">
        <v>181.8396332744087</v>
      </c>
      <c r="AD17" s="31">
        <v>3.618573460678725E-2</v>
      </c>
      <c r="AE17" s="31">
        <v>5.4430960637543029</v>
      </c>
      <c r="AF17" s="31">
        <v>361.00771794516703</v>
      </c>
      <c r="AG17" s="31">
        <v>0.94358456378446465</v>
      </c>
    </row>
    <row r="18" spans="1:33" s="32" customFormat="1" ht="18" customHeight="1" x14ac:dyDescent="0.2">
      <c r="A18" s="27"/>
      <c r="B18" s="28">
        <v>3</v>
      </c>
      <c r="C18" s="29" t="s">
        <v>43</v>
      </c>
      <c r="D18" s="23"/>
      <c r="E18" s="46">
        <v>0</v>
      </c>
      <c r="F18" s="35">
        <v>0</v>
      </c>
      <c r="G18" s="35">
        <v>0</v>
      </c>
      <c r="H18" s="35">
        <v>0</v>
      </c>
      <c r="I18" s="35">
        <v>0</v>
      </c>
      <c r="J18" s="47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R18" s="21"/>
      <c r="S18" s="25" t="s">
        <v>77</v>
      </c>
      <c r="T18" s="26" t="s">
        <v>78</v>
      </c>
      <c r="U18" s="23"/>
      <c r="V18" s="65">
        <v>44.894180638979741</v>
      </c>
      <c r="W18" s="66">
        <v>6.0032203879509849</v>
      </c>
      <c r="X18" s="66">
        <v>0</v>
      </c>
      <c r="Y18" s="66">
        <v>0.27635277823591103</v>
      </c>
      <c r="Z18" s="66">
        <v>47.346907197851287</v>
      </c>
      <c r="AA18" s="67">
        <v>3.2741410508435309</v>
      </c>
      <c r="AB18" s="68">
        <f>SUM(AB19:AB23)</f>
        <v>1711.0612295107476</v>
      </c>
      <c r="AC18" s="68">
        <f>SUM(AC19:AC23)</f>
        <v>228.80198528699191</v>
      </c>
      <c r="AD18" s="68">
        <f>SUM(AD19:AD23)</f>
        <v>0</v>
      </c>
      <c r="AE18" s="68">
        <f>SUM(AE19:AE23)</f>
        <v>10.532690824888057</v>
      </c>
      <c r="AF18" s="68">
        <f>SUM(AF19:AF23)</f>
        <v>1804.5425061872295</v>
      </c>
      <c r="AG18" s="68">
        <f>SUM(AG19:AG23)</f>
        <v>124.78801778562229</v>
      </c>
    </row>
    <row r="19" spans="1:33" s="24" customFormat="1" ht="18" customHeight="1" x14ac:dyDescent="0.2">
      <c r="A19" s="21"/>
      <c r="B19" s="28">
        <v>4</v>
      </c>
      <c r="C19" s="29" t="s">
        <v>44</v>
      </c>
      <c r="D19" s="30"/>
      <c r="E19" s="46">
        <v>2.5225478514951744E-2</v>
      </c>
      <c r="F19" s="35">
        <v>0</v>
      </c>
      <c r="G19" s="35">
        <v>0</v>
      </c>
      <c r="H19" s="35">
        <v>0</v>
      </c>
      <c r="I19" s="35">
        <v>2.5225478514951744E-2</v>
      </c>
      <c r="J19" s="47">
        <v>0</v>
      </c>
      <c r="K19" s="31">
        <v>0.96142390101478381</v>
      </c>
      <c r="L19" s="31">
        <v>0</v>
      </c>
      <c r="M19" s="31">
        <v>0</v>
      </c>
      <c r="N19" s="31">
        <v>0</v>
      </c>
      <c r="O19" s="31">
        <v>0.96142390101478381</v>
      </c>
      <c r="P19" s="31">
        <v>0</v>
      </c>
      <c r="R19" s="27"/>
      <c r="S19" s="32">
        <v>37</v>
      </c>
      <c r="T19" s="34" t="s">
        <v>79</v>
      </c>
      <c r="U19" s="30"/>
      <c r="V19" s="46">
        <v>22.997388990301335</v>
      </c>
      <c r="W19" s="35">
        <v>2.2399952812459838</v>
      </c>
      <c r="X19" s="35">
        <v>0</v>
      </c>
      <c r="Y19" s="35">
        <v>1.6662139164896859E-15</v>
      </c>
      <c r="Z19" s="35">
        <v>25.189067792251457</v>
      </c>
      <c r="AA19" s="47">
        <v>4.8316479295863093E-2</v>
      </c>
      <c r="AB19" s="31">
        <v>876.50426227215803</v>
      </c>
      <c r="AC19" s="31">
        <v>85.373405316126721</v>
      </c>
      <c r="AD19" s="31">
        <v>0</v>
      </c>
      <c r="AE19" s="31">
        <v>6.3504757008558954E-14</v>
      </c>
      <c r="AF19" s="31">
        <v>960.03617157938265</v>
      </c>
      <c r="AG19" s="31">
        <v>1.8414960089020771</v>
      </c>
    </row>
    <row r="20" spans="1:33" s="32" customFormat="1" ht="18" customHeight="1" x14ac:dyDescent="0.2">
      <c r="A20" s="27"/>
      <c r="B20" s="25" t="s">
        <v>45</v>
      </c>
      <c r="C20" s="26" t="s">
        <v>46</v>
      </c>
      <c r="D20" s="30"/>
      <c r="E20" s="65">
        <v>0.11367034704153937</v>
      </c>
      <c r="F20" s="66">
        <v>10.457886263397889</v>
      </c>
      <c r="G20" s="66">
        <v>0</v>
      </c>
      <c r="H20" s="66">
        <v>1.4914362329418169E-15</v>
      </c>
      <c r="I20" s="66">
        <v>10.571556610439428</v>
      </c>
      <c r="J20" s="67">
        <v>0</v>
      </c>
      <c r="K20" s="68">
        <f>+K21</f>
        <v>4.3323415418107931</v>
      </c>
      <c r="L20" s="68">
        <f>+L21</f>
        <v>398.58359086292057</v>
      </c>
      <c r="M20" s="68">
        <f>+M21</f>
        <v>0</v>
      </c>
      <c r="N20" s="68">
        <f>+N21</f>
        <v>5.6843418860808015E-14</v>
      </c>
      <c r="O20" s="68">
        <f>+O21</f>
        <v>402.91593240473134</v>
      </c>
      <c r="P20" s="68">
        <f>+P21</f>
        <v>0</v>
      </c>
      <c r="R20" s="27"/>
      <c r="S20" s="32">
        <v>38</v>
      </c>
      <c r="T20" s="34" t="s">
        <v>80</v>
      </c>
      <c r="U20" s="30"/>
      <c r="V20" s="46">
        <v>2.6721781367413198</v>
      </c>
      <c r="W20" s="35">
        <v>3.4675590984595832</v>
      </c>
      <c r="X20" s="35">
        <v>0</v>
      </c>
      <c r="Y20" s="35">
        <v>9.7422045910989061E-2</v>
      </c>
      <c r="Z20" s="35">
        <v>2.8326404464887043</v>
      </c>
      <c r="AA20" s="47">
        <v>3.2096747428012096</v>
      </c>
      <c r="AB20" s="31">
        <v>101.8452802355956</v>
      </c>
      <c r="AC20" s="31">
        <v>132.15979999999999</v>
      </c>
      <c r="AD20" s="31">
        <v>0</v>
      </c>
      <c r="AE20" s="31">
        <v>3.7130666666667054</v>
      </c>
      <c r="AF20" s="31">
        <v>107.96101356892888</v>
      </c>
      <c r="AG20" s="31">
        <v>122.331</v>
      </c>
    </row>
    <row r="21" spans="1:33" s="24" customFormat="1" ht="18" customHeight="1" x14ac:dyDescent="0.2">
      <c r="A21" s="21"/>
      <c r="B21" s="28">
        <v>5</v>
      </c>
      <c r="C21" s="29" t="s">
        <v>46</v>
      </c>
      <c r="D21" s="23"/>
      <c r="E21" s="46">
        <v>0.11367034704153937</v>
      </c>
      <c r="F21" s="35">
        <v>10.457886263397889</v>
      </c>
      <c r="G21" s="35">
        <v>0</v>
      </c>
      <c r="H21" s="35">
        <v>1.4914362329418169E-15</v>
      </c>
      <c r="I21" s="35">
        <v>10.571556610439428</v>
      </c>
      <c r="J21" s="47">
        <v>0</v>
      </c>
      <c r="K21" s="31">
        <v>4.3323415418107931</v>
      </c>
      <c r="L21" s="31">
        <v>398.58359086292057</v>
      </c>
      <c r="M21" s="31">
        <v>0</v>
      </c>
      <c r="N21" s="31">
        <v>5.6843418860808015E-14</v>
      </c>
      <c r="O21" s="31">
        <v>402.91593240473134</v>
      </c>
      <c r="P21" s="31">
        <v>0</v>
      </c>
      <c r="R21" s="27"/>
      <c r="S21" s="32">
        <v>39</v>
      </c>
      <c r="T21" s="34" t="s">
        <v>81</v>
      </c>
      <c r="U21" s="30"/>
      <c r="V21" s="46">
        <v>11.061345590528337</v>
      </c>
      <c r="W21" s="35">
        <v>0.22497436001154256</v>
      </c>
      <c r="X21" s="35">
        <v>0</v>
      </c>
      <c r="Y21" s="35">
        <v>0.15625812046625398</v>
      </c>
      <c r="Z21" s="35">
        <v>11.113912001327167</v>
      </c>
      <c r="AA21" s="47">
        <v>1.6149828746457994E-2</v>
      </c>
      <c r="AB21" s="31">
        <v>421.58336151344065</v>
      </c>
      <c r="AC21" s="31">
        <v>8.5744945017553569</v>
      </c>
      <c r="AD21" s="31">
        <v>0</v>
      </c>
      <c r="AE21" s="31">
        <v>5.9554981942110174</v>
      </c>
      <c r="AF21" s="31">
        <v>423.58683604426477</v>
      </c>
      <c r="AG21" s="31">
        <v>0.61552177672020048</v>
      </c>
    </row>
    <row r="22" spans="1:33" s="32" customFormat="1" ht="18" customHeight="1" x14ac:dyDescent="0.2">
      <c r="A22" s="27"/>
      <c r="B22" s="25" t="s">
        <v>47</v>
      </c>
      <c r="C22" s="26" t="s">
        <v>48</v>
      </c>
      <c r="D22" s="30"/>
      <c r="E22" s="65">
        <v>4.0191446795236159</v>
      </c>
      <c r="F22" s="66">
        <v>1.1285753461254631E-2</v>
      </c>
      <c r="G22" s="66">
        <v>0</v>
      </c>
      <c r="H22" s="66">
        <v>0</v>
      </c>
      <c r="I22" s="66">
        <v>4.0175643474543472</v>
      </c>
      <c r="J22" s="67">
        <v>1.2866085530523579E-2</v>
      </c>
      <c r="K22" s="68">
        <f>SUM(K23:K25)</f>
        <v>153.18249579448263</v>
      </c>
      <c r="L22" s="68">
        <f>SUM(L23:L25)</f>
        <v>0.43013626529142901</v>
      </c>
      <c r="M22" s="68">
        <f>SUM(M23:M25)</f>
        <v>0</v>
      </c>
      <c r="N22" s="68">
        <v>0</v>
      </c>
      <c r="O22" s="68">
        <f>SUM(O23:O25)</f>
        <v>153.12226427015162</v>
      </c>
      <c r="P22" s="68">
        <f>SUM(P23:P25)</f>
        <v>0.49036778962246402</v>
      </c>
      <c r="R22" s="27"/>
      <c r="S22" s="32">
        <v>40</v>
      </c>
      <c r="T22" s="34" t="s">
        <v>33</v>
      </c>
      <c r="U22" s="30"/>
      <c r="V22" s="46">
        <v>1.3721722227682034</v>
      </c>
      <c r="W22" s="35">
        <v>0</v>
      </c>
      <c r="X22" s="35">
        <v>0</v>
      </c>
      <c r="Y22" s="35">
        <v>0</v>
      </c>
      <c r="Z22" s="35">
        <v>1.3721722227682034</v>
      </c>
      <c r="AA22" s="47">
        <v>0</v>
      </c>
      <c r="AB22" s="31">
        <v>52.297884874452961</v>
      </c>
      <c r="AC22" s="31">
        <v>0</v>
      </c>
      <c r="AD22" s="31">
        <v>0</v>
      </c>
      <c r="AE22" s="31">
        <v>0</v>
      </c>
      <c r="AF22" s="31">
        <v>52.297884874452961</v>
      </c>
      <c r="AG22" s="31">
        <v>0</v>
      </c>
    </row>
    <row r="23" spans="1:33" s="32" customFormat="1" ht="18" customHeight="1" x14ac:dyDescent="0.2">
      <c r="A23" s="27"/>
      <c r="B23" s="28">
        <v>6</v>
      </c>
      <c r="C23" s="29" t="s">
        <v>49</v>
      </c>
      <c r="D23" s="23"/>
      <c r="E23" s="46">
        <v>2.4155979404373165</v>
      </c>
      <c r="F23" s="35">
        <v>0</v>
      </c>
      <c r="G23" s="35">
        <v>0</v>
      </c>
      <c r="H23" s="35">
        <v>0</v>
      </c>
      <c r="I23" s="35">
        <v>2.4155979404373165</v>
      </c>
      <c r="J23" s="47">
        <v>0</v>
      </c>
      <c r="K23" s="31">
        <v>92.066185931893102</v>
      </c>
      <c r="L23" s="31">
        <v>0</v>
      </c>
      <c r="M23" s="31">
        <v>0</v>
      </c>
      <c r="N23" s="31">
        <v>0</v>
      </c>
      <c r="O23" s="31">
        <v>92.066185931893102</v>
      </c>
      <c r="P23" s="31">
        <v>0</v>
      </c>
      <c r="R23" s="27"/>
      <c r="S23" s="32">
        <v>41</v>
      </c>
      <c r="T23" s="29" t="s">
        <v>82</v>
      </c>
      <c r="U23" s="30"/>
      <c r="V23" s="46">
        <v>6.7910956986405475</v>
      </c>
      <c r="W23" s="35">
        <v>7.0691648233874221E-2</v>
      </c>
      <c r="X23" s="35">
        <v>0</v>
      </c>
      <c r="Y23" s="35">
        <v>2.2672611858666338E-2</v>
      </c>
      <c r="Z23" s="35">
        <v>6.8391147350157544</v>
      </c>
      <c r="AA23" s="47">
        <v>0</v>
      </c>
      <c r="AB23" s="31">
        <v>258.8304406151006</v>
      </c>
      <c r="AC23" s="31">
        <v>2.6942854691098104</v>
      </c>
      <c r="AD23" s="31">
        <v>0</v>
      </c>
      <c r="AE23" s="31">
        <v>0.86412596401027031</v>
      </c>
      <c r="AF23" s="31">
        <v>260.66060012020012</v>
      </c>
      <c r="AG23" s="31">
        <v>0</v>
      </c>
    </row>
    <row r="24" spans="1:33" s="32" customFormat="1" ht="18" customHeight="1" x14ac:dyDescent="0.2">
      <c r="A24" s="27"/>
      <c r="B24" s="28">
        <v>7</v>
      </c>
      <c r="C24" s="29" t="s">
        <v>50</v>
      </c>
      <c r="D24" s="30"/>
      <c r="E24" s="46">
        <v>6.0253715669934912E-2</v>
      </c>
      <c r="F24" s="35">
        <v>0</v>
      </c>
      <c r="G24" s="35">
        <v>0</v>
      </c>
      <c r="H24" s="35">
        <v>0</v>
      </c>
      <c r="I24" s="35">
        <v>6.0253715669934912E-2</v>
      </c>
      <c r="J24" s="47">
        <v>0</v>
      </c>
      <c r="K24" s="31">
        <v>2.2964623777379809</v>
      </c>
      <c r="L24" s="31">
        <v>0</v>
      </c>
      <c r="M24" s="31">
        <v>0</v>
      </c>
      <c r="N24" s="31">
        <v>0</v>
      </c>
      <c r="O24" s="31">
        <v>2.2964623777379809</v>
      </c>
      <c r="P24" s="31">
        <v>0</v>
      </c>
      <c r="R24" s="27"/>
      <c r="S24" s="25" t="s">
        <v>83</v>
      </c>
      <c r="T24" s="26" t="s">
        <v>84</v>
      </c>
      <c r="U24" s="23"/>
      <c r="V24" s="65">
        <v>63.576072621844624</v>
      </c>
      <c r="W24" s="66">
        <v>1.3437704966060962</v>
      </c>
      <c r="X24" s="66">
        <v>0</v>
      </c>
      <c r="Y24" s="66">
        <v>8.6413613600939104E-2</v>
      </c>
      <c r="Z24" s="66">
        <v>64.817177894553552</v>
      </c>
      <c r="AA24" s="67">
        <v>1.6251610296233947E-2</v>
      </c>
      <c r="AB24" s="68">
        <f>SUM(AB25:AB32)</f>
        <v>2423.088058173551</v>
      </c>
      <c r="AC24" s="68">
        <f>SUM(AC25:AC32)</f>
        <v>51.215403987276062</v>
      </c>
      <c r="AD24" s="68">
        <f>SUM(AD25:AD32)</f>
        <v>0</v>
      </c>
      <c r="AE24" s="68">
        <f>SUM(AE25:AE32)</f>
        <v>3.2935000000002175</v>
      </c>
      <c r="AF24" s="68">
        <f>SUM(AF25:AF32)</f>
        <v>2470.3905611627638</v>
      </c>
      <c r="AG24" s="68">
        <f>SUM(AG25:AG32)</f>
        <v>0.61940099806297599</v>
      </c>
    </row>
    <row r="25" spans="1:33" s="24" customFormat="1" ht="18" customHeight="1" x14ac:dyDescent="0.2">
      <c r="A25" s="21"/>
      <c r="B25" s="28">
        <v>8</v>
      </c>
      <c r="C25" s="29" t="s">
        <v>51</v>
      </c>
      <c r="D25" s="30"/>
      <c r="E25" s="46">
        <v>1.5432930234163644</v>
      </c>
      <c r="F25" s="35">
        <v>1.1285753461254631E-2</v>
      </c>
      <c r="G25" s="35">
        <v>0</v>
      </c>
      <c r="H25" s="35">
        <v>0</v>
      </c>
      <c r="I25" s="35">
        <v>1.5417126913470955</v>
      </c>
      <c r="J25" s="47">
        <v>1.2866085530523579E-2</v>
      </c>
      <c r="K25" s="31">
        <v>58.81984748485155</v>
      </c>
      <c r="L25" s="31">
        <v>0.43013626529142901</v>
      </c>
      <c r="M25" s="31">
        <v>0</v>
      </c>
      <c r="N25" s="31">
        <v>0</v>
      </c>
      <c r="O25" s="31">
        <v>58.75961596052052</v>
      </c>
      <c r="P25" s="31">
        <v>0.49036778962246402</v>
      </c>
      <c r="R25" s="27"/>
      <c r="S25" s="32">
        <v>42</v>
      </c>
      <c r="T25" s="29" t="s">
        <v>85</v>
      </c>
      <c r="U25" s="30"/>
      <c r="V25" s="46">
        <v>0</v>
      </c>
      <c r="W25" s="35">
        <v>0</v>
      </c>
      <c r="X25" s="35">
        <v>0</v>
      </c>
      <c r="Y25" s="35">
        <v>0</v>
      </c>
      <c r="Z25" s="35">
        <v>0</v>
      </c>
      <c r="AA25" s="47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</row>
    <row r="26" spans="1:33" s="24" customFormat="1" ht="18" customHeight="1" x14ac:dyDescent="0.2">
      <c r="A26" s="21"/>
      <c r="B26" s="25" t="s">
        <v>52</v>
      </c>
      <c r="C26" s="26" t="s">
        <v>53</v>
      </c>
      <c r="D26" s="30"/>
      <c r="E26" s="65">
        <v>1300.7210427997416</v>
      </c>
      <c r="F26" s="66">
        <v>5954.3489554148064</v>
      </c>
      <c r="G26" s="66">
        <v>163.45644574081072</v>
      </c>
      <c r="H26" s="66">
        <v>467.76714393088025</v>
      </c>
      <c r="I26" s="66">
        <v>6417.4227077130363</v>
      </c>
      <c r="J26" s="67">
        <v>206.42370082982072</v>
      </c>
      <c r="K26" s="68">
        <f>+K28+K30+K32+K34+K36+K38+K40+K42+K44+K46+K48+K50+K52+K54+K56+K58+K60+K62+K64+K66+K68+K70+K72+K74</f>
        <v>49574.651214616904</v>
      </c>
      <c r="L26" s="68">
        <f>+L28+L30+L32+L34+L36+L38+L40+L42+L44+L46+L48+L50+L52+L54+L56+L58+L60+L62+L64+L66+L68+L70+L72+L74</f>
        <v>226939.33822999898</v>
      </c>
      <c r="M26" s="68">
        <f>+M28+M30+M32+M34+M36+M38+M40+M42+M44+M46+M48+M50+M52+M54+M56+M58+M60+M62+M64+M66+M68+M70+M72+M74</f>
        <v>6229.8494602191377</v>
      </c>
      <c r="N26" s="68">
        <f>+N28+N30+N32+N34+N36+N38+N40+N42+N44+N46+N48+N50+N52+N54+N56+N58+N60+N62+N64+N66+N68+N70+N72+N74</f>
        <v>17828.106294118839</v>
      </c>
      <c r="O26" s="68">
        <f>+O28+O30+O32+O34+O36+O38+O40+O42+O44+O46+O48+O50+O52+O54+O56+O58+O60+O62+O64+O66+O68+O70+O72+O74</f>
        <v>244588.56431418331</v>
      </c>
      <c r="P26" s="68">
        <f>+P28+P30+P32+P34+P36+P38+P40+P42+P44+P46+P48+P50+P52+P54+P56+P58+P60+P62+P64+P66+P68+P70+P72+P74</f>
        <v>7867.4693760945902</v>
      </c>
      <c r="R26" s="21"/>
      <c r="S26" s="32">
        <v>43</v>
      </c>
      <c r="T26" s="29" t="s">
        <v>86</v>
      </c>
      <c r="U26" s="30"/>
      <c r="V26" s="46">
        <v>0</v>
      </c>
      <c r="W26" s="35">
        <v>0</v>
      </c>
      <c r="X26" s="35">
        <v>0</v>
      </c>
      <c r="Y26" s="35">
        <v>0</v>
      </c>
      <c r="Z26" s="35">
        <v>0</v>
      </c>
      <c r="AA26" s="47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</row>
    <row r="27" spans="1:33" s="32" customFormat="1" ht="18" customHeight="1" x14ac:dyDescent="0.2">
      <c r="A27" s="27"/>
      <c r="B27" s="62"/>
      <c r="C27" s="26" t="s">
        <v>151</v>
      </c>
      <c r="D27" s="23"/>
      <c r="E27" s="65">
        <v>7.4643579741465791</v>
      </c>
      <c r="F27" s="66">
        <v>19.363250468557972</v>
      </c>
      <c r="G27" s="66">
        <v>0</v>
      </c>
      <c r="H27" s="66">
        <v>0.19948190663104076</v>
      </c>
      <c r="I27" s="66">
        <v>26.596650619918339</v>
      </c>
      <c r="J27" s="67">
        <v>3.1475916154813995E-2</v>
      </c>
      <c r="K27" s="68">
        <f>K26 - (K29+K31+K33+K35+K37+K39+K41+K43+K45+K47+K49+K51+K53+K55+K57+K59+K61+K63+K65+K67+K69+K71+K73+K75)</f>
        <v>284.49062553248223</v>
      </c>
      <c r="L27" s="68">
        <f>L26 - (L29+L31+L33+L35+L37+L39+L41+L43+L45+L47+L49+L51+L53+L55+L57+L59+L61+L63+L65+L67+L69+L71+L73+L75)</f>
        <v>737.99558612031979</v>
      </c>
      <c r="M27" s="68">
        <f>M26 - (M29+M31+M33+M35+M37+M39+M41+M43+M45+M47+M49+M51+M53+M55+M57+M59+M61+M63+M65+M67+M69+M71+M73+M75)</f>
        <v>0</v>
      </c>
      <c r="N27" s="68">
        <f>N26 - (N29+N31+N33+N35+N37+N39+N41+N43+N45+N47+N49+N51+N53+N55+N57+N59+N61+N63+N65+N67+N69+N71+N73+N75)</f>
        <v>7.602895332249318</v>
      </c>
      <c r="O27" s="68">
        <f>O26 - (O29+O31+O33+O35+O37+O39+O41+O43+O45+O47+O49+O51+O53+O55+O57+O59+O61+O63+O65+O67+O69+O71+O73+O75)</f>
        <v>1013.6836681917775</v>
      </c>
      <c r="P27" s="68">
        <f>P26 - (P29+P31+P33+P35+P37+P39+P41+P43+P45+P47+P49+P51+P53+P55+P57+P59+P61+P63+P65+P67+P69+P71+P73+P75)</f>
        <v>1.1996481287615097</v>
      </c>
      <c r="R27" s="27"/>
      <c r="S27" s="32">
        <v>44</v>
      </c>
      <c r="T27" s="29" t="s">
        <v>87</v>
      </c>
      <c r="U27" s="30"/>
      <c r="V27" s="46">
        <v>0.30050948885310724</v>
      </c>
      <c r="W27" s="35">
        <v>0</v>
      </c>
      <c r="X27" s="35">
        <v>0</v>
      </c>
      <c r="Y27" s="35">
        <v>0</v>
      </c>
      <c r="Z27" s="35">
        <v>0.30050948885310724</v>
      </c>
      <c r="AA27" s="47">
        <v>0</v>
      </c>
      <c r="AB27" s="31">
        <v>11.453380553073158</v>
      </c>
      <c r="AC27" s="31">
        <v>0</v>
      </c>
      <c r="AD27" s="31">
        <v>0</v>
      </c>
      <c r="AE27" s="31">
        <v>0</v>
      </c>
      <c r="AF27" s="31">
        <v>11.453380553073158</v>
      </c>
      <c r="AG27" s="31">
        <v>0</v>
      </c>
    </row>
    <row r="28" spans="1:33" s="32" customFormat="1" ht="18" customHeight="1" x14ac:dyDescent="0.2">
      <c r="A28" s="27"/>
      <c r="B28" s="28">
        <v>9</v>
      </c>
      <c r="C28" s="29" t="s">
        <v>54</v>
      </c>
      <c r="D28" s="23"/>
      <c r="E28" s="46">
        <v>173.18048899234583</v>
      </c>
      <c r="F28" s="35">
        <v>1780.9599687399943</v>
      </c>
      <c r="G28" s="35">
        <v>5.6737830903887305</v>
      </c>
      <c r="H28" s="35">
        <v>86.797127895576665</v>
      </c>
      <c r="I28" s="35">
        <v>1857.4639306640511</v>
      </c>
      <c r="J28" s="47">
        <v>4.2056160823239326</v>
      </c>
      <c r="K28" s="31">
        <v>6600.4639399795924</v>
      </c>
      <c r="L28" s="31">
        <v>67878.097126374705</v>
      </c>
      <c r="M28" s="31">
        <v>216.24607315337914</v>
      </c>
      <c r="N28" s="31">
        <v>3308.1169599531013</v>
      </c>
      <c r="O28" s="31">
        <v>70793.908514155381</v>
      </c>
      <c r="P28" s="31">
        <v>160.28951909244375</v>
      </c>
      <c r="R28" s="27"/>
      <c r="S28" s="32">
        <v>45</v>
      </c>
      <c r="T28" s="29" t="s">
        <v>88</v>
      </c>
      <c r="U28" s="30"/>
      <c r="V28" s="46">
        <v>0</v>
      </c>
      <c r="W28" s="35">
        <v>0</v>
      </c>
      <c r="X28" s="35">
        <v>0</v>
      </c>
      <c r="Y28" s="35">
        <v>0</v>
      </c>
      <c r="Z28" s="35">
        <v>0</v>
      </c>
      <c r="AA28" s="47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</row>
    <row r="29" spans="1:33" s="32" customFormat="1" ht="18" customHeight="1" x14ac:dyDescent="0.2">
      <c r="A29" s="27"/>
      <c r="B29" s="33"/>
      <c r="C29" s="29" t="s">
        <v>152</v>
      </c>
      <c r="D29" s="30"/>
      <c r="E29" s="46">
        <v>171.47403198074011</v>
      </c>
      <c r="F29" s="35">
        <v>1775.1650913413623</v>
      </c>
      <c r="G29" s="35">
        <v>5.6737830903887305</v>
      </c>
      <c r="H29" s="35">
        <v>86.62221026628032</v>
      </c>
      <c r="I29" s="35">
        <v>1850.1375138831097</v>
      </c>
      <c r="J29" s="47">
        <v>4.2056160823239326</v>
      </c>
      <c r="K29" s="31">
        <v>6535.4253895299125</v>
      </c>
      <c r="L29" s="31">
        <v>67657.235760704556</v>
      </c>
      <c r="M29" s="31">
        <v>216.24607315337914</v>
      </c>
      <c r="N29" s="31">
        <v>3301.450288023977</v>
      </c>
      <c r="O29" s="31">
        <v>70514.675269964675</v>
      </c>
      <c r="P29" s="31">
        <v>160.28951909244375</v>
      </c>
      <c r="R29" s="27"/>
      <c r="S29" s="32">
        <v>46</v>
      </c>
      <c r="T29" s="29" t="s">
        <v>89</v>
      </c>
      <c r="U29" s="30"/>
      <c r="V29" s="46">
        <v>2.5847532190248241</v>
      </c>
      <c r="W29" s="35">
        <v>8.64136136009334E-2</v>
      </c>
      <c r="X29" s="35">
        <v>0</v>
      </c>
      <c r="Y29" s="35">
        <v>8.6413613600933262E-2</v>
      </c>
      <c r="Z29" s="35">
        <v>2.5847532190248241</v>
      </c>
      <c r="AA29" s="47">
        <v>0</v>
      </c>
      <c r="AB29" s="31">
        <v>98.513236191829691</v>
      </c>
      <c r="AC29" s="31">
        <v>3.2934999999999999</v>
      </c>
      <c r="AD29" s="31">
        <v>0</v>
      </c>
      <c r="AE29" s="31">
        <v>3.2934999999999945</v>
      </c>
      <c r="AF29" s="31">
        <v>98.513236191829691</v>
      </c>
      <c r="AG29" s="31">
        <v>0</v>
      </c>
    </row>
    <row r="30" spans="1:33" s="32" customFormat="1" ht="18" customHeight="1" x14ac:dyDescent="0.2">
      <c r="A30" s="27"/>
      <c r="B30" s="33">
        <v>10</v>
      </c>
      <c r="C30" s="29" t="s">
        <v>6</v>
      </c>
      <c r="D30" s="30"/>
      <c r="E30" s="46">
        <v>201.52714580229684</v>
      </c>
      <c r="F30" s="35">
        <v>921.88058220045627</v>
      </c>
      <c r="G30" s="35">
        <v>0</v>
      </c>
      <c r="H30" s="35">
        <v>261.63574008224361</v>
      </c>
      <c r="I30" s="35">
        <v>790.52414672883083</v>
      </c>
      <c r="J30" s="47">
        <v>71.247841191678816</v>
      </c>
      <c r="K30" s="31">
        <v>7680.8459575019479</v>
      </c>
      <c r="L30" s="31">
        <v>35135.826069011964</v>
      </c>
      <c r="M30" s="31">
        <v>0</v>
      </c>
      <c r="N30" s="31">
        <v>9971.7772935671055</v>
      </c>
      <c r="O30" s="31">
        <v>30129.410966136027</v>
      </c>
      <c r="P30" s="31">
        <v>2715.4837668107834</v>
      </c>
      <c r="R30" s="27"/>
      <c r="S30" s="32">
        <v>47</v>
      </c>
      <c r="T30" s="29" t="s">
        <v>90</v>
      </c>
      <c r="U30" s="30"/>
      <c r="V30" s="46">
        <v>2.0427392414328085</v>
      </c>
      <c r="W30" s="35">
        <v>1.2411052727089287</v>
      </c>
      <c r="X30" s="35">
        <v>0</v>
      </c>
      <c r="Y30" s="35">
        <v>1.1185771747063625E-15</v>
      </c>
      <c r="Z30" s="35">
        <v>3.2838445141417361</v>
      </c>
      <c r="AA30" s="47">
        <v>0</v>
      </c>
      <c r="AB30" s="31">
        <v>77.855344908134754</v>
      </c>
      <c r="AC30" s="31">
        <v>47.302502989213082</v>
      </c>
      <c r="AD30" s="31">
        <v>0</v>
      </c>
      <c r="AE30" s="31">
        <v>4.2632564145606011E-14</v>
      </c>
      <c r="AF30" s="31">
        <v>125.15784789734779</v>
      </c>
      <c r="AG30" s="31">
        <v>0</v>
      </c>
    </row>
    <row r="31" spans="1:33" s="32" customFormat="1" ht="18" customHeight="1" x14ac:dyDescent="0.2">
      <c r="A31" s="27"/>
      <c r="B31" s="33"/>
      <c r="C31" s="29" t="s">
        <v>152</v>
      </c>
      <c r="D31" s="30"/>
      <c r="E31" s="46">
        <v>201.5242214123372</v>
      </c>
      <c r="F31" s="35">
        <v>921.00901131451167</v>
      </c>
      <c r="G31" s="35">
        <v>0</v>
      </c>
      <c r="H31" s="35">
        <v>261.63574008224361</v>
      </c>
      <c r="I31" s="35">
        <v>789.64965145292638</v>
      </c>
      <c r="J31" s="47">
        <v>71.247841191678816</v>
      </c>
      <c r="K31" s="31">
        <v>7680.7344996201309</v>
      </c>
      <c r="L31" s="31">
        <v>35102.607706843766</v>
      </c>
      <c r="M31" s="31">
        <v>0</v>
      </c>
      <c r="N31" s="31">
        <v>9971.7772935671055</v>
      </c>
      <c r="O31" s="31">
        <v>30096.081146086006</v>
      </c>
      <c r="P31" s="31">
        <v>2715.4837668107834</v>
      </c>
      <c r="R31" s="27"/>
      <c r="S31" s="32">
        <v>48</v>
      </c>
      <c r="T31" s="29" t="s">
        <v>91</v>
      </c>
      <c r="U31" s="30"/>
      <c r="V31" s="46">
        <v>58.15130524582699</v>
      </c>
      <c r="W31" s="35">
        <v>1.6251610296233947E-2</v>
      </c>
      <c r="X31" s="35">
        <v>0</v>
      </c>
      <c r="Y31" s="35">
        <v>4.7306493013623255E-15</v>
      </c>
      <c r="Z31" s="35">
        <v>58.15130524582699</v>
      </c>
      <c r="AA31" s="47">
        <v>1.6251610296233947E-2</v>
      </c>
      <c r="AB31" s="31">
        <v>2216.3327726531097</v>
      </c>
      <c r="AC31" s="31">
        <v>0.61940099806297599</v>
      </c>
      <c r="AD31" s="31">
        <v>0</v>
      </c>
      <c r="AE31" s="31">
        <v>1.8030021919912542E-13</v>
      </c>
      <c r="AF31" s="31">
        <v>2216.3327726531097</v>
      </c>
      <c r="AG31" s="31">
        <v>0.61940099806297599</v>
      </c>
    </row>
    <row r="32" spans="1:33" s="32" customFormat="1" ht="18" customHeight="1" x14ac:dyDescent="0.2">
      <c r="A32" s="27"/>
      <c r="B32" s="33">
        <v>11</v>
      </c>
      <c r="C32" s="29" t="s">
        <v>55</v>
      </c>
      <c r="D32" s="30"/>
      <c r="E32" s="46">
        <v>109.4936782116021</v>
      </c>
      <c r="F32" s="35">
        <v>297.46774812078593</v>
      </c>
      <c r="G32" s="35">
        <v>1.2987608815490499</v>
      </c>
      <c r="H32" s="35">
        <v>10.822851799358386</v>
      </c>
      <c r="I32" s="35">
        <v>325.87440231127437</v>
      </c>
      <c r="J32" s="47">
        <v>68.965411340206202</v>
      </c>
      <c r="K32" s="31">
        <v>4173.1552953598075</v>
      </c>
      <c r="L32" s="31">
        <v>11337.450056888098</v>
      </c>
      <c r="M32" s="31">
        <v>49.499943181818203</v>
      </c>
      <c r="N32" s="31">
        <v>412.49359812447216</v>
      </c>
      <c r="O32" s="31">
        <v>12420.118767034055</v>
      </c>
      <c r="P32" s="31">
        <v>2628.4930439075597</v>
      </c>
      <c r="R32" s="27"/>
      <c r="S32" s="32">
        <v>49</v>
      </c>
      <c r="T32" s="29" t="s">
        <v>92</v>
      </c>
      <c r="U32" s="23"/>
      <c r="V32" s="46">
        <v>0.49676542670688373</v>
      </c>
      <c r="W32" s="35">
        <v>0</v>
      </c>
      <c r="X32" s="35">
        <v>0</v>
      </c>
      <c r="Y32" s="35">
        <v>0</v>
      </c>
      <c r="Z32" s="35">
        <v>0.49676542670688373</v>
      </c>
      <c r="AA32" s="47">
        <v>0</v>
      </c>
      <c r="AB32" s="31">
        <v>18.933323867403331</v>
      </c>
      <c r="AC32" s="31">
        <v>0</v>
      </c>
      <c r="AD32" s="31">
        <v>0</v>
      </c>
      <c r="AE32" s="31">
        <v>0</v>
      </c>
      <c r="AF32" s="31">
        <v>18.933323867403331</v>
      </c>
      <c r="AG32" s="31">
        <v>0</v>
      </c>
    </row>
    <row r="33" spans="1:33" s="32" customFormat="1" ht="18" customHeight="1" x14ac:dyDescent="0.2">
      <c r="A33" s="27"/>
      <c r="B33" s="33"/>
      <c r="C33" s="29" t="s">
        <v>152</v>
      </c>
      <c r="D33" s="30"/>
      <c r="E33" s="46">
        <v>108.17039018332251</v>
      </c>
      <c r="F33" s="35">
        <v>295.3299886826631</v>
      </c>
      <c r="G33" s="35">
        <v>1.2987608815490499</v>
      </c>
      <c r="H33" s="35">
        <v>10.798287522023697</v>
      </c>
      <c r="I33" s="35">
        <v>322.43791912220667</v>
      </c>
      <c r="J33" s="47">
        <v>68.965411340206202</v>
      </c>
      <c r="K33" s="31">
        <v>4122.720543941291</v>
      </c>
      <c r="L33" s="31">
        <v>11255.973187491429</v>
      </c>
      <c r="M33" s="31">
        <v>49.499943181818203</v>
      </c>
      <c r="N33" s="31">
        <v>411.55737472134712</v>
      </c>
      <c r="O33" s="31">
        <v>12289.143369621994</v>
      </c>
      <c r="P33" s="31">
        <v>2628.4930439075597</v>
      </c>
      <c r="R33" s="27"/>
      <c r="S33" s="25" t="s">
        <v>93</v>
      </c>
      <c r="T33" s="26" t="s">
        <v>94</v>
      </c>
      <c r="U33" s="30"/>
      <c r="V33" s="65">
        <v>70.070564586311392</v>
      </c>
      <c r="W33" s="66">
        <v>25.16269045609998</v>
      </c>
      <c r="X33" s="66">
        <v>0</v>
      </c>
      <c r="Y33" s="66">
        <v>0.80126392591467643</v>
      </c>
      <c r="Z33" s="66">
        <v>94.131955167658546</v>
      </c>
      <c r="AA33" s="67">
        <v>0.30003594883813889</v>
      </c>
      <c r="AB33" s="68">
        <f>SUM(AB34:AB45)</f>
        <v>2670.6139790747484</v>
      </c>
      <c r="AC33" s="68">
        <f>SUM(AC34:AC45)</f>
        <v>959.0308466890699</v>
      </c>
      <c r="AD33" s="68">
        <f>SUM(AD34:AD45)</f>
        <v>0</v>
      </c>
      <c r="AE33" s="68">
        <f>SUM(AE34:AE45)</f>
        <v>30.538738400490661</v>
      </c>
      <c r="AF33" s="68">
        <f>SUM(AF34:AF45)</f>
        <v>3587.6707549391808</v>
      </c>
      <c r="AG33" s="68">
        <f>SUM(AG34:AG45)</f>
        <v>11.435332424146381</v>
      </c>
    </row>
    <row r="34" spans="1:33" s="32" customFormat="1" ht="18" customHeight="1" x14ac:dyDescent="0.2">
      <c r="A34" s="27"/>
      <c r="B34" s="33">
        <v>12</v>
      </c>
      <c r="C34" s="29" t="s">
        <v>56</v>
      </c>
      <c r="D34" s="30"/>
      <c r="E34" s="46">
        <v>61.559492982475653</v>
      </c>
      <c r="F34" s="35">
        <v>340.52030945394188</v>
      </c>
      <c r="G34" s="35">
        <v>102.03752252634426</v>
      </c>
      <c r="H34" s="35">
        <v>3.241201132107292</v>
      </c>
      <c r="I34" s="35">
        <v>295.67742635679247</v>
      </c>
      <c r="J34" s="47">
        <v>1.1236524211734833</v>
      </c>
      <c r="K34" s="31">
        <v>2346.2297396112317</v>
      </c>
      <c r="L34" s="31">
        <v>12978.321267361553</v>
      </c>
      <c r="M34" s="31">
        <v>3888.9772853670461</v>
      </c>
      <c r="N34" s="31">
        <v>123.53257182245716</v>
      </c>
      <c r="O34" s="31">
        <v>11269.215151715138</v>
      </c>
      <c r="P34" s="31">
        <v>42.825998068143434</v>
      </c>
      <c r="R34" s="27"/>
      <c r="S34" s="32">
        <v>50</v>
      </c>
      <c r="T34" s="29" t="s">
        <v>95</v>
      </c>
      <c r="U34" s="30"/>
      <c r="V34" s="46">
        <v>4.0759072649428392</v>
      </c>
      <c r="W34" s="35">
        <v>2.5339780465153212E-3</v>
      </c>
      <c r="X34" s="35">
        <v>0</v>
      </c>
      <c r="Y34" s="35">
        <v>0</v>
      </c>
      <c r="Z34" s="35">
        <v>4.0784412429893546</v>
      </c>
      <c r="AA34" s="47">
        <v>0</v>
      </c>
      <c r="AB34" s="31">
        <v>155.3459</v>
      </c>
      <c r="AC34" s="31">
        <v>9.6578031497898897E-2</v>
      </c>
      <c r="AD34" s="31">
        <v>0</v>
      </c>
      <c r="AE34" s="31">
        <v>0</v>
      </c>
      <c r="AF34" s="31">
        <v>155.4424780314979</v>
      </c>
      <c r="AG34" s="31">
        <v>0</v>
      </c>
    </row>
    <row r="35" spans="1:33" s="32" customFormat="1" ht="18" customHeight="1" x14ac:dyDescent="0.2">
      <c r="A35" s="27"/>
      <c r="B35" s="33"/>
      <c r="C35" s="29" t="s">
        <v>152</v>
      </c>
      <c r="D35" s="30"/>
      <c r="E35" s="46">
        <v>61.533667290064649</v>
      </c>
      <c r="F35" s="35">
        <v>339.18914685687622</v>
      </c>
      <c r="G35" s="35">
        <v>102.03752252634426</v>
      </c>
      <c r="H35" s="35">
        <v>3.2412011321073395</v>
      </c>
      <c r="I35" s="35">
        <v>294.32043806731582</v>
      </c>
      <c r="J35" s="47">
        <v>1.1236524211734833</v>
      </c>
      <c r="K35" s="31">
        <v>2345.2454396333551</v>
      </c>
      <c r="L35" s="31">
        <v>12927.586390867644</v>
      </c>
      <c r="M35" s="31">
        <v>3888.9772853670461</v>
      </c>
      <c r="N35" s="31">
        <v>123.53257182245898</v>
      </c>
      <c r="O35" s="31">
        <v>11217.495975243351</v>
      </c>
      <c r="P35" s="31">
        <v>42.825998068143434</v>
      </c>
      <c r="R35" s="27"/>
      <c r="S35" s="32">
        <v>51</v>
      </c>
      <c r="T35" s="29" t="s">
        <v>96</v>
      </c>
      <c r="U35" s="30"/>
      <c r="V35" s="46">
        <v>1.0016475217334852E-2</v>
      </c>
      <c r="W35" s="35">
        <v>3.9664197017214491</v>
      </c>
      <c r="X35" s="35">
        <v>0</v>
      </c>
      <c r="Y35" s="35">
        <v>0</v>
      </c>
      <c r="Z35" s="35">
        <v>3.9764361769387842</v>
      </c>
      <c r="AA35" s="47">
        <v>0</v>
      </c>
      <c r="AB35" s="31">
        <v>0.38175999999999999</v>
      </c>
      <c r="AC35" s="31">
        <v>151.172977766532</v>
      </c>
      <c r="AD35" s="31">
        <v>0</v>
      </c>
      <c r="AE35" s="31">
        <v>0</v>
      </c>
      <c r="AF35" s="31">
        <v>151.55473776653201</v>
      </c>
      <c r="AG35" s="31">
        <v>0</v>
      </c>
    </row>
    <row r="36" spans="1:33" s="32" customFormat="1" ht="18" customHeight="1" x14ac:dyDescent="0.2">
      <c r="A36" s="27"/>
      <c r="B36" s="33">
        <v>13</v>
      </c>
      <c r="C36" s="29" t="s">
        <v>7</v>
      </c>
      <c r="D36" s="30"/>
      <c r="E36" s="46">
        <v>0.60140832387962584</v>
      </c>
      <c r="F36" s="35">
        <v>21.98144536052602</v>
      </c>
      <c r="G36" s="35">
        <v>0.72250530351553033</v>
      </c>
      <c r="H36" s="35">
        <v>0.16501577232359096</v>
      </c>
      <c r="I36" s="35">
        <v>21.695332608566524</v>
      </c>
      <c r="J36" s="47">
        <v>0</v>
      </c>
      <c r="K36" s="31">
        <v>22.921600337705964</v>
      </c>
      <c r="L36" s="31">
        <v>837.78339173760071</v>
      </c>
      <c r="M36" s="31">
        <v>27.536994669815499</v>
      </c>
      <c r="N36" s="31">
        <v>6.289280398081587</v>
      </c>
      <c r="O36" s="31">
        <v>826.87871700740959</v>
      </c>
      <c r="P36" s="31">
        <v>0</v>
      </c>
      <c r="R36" s="27"/>
      <c r="S36" s="32">
        <v>52</v>
      </c>
      <c r="T36" s="29" t="s">
        <v>97</v>
      </c>
      <c r="U36" s="30"/>
      <c r="V36" s="46">
        <v>0.51594628500618522</v>
      </c>
      <c r="W36" s="35">
        <v>6.8397842290587656</v>
      </c>
      <c r="X36" s="35">
        <v>0</v>
      </c>
      <c r="Y36" s="35">
        <v>0.31753207839565839</v>
      </c>
      <c r="Z36" s="35">
        <v>6.9227679277291942</v>
      </c>
      <c r="AA36" s="47">
        <v>0.11543050794009779</v>
      </c>
      <c r="AB36" s="31">
        <v>19.66436790290085</v>
      </c>
      <c r="AC36" s="31">
        <v>260.68611668568991</v>
      </c>
      <c r="AD36" s="31">
        <v>0</v>
      </c>
      <c r="AE36" s="31">
        <v>12.102166043254147</v>
      </c>
      <c r="AF36" s="31">
        <v>263.84889162568044</v>
      </c>
      <c r="AG36" s="31">
        <v>4.3994269196561602</v>
      </c>
    </row>
    <row r="37" spans="1:33" s="32" customFormat="1" ht="18" customHeight="1" x14ac:dyDescent="0.2">
      <c r="A37" s="27"/>
      <c r="B37" s="33"/>
      <c r="C37" s="29" t="s">
        <v>152</v>
      </c>
      <c r="D37" s="30"/>
      <c r="E37" s="46">
        <v>0.54557936967710541</v>
      </c>
      <c r="F37" s="35">
        <v>21.644609172495425</v>
      </c>
      <c r="G37" s="35">
        <v>0.72250530351553033</v>
      </c>
      <c r="H37" s="35">
        <v>0.16501577232358799</v>
      </c>
      <c r="I37" s="35">
        <v>21.302667466333411</v>
      </c>
      <c r="J37" s="47">
        <v>0</v>
      </c>
      <c r="K37" s="31">
        <v>20.793779812630561</v>
      </c>
      <c r="L37" s="31">
        <v>824.94548415509928</v>
      </c>
      <c r="M37" s="31">
        <v>27.536994669815499</v>
      </c>
      <c r="N37" s="31">
        <v>6.2892803980814733</v>
      </c>
      <c r="O37" s="31">
        <v>811.91298889983284</v>
      </c>
      <c r="P37" s="31">
        <v>0</v>
      </c>
      <c r="R37" s="27"/>
      <c r="S37" s="32">
        <v>53</v>
      </c>
      <c r="T37" s="29" t="s">
        <v>98</v>
      </c>
      <c r="U37" s="30"/>
      <c r="V37" s="46">
        <v>0.44933970615367219</v>
      </c>
      <c r="W37" s="35">
        <v>1.0689791701150904</v>
      </c>
      <c r="X37" s="35">
        <v>0</v>
      </c>
      <c r="Y37" s="35">
        <v>0</v>
      </c>
      <c r="Z37" s="35">
        <v>1.5183188762687627</v>
      </c>
      <c r="AA37" s="47">
        <v>0</v>
      </c>
      <c r="AB37" s="31">
        <v>17.125777531436714</v>
      </c>
      <c r="AC37" s="31">
        <v>40.742225096995845</v>
      </c>
      <c r="AD37" s="31">
        <v>0</v>
      </c>
      <c r="AE37" s="31">
        <v>0</v>
      </c>
      <c r="AF37" s="31">
        <v>57.868002628432563</v>
      </c>
      <c r="AG37" s="31">
        <v>0</v>
      </c>
    </row>
    <row r="38" spans="1:33" s="32" customFormat="1" ht="18" customHeight="1" x14ac:dyDescent="0.2">
      <c r="A38" s="27"/>
      <c r="B38" s="33">
        <v>14</v>
      </c>
      <c r="C38" s="29" t="s">
        <v>57</v>
      </c>
      <c r="D38" s="30"/>
      <c r="E38" s="46">
        <v>48.323619701909294</v>
      </c>
      <c r="F38" s="35">
        <v>150.62167272295906</v>
      </c>
      <c r="G38" s="35">
        <v>0</v>
      </c>
      <c r="H38" s="35">
        <v>4.8191314282113433</v>
      </c>
      <c r="I38" s="35">
        <v>186.98642249519426</v>
      </c>
      <c r="J38" s="47">
        <v>7.1397385014627668</v>
      </c>
      <c r="K38" s="31">
        <v>1841.7681526805072</v>
      </c>
      <c r="L38" s="31">
        <v>5740.6750908945596</v>
      </c>
      <c r="M38" s="31">
        <v>0</v>
      </c>
      <c r="N38" s="31">
        <v>183.67255687410136</v>
      </c>
      <c r="O38" s="31">
        <v>7126.6523505420246</v>
      </c>
      <c r="P38" s="31">
        <v>272.11833615894091</v>
      </c>
      <c r="R38" s="27"/>
      <c r="S38" s="32">
        <v>54</v>
      </c>
      <c r="T38" s="29" t="s">
        <v>99</v>
      </c>
      <c r="U38" s="30"/>
      <c r="V38" s="46">
        <v>2.0547610677526409</v>
      </c>
      <c r="W38" s="35">
        <v>4.0906212210150397</v>
      </c>
      <c r="X38" s="35">
        <v>0</v>
      </c>
      <c r="Y38" s="35">
        <v>1.4914362329418169E-15</v>
      </c>
      <c r="Z38" s="35">
        <v>6.1453822887676797</v>
      </c>
      <c r="AA38" s="47">
        <v>0</v>
      </c>
      <c r="AB38" s="31">
        <v>78.313535271139557</v>
      </c>
      <c r="AC38" s="31">
        <v>155.90669606330999</v>
      </c>
      <c r="AD38" s="31">
        <v>0</v>
      </c>
      <c r="AE38" s="31">
        <v>5.6843418860808015E-14</v>
      </c>
      <c r="AF38" s="31">
        <v>234.22023133444949</v>
      </c>
      <c r="AG38" s="31">
        <v>0</v>
      </c>
    </row>
    <row r="39" spans="1:33" s="32" customFormat="1" ht="18" customHeight="1" x14ac:dyDescent="0.2">
      <c r="A39" s="27"/>
      <c r="B39" s="33"/>
      <c r="C39" s="29" t="s">
        <v>152</v>
      </c>
      <c r="D39" s="30"/>
      <c r="E39" s="46">
        <v>47.597661690847147</v>
      </c>
      <c r="F39" s="35">
        <v>150.29256312844473</v>
      </c>
      <c r="G39" s="35">
        <v>0</v>
      </c>
      <c r="H39" s="35">
        <v>4.8191314282113193</v>
      </c>
      <c r="I39" s="35">
        <v>185.93135488961778</v>
      </c>
      <c r="J39" s="47">
        <v>7.1397385014627668</v>
      </c>
      <c r="K39" s="31">
        <v>1814.0995642509711</v>
      </c>
      <c r="L39" s="31">
        <v>5728.1316685752636</v>
      </c>
      <c r="M39" s="31">
        <v>0</v>
      </c>
      <c r="N39" s="31">
        <v>183.67255687410045</v>
      </c>
      <c r="O39" s="31">
        <v>7086.4403397931928</v>
      </c>
      <c r="P39" s="31">
        <v>272.11833615894091</v>
      </c>
      <c r="R39" s="21"/>
      <c r="S39" s="32">
        <v>55</v>
      </c>
      <c r="T39" s="29" t="s">
        <v>100</v>
      </c>
      <c r="U39" s="30"/>
      <c r="V39" s="46">
        <v>1.1631571791017594</v>
      </c>
      <c r="W39" s="35">
        <v>2.3508892402327866</v>
      </c>
      <c r="X39" s="35">
        <v>0</v>
      </c>
      <c r="Y39" s="35">
        <v>3.2328500609774796E-2</v>
      </c>
      <c r="Z39" s="35">
        <v>3.4817179187247715</v>
      </c>
      <c r="AA39" s="47">
        <v>0</v>
      </c>
      <c r="AB39" s="31">
        <v>44.331651110702602</v>
      </c>
      <c r="AC39" s="31">
        <v>89.599929803456916</v>
      </c>
      <c r="AD39" s="31">
        <v>0</v>
      </c>
      <c r="AE39" s="31">
        <v>1.2321428571428612</v>
      </c>
      <c r="AF39" s="31">
        <v>132.69943805701666</v>
      </c>
      <c r="AG39" s="31">
        <v>0</v>
      </c>
    </row>
    <row r="40" spans="1:33" s="32" customFormat="1" ht="18" customHeight="1" x14ac:dyDescent="0.2">
      <c r="A40" s="27"/>
      <c r="B40" s="33">
        <v>15</v>
      </c>
      <c r="C40" s="29" t="s">
        <v>58</v>
      </c>
      <c r="D40" s="30"/>
      <c r="E40" s="46">
        <v>3.7640561892729361</v>
      </c>
      <c r="F40" s="35">
        <v>42.470992715731555</v>
      </c>
      <c r="G40" s="35">
        <v>7.413921594815967E-2</v>
      </c>
      <c r="H40" s="35">
        <v>0.36861587347645375</v>
      </c>
      <c r="I40" s="35">
        <v>45.792293815579875</v>
      </c>
      <c r="J40" s="47">
        <v>0</v>
      </c>
      <c r="K40" s="31">
        <v>143.46025519336121</v>
      </c>
      <c r="L40" s="31">
        <v>1618.7057649878325</v>
      </c>
      <c r="M40" s="31">
        <v>2.82568333333333</v>
      </c>
      <c r="N40" s="31">
        <v>14.049133333333799</v>
      </c>
      <c r="O40" s="31">
        <v>1745.2912035145266</v>
      </c>
      <c r="P40" s="31">
        <v>0</v>
      </c>
      <c r="R40" s="27"/>
      <c r="S40" s="32">
        <v>56</v>
      </c>
      <c r="T40" s="29" t="s">
        <v>101</v>
      </c>
      <c r="U40" s="30"/>
      <c r="V40" s="46">
        <v>56.675497676892284</v>
      </c>
      <c r="W40" s="35">
        <v>0.36827223376254559</v>
      </c>
      <c r="X40" s="35">
        <v>0</v>
      </c>
      <c r="Y40" s="35">
        <v>0</v>
      </c>
      <c r="Z40" s="35">
        <v>56.859164469756792</v>
      </c>
      <c r="AA40" s="47">
        <v>0.18460544089804107</v>
      </c>
      <c r="AB40" s="31">
        <v>2160.085012309085</v>
      </c>
      <c r="AC40" s="31">
        <v>14.036036121556693</v>
      </c>
      <c r="AD40" s="31">
        <v>0</v>
      </c>
      <c r="AE40" s="31">
        <v>0</v>
      </c>
      <c r="AF40" s="31">
        <v>2167.0851429261515</v>
      </c>
      <c r="AG40" s="31">
        <v>7.0359055044902199</v>
      </c>
    </row>
    <row r="41" spans="1:33" s="32" customFormat="1" ht="18" customHeight="1" x14ac:dyDescent="0.2">
      <c r="A41" s="27"/>
      <c r="B41" s="63"/>
      <c r="C41" s="29" t="s">
        <v>152</v>
      </c>
      <c r="D41" s="30"/>
      <c r="E41" s="46">
        <v>3.4859909479267381</v>
      </c>
      <c r="F41" s="35">
        <v>42.131435206123832</v>
      </c>
      <c r="G41" s="35">
        <v>7.413921594815967E-2</v>
      </c>
      <c r="H41" s="35">
        <v>0.36861587347645375</v>
      </c>
      <c r="I41" s="35">
        <v>45.174671064625954</v>
      </c>
      <c r="J41" s="47">
        <v>0</v>
      </c>
      <c r="K41" s="31">
        <v>132.86229690633721</v>
      </c>
      <c r="L41" s="31">
        <v>1605.7641391109469</v>
      </c>
      <c r="M41" s="31">
        <v>2.82568333333333</v>
      </c>
      <c r="N41" s="31">
        <v>14.049133333333799</v>
      </c>
      <c r="O41" s="31">
        <v>1721.7516193506169</v>
      </c>
      <c r="P41" s="31">
        <v>0</v>
      </c>
      <c r="R41" s="27"/>
      <c r="S41" s="32">
        <v>57</v>
      </c>
      <c r="T41" s="29" t="s">
        <v>102</v>
      </c>
      <c r="U41" s="30"/>
      <c r="V41" s="46">
        <v>0.59729493883813711</v>
      </c>
      <c r="W41" s="35">
        <v>0</v>
      </c>
      <c r="X41" s="35">
        <v>0</v>
      </c>
      <c r="Y41" s="35">
        <v>0</v>
      </c>
      <c r="Z41" s="35">
        <v>0.59729493883813711</v>
      </c>
      <c r="AA41" s="47">
        <v>0</v>
      </c>
      <c r="AB41" s="31">
        <v>22.76482603942576</v>
      </c>
      <c r="AC41" s="31">
        <v>0</v>
      </c>
      <c r="AD41" s="31">
        <v>0</v>
      </c>
      <c r="AE41" s="31">
        <v>0</v>
      </c>
      <c r="AF41" s="31">
        <v>22.76482603942576</v>
      </c>
      <c r="AG41" s="31">
        <v>0</v>
      </c>
    </row>
    <row r="42" spans="1:33" s="32" customFormat="1" ht="18" customHeight="1" x14ac:dyDescent="0.2">
      <c r="A42" s="27"/>
      <c r="B42" s="33">
        <v>16</v>
      </c>
      <c r="C42" s="29" t="s">
        <v>59</v>
      </c>
      <c r="D42" s="30"/>
      <c r="E42" s="46">
        <v>341.17655675645136</v>
      </c>
      <c r="F42" s="35">
        <v>995.62262841644394</v>
      </c>
      <c r="G42" s="35">
        <v>21.259042182521288</v>
      </c>
      <c r="H42" s="35">
        <v>53.571094889286371</v>
      </c>
      <c r="I42" s="35">
        <v>1221.9601186098873</v>
      </c>
      <c r="J42" s="47">
        <v>40.008929491200362</v>
      </c>
      <c r="K42" s="31">
        <v>13003.332957079754</v>
      </c>
      <c r="L42" s="31">
        <v>37946.371989865947</v>
      </c>
      <c r="M42" s="31">
        <v>810.25028939858589</v>
      </c>
      <c r="N42" s="31">
        <v>2041.7662641984327</v>
      </c>
      <c r="O42" s="31">
        <v>46572.819755314486</v>
      </c>
      <c r="P42" s="31">
        <v>1524.8686380341937</v>
      </c>
      <c r="R42" s="27"/>
      <c r="S42" s="32">
        <v>58</v>
      </c>
      <c r="T42" s="29" t="s">
        <v>103</v>
      </c>
      <c r="U42" s="30"/>
      <c r="V42" s="46">
        <v>1.6494522647679684</v>
      </c>
      <c r="W42" s="35">
        <v>6.2475903387223628</v>
      </c>
      <c r="X42" s="35">
        <v>0</v>
      </c>
      <c r="Y42" s="35">
        <v>0.39658430081827967</v>
      </c>
      <c r="Z42" s="35">
        <v>7.500458302672051</v>
      </c>
      <c r="AA42" s="47">
        <v>0</v>
      </c>
      <c r="AB42" s="31">
        <v>62.86591669573027</v>
      </c>
      <c r="AC42" s="31">
        <v>238.1157079671049</v>
      </c>
      <c r="AD42" s="31">
        <v>0</v>
      </c>
      <c r="AE42" s="31">
        <v>15.115099812593598</v>
      </c>
      <c r="AF42" s="31">
        <v>285.86652485024155</v>
      </c>
      <c r="AG42" s="31">
        <v>0</v>
      </c>
    </row>
    <row r="43" spans="1:33" s="32" customFormat="1" ht="18" customHeight="1" x14ac:dyDescent="0.2">
      <c r="A43" s="27"/>
      <c r="B43" s="33"/>
      <c r="C43" s="29" t="s">
        <v>152</v>
      </c>
      <c r="D43" s="30"/>
      <c r="E43" s="46">
        <v>339.08129804437289</v>
      </c>
      <c r="F43" s="35">
        <v>994.60740757926089</v>
      </c>
      <c r="G43" s="35">
        <v>21.259042182521288</v>
      </c>
      <c r="H43" s="35">
        <v>53.571094889286563</v>
      </c>
      <c r="I43" s="35">
        <v>1218.8496390606256</v>
      </c>
      <c r="J43" s="47">
        <v>40.008929491200362</v>
      </c>
      <c r="K43" s="31">
        <v>12923.4759266806</v>
      </c>
      <c r="L43" s="31">
        <v>37907.678667275555</v>
      </c>
      <c r="M43" s="31">
        <v>810.25028939858589</v>
      </c>
      <c r="N43" s="31">
        <v>2041.76626419844</v>
      </c>
      <c r="O43" s="31">
        <v>46454.269402324935</v>
      </c>
      <c r="P43" s="31">
        <v>1524.8686380341937</v>
      </c>
      <c r="R43" s="27"/>
      <c r="S43" s="32">
        <v>59</v>
      </c>
      <c r="T43" s="29" t="s">
        <v>104</v>
      </c>
      <c r="U43" s="30"/>
      <c r="V43" s="46">
        <v>2.3056231288908777</v>
      </c>
      <c r="W43" s="35">
        <v>1.0937402290144621E-3</v>
      </c>
      <c r="X43" s="35">
        <v>0</v>
      </c>
      <c r="Y43" s="35">
        <v>0</v>
      </c>
      <c r="Z43" s="35">
        <v>2.3067168691198923</v>
      </c>
      <c r="AA43" s="47">
        <v>0</v>
      </c>
      <c r="AB43" s="31">
        <v>87.87469310182955</v>
      </c>
      <c r="AC43" s="31">
        <v>4.1685948476759702E-2</v>
      </c>
      <c r="AD43" s="31">
        <v>0</v>
      </c>
      <c r="AE43" s="31">
        <v>0</v>
      </c>
      <c r="AF43" s="31">
        <v>87.916379050306304</v>
      </c>
      <c r="AG43" s="31">
        <v>0</v>
      </c>
    </row>
    <row r="44" spans="1:33" s="32" customFormat="1" ht="18" customHeight="1" x14ac:dyDescent="0.2">
      <c r="A44" s="27"/>
      <c r="B44" s="33">
        <v>17</v>
      </c>
      <c r="C44" s="29" t="s">
        <v>60</v>
      </c>
      <c r="D44" s="30"/>
      <c r="E44" s="46">
        <v>3.5779790132611273</v>
      </c>
      <c r="F44" s="35">
        <v>22.933904505819573</v>
      </c>
      <c r="G44" s="35">
        <v>0</v>
      </c>
      <c r="H44" s="35">
        <v>1.1645844909989553</v>
      </c>
      <c r="I44" s="35">
        <v>25.347299028081746</v>
      </c>
      <c r="J44" s="47">
        <v>0</v>
      </c>
      <c r="K44" s="31">
        <v>136.36825714285644</v>
      </c>
      <c r="L44" s="31">
        <v>874.08466493178673</v>
      </c>
      <c r="M44" s="31">
        <v>0</v>
      </c>
      <c r="N44" s="31">
        <v>44.386050545438934</v>
      </c>
      <c r="O44" s="31">
        <v>966.06687152920426</v>
      </c>
      <c r="P44" s="31">
        <v>0</v>
      </c>
      <c r="R44" s="27"/>
      <c r="S44" s="32">
        <v>60</v>
      </c>
      <c r="T44" s="29" t="s">
        <v>105</v>
      </c>
      <c r="U44" s="30"/>
      <c r="V44" s="46">
        <v>8.0750291372742214E-2</v>
      </c>
      <c r="W44" s="35">
        <v>6.6940363062911984E-2</v>
      </c>
      <c r="X44" s="35">
        <v>0</v>
      </c>
      <c r="Y44" s="35">
        <v>0</v>
      </c>
      <c r="Z44" s="35">
        <v>0.14769065443565418</v>
      </c>
      <c r="AA44" s="47">
        <v>0</v>
      </c>
      <c r="AB44" s="31">
        <v>3.0776526238598798</v>
      </c>
      <c r="AC44" s="31">
        <v>2.5513119583893809</v>
      </c>
      <c r="AD44" s="31">
        <v>0</v>
      </c>
      <c r="AE44" s="31">
        <v>0</v>
      </c>
      <c r="AF44" s="31">
        <v>5.6289645822492602</v>
      </c>
      <c r="AG44" s="31">
        <v>0</v>
      </c>
    </row>
    <row r="45" spans="1:33" s="32" customFormat="1" ht="18" customHeight="1" x14ac:dyDescent="0.2">
      <c r="A45" s="27"/>
      <c r="B45" s="33"/>
      <c r="C45" s="29" t="s">
        <v>152</v>
      </c>
      <c r="D45" s="30"/>
      <c r="E45" s="46">
        <v>3.5779790132611273</v>
      </c>
      <c r="F45" s="35">
        <v>22.933904505819573</v>
      </c>
      <c r="G45" s="35">
        <v>0</v>
      </c>
      <c r="H45" s="35">
        <v>1.1645844909989553</v>
      </c>
      <c r="I45" s="35">
        <v>25.347299028081746</v>
      </c>
      <c r="J45" s="47">
        <v>0</v>
      </c>
      <c r="K45" s="31">
        <v>136.36825714285644</v>
      </c>
      <c r="L45" s="31">
        <v>874.08466493178673</v>
      </c>
      <c r="M45" s="31">
        <v>0</v>
      </c>
      <c r="N45" s="31">
        <v>44.386050545438934</v>
      </c>
      <c r="O45" s="31">
        <v>966.06687152920426</v>
      </c>
      <c r="P45" s="31">
        <v>0</v>
      </c>
      <c r="R45" s="27"/>
      <c r="S45" s="32">
        <v>61</v>
      </c>
      <c r="T45" s="29" t="s">
        <v>155</v>
      </c>
      <c r="U45" s="30"/>
      <c r="V45" s="46">
        <v>0.4928183073749357</v>
      </c>
      <c r="W45" s="35">
        <v>0.15956624013349627</v>
      </c>
      <c r="X45" s="35">
        <v>0</v>
      </c>
      <c r="Y45" s="35">
        <v>5.4819046090962116E-2</v>
      </c>
      <c r="Z45" s="35">
        <v>0.59756550141746978</v>
      </c>
      <c r="AA45" s="47">
        <v>0</v>
      </c>
      <c r="AB45" s="31">
        <v>18.782886488637928</v>
      </c>
      <c r="AC45" s="31">
        <v>6.081581246059514</v>
      </c>
      <c r="AD45" s="31">
        <v>0</v>
      </c>
      <c r="AE45" s="31">
        <v>2.0893296874999976</v>
      </c>
      <c r="AF45" s="31">
        <v>22.775138047197444</v>
      </c>
      <c r="AG45" s="31">
        <v>0</v>
      </c>
    </row>
    <row r="46" spans="1:33" s="32" customFormat="1" ht="18" customHeight="1" x14ac:dyDescent="0.2">
      <c r="A46" s="27"/>
      <c r="B46" s="33">
        <v>18</v>
      </c>
      <c r="C46" s="29" t="s">
        <v>61</v>
      </c>
      <c r="D46" s="30"/>
      <c r="E46" s="46">
        <v>115.67507556438692</v>
      </c>
      <c r="F46" s="35">
        <v>207.28134195308638</v>
      </c>
      <c r="G46" s="35">
        <v>0</v>
      </c>
      <c r="H46" s="35">
        <v>2.1479028281705022</v>
      </c>
      <c r="I46" s="35">
        <v>320.27794476716377</v>
      </c>
      <c r="J46" s="47">
        <v>0.53056992213902066</v>
      </c>
      <c r="K46" s="31">
        <v>4408.7481763081041</v>
      </c>
      <c r="L46" s="31">
        <v>7900.1568303251233</v>
      </c>
      <c r="M46" s="31">
        <v>0</v>
      </c>
      <c r="N46" s="31">
        <v>81.863466527953847</v>
      </c>
      <c r="O46" s="31">
        <v>12206.819818483555</v>
      </c>
      <c r="P46" s="31">
        <v>20.221721621718981</v>
      </c>
      <c r="R46" s="27"/>
      <c r="S46" s="25" t="s">
        <v>106</v>
      </c>
      <c r="T46" s="26" t="s">
        <v>107</v>
      </c>
      <c r="U46" s="23"/>
      <c r="V46" s="65">
        <v>53.940601376672845</v>
      </c>
      <c r="W46" s="66">
        <v>4.4768425706021509</v>
      </c>
      <c r="X46" s="66">
        <v>0</v>
      </c>
      <c r="Y46" s="66">
        <v>4.8089624406213289</v>
      </c>
      <c r="Z46" s="66">
        <v>51.604472061534409</v>
      </c>
      <c r="AA46" s="67">
        <v>2.0040094451192685</v>
      </c>
      <c r="AB46" s="68">
        <f>SUM(AB47:AB52)</f>
        <v>2055.8493416846659</v>
      </c>
      <c r="AC46" s="68">
        <f>SUM(AC47:AC52)</f>
        <v>170.62683056363841</v>
      </c>
      <c r="AD46" s="68">
        <f>SUM(AD47:AD52)</f>
        <v>0</v>
      </c>
      <c r="AE46" s="68">
        <f>SUM(AE47:AE52)</f>
        <v>183.28498413837039</v>
      </c>
      <c r="AF46" s="68">
        <f>SUM(AF47:AF52)</f>
        <v>1966.8119599714059</v>
      </c>
      <c r="AG46" s="68">
        <f>SUM(AG47:AG52)</f>
        <v>76.379228138528148</v>
      </c>
    </row>
    <row r="47" spans="1:33" s="32" customFormat="1" ht="18" customHeight="1" x14ac:dyDescent="0.2">
      <c r="A47" s="27"/>
      <c r="B47" s="33"/>
      <c r="C47" s="29" t="s">
        <v>152</v>
      </c>
      <c r="D47" s="30"/>
      <c r="E47" s="46">
        <v>115.67507556438692</v>
      </c>
      <c r="F47" s="35">
        <v>204.95232339387289</v>
      </c>
      <c r="G47" s="35">
        <v>0</v>
      </c>
      <c r="H47" s="35">
        <v>2.1479028281705497</v>
      </c>
      <c r="I47" s="35">
        <v>317.94892620795025</v>
      </c>
      <c r="J47" s="47">
        <v>0.53056992213902066</v>
      </c>
      <c r="K47" s="31">
        <v>4408.7481763081041</v>
      </c>
      <c r="L47" s="31">
        <v>7811.3904623290655</v>
      </c>
      <c r="M47" s="31">
        <v>0</v>
      </c>
      <c r="N47" s="31">
        <v>81.863466527955666</v>
      </c>
      <c r="O47" s="31">
        <v>12118.053450487496</v>
      </c>
      <c r="P47" s="31">
        <v>20.221721621718981</v>
      </c>
      <c r="R47" s="21"/>
      <c r="S47" s="32">
        <v>62</v>
      </c>
      <c r="T47" s="29" t="s">
        <v>108</v>
      </c>
      <c r="U47" s="30"/>
      <c r="V47" s="46">
        <v>20.094470286551427</v>
      </c>
      <c r="W47" s="35">
        <v>0.48671570263268255</v>
      </c>
      <c r="X47" s="35">
        <v>0</v>
      </c>
      <c r="Y47" s="35">
        <v>2.3603572050775064E-2</v>
      </c>
      <c r="Z47" s="35">
        <v>20.50611419475192</v>
      </c>
      <c r="AA47" s="47">
        <v>5.1468222381412958E-2</v>
      </c>
      <c r="AB47" s="31">
        <v>765.86471889010625</v>
      </c>
      <c r="AC47" s="31">
        <v>18.55029664681706</v>
      </c>
      <c r="AD47" s="31">
        <v>0</v>
      </c>
      <c r="AE47" s="31">
        <v>0.89960784313720654</v>
      </c>
      <c r="AF47" s="31">
        <v>781.55378864616705</v>
      </c>
      <c r="AG47" s="31">
        <v>1.96161904761905</v>
      </c>
    </row>
    <row r="48" spans="1:33" s="32" customFormat="1" ht="18" customHeight="1" x14ac:dyDescent="0.2">
      <c r="A48" s="27"/>
      <c r="B48" s="33">
        <v>19</v>
      </c>
      <c r="C48" s="29" t="s">
        <v>62</v>
      </c>
      <c r="D48" s="30"/>
      <c r="E48" s="46">
        <v>7.10058529388919</v>
      </c>
      <c r="F48" s="35">
        <v>102.69148598294042</v>
      </c>
      <c r="G48" s="35">
        <v>0</v>
      </c>
      <c r="H48" s="35">
        <v>1.7910944334024226</v>
      </c>
      <c r="I48" s="35">
        <v>107.97747163419801</v>
      </c>
      <c r="J48" s="47">
        <v>2.3505209229173249E-2</v>
      </c>
      <c r="K48" s="31">
        <v>270.62608182805405</v>
      </c>
      <c r="L48" s="31">
        <v>3913.9019303916834</v>
      </c>
      <c r="M48" s="31">
        <v>0</v>
      </c>
      <c r="N48" s="31">
        <v>68.264354082597478</v>
      </c>
      <c r="O48" s="31">
        <v>4115.3677992166486</v>
      </c>
      <c r="P48" s="31">
        <v>0.89585892049127203</v>
      </c>
      <c r="R48" s="27"/>
      <c r="S48" s="32">
        <v>63</v>
      </c>
      <c r="T48" s="29" t="s">
        <v>32</v>
      </c>
      <c r="U48" s="30"/>
      <c r="V48" s="46">
        <v>4.2183863398098237E-3</v>
      </c>
      <c r="W48" s="35">
        <v>2.1744974034260501E-6</v>
      </c>
      <c r="X48" s="35">
        <v>0</v>
      </c>
      <c r="Y48" s="35">
        <v>0</v>
      </c>
      <c r="Z48" s="35">
        <v>4.2205608372132501E-3</v>
      </c>
      <c r="AA48" s="47">
        <v>0</v>
      </c>
      <c r="AB48" s="31">
        <v>0.1607762345679013</v>
      </c>
      <c r="AC48" s="31">
        <v>8.2877071097352397E-5</v>
      </c>
      <c r="AD48" s="31">
        <v>0</v>
      </c>
      <c r="AE48" s="31">
        <v>0</v>
      </c>
      <c r="AF48" s="31">
        <v>0.16085911163899866</v>
      </c>
      <c r="AG48" s="31">
        <v>0</v>
      </c>
    </row>
    <row r="49" spans="1:33" s="32" customFormat="1" ht="18" customHeight="1" x14ac:dyDescent="0.2">
      <c r="A49" s="27"/>
      <c r="B49" s="33"/>
      <c r="C49" s="29" t="s">
        <v>152</v>
      </c>
      <c r="D49" s="30"/>
      <c r="E49" s="46">
        <v>7.0826019762555035</v>
      </c>
      <c r="F49" s="35">
        <v>102.02959038049434</v>
      </c>
      <c r="G49" s="35">
        <v>0</v>
      </c>
      <c r="H49" s="35">
        <v>1.7910944334023868</v>
      </c>
      <c r="I49" s="35">
        <v>107.29759271411828</v>
      </c>
      <c r="J49" s="47">
        <v>2.3505209229173249E-2</v>
      </c>
      <c r="K49" s="31">
        <v>269.94067990862885</v>
      </c>
      <c r="L49" s="31">
        <v>3888.6749658450622</v>
      </c>
      <c r="M49" s="31">
        <v>0</v>
      </c>
      <c r="N49" s="31">
        <v>68.264354082596114</v>
      </c>
      <c r="O49" s="31">
        <v>4089.4554327506034</v>
      </c>
      <c r="P49" s="31">
        <v>0.89585892049127203</v>
      </c>
      <c r="R49" s="27"/>
      <c r="S49" s="32">
        <v>64</v>
      </c>
      <c r="T49" s="29" t="s">
        <v>109</v>
      </c>
      <c r="U49" s="30"/>
      <c r="V49" s="46">
        <v>7.3666246596067513</v>
      </c>
      <c r="W49" s="35">
        <v>0</v>
      </c>
      <c r="X49" s="35">
        <v>0</v>
      </c>
      <c r="Y49" s="35">
        <v>1.0474175986032359</v>
      </c>
      <c r="Z49" s="35">
        <v>6.2944466155335892</v>
      </c>
      <c r="AA49" s="47">
        <v>2.4760445469925868E-2</v>
      </c>
      <c r="AB49" s="31">
        <v>280.76569541992592</v>
      </c>
      <c r="AC49" s="31">
        <v>0</v>
      </c>
      <c r="AD49" s="31">
        <v>0</v>
      </c>
      <c r="AE49" s="31">
        <v>39.92044444444452</v>
      </c>
      <c r="AF49" s="31">
        <v>239.9015509754814</v>
      </c>
      <c r="AG49" s="31">
        <v>0.94369999999999998</v>
      </c>
    </row>
    <row r="50" spans="1:33" s="32" customFormat="1" ht="18" customHeight="1" x14ac:dyDescent="0.2">
      <c r="A50" s="27"/>
      <c r="B50" s="33">
        <v>20</v>
      </c>
      <c r="C50" s="29" t="s">
        <v>8</v>
      </c>
      <c r="D50" s="30"/>
      <c r="E50" s="46">
        <v>5.4696750084313239E-2</v>
      </c>
      <c r="F50" s="35">
        <v>0.81761013089270207</v>
      </c>
      <c r="G50" s="35">
        <v>0</v>
      </c>
      <c r="H50" s="35">
        <v>1.8642952911772711E-16</v>
      </c>
      <c r="I50" s="35">
        <v>0.87230688097701514</v>
      </c>
      <c r="J50" s="47">
        <v>0</v>
      </c>
      <c r="K50" s="31">
        <v>2.0846685944023502</v>
      </c>
      <c r="L50" s="31">
        <v>31.161744705304486</v>
      </c>
      <c r="M50" s="31">
        <v>0</v>
      </c>
      <c r="N50" s="31">
        <v>7.1054273576010019E-15</v>
      </c>
      <c r="O50" s="31">
        <v>33.24641329970683</v>
      </c>
      <c r="P50" s="31">
        <v>0</v>
      </c>
      <c r="R50" s="21"/>
      <c r="S50" s="32">
        <v>65</v>
      </c>
      <c r="T50" s="29" t="s">
        <v>110</v>
      </c>
      <c r="U50" s="30"/>
      <c r="V50" s="46">
        <v>14.538481133186684</v>
      </c>
      <c r="W50" s="35">
        <v>2.2583121179352772</v>
      </c>
      <c r="X50" s="35">
        <v>0</v>
      </c>
      <c r="Y50" s="35">
        <v>1.9036059639770941</v>
      </c>
      <c r="Z50" s="35">
        <v>12.965406509876937</v>
      </c>
      <c r="AA50" s="47">
        <v>1.9277807772679298</v>
      </c>
      <c r="AB50" s="31">
        <v>554.10815051985207</v>
      </c>
      <c r="AC50" s="31">
        <v>86.071518716577501</v>
      </c>
      <c r="AD50" s="31">
        <v>0</v>
      </c>
      <c r="AE50" s="31">
        <v>72.55252941176434</v>
      </c>
      <c r="AF50" s="31">
        <v>494.15323073375617</v>
      </c>
      <c r="AG50" s="31">
        <v>73.473909090909103</v>
      </c>
    </row>
    <row r="51" spans="1:33" s="32" customFormat="1" ht="18" customHeight="1" x14ac:dyDescent="0.2">
      <c r="A51" s="27"/>
      <c r="B51" s="33"/>
      <c r="C51" s="29" t="s">
        <v>152</v>
      </c>
      <c r="D51" s="30"/>
      <c r="E51" s="46">
        <v>0</v>
      </c>
      <c r="F51" s="35">
        <v>0.81761013089270207</v>
      </c>
      <c r="G51" s="35">
        <v>0</v>
      </c>
      <c r="H51" s="35">
        <v>0</v>
      </c>
      <c r="I51" s="35">
        <v>0.81761013089270207</v>
      </c>
      <c r="J51" s="47">
        <v>0</v>
      </c>
      <c r="K51" s="31">
        <v>0</v>
      </c>
      <c r="L51" s="31">
        <v>31.161744705304486</v>
      </c>
      <c r="M51" s="31">
        <v>0</v>
      </c>
      <c r="N51" s="31">
        <v>0</v>
      </c>
      <c r="O51" s="31">
        <v>31.161744705304486</v>
      </c>
      <c r="P51" s="31">
        <v>0</v>
      </c>
      <c r="R51" s="27"/>
      <c r="S51" s="32">
        <v>66</v>
      </c>
      <c r="T51" s="29" t="s">
        <v>111</v>
      </c>
      <c r="U51" s="30"/>
      <c r="V51" s="46">
        <v>0.10042790065229681</v>
      </c>
      <c r="W51" s="35">
        <v>0</v>
      </c>
      <c r="X51" s="35">
        <v>0</v>
      </c>
      <c r="Y51" s="35">
        <v>0</v>
      </c>
      <c r="Z51" s="35">
        <v>0.10042790065229681</v>
      </c>
      <c r="AA51" s="47">
        <v>0</v>
      </c>
      <c r="AB51" s="31">
        <v>3.8276294326241072</v>
      </c>
      <c r="AC51" s="31">
        <v>0</v>
      </c>
      <c r="AD51" s="31">
        <v>0</v>
      </c>
      <c r="AE51" s="31">
        <v>0</v>
      </c>
      <c r="AF51" s="31">
        <v>3.8276294326241072</v>
      </c>
      <c r="AG51" s="31">
        <v>0</v>
      </c>
    </row>
    <row r="52" spans="1:33" s="32" customFormat="1" ht="18" customHeight="1" x14ac:dyDescent="0.2">
      <c r="A52" s="27"/>
      <c r="B52" s="33">
        <v>21</v>
      </c>
      <c r="C52" s="29" t="s">
        <v>9</v>
      </c>
      <c r="D52" s="30"/>
      <c r="E52" s="46">
        <v>79.069755214003777</v>
      </c>
      <c r="F52" s="35">
        <v>328.87762726311342</v>
      </c>
      <c r="G52" s="35">
        <v>31.571240930510701</v>
      </c>
      <c r="H52" s="35">
        <v>3.370903254488733</v>
      </c>
      <c r="I52" s="35">
        <v>370.05376786884148</v>
      </c>
      <c r="J52" s="47">
        <v>2.9514704232762932</v>
      </c>
      <c r="K52" s="31">
        <v>3013.6020002583082</v>
      </c>
      <c r="L52" s="31">
        <v>12534.581303279328</v>
      </c>
      <c r="M52" s="31">
        <v>1203.281261732976</v>
      </c>
      <c r="N52" s="31">
        <v>128.47593574698885</v>
      </c>
      <c r="O52" s="31">
        <v>14103.936100906962</v>
      </c>
      <c r="P52" s="31">
        <v>112.4900051507101</v>
      </c>
      <c r="R52" s="27"/>
      <c r="S52" s="32">
        <v>67</v>
      </c>
      <c r="T52" s="29" t="s">
        <v>150</v>
      </c>
      <c r="U52" s="30"/>
      <c r="V52" s="46">
        <v>11.836379010335886</v>
      </c>
      <c r="W52" s="35">
        <v>1.7318125755367875</v>
      </c>
      <c r="X52" s="35">
        <v>0</v>
      </c>
      <c r="Y52" s="35">
        <v>1.8343353059902239</v>
      </c>
      <c r="Z52" s="35">
        <v>11.733856279882451</v>
      </c>
      <c r="AA52" s="47">
        <v>0</v>
      </c>
      <c r="AB52" s="31">
        <v>451.12237118758986</v>
      </c>
      <c r="AC52" s="31">
        <v>66.004932323172753</v>
      </c>
      <c r="AD52" s="31">
        <v>0</v>
      </c>
      <c r="AE52" s="31">
        <v>69.912402439024333</v>
      </c>
      <c r="AF52" s="31">
        <v>447.21490107173832</v>
      </c>
      <c r="AG52" s="31">
        <v>0</v>
      </c>
    </row>
    <row r="53" spans="1:33" s="32" customFormat="1" ht="18" customHeight="1" x14ac:dyDescent="0.2">
      <c r="A53" s="27"/>
      <c r="B53" s="33"/>
      <c r="C53" s="29" t="s">
        <v>152</v>
      </c>
      <c r="D53" s="30"/>
      <c r="E53" s="46">
        <v>79.069755214003777</v>
      </c>
      <c r="F53" s="35">
        <v>327.93486773802505</v>
      </c>
      <c r="G53" s="35">
        <v>31.571240930510701</v>
      </c>
      <c r="H53" s="35">
        <v>3.3709032544886375</v>
      </c>
      <c r="I53" s="35">
        <v>369.11100834375316</v>
      </c>
      <c r="J53" s="47">
        <v>2.9514704232762932</v>
      </c>
      <c r="K53" s="31">
        <v>3013.6020002583082</v>
      </c>
      <c r="L53" s="31">
        <v>12498.649713724264</v>
      </c>
      <c r="M53" s="31">
        <v>1203.281261732976</v>
      </c>
      <c r="N53" s="31">
        <v>128.47593574698521</v>
      </c>
      <c r="O53" s="31">
        <v>14068.004511351901</v>
      </c>
      <c r="P53" s="31">
        <v>112.4900051507101</v>
      </c>
      <c r="R53" s="21"/>
      <c r="S53" s="25" t="s">
        <v>26</v>
      </c>
      <c r="T53" s="26" t="s">
        <v>112</v>
      </c>
      <c r="U53" s="30"/>
      <c r="V53" s="65">
        <v>319.75370086915217</v>
      </c>
      <c r="W53" s="66">
        <v>18.959966700341575</v>
      </c>
      <c r="X53" s="66">
        <v>0</v>
      </c>
      <c r="Y53" s="66">
        <v>19.13038667043552</v>
      </c>
      <c r="Z53" s="66">
        <v>314.91274499987242</v>
      </c>
      <c r="AA53" s="67">
        <v>4.6705358991857704</v>
      </c>
      <c r="AB53" s="68">
        <f>SUM(AB54:AB56)</f>
        <v>12186.839201933079</v>
      </c>
      <c r="AC53" s="68">
        <f>SUM(AC54:AC56)</f>
        <v>722.62514811555661</v>
      </c>
      <c r="AD53" s="68">
        <f>SUM(AD54:AD56)</f>
        <v>0</v>
      </c>
      <c r="AE53" s="68">
        <f>SUM(AE54:AE56)</f>
        <v>729.12039982550652</v>
      </c>
      <c r="AF53" s="68">
        <f>SUM(AF54:AF56)</f>
        <v>12002.33484560443</v>
      </c>
      <c r="AG53" s="68">
        <f>SUM(AG54:AG56)</f>
        <v>178.00910461869842</v>
      </c>
    </row>
    <row r="54" spans="1:33" s="32" customFormat="1" ht="18" customHeight="1" x14ac:dyDescent="0.2">
      <c r="A54" s="27"/>
      <c r="B54" s="33">
        <v>22</v>
      </c>
      <c r="C54" s="29" t="s">
        <v>10</v>
      </c>
      <c r="D54" s="30"/>
      <c r="E54" s="46">
        <v>9.9428516756692158</v>
      </c>
      <c r="F54" s="35">
        <v>188.76883307937518</v>
      </c>
      <c r="G54" s="35">
        <v>0</v>
      </c>
      <c r="H54" s="35">
        <v>2.0327491915429889</v>
      </c>
      <c r="I54" s="35">
        <v>196.67893556350143</v>
      </c>
      <c r="J54" s="47">
        <v>0</v>
      </c>
      <c r="K54" s="31">
        <v>378.95397066768243</v>
      </c>
      <c r="L54" s="31">
        <v>7194.5857352759376</v>
      </c>
      <c r="M54" s="31">
        <v>0</v>
      </c>
      <c r="N54" s="31">
        <v>77.474592062129886</v>
      </c>
      <c r="O54" s="31">
        <v>7496.0651138814901</v>
      </c>
      <c r="P54" s="31">
        <v>0</v>
      </c>
      <c r="R54" s="21"/>
      <c r="S54" s="32">
        <v>68</v>
      </c>
      <c r="T54" s="29" t="s">
        <v>113</v>
      </c>
      <c r="U54" s="23"/>
      <c r="V54" s="46">
        <v>0.44204663247497039</v>
      </c>
      <c r="W54" s="35">
        <v>0</v>
      </c>
      <c r="X54" s="35">
        <v>0</v>
      </c>
      <c r="Y54" s="35">
        <v>0</v>
      </c>
      <c r="Z54" s="35">
        <v>0.44204663247497039</v>
      </c>
      <c r="AA54" s="47">
        <v>0</v>
      </c>
      <c r="AB54" s="31">
        <v>16.847815099825766</v>
      </c>
      <c r="AC54" s="31">
        <v>0</v>
      </c>
      <c r="AD54" s="31">
        <v>0</v>
      </c>
      <c r="AE54" s="31">
        <v>0</v>
      </c>
      <c r="AF54" s="31">
        <v>16.847815099825766</v>
      </c>
      <c r="AG54" s="31">
        <v>0</v>
      </c>
    </row>
    <row r="55" spans="1:33" s="32" customFormat="1" ht="18" customHeight="1" x14ac:dyDescent="0.2">
      <c r="A55" s="27"/>
      <c r="B55" s="33"/>
      <c r="C55" s="29" t="s">
        <v>152</v>
      </c>
      <c r="D55" s="30"/>
      <c r="E55" s="46">
        <v>9.9394700790245967</v>
      </c>
      <c r="F55" s="35">
        <v>188.5840474500331</v>
      </c>
      <c r="G55" s="35">
        <v>0</v>
      </c>
      <c r="H55" s="35">
        <v>2.0327491915429889</v>
      </c>
      <c r="I55" s="35">
        <v>196.49076833751471</v>
      </c>
      <c r="J55" s="47">
        <v>0</v>
      </c>
      <c r="K55" s="31">
        <v>378.82508717253683</v>
      </c>
      <c r="L55" s="31">
        <v>7187.5429622118609</v>
      </c>
      <c r="M55" s="31">
        <v>0</v>
      </c>
      <c r="N55" s="31">
        <v>77.474592062129886</v>
      </c>
      <c r="O55" s="31">
        <v>7488.8934573222677</v>
      </c>
      <c r="P55" s="31">
        <v>0</v>
      </c>
      <c r="R55" s="27"/>
      <c r="S55" s="32">
        <v>69</v>
      </c>
      <c r="T55" s="29" t="s">
        <v>114</v>
      </c>
      <c r="U55" s="30"/>
      <c r="V55" s="46">
        <v>319.23532800738678</v>
      </c>
      <c r="W55" s="35">
        <v>18.959966700341575</v>
      </c>
      <c r="X55" s="35">
        <v>0</v>
      </c>
      <c r="Y55" s="35">
        <v>19.13038667043552</v>
      </c>
      <c r="Z55" s="35">
        <v>314.39437213810703</v>
      </c>
      <c r="AA55" s="47">
        <v>4.6705358991857704</v>
      </c>
      <c r="AB55" s="31">
        <v>12167.082349406246</v>
      </c>
      <c r="AC55" s="31">
        <v>722.62514811555661</v>
      </c>
      <c r="AD55" s="31">
        <v>0</v>
      </c>
      <c r="AE55" s="31">
        <v>729.12039982550652</v>
      </c>
      <c r="AF55" s="31">
        <v>11982.577993077597</v>
      </c>
      <c r="AG55" s="31">
        <v>178.00910461869842</v>
      </c>
    </row>
    <row r="56" spans="1:33" s="32" customFormat="1" ht="18" customHeight="1" x14ac:dyDescent="0.2">
      <c r="A56" s="27"/>
      <c r="B56" s="33">
        <v>23</v>
      </c>
      <c r="C56" s="29" t="s">
        <v>11</v>
      </c>
      <c r="D56" s="30"/>
      <c r="E56" s="46">
        <v>6.956678986424226</v>
      </c>
      <c r="F56" s="35">
        <v>21.819970626448807</v>
      </c>
      <c r="G56" s="35">
        <v>0</v>
      </c>
      <c r="H56" s="35">
        <v>1.4695807113837633</v>
      </c>
      <c r="I56" s="35">
        <v>26.475257819439641</v>
      </c>
      <c r="J56" s="47">
        <v>0.83181108204963194</v>
      </c>
      <c r="K56" s="31">
        <v>265.14135084776393</v>
      </c>
      <c r="L56" s="31">
        <v>831.6290716655426</v>
      </c>
      <c r="M56" s="31">
        <v>0</v>
      </c>
      <c r="N56" s="31">
        <v>56.010434829103644</v>
      </c>
      <c r="O56" s="31">
        <v>1009.0569991784558</v>
      </c>
      <c r="P56" s="31">
        <v>31.702988505747101</v>
      </c>
      <c r="R56" s="27"/>
      <c r="S56" s="32">
        <v>70</v>
      </c>
      <c r="T56" s="29" t="s">
        <v>115</v>
      </c>
      <c r="U56" s="30"/>
      <c r="V56" s="46">
        <v>7.6326229290432895E-2</v>
      </c>
      <c r="W56" s="35">
        <v>0</v>
      </c>
      <c r="X56" s="35">
        <v>0</v>
      </c>
      <c r="Y56" s="35">
        <v>0</v>
      </c>
      <c r="Z56" s="35">
        <v>7.6326229290432895E-2</v>
      </c>
      <c r="AA56" s="47">
        <v>0</v>
      </c>
      <c r="AB56" s="31">
        <v>2.9090374270070503</v>
      </c>
      <c r="AC56" s="31">
        <v>0</v>
      </c>
      <c r="AD56" s="31">
        <v>0</v>
      </c>
      <c r="AE56" s="31">
        <v>0</v>
      </c>
      <c r="AF56" s="31">
        <v>2.9090374270070503</v>
      </c>
      <c r="AG56" s="31">
        <v>0</v>
      </c>
    </row>
    <row r="57" spans="1:33" s="32" customFormat="1" ht="18" customHeight="1" x14ac:dyDescent="0.2">
      <c r="A57" s="27"/>
      <c r="B57" s="33"/>
      <c r="C57" s="29" t="s">
        <v>152</v>
      </c>
      <c r="D57" s="30"/>
      <c r="E57" s="46">
        <v>6.3682068310040254</v>
      </c>
      <c r="F57" s="35">
        <v>21.4110465201864</v>
      </c>
      <c r="G57" s="35">
        <v>0</v>
      </c>
      <c r="H57" s="35">
        <v>1.4695807113837633</v>
      </c>
      <c r="I57" s="35">
        <v>25.477861557757034</v>
      </c>
      <c r="J57" s="47">
        <v>0.83181108204963194</v>
      </c>
      <c r="K57" s="31">
        <v>242.71278938490323</v>
      </c>
      <c r="L57" s="31">
        <v>816.04366228554773</v>
      </c>
      <c r="M57" s="31">
        <v>0</v>
      </c>
      <c r="N57" s="31">
        <v>56.010434829103644</v>
      </c>
      <c r="O57" s="31">
        <v>971.0430283356003</v>
      </c>
      <c r="P57" s="31">
        <v>31.702988505747101</v>
      </c>
      <c r="R57" s="27"/>
      <c r="S57" s="25" t="s">
        <v>27</v>
      </c>
      <c r="T57" s="26" t="s">
        <v>116</v>
      </c>
      <c r="U57" s="23"/>
      <c r="V57" s="65">
        <v>14.613095972075655</v>
      </c>
      <c r="W57" s="66">
        <v>13.494602798872712</v>
      </c>
      <c r="X57" s="66">
        <v>0</v>
      </c>
      <c r="Y57" s="66">
        <v>6.1828528703248882</v>
      </c>
      <c r="Z57" s="66">
        <v>21.887703741538548</v>
      </c>
      <c r="AA57" s="67">
        <v>3.7142159084928447E-2</v>
      </c>
      <c r="AB57" s="68">
        <f>SUM(AB58:AB61)</f>
        <v>556.95196136909738</v>
      </c>
      <c r="AC57" s="68">
        <f>SUM(AC58:AC61)</f>
        <v>514.32259879023513</v>
      </c>
      <c r="AD57" s="68">
        <f>SUM(AD58:AD61)</f>
        <v>0</v>
      </c>
      <c r="AE57" s="68">
        <f>SUM(AE58:AE61)</f>
        <v>235.64835539055693</v>
      </c>
      <c r="AF57" s="68">
        <f>SUM(AF58:AF61)</f>
        <v>834.21059794655503</v>
      </c>
      <c r="AG57" s="68">
        <f>SUM(AG58:AG61)</f>
        <v>1.41560682222055</v>
      </c>
    </row>
    <row r="58" spans="1:33" s="32" customFormat="1" ht="18" customHeight="1" x14ac:dyDescent="0.2">
      <c r="A58" s="27"/>
      <c r="B58" s="33">
        <v>24</v>
      </c>
      <c r="C58" s="29" t="s">
        <v>12</v>
      </c>
      <c r="D58" s="30"/>
      <c r="E58" s="46">
        <v>26.791944839180456</v>
      </c>
      <c r="F58" s="35">
        <v>152.23918577423413</v>
      </c>
      <c r="G58" s="35">
        <v>0</v>
      </c>
      <c r="H58" s="35">
        <v>7.5559826201006297</v>
      </c>
      <c r="I58" s="35">
        <v>168.36168892316368</v>
      </c>
      <c r="J58" s="47">
        <v>3.1134590701502831</v>
      </c>
      <c r="K58" s="31">
        <v>1021.1269573257114</v>
      </c>
      <c r="L58" s="31">
        <v>5802.3237017138727</v>
      </c>
      <c r="M58" s="31">
        <v>0</v>
      </c>
      <c r="N58" s="31">
        <v>287.98273469069022</v>
      </c>
      <c r="O58" s="31">
        <v>6416.8040122609818</v>
      </c>
      <c r="P58" s="31">
        <v>118.663912087912</v>
      </c>
      <c r="R58" s="21"/>
      <c r="S58" s="32">
        <v>71</v>
      </c>
      <c r="T58" s="29" t="s">
        <v>117</v>
      </c>
      <c r="U58" s="30"/>
      <c r="V58" s="46">
        <v>8.6498605362750389</v>
      </c>
      <c r="W58" s="35">
        <v>13.378385089422547</v>
      </c>
      <c r="X58" s="35">
        <v>0</v>
      </c>
      <c r="Y58" s="35">
        <v>6.1828528703248882</v>
      </c>
      <c r="Z58" s="35">
        <v>15.808250596287767</v>
      </c>
      <c r="AA58" s="47">
        <v>3.7142159084928447E-2</v>
      </c>
      <c r="AB58" s="31">
        <v>329.67393086676935</v>
      </c>
      <c r="AC58" s="31">
        <v>509.89316909595391</v>
      </c>
      <c r="AD58" s="31">
        <v>0</v>
      </c>
      <c r="AE58" s="31">
        <v>235.64835539055693</v>
      </c>
      <c r="AF58" s="31">
        <v>602.50313774994572</v>
      </c>
      <c r="AG58" s="31">
        <v>1.41560682222055</v>
      </c>
    </row>
    <row r="59" spans="1:33" s="32" customFormat="1" ht="18" customHeight="1" x14ac:dyDescent="0.2">
      <c r="A59" s="27"/>
      <c r="B59" s="33"/>
      <c r="C59" s="29" t="s">
        <v>152</v>
      </c>
      <c r="D59" s="30"/>
      <c r="E59" s="46">
        <v>26.462208223992949</v>
      </c>
      <c r="F59" s="35">
        <v>151.47167799764853</v>
      </c>
      <c r="G59" s="35">
        <v>0</v>
      </c>
      <c r="H59" s="35">
        <v>7.5559826201006057</v>
      </c>
      <c r="I59" s="35">
        <v>167.26444453139058</v>
      </c>
      <c r="J59" s="47">
        <v>3.1134590701502831</v>
      </c>
      <c r="K59" s="31">
        <v>1008.5596372372904</v>
      </c>
      <c r="L59" s="31">
        <v>5773.0715184426317</v>
      </c>
      <c r="M59" s="31">
        <v>0</v>
      </c>
      <c r="N59" s="31">
        <v>287.98273469068931</v>
      </c>
      <c r="O59" s="31">
        <v>6374.9845089013206</v>
      </c>
      <c r="P59" s="31">
        <v>118.663912087912</v>
      </c>
      <c r="R59" s="27"/>
      <c r="S59" s="32">
        <v>72</v>
      </c>
      <c r="T59" s="29" t="s">
        <v>118</v>
      </c>
      <c r="U59" s="30"/>
      <c r="V59" s="46">
        <v>0.55004767864017456</v>
      </c>
      <c r="W59" s="35">
        <v>0</v>
      </c>
      <c r="X59" s="35">
        <v>0</v>
      </c>
      <c r="Y59" s="35">
        <v>0</v>
      </c>
      <c r="Z59" s="35">
        <v>0.55004767864017456</v>
      </c>
      <c r="AA59" s="47">
        <v>0</v>
      </c>
      <c r="AB59" s="31">
        <v>20.964081400038189</v>
      </c>
      <c r="AC59" s="31">
        <v>0</v>
      </c>
      <c r="AD59" s="31">
        <v>0</v>
      </c>
      <c r="AE59" s="31">
        <v>0</v>
      </c>
      <c r="AF59" s="31">
        <v>20.964081400038189</v>
      </c>
      <c r="AG59" s="31">
        <v>0</v>
      </c>
    </row>
    <row r="60" spans="1:33" s="32" customFormat="1" ht="18" customHeight="1" x14ac:dyDescent="0.2">
      <c r="A60" s="27"/>
      <c r="B60" s="33">
        <v>25</v>
      </c>
      <c r="C60" s="29" t="s">
        <v>63</v>
      </c>
      <c r="D60" s="30"/>
      <c r="E60" s="46">
        <v>0.14357922732287676</v>
      </c>
      <c r="F60" s="35">
        <v>11.413276021043933</v>
      </c>
      <c r="G60" s="35">
        <v>0</v>
      </c>
      <c r="H60" s="35">
        <v>0.76216855505409675</v>
      </c>
      <c r="I60" s="35">
        <v>10.7632107771579</v>
      </c>
      <c r="J60" s="47">
        <v>3.1475916154813613E-2</v>
      </c>
      <c r="K60" s="31">
        <v>5.4722649069126161</v>
      </c>
      <c r="L60" s="31">
        <v>434.99655909427406</v>
      </c>
      <c r="M60" s="31">
        <v>0</v>
      </c>
      <c r="N60" s="31">
        <v>29.048688412256766</v>
      </c>
      <c r="O60" s="31">
        <v>410.22048746016844</v>
      </c>
      <c r="P60" s="31">
        <v>1.1996481287614951</v>
      </c>
      <c r="R60" s="27"/>
      <c r="S60" s="32">
        <v>73</v>
      </c>
      <c r="T60" s="29" t="s">
        <v>119</v>
      </c>
      <c r="U60" s="30"/>
      <c r="V60" s="46">
        <v>2.9721616094536731</v>
      </c>
      <c r="W60" s="35">
        <v>0</v>
      </c>
      <c r="X60" s="35">
        <v>0</v>
      </c>
      <c r="Y60" s="35">
        <v>0</v>
      </c>
      <c r="Z60" s="35">
        <v>2.9721616094536731</v>
      </c>
      <c r="AA60" s="47">
        <v>0</v>
      </c>
      <c r="AB60" s="31">
        <v>113.27861262626261</v>
      </c>
      <c r="AC60" s="31">
        <v>0</v>
      </c>
      <c r="AD60" s="31">
        <v>0</v>
      </c>
      <c r="AE60" s="31">
        <v>0</v>
      </c>
      <c r="AF60" s="31">
        <v>113.27861262626261</v>
      </c>
      <c r="AG60" s="31">
        <v>0</v>
      </c>
    </row>
    <row r="61" spans="1:33" s="32" customFormat="1" ht="18" customHeight="1" x14ac:dyDescent="0.2">
      <c r="A61" s="27"/>
      <c r="B61" s="33"/>
      <c r="C61" s="29" t="s">
        <v>152</v>
      </c>
      <c r="D61" s="30"/>
      <c r="E61" s="46">
        <v>4.5509186981097637E-3</v>
      </c>
      <c r="F61" s="35">
        <v>11.320045711406962</v>
      </c>
      <c r="G61" s="35">
        <v>0</v>
      </c>
      <c r="H61" s="35">
        <v>0.76216855505409942</v>
      </c>
      <c r="I61" s="35">
        <v>10.562428075050972</v>
      </c>
      <c r="J61" s="47">
        <v>0</v>
      </c>
      <c r="K61" s="31">
        <v>0.1734501093941361</v>
      </c>
      <c r="L61" s="31">
        <v>431.44325294268356</v>
      </c>
      <c r="M61" s="31">
        <v>0</v>
      </c>
      <c r="N61" s="31">
        <v>29.048688412256865</v>
      </c>
      <c r="O61" s="31">
        <v>402.56801463982083</v>
      </c>
      <c r="P61" s="31">
        <v>0</v>
      </c>
      <c r="R61" s="21"/>
      <c r="S61" s="32">
        <v>74</v>
      </c>
      <c r="T61" s="29" t="s">
        <v>120</v>
      </c>
      <c r="U61" s="23"/>
      <c r="V61" s="46">
        <v>2.4410261477067681</v>
      </c>
      <c r="W61" s="35">
        <v>0.11621770945016545</v>
      </c>
      <c r="X61" s="35">
        <v>0</v>
      </c>
      <c r="Y61" s="35">
        <v>0</v>
      </c>
      <c r="Z61" s="35">
        <v>2.5572438571569331</v>
      </c>
      <c r="AA61" s="47">
        <v>0</v>
      </c>
      <c r="AB61" s="31">
        <v>93.035336476027211</v>
      </c>
      <c r="AC61" s="31">
        <v>4.429429694281243</v>
      </c>
      <c r="AD61" s="31">
        <v>0</v>
      </c>
      <c r="AE61" s="31">
        <v>0</v>
      </c>
      <c r="AF61" s="31">
        <v>97.464766170308451</v>
      </c>
      <c r="AG61" s="31">
        <v>0</v>
      </c>
    </row>
    <row r="62" spans="1:33" s="32" customFormat="1" ht="18" customHeight="1" x14ac:dyDescent="0.2">
      <c r="A62" s="27"/>
      <c r="B62" s="33">
        <v>26</v>
      </c>
      <c r="C62" s="29" t="s">
        <v>64</v>
      </c>
      <c r="D62" s="30"/>
      <c r="E62" s="46">
        <v>1.3174262646722696</v>
      </c>
      <c r="F62" s="35">
        <v>11.688069973313992</v>
      </c>
      <c r="G62" s="35">
        <v>0</v>
      </c>
      <c r="H62" s="35">
        <v>1.5337513415453192</v>
      </c>
      <c r="I62" s="35">
        <v>11.455839574488998</v>
      </c>
      <c r="J62" s="47">
        <v>1.5905321951944162E-2</v>
      </c>
      <c r="K62" s="31">
        <v>50.211340804885083</v>
      </c>
      <c r="L62" s="31">
        <v>445.46983806141662</v>
      </c>
      <c r="M62" s="31">
        <v>0</v>
      </c>
      <c r="N62" s="31">
        <v>58.456183382255247</v>
      </c>
      <c r="O62" s="31">
        <v>436.61879264556035</v>
      </c>
      <c r="P62" s="31">
        <v>0.606202838486114</v>
      </c>
      <c r="R62" s="27"/>
      <c r="S62" s="25" t="s">
        <v>2</v>
      </c>
      <c r="T62" s="26" t="s">
        <v>121</v>
      </c>
      <c r="U62" s="30"/>
      <c r="V62" s="65">
        <v>120.04545502094086</v>
      </c>
      <c r="W62" s="66">
        <v>16.774659965387823</v>
      </c>
      <c r="X62" s="66">
        <v>0</v>
      </c>
      <c r="Y62" s="66">
        <v>4.9159351249012442</v>
      </c>
      <c r="Z62" s="66">
        <v>128.16924815500136</v>
      </c>
      <c r="AA62" s="67">
        <v>3.7349317064260856</v>
      </c>
      <c r="AB62" s="68">
        <f>SUM(AB63:AB65)</f>
        <v>4575.3173560976757</v>
      </c>
      <c r="AC62" s="68">
        <f>SUM(AC63:AC65)</f>
        <v>639.33609872100101</v>
      </c>
      <c r="AD62" s="68">
        <f>SUM(AD63:AD65)</f>
        <v>0</v>
      </c>
      <c r="AE62" s="68">
        <f>SUM(AE63:AE65)</f>
        <v>187.36205626849707</v>
      </c>
      <c r="AF62" s="68">
        <f>SUM(AF63:AF65)</f>
        <v>4884.9411708196103</v>
      </c>
      <c r="AG62" s="68">
        <f>SUM(AG63:AG65)</f>
        <v>142.35022773056957</v>
      </c>
    </row>
    <row r="63" spans="1:33" s="32" customFormat="1" ht="18" customHeight="1" x14ac:dyDescent="0.2">
      <c r="A63" s="27"/>
      <c r="B63" s="33"/>
      <c r="C63" s="29" t="s">
        <v>152</v>
      </c>
      <c r="D63" s="30"/>
      <c r="E63" s="46">
        <v>1.2889696762873626</v>
      </c>
      <c r="F63" s="35">
        <v>11.603772027956303</v>
      </c>
      <c r="G63" s="35">
        <v>0</v>
      </c>
      <c r="H63" s="35">
        <v>1.5337513415453192</v>
      </c>
      <c r="I63" s="35">
        <v>11.343085040746402</v>
      </c>
      <c r="J63" s="47">
        <v>1.5905321951944162E-2</v>
      </c>
      <c r="K63" s="31">
        <v>49.126768942417819</v>
      </c>
      <c r="L63" s="31">
        <v>442.2569729645154</v>
      </c>
      <c r="M63" s="31">
        <v>0</v>
      </c>
      <c r="N63" s="31">
        <v>58.456183382255247</v>
      </c>
      <c r="O63" s="31">
        <v>432.32135568619185</v>
      </c>
      <c r="P63" s="31">
        <v>0.606202838486114</v>
      </c>
      <c r="R63" s="27"/>
      <c r="S63" s="32">
        <v>75</v>
      </c>
      <c r="T63" s="29" t="s">
        <v>122</v>
      </c>
      <c r="U63" s="30"/>
      <c r="V63" s="46">
        <v>118.08109654360011</v>
      </c>
      <c r="W63" s="35">
        <v>6.75729986505638</v>
      </c>
      <c r="X63" s="35">
        <v>0</v>
      </c>
      <c r="Y63" s="35">
        <v>4.3310775894525442</v>
      </c>
      <c r="Z63" s="35">
        <v>116.77238711277786</v>
      </c>
      <c r="AA63" s="47">
        <v>3.7349317064260856</v>
      </c>
      <c r="AB63" s="31">
        <v>4500.4493535280908</v>
      </c>
      <c r="AC63" s="31">
        <v>257.54237299159536</v>
      </c>
      <c r="AD63" s="31">
        <v>0</v>
      </c>
      <c r="AE63" s="31">
        <v>165.07125956722953</v>
      </c>
      <c r="AF63" s="31">
        <v>4450.5702392218873</v>
      </c>
      <c r="AG63" s="31">
        <v>142.35022773056957</v>
      </c>
    </row>
    <row r="64" spans="1:33" s="32" customFormat="1" ht="18" customHeight="1" x14ac:dyDescent="0.2">
      <c r="A64" s="27"/>
      <c r="B64" s="33">
        <v>27</v>
      </c>
      <c r="C64" s="29" t="s">
        <v>65</v>
      </c>
      <c r="D64" s="30"/>
      <c r="E64" s="46">
        <v>17.571614389984042</v>
      </c>
      <c r="F64" s="35">
        <v>44.001151518482082</v>
      </c>
      <c r="G64" s="35">
        <v>0</v>
      </c>
      <c r="H64" s="35">
        <v>3.3954760060525229</v>
      </c>
      <c r="I64" s="35">
        <v>58.152834433643932</v>
      </c>
      <c r="J64" s="47">
        <v>2.4455468769662203E-2</v>
      </c>
      <c r="K64" s="31">
        <v>669.71058820282144</v>
      </c>
      <c r="L64" s="31">
        <v>1677.0250251929679</v>
      </c>
      <c r="M64" s="31">
        <v>0</v>
      </c>
      <c r="N64" s="31">
        <v>129.4124821301674</v>
      </c>
      <c r="O64" s="31">
        <v>2216.391054905931</v>
      </c>
      <c r="P64" s="31">
        <v>0.93207635969076597</v>
      </c>
      <c r="R64" s="21"/>
      <c r="S64" s="32">
        <v>76</v>
      </c>
      <c r="T64" s="29" t="s">
        <v>123</v>
      </c>
      <c r="U64" s="30"/>
      <c r="V64" s="46">
        <v>1.4146434748197403</v>
      </c>
      <c r="W64" s="35">
        <v>1.4198647452356612</v>
      </c>
      <c r="X64" s="35">
        <v>0</v>
      </c>
      <c r="Y64" s="35">
        <v>0</v>
      </c>
      <c r="Z64" s="35">
        <v>2.8345082200554015</v>
      </c>
      <c r="AA64" s="47">
        <v>0</v>
      </c>
      <c r="AB64" s="31">
        <v>53.916600523560199</v>
      </c>
      <c r="AC64" s="31">
        <v>54.11559988718188</v>
      </c>
      <c r="AD64" s="31">
        <v>0</v>
      </c>
      <c r="AE64" s="31">
        <v>0</v>
      </c>
      <c r="AF64" s="31">
        <v>108.03220041074208</v>
      </c>
      <c r="AG64" s="31">
        <v>0</v>
      </c>
    </row>
    <row r="65" spans="1:34" s="32" customFormat="1" ht="18" customHeight="1" x14ac:dyDescent="0.2">
      <c r="A65" s="27"/>
      <c r="B65" s="33"/>
      <c r="C65" s="29" t="s">
        <v>152</v>
      </c>
      <c r="D65" s="30"/>
      <c r="E65" s="46">
        <v>17.55282997596305</v>
      </c>
      <c r="F65" s="35">
        <v>43.985434787304655</v>
      </c>
      <c r="G65" s="35">
        <v>0</v>
      </c>
      <c r="H65" s="35">
        <v>3.3954760060525349</v>
      </c>
      <c r="I65" s="35">
        <v>58.118333288445513</v>
      </c>
      <c r="J65" s="47">
        <v>2.4455468769662203E-2</v>
      </c>
      <c r="K65" s="31">
        <v>668.99465393042965</v>
      </c>
      <c r="L65" s="31">
        <v>1676.4260101538341</v>
      </c>
      <c r="M65" s="31">
        <v>0</v>
      </c>
      <c r="N65" s="31">
        <v>129.41248213016786</v>
      </c>
      <c r="O65" s="31">
        <v>2215.0761055944054</v>
      </c>
      <c r="P65" s="31">
        <v>0.93207635969076597</v>
      </c>
      <c r="R65" s="27"/>
      <c r="S65" s="32">
        <v>77</v>
      </c>
      <c r="T65" s="29" t="s">
        <v>124</v>
      </c>
      <c r="U65" s="23"/>
      <c r="V65" s="46">
        <v>0.54971500252102834</v>
      </c>
      <c r="W65" s="35">
        <v>8.5974953550957807</v>
      </c>
      <c r="X65" s="35">
        <v>0</v>
      </c>
      <c r="Y65" s="35">
        <v>0.58485753544870012</v>
      </c>
      <c r="Z65" s="35">
        <v>8.5623528221681084</v>
      </c>
      <c r="AA65" s="47">
        <v>0</v>
      </c>
      <c r="AB65" s="31">
        <v>20.951402046024967</v>
      </c>
      <c r="AC65" s="31">
        <v>327.67812584222378</v>
      </c>
      <c r="AD65" s="31">
        <v>0</v>
      </c>
      <c r="AE65" s="31">
        <v>22.290796701267539</v>
      </c>
      <c r="AF65" s="31">
        <v>326.33873118698119</v>
      </c>
      <c r="AG65" s="31">
        <v>0</v>
      </c>
    </row>
    <row r="66" spans="1:34" s="32" customFormat="1" ht="18" customHeight="1" x14ac:dyDescent="0.2">
      <c r="A66" s="27"/>
      <c r="B66" s="33">
        <v>28</v>
      </c>
      <c r="C66" s="29" t="s">
        <v>66</v>
      </c>
      <c r="D66" s="30"/>
      <c r="E66" s="46">
        <v>61.951470739518186</v>
      </c>
      <c r="F66" s="35">
        <v>96.814822904774957</v>
      </c>
      <c r="G66" s="35">
        <v>0.52886582408653648</v>
      </c>
      <c r="H66" s="35">
        <v>9.1514981544513816</v>
      </c>
      <c r="I66" s="35">
        <v>148.71501934585157</v>
      </c>
      <c r="J66" s="47">
        <v>0.37091031990365619</v>
      </c>
      <c r="K66" s="31">
        <v>2361.169269264296</v>
      </c>
      <c r="L66" s="31">
        <v>3689.9234501336969</v>
      </c>
      <c r="M66" s="31">
        <v>20.156772978768171</v>
      </c>
      <c r="N66" s="31">
        <v>348.79294957941744</v>
      </c>
      <c r="O66" s="31">
        <v>5668.0064147933244</v>
      </c>
      <c r="P66" s="31">
        <v>14.1365820464832</v>
      </c>
      <c r="R66" s="27"/>
      <c r="S66" s="25" t="s">
        <v>3</v>
      </c>
      <c r="T66" s="26" t="s">
        <v>125</v>
      </c>
      <c r="U66" s="30"/>
      <c r="V66" s="65">
        <v>44.125692316380288</v>
      </c>
      <c r="W66" s="66">
        <v>34.306035003555458</v>
      </c>
      <c r="X66" s="66">
        <v>2.7283899384635345E-2</v>
      </c>
      <c r="Y66" s="66">
        <v>3.9018505297327053</v>
      </c>
      <c r="Z66" s="66">
        <v>74.494643529112366</v>
      </c>
      <c r="AA66" s="67">
        <v>7.9493617060363668E-3</v>
      </c>
      <c r="AB66" s="68">
        <f>SUM(AB67:AB69)</f>
        <v>1681.7716744856589</v>
      </c>
      <c r="AC66" s="68">
        <f>SUM(AC67:AC69)</f>
        <v>1307.5130361518577</v>
      </c>
      <c r="AD66" s="68">
        <f>SUM(AD67:AD69)</f>
        <v>1.03987692307692</v>
      </c>
      <c r="AE66" s="68">
        <f>SUM(AE67:AE69)</f>
        <v>148.71203950595878</v>
      </c>
      <c r="AF66" s="68">
        <f>SUM(AF67:AF69)</f>
        <v>2839.2298185349982</v>
      </c>
      <c r="AG66" s="68">
        <f>SUM(AG67:AG69)</f>
        <v>0.30297567348286403</v>
      </c>
    </row>
    <row r="67" spans="1:34" s="32" customFormat="1" ht="18" customHeight="1" x14ac:dyDescent="0.2">
      <c r="A67" s="27"/>
      <c r="B67" s="33"/>
      <c r="C67" s="29" t="s">
        <v>152</v>
      </c>
      <c r="D67" s="30"/>
      <c r="E67" s="46">
        <v>61.881258552317732</v>
      </c>
      <c r="F67" s="35">
        <v>96.667787044062052</v>
      </c>
      <c r="G67" s="35">
        <v>0.52886582408653648</v>
      </c>
      <c r="H67" s="35">
        <v>9.1514981544513816</v>
      </c>
      <c r="I67" s="35">
        <v>148.49777129793821</v>
      </c>
      <c r="J67" s="47">
        <v>0.37091031990365619</v>
      </c>
      <c r="K67" s="31">
        <v>2358.4932575931189</v>
      </c>
      <c r="L67" s="31">
        <v>3684.3194418405783</v>
      </c>
      <c r="M67" s="31">
        <v>20.156772978768171</v>
      </c>
      <c r="N67" s="31">
        <v>348.79294957941744</v>
      </c>
      <c r="O67" s="31">
        <v>5659.7263948290283</v>
      </c>
      <c r="P67" s="31">
        <v>14.1365820464832</v>
      </c>
      <c r="R67" s="27"/>
      <c r="S67" s="32">
        <v>78</v>
      </c>
      <c r="T67" s="29" t="s">
        <v>126</v>
      </c>
      <c r="U67" s="30"/>
      <c r="V67" s="46">
        <v>11.790915814137392</v>
      </c>
      <c r="W67" s="35">
        <v>33.074426671801866</v>
      </c>
      <c r="X67" s="35">
        <v>2.7283899384635345E-2</v>
      </c>
      <c r="Y67" s="35">
        <v>2.395609118909885E-2</v>
      </c>
      <c r="Z67" s="35">
        <v>44.814102495365525</v>
      </c>
      <c r="AA67" s="47">
        <v>0</v>
      </c>
      <c r="AB67" s="31">
        <v>449.38962294989642</v>
      </c>
      <c r="AC67" s="31">
        <v>1260.5724920454295</v>
      </c>
      <c r="AD67" s="31">
        <v>1.03987692307692</v>
      </c>
      <c r="AE67" s="31">
        <v>0.91304347826098575</v>
      </c>
      <c r="AF67" s="31">
        <v>1708.009194593988</v>
      </c>
      <c r="AG67" s="31">
        <v>0</v>
      </c>
    </row>
    <row r="68" spans="1:34" s="32" customFormat="1" ht="18" customHeight="1" x14ac:dyDescent="0.2">
      <c r="A68" s="27"/>
      <c r="B68" s="33">
        <v>29</v>
      </c>
      <c r="C68" s="29" t="s">
        <v>67</v>
      </c>
      <c r="D68" s="30"/>
      <c r="E68" s="46">
        <v>7.7622665582759911</v>
      </c>
      <c r="F68" s="35">
        <v>48.532055134736687</v>
      </c>
      <c r="G68" s="35">
        <v>0.28673790685625339</v>
      </c>
      <c r="H68" s="35">
        <v>2.0042561174507929</v>
      </c>
      <c r="I68" s="35">
        <v>52.376507913531988</v>
      </c>
      <c r="J68" s="47">
        <v>1.6268197551736463</v>
      </c>
      <c r="K68" s="31">
        <v>295.84487726371202</v>
      </c>
      <c r="L68" s="31">
        <v>1849.7122956159856</v>
      </c>
      <c r="M68" s="31">
        <v>10.928501388592201</v>
      </c>
      <c r="N68" s="31">
        <v>76.38862961232401</v>
      </c>
      <c r="O68" s="31">
        <v>1996.2367227211328</v>
      </c>
      <c r="P68" s="31">
        <v>62.003319157648676</v>
      </c>
      <c r="R68" s="27"/>
      <c r="S68" s="32">
        <v>79</v>
      </c>
      <c r="T68" s="29" t="s">
        <v>127</v>
      </c>
      <c r="U68" s="23"/>
      <c r="V68" s="46">
        <v>1.8239005008856566</v>
      </c>
      <c r="W68" s="35">
        <v>0.1431591901513333</v>
      </c>
      <c r="X68" s="35">
        <v>0</v>
      </c>
      <c r="Y68" s="35">
        <v>0</v>
      </c>
      <c r="Z68" s="35">
        <v>1.9670596910369902</v>
      </c>
      <c r="AA68" s="47">
        <v>0</v>
      </c>
      <c r="AB68" s="31">
        <v>69.514698545160996</v>
      </c>
      <c r="AC68" s="31">
        <v>5.456255942967803</v>
      </c>
      <c r="AD68" s="31">
        <v>0</v>
      </c>
      <c r="AE68" s="31">
        <v>0</v>
      </c>
      <c r="AF68" s="31">
        <v>74.970954488128811</v>
      </c>
      <c r="AG68" s="31">
        <v>0</v>
      </c>
    </row>
    <row r="69" spans="1:34" s="32" customFormat="1" ht="18" customHeight="1" x14ac:dyDescent="0.2">
      <c r="A69" s="27"/>
      <c r="B69" s="33"/>
      <c r="C69" s="29" t="s">
        <v>152</v>
      </c>
      <c r="D69" s="30"/>
      <c r="E69" s="46">
        <v>7.7622665582759911</v>
      </c>
      <c r="F69" s="35">
        <v>48.247067891021238</v>
      </c>
      <c r="G69" s="35">
        <v>0.28673790685625339</v>
      </c>
      <c r="H69" s="35">
        <v>2.0042561174507987</v>
      </c>
      <c r="I69" s="35">
        <v>52.091520669816532</v>
      </c>
      <c r="J69" s="47">
        <v>1.6268197551736463</v>
      </c>
      <c r="K69" s="31">
        <v>295.84487726371202</v>
      </c>
      <c r="L69" s="31">
        <v>1838.8505176152253</v>
      </c>
      <c r="M69" s="31">
        <v>10.928501388592201</v>
      </c>
      <c r="N69" s="31">
        <v>76.388629612324237</v>
      </c>
      <c r="O69" s="31">
        <v>1985.3749447203722</v>
      </c>
      <c r="P69" s="31">
        <v>62.003319157648676</v>
      </c>
      <c r="R69" s="27"/>
      <c r="S69" s="32">
        <v>80</v>
      </c>
      <c r="T69" s="29" t="s">
        <v>128</v>
      </c>
      <c r="U69" s="30"/>
      <c r="V69" s="46">
        <v>30.510876001357239</v>
      </c>
      <c r="W69" s="35">
        <v>1.0884491416022586</v>
      </c>
      <c r="X69" s="35">
        <v>0</v>
      </c>
      <c r="Y69" s="35">
        <v>3.8778944385436067</v>
      </c>
      <c r="Z69" s="35">
        <v>27.713481342709859</v>
      </c>
      <c r="AA69" s="47">
        <v>7.9493617060363668E-3</v>
      </c>
      <c r="AB69" s="31">
        <v>1162.8673529906016</v>
      </c>
      <c r="AC69" s="31">
        <v>41.484288163460363</v>
      </c>
      <c r="AD69" s="31">
        <v>0</v>
      </c>
      <c r="AE69" s="31">
        <v>147.7989960276978</v>
      </c>
      <c r="AF69" s="31">
        <v>1056.2496694528813</v>
      </c>
      <c r="AG69" s="31">
        <v>0.30297567348286403</v>
      </c>
    </row>
    <row r="70" spans="1:34" s="32" customFormat="1" ht="18" customHeight="1" x14ac:dyDescent="0.2">
      <c r="A70" s="27"/>
      <c r="B70" s="33">
        <v>30</v>
      </c>
      <c r="C70" s="29" t="s">
        <v>68</v>
      </c>
      <c r="D70" s="30"/>
      <c r="E70" s="46">
        <v>0</v>
      </c>
      <c r="F70" s="35">
        <v>2.9885525355633833</v>
      </c>
      <c r="G70" s="35">
        <v>0</v>
      </c>
      <c r="H70" s="35">
        <v>4.5528491082977046E-2</v>
      </c>
      <c r="I70" s="35">
        <v>2.9430240444804063</v>
      </c>
      <c r="J70" s="47">
        <v>0</v>
      </c>
      <c r="K70" s="31">
        <v>0</v>
      </c>
      <c r="L70" s="31">
        <v>113.90332339685521</v>
      </c>
      <c r="M70" s="31">
        <v>0</v>
      </c>
      <c r="N70" s="31">
        <v>1.7352368351850203</v>
      </c>
      <c r="O70" s="31">
        <v>112.16808656167019</v>
      </c>
      <c r="P70" s="31">
        <v>0</v>
      </c>
      <c r="R70" s="27"/>
      <c r="S70" s="25" t="s">
        <v>28</v>
      </c>
      <c r="T70" s="26" t="s">
        <v>129</v>
      </c>
      <c r="U70" s="30"/>
      <c r="V70" s="65">
        <v>8.7227915045742126</v>
      </c>
      <c r="W70" s="66">
        <v>37.035439104243757</v>
      </c>
      <c r="X70" s="66">
        <v>0</v>
      </c>
      <c r="Y70" s="66">
        <v>7.208824693276167</v>
      </c>
      <c r="Z70" s="66">
        <v>8.6586543500774553</v>
      </c>
      <c r="AA70" s="67">
        <v>29.890751565464353</v>
      </c>
      <c r="AB70" s="68">
        <f>SUM(AB71:AB72)</f>
        <v>332.45356400654975</v>
      </c>
      <c r="AC70" s="68">
        <f>SUM(AC71:AC72)</f>
        <v>1411.5393814350252</v>
      </c>
      <c r="AD70" s="68">
        <f>SUM(AD71:AD72)</f>
        <v>0</v>
      </c>
      <c r="AE70" s="68">
        <f>SUM(AE71:AE72)</f>
        <v>274.75143253410482</v>
      </c>
      <c r="AF70" s="68">
        <f>SUM(AF71:AF72)</f>
        <v>330.00909131836221</v>
      </c>
      <c r="AG70" s="68">
        <f>SUM(AG71:AG72)</f>
        <v>1139.2324215891081</v>
      </c>
    </row>
    <row r="71" spans="1:34" s="32" customFormat="1" ht="18" customHeight="1" x14ac:dyDescent="0.2">
      <c r="A71" s="27"/>
      <c r="B71" s="33"/>
      <c r="C71" s="29" t="s">
        <v>152</v>
      </c>
      <c r="D71" s="30"/>
      <c r="E71" s="46">
        <v>0</v>
      </c>
      <c r="F71" s="35">
        <v>2.9762661139107345</v>
      </c>
      <c r="G71" s="35">
        <v>0</v>
      </c>
      <c r="H71" s="35">
        <v>4.5528491082977421E-2</v>
      </c>
      <c r="I71" s="35">
        <v>2.9307376228277571</v>
      </c>
      <c r="J71" s="47">
        <v>0</v>
      </c>
      <c r="K71" s="31">
        <v>0</v>
      </c>
      <c r="L71" s="31">
        <v>113.43504845698438</v>
      </c>
      <c r="M71" s="31">
        <v>0</v>
      </c>
      <c r="N71" s="31">
        <v>1.7352368351850345</v>
      </c>
      <c r="O71" s="31">
        <v>111.69981162179934</v>
      </c>
      <c r="P71" s="31">
        <v>0</v>
      </c>
      <c r="R71" s="27"/>
      <c r="S71" s="32">
        <v>81</v>
      </c>
      <c r="T71" s="29" t="s">
        <v>130</v>
      </c>
      <c r="U71" s="23"/>
      <c r="V71" s="46">
        <v>4.5478019139685495</v>
      </c>
      <c r="W71" s="35">
        <v>36.096513347590275</v>
      </c>
      <c r="X71" s="35">
        <v>0</v>
      </c>
      <c r="Y71" s="35">
        <v>6.7788742795731425</v>
      </c>
      <c r="Z71" s="35">
        <v>4.4094845778678575</v>
      </c>
      <c r="AA71" s="47">
        <v>29.455956404117821</v>
      </c>
      <c r="AB71" s="31">
        <v>173.33131875292426</v>
      </c>
      <c r="AC71" s="31">
        <v>1375.7539090924492</v>
      </c>
      <c r="AD71" s="31">
        <v>0</v>
      </c>
      <c r="AE71" s="31">
        <v>258.36464313225974</v>
      </c>
      <c r="AF71" s="31">
        <v>168.05960139885784</v>
      </c>
      <c r="AG71" s="31">
        <v>1122.6609833142559</v>
      </c>
    </row>
    <row r="72" spans="1:34" s="32" customFormat="1" ht="18" customHeight="1" x14ac:dyDescent="0.2">
      <c r="A72" s="27"/>
      <c r="B72" s="33">
        <v>31</v>
      </c>
      <c r="C72" s="29" t="s">
        <v>13</v>
      </c>
      <c r="D72" s="30"/>
      <c r="E72" s="46">
        <v>12.17582705834668</v>
      </c>
      <c r="F72" s="35">
        <v>140.54835915514076</v>
      </c>
      <c r="G72" s="35">
        <v>3.8478790901712873E-3</v>
      </c>
      <c r="H72" s="35">
        <v>8.3014204431065863</v>
      </c>
      <c r="I72" s="35">
        <v>140.21086922571089</v>
      </c>
      <c r="J72" s="47">
        <v>4.2080486655797777</v>
      </c>
      <c r="K72" s="31">
        <v>464.05982513190071</v>
      </c>
      <c r="L72" s="31">
        <v>5356.7487990394156</v>
      </c>
      <c r="M72" s="31">
        <v>0.146655014822135</v>
      </c>
      <c r="N72" s="31">
        <v>316.39376123805823</v>
      </c>
      <c r="O72" s="31">
        <v>5343.8859752752069</v>
      </c>
      <c r="P72" s="31">
        <v>160.382232643229</v>
      </c>
      <c r="R72" s="27"/>
      <c r="S72" s="32">
        <v>82</v>
      </c>
      <c r="T72" s="29" t="s">
        <v>131</v>
      </c>
      <c r="U72" s="30"/>
      <c r="V72" s="46">
        <v>4.174989590605664</v>
      </c>
      <c r="W72" s="35">
        <v>0.93892575665348532</v>
      </c>
      <c r="X72" s="35">
        <v>0</v>
      </c>
      <c r="Y72" s="35">
        <v>0.4299504137030245</v>
      </c>
      <c r="Z72" s="35">
        <v>4.2491697722095978</v>
      </c>
      <c r="AA72" s="47">
        <v>0.43479516134652768</v>
      </c>
      <c r="AB72" s="31">
        <v>159.12224525362552</v>
      </c>
      <c r="AC72" s="31">
        <v>35.785472342576028</v>
      </c>
      <c r="AD72" s="31">
        <v>0</v>
      </c>
      <c r="AE72" s="31">
        <v>16.386789401845078</v>
      </c>
      <c r="AF72" s="31">
        <v>161.94948991950437</v>
      </c>
      <c r="AG72" s="31">
        <v>16.571438274852113</v>
      </c>
      <c r="AH72" s="15"/>
    </row>
    <row r="73" spans="1:34" s="32" customFormat="1" ht="18" customHeight="1" x14ac:dyDescent="0.2">
      <c r="A73" s="27"/>
      <c r="B73" s="33"/>
      <c r="C73" s="29" t="s">
        <v>152</v>
      </c>
      <c r="D73" s="30"/>
      <c r="E73" s="46">
        <v>12.17582705834668</v>
      </c>
      <c r="F73" s="35">
        <v>139.32503834733888</v>
      </c>
      <c r="G73" s="35">
        <v>3.8478790901712873E-3</v>
      </c>
      <c r="H73" s="35">
        <v>8.3014204431065863</v>
      </c>
      <c r="I73" s="35">
        <v>138.98754841790904</v>
      </c>
      <c r="J73" s="47">
        <v>4.2080486655797777</v>
      </c>
      <c r="K73" s="31">
        <v>464.05982513190071</v>
      </c>
      <c r="L73" s="31">
        <v>5310.1241190543633</v>
      </c>
      <c r="M73" s="31">
        <v>0.146655014822135</v>
      </c>
      <c r="N73" s="31">
        <v>316.39376123805823</v>
      </c>
      <c r="O73" s="31">
        <v>5297.2612952901545</v>
      </c>
      <c r="P73" s="31">
        <v>160.382232643229</v>
      </c>
      <c r="R73" s="27"/>
      <c r="S73" s="25" t="s">
        <v>29</v>
      </c>
      <c r="T73" s="26" t="s">
        <v>132</v>
      </c>
      <c r="U73" s="30"/>
      <c r="V73" s="65">
        <v>27.541252619396015</v>
      </c>
      <c r="W73" s="66">
        <v>36.476776774987201</v>
      </c>
      <c r="X73" s="66">
        <v>4.5454292964374546E-3</v>
      </c>
      <c r="Y73" s="66">
        <v>10.310147715310787</v>
      </c>
      <c r="Z73" s="66">
        <v>50.91501494203915</v>
      </c>
      <c r="AA73" s="67">
        <v>2.7883213077368407</v>
      </c>
      <c r="AB73" s="68">
        <f>SUM(AB74:AB76)</f>
        <v>1049.6854803558522</v>
      </c>
      <c r="AC73" s="68">
        <f>SUM(AC74:AC76)</f>
        <v>1390.2469680671088</v>
      </c>
      <c r="AD73" s="68">
        <f>SUM(AD74:AD76)</f>
        <v>0.17324089068825901</v>
      </c>
      <c r="AE73" s="68">
        <f>SUM(AE74:AE76)</f>
        <v>392.95280089998801</v>
      </c>
      <c r="AF73" s="68">
        <f>SUM(AF74:AF76)</f>
        <v>1940.5345376020086</v>
      </c>
      <c r="AG73" s="68">
        <f>SUM(AG74:AG76)</f>
        <v>106.27186903027616</v>
      </c>
    </row>
    <row r="74" spans="1:34" s="32" customFormat="1" ht="18" customHeight="1" x14ac:dyDescent="0.2">
      <c r="A74" s="27"/>
      <c r="B74" s="33">
        <v>32</v>
      </c>
      <c r="C74" s="34" t="s">
        <v>69</v>
      </c>
      <c r="D74" s="30"/>
      <c r="E74" s="46">
        <v>11.002844264488758</v>
      </c>
      <c r="F74" s="35">
        <v>21.407361125000765</v>
      </c>
      <c r="G74" s="35">
        <v>0</v>
      </c>
      <c r="H74" s="35">
        <v>1.6194684194647715</v>
      </c>
      <c r="I74" s="35">
        <v>30.786656322627486</v>
      </c>
      <c r="J74" s="47">
        <v>4.0806473972635733E-3</v>
      </c>
      <c r="K74" s="31">
        <v>419.35368832558919</v>
      </c>
      <c r="L74" s="31">
        <v>815.90320005352089</v>
      </c>
      <c r="M74" s="31">
        <v>0</v>
      </c>
      <c r="N74" s="31">
        <v>61.72313617318293</v>
      </c>
      <c r="O74" s="31">
        <v>1173.3782256442796</v>
      </c>
      <c r="P74" s="31">
        <v>0.15552656164748571</v>
      </c>
      <c r="R74" s="27"/>
      <c r="S74" s="32">
        <v>83</v>
      </c>
      <c r="T74" s="29" t="s">
        <v>133</v>
      </c>
      <c r="U74" s="30"/>
      <c r="V74" s="46">
        <v>23.407384804081435</v>
      </c>
      <c r="W74" s="35">
        <v>35.371104183048878</v>
      </c>
      <c r="X74" s="35">
        <v>4.5454292964374546E-3</v>
      </c>
      <c r="Y74" s="35">
        <v>10.2782084126989</v>
      </c>
      <c r="Z74" s="35">
        <v>45.709200034323516</v>
      </c>
      <c r="AA74" s="47">
        <v>2.7865351108114611</v>
      </c>
      <c r="AB74" s="31">
        <v>892.13051786332755</v>
      </c>
      <c r="AC74" s="31">
        <v>1348.1062389643332</v>
      </c>
      <c r="AD74" s="31">
        <v>0.17324089068825901</v>
      </c>
      <c r="AE74" s="31">
        <v>391.73549162696031</v>
      </c>
      <c r="AF74" s="31">
        <v>1742.1242329740785</v>
      </c>
      <c r="AG74" s="31">
        <v>106.20379133593386</v>
      </c>
    </row>
    <row r="75" spans="1:34" s="24" customFormat="1" ht="18" customHeight="1" x14ac:dyDescent="0.2">
      <c r="A75" s="21"/>
      <c r="B75" s="63"/>
      <c r="C75" s="29" t="s">
        <v>152</v>
      </c>
      <c r="D75" s="30"/>
      <c r="E75" s="46">
        <v>11.002844264488758</v>
      </c>
      <c r="F75" s="35">
        <v>21.355971624537219</v>
      </c>
      <c r="G75" s="35">
        <v>0</v>
      </c>
      <c r="H75" s="35">
        <v>1.6194684194647715</v>
      </c>
      <c r="I75" s="35">
        <v>30.73526682216394</v>
      </c>
      <c r="J75" s="47">
        <v>4.0806473972635733E-3</v>
      </c>
      <c r="K75" s="31">
        <v>419.35368832558919</v>
      </c>
      <c r="L75" s="31">
        <v>813.94458135070499</v>
      </c>
      <c r="M75" s="31">
        <v>0</v>
      </c>
      <c r="N75" s="31">
        <v>61.72313617318293</v>
      </c>
      <c r="O75" s="31">
        <v>1171.4196069414638</v>
      </c>
      <c r="P75" s="31">
        <v>0.15552656164748571</v>
      </c>
      <c r="R75" s="27"/>
      <c r="S75" s="32">
        <v>84</v>
      </c>
      <c r="T75" s="29" t="s">
        <v>134</v>
      </c>
      <c r="U75" s="30"/>
      <c r="V75" s="46">
        <v>0.90686889026177231</v>
      </c>
      <c r="W75" s="35">
        <v>5.7237040768918388E-3</v>
      </c>
      <c r="X75" s="35">
        <v>0</v>
      </c>
      <c r="Y75" s="35">
        <v>3.1939302611885996E-2</v>
      </c>
      <c r="Z75" s="35">
        <v>0.8806532917267782</v>
      </c>
      <c r="AA75" s="47">
        <v>0</v>
      </c>
      <c r="AB75" s="31">
        <v>34.563682336794272</v>
      </c>
      <c r="AC75" s="31">
        <v>0.2181487220786662</v>
      </c>
      <c r="AD75" s="31">
        <v>0</v>
      </c>
      <c r="AE75" s="31">
        <v>1.2173092730276736</v>
      </c>
      <c r="AF75" s="31">
        <v>33.564521785845265</v>
      </c>
      <c r="AG75" s="31">
        <v>0</v>
      </c>
    </row>
    <row r="76" spans="1:34" s="24" customFormat="1" ht="18" customHeight="1" x14ac:dyDescent="0.2">
      <c r="A76" s="21"/>
      <c r="B76" s="42"/>
      <c r="C76" s="43" t="s">
        <v>24</v>
      </c>
      <c r="D76" s="44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R76" s="27"/>
      <c r="S76" s="32">
        <v>85</v>
      </c>
      <c r="T76" s="29" t="s">
        <v>135</v>
      </c>
      <c r="U76" s="30"/>
      <c r="V76" s="46">
        <v>3.2269989250528091</v>
      </c>
      <c r="W76" s="35">
        <v>1.0999488878614283</v>
      </c>
      <c r="X76" s="35">
        <v>0</v>
      </c>
      <c r="Y76" s="35">
        <v>2.2138506582730092E-16</v>
      </c>
      <c r="Z76" s="35">
        <v>4.3251616159888577</v>
      </c>
      <c r="AA76" s="47">
        <v>1.786196925380009E-3</v>
      </c>
      <c r="AB76" s="31">
        <v>122.99128015573031</v>
      </c>
      <c r="AC76" s="31">
        <v>41.922580380696907</v>
      </c>
      <c r="AD76" s="31">
        <v>0</v>
      </c>
      <c r="AE76" s="31">
        <v>8.4376949871511897E-15</v>
      </c>
      <c r="AF76" s="31">
        <v>164.8457828420849</v>
      </c>
      <c r="AG76" s="31">
        <v>6.80776943423127E-2</v>
      </c>
    </row>
    <row r="77" spans="1:34" s="32" customFormat="1" ht="18" customHeight="1" x14ac:dyDescent="0.2">
      <c r="A77" s="27"/>
      <c r="R77" s="27"/>
      <c r="S77" s="25" t="s">
        <v>4</v>
      </c>
      <c r="T77" s="26" t="s">
        <v>30</v>
      </c>
      <c r="U77" s="30"/>
      <c r="V77" s="65">
        <v>4.6437287555524902</v>
      </c>
      <c r="W77" s="66">
        <v>4.2754119126234098E-3</v>
      </c>
      <c r="X77" s="66">
        <v>0</v>
      </c>
      <c r="Y77" s="66">
        <v>0</v>
      </c>
      <c r="Z77" s="66">
        <v>4.6480041674651131</v>
      </c>
      <c r="AA77" s="67">
        <v>0</v>
      </c>
      <c r="AB77" s="68">
        <f>SUM(AB78:AB79)</f>
        <v>176.98739838657698</v>
      </c>
      <c r="AC77" s="68">
        <f>SUM(AC78:AC79)</f>
        <v>0.1629496620665925</v>
      </c>
      <c r="AD77" s="68">
        <f>SUM(AD78:AD79)</f>
        <v>0</v>
      </c>
      <c r="AE77" s="68">
        <f>SUM(AE78:AE79)</f>
        <v>0</v>
      </c>
      <c r="AF77" s="68">
        <f>SUM(AF78:AF79)</f>
        <v>177.15034804864356</v>
      </c>
      <c r="AG77" s="68">
        <f>SUM(AG78:AG79)</f>
        <v>0</v>
      </c>
    </row>
    <row r="78" spans="1:34" s="32" customFormat="1" ht="18" customHeight="1" x14ac:dyDescent="0.2">
      <c r="A78" s="27"/>
      <c r="B78" s="15" t="s">
        <v>15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R78" s="27"/>
      <c r="S78" s="32">
        <v>86</v>
      </c>
      <c r="T78" s="29" t="s">
        <v>136</v>
      </c>
      <c r="U78" s="30"/>
      <c r="V78" s="46">
        <v>1.1711442775700951</v>
      </c>
      <c r="W78" s="35">
        <v>0</v>
      </c>
      <c r="X78" s="35">
        <v>0</v>
      </c>
      <c r="Y78" s="35">
        <v>0</v>
      </c>
      <c r="Z78" s="35">
        <v>1.1711442775700951</v>
      </c>
      <c r="AA78" s="47">
        <v>0</v>
      </c>
      <c r="AB78" s="31">
        <v>44.63606505324347</v>
      </c>
      <c r="AC78" s="31">
        <v>0</v>
      </c>
      <c r="AD78" s="31">
        <v>0</v>
      </c>
      <c r="AE78" s="31">
        <v>0</v>
      </c>
      <c r="AF78" s="31">
        <v>44.63606505324347</v>
      </c>
      <c r="AG78" s="31">
        <v>0</v>
      </c>
    </row>
    <row r="79" spans="1:34" s="32" customFormat="1" ht="18" customHeight="1" x14ac:dyDescent="0.2">
      <c r="A79" s="27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R79" s="21"/>
      <c r="S79" s="32">
        <v>87</v>
      </c>
      <c r="T79" s="29" t="s">
        <v>137</v>
      </c>
      <c r="U79" s="30"/>
      <c r="V79" s="46">
        <v>3.4725844779823953</v>
      </c>
      <c r="W79" s="35">
        <v>4.2754119126234098E-3</v>
      </c>
      <c r="X79" s="35">
        <v>0</v>
      </c>
      <c r="Y79" s="35">
        <v>0</v>
      </c>
      <c r="Z79" s="35">
        <v>3.4768598898950183</v>
      </c>
      <c r="AA79" s="47">
        <v>0</v>
      </c>
      <c r="AB79" s="31">
        <v>132.35133333333351</v>
      </c>
      <c r="AC79" s="31">
        <v>0.1629496620665925</v>
      </c>
      <c r="AD79" s="31">
        <v>0</v>
      </c>
      <c r="AE79" s="31">
        <v>0</v>
      </c>
      <c r="AF79" s="31">
        <v>132.51428299540009</v>
      </c>
      <c r="AG79" s="31">
        <v>0</v>
      </c>
    </row>
    <row r="80" spans="1:34" s="32" customFormat="1" ht="18" customHeight="1" x14ac:dyDescent="0.2">
      <c r="A80" s="27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R80" s="27"/>
      <c r="S80" s="25" t="s">
        <v>5</v>
      </c>
      <c r="T80" s="26" t="s">
        <v>31</v>
      </c>
      <c r="U80" s="30"/>
      <c r="V80" s="65">
        <v>107.50861040209533</v>
      </c>
      <c r="W80" s="66">
        <v>1150.6775809042258</v>
      </c>
      <c r="X80" s="66">
        <v>611.34836580636272</v>
      </c>
      <c r="Y80" s="66">
        <v>35.097784594683304</v>
      </c>
      <c r="Z80" s="66">
        <v>512.62908874494781</v>
      </c>
      <c r="AA80" s="67">
        <v>99.110952160327273</v>
      </c>
      <c r="AB80" s="66">
        <f>SUM(AB81:AB88)</f>
        <v>4097.4979937128373</v>
      </c>
      <c r="AC80" s="66">
        <f>SUM(AC81:AC88)</f>
        <v>43856.013593061136</v>
      </c>
      <c r="AD80" s="66">
        <f>SUM(AD81:AD88)</f>
        <v>23300.447219829111</v>
      </c>
      <c r="AE80" s="66">
        <f>SUM(AE81:AE88)</f>
        <v>1337.6891527348516</v>
      </c>
      <c r="AF80" s="66">
        <f>SUM(AF81:AF88)</f>
        <v>19537.93891294055</v>
      </c>
      <c r="AG80" s="66">
        <f>SUM(AG81:AG88)</f>
        <v>3777.4363012694566</v>
      </c>
    </row>
    <row r="81" spans="1:33" s="32" customFormat="1" ht="18" customHeight="1" x14ac:dyDescent="0.2">
      <c r="A81" s="27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R81" s="50"/>
      <c r="S81" s="32">
        <v>88</v>
      </c>
      <c r="T81" s="29" t="s">
        <v>138</v>
      </c>
      <c r="U81" s="30"/>
      <c r="V81" s="46">
        <v>63.228473628848491</v>
      </c>
      <c r="W81" s="35">
        <v>1146.3485366633645</v>
      </c>
      <c r="X81" s="35">
        <v>611.34836580636272</v>
      </c>
      <c r="Y81" s="35">
        <v>34.467947441634351</v>
      </c>
      <c r="Z81" s="35">
        <v>464.8019528183388</v>
      </c>
      <c r="AA81" s="47">
        <v>98.958744225877098</v>
      </c>
      <c r="AB81" s="35">
        <v>2409.839945570372</v>
      </c>
      <c r="AC81" s="35">
        <v>43691.019830931014</v>
      </c>
      <c r="AD81" s="35">
        <v>23300.447219829111</v>
      </c>
      <c r="AE81" s="35">
        <v>1313.6840385274263</v>
      </c>
      <c r="AF81" s="35">
        <v>17715.0933494889</v>
      </c>
      <c r="AG81" s="35">
        <v>3771.635168655946</v>
      </c>
    </row>
    <row r="82" spans="1:33" s="32" customFormat="1" ht="18" customHeight="1" x14ac:dyDescent="0.2">
      <c r="R82" s="1"/>
      <c r="S82" s="32">
        <v>89</v>
      </c>
      <c r="T82" s="29" t="s">
        <v>139</v>
      </c>
      <c r="U82" s="30"/>
      <c r="V82" s="46">
        <v>0</v>
      </c>
      <c r="W82" s="35">
        <v>6.9239708652346535E-4</v>
      </c>
      <c r="X82" s="35">
        <v>0</v>
      </c>
      <c r="Y82" s="35">
        <v>1.0263625807323388E-4</v>
      </c>
      <c r="Z82" s="35">
        <v>5.8976082845023153E-4</v>
      </c>
      <c r="AA82" s="47">
        <v>0</v>
      </c>
      <c r="AB82" s="69">
        <v>0</v>
      </c>
      <c r="AC82" s="69">
        <v>2.6389473943263048E-2</v>
      </c>
      <c r="AD82" s="69">
        <v>0</v>
      </c>
      <c r="AE82" s="69">
        <v>3.9117970176002978E-3</v>
      </c>
      <c r="AF82" s="69">
        <v>2.247767692566275E-2</v>
      </c>
      <c r="AG82" s="69">
        <v>0</v>
      </c>
    </row>
    <row r="83" spans="1:33" s="10" customFormat="1" ht="18" customHeight="1" x14ac:dyDescent="0.2"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R83" s="39"/>
      <c r="S83" s="32">
        <v>90</v>
      </c>
      <c r="T83" s="29" t="s">
        <v>140</v>
      </c>
      <c r="U83" s="30"/>
      <c r="V83" s="46">
        <v>1.4658843319073793E-2</v>
      </c>
      <c r="W83" s="35">
        <v>0</v>
      </c>
      <c r="X83" s="35">
        <v>0</v>
      </c>
      <c r="Y83" s="35">
        <v>0</v>
      </c>
      <c r="Z83" s="35">
        <v>1.4658843319073793E-2</v>
      </c>
      <c r="AA83" s="47">
        <v>0</v>
      </c>
      <c r="AB83" s="70">
        <v>0.55869553950522499</v>
      </c>
      <c r="AC83" s="70">
        <v>0</v>
      </c>
      <c r="AD83" s="70">
        <v>0</v>
      </c>
      <c r="AE83" s="70">
        <v>0</v>
      </c>
      <c r="AF83" s="70">
        <v>0.55869553950522499</v>
      </c>
      <c r="AG83" s="70">
        <v>0</v>
      </c>
    </row>
    <row r="84" spans="1:33" s="10" customFormat="1" ht="18" customHeight="1" x14ac:dyDescent="0.2">
      <c r="B84" s="15"/>
      <c r="S84" s="32">
        <v>91</v>
      </c>
      <c r="T84" s="29" t="s">
        <v>141</v>
      </c>
      <c r="U84" s="30"/>
      <c r="V84" s="46">
        <v>0.16431109029034782</v>
      </c>
      <c r="W84" s="35">
        <v>9.8892653251260836E-3</v>
      </c>
      <c r="X84" s="35">
        <v>0</v>
      </c>
      <c r="Y84" s="35">
        <v>0</v>
      </c>
      <c r="Z84" s="35">
        <v>0.1742003556154739</v>
      </c>
      <c r="AA84" s="47">
        <v>0</v>
      </c>
      <c r="AB84" s="69">
        <v>6.2624227054128792</v>
      </c>
      <c r="AC84" s="69">
        <v>0.37691162296158098</v>
      </c>
      <c r="AD84" s="69">
        <v>0</v>
      </c>
      <c r="AE84" s="69">
        <v>0</v>
      </c>
      <c r="AF84" s="69">
        <v>6.6393343283744599</v>
      </c>
      <c r="AG84" s="69">
        <v>0</v>
      </c>
    </row>
    <row r="85" spans="1:33" s="10" customFormat="1" ht="18" customHeight="1" x14ac:dyDescent="0.2">
      <c r="R85" s="15"/>
      <c r="S85" s="32">
        <v>92</v>
      </c>
      <c r="T85" s="29" t="s">
        <v>142</v>
      </c>
      <c r="U85" s="30"/>
      <c r="V85" s="46">
        <v>25.418083601118248</v>
      </c>
      <c r="W85" s="35">
        <v>1.790397784640182</v>
      </c>
      <c r="X85" s="35">
        <v>0</v>
      </c>
      <c r="Y85" s="35">
        <v>0.16892021880267422</v>
      </c>
      <c r="Z85" s="35">
        <v>27.036688147162437</v>
      </c>
      <c r="AA85" s="47">
        <v>2.8730197933208462E-3</v>
      </c>
      <c r="AB85" s="31">
        <v>968.76469866061359</v>
      </c>
      <c r="AC85" s="31">
        <v>68.237802563654697</v>
      </c>
      <c r="AD85" s="31">
        <v>0</v>
      </c>
      <c r="AE85" s="31">
        <v>6.4380913775442226</v>
      </c>
      <c r="AF85" s="31">
        <v>1030.4549098467241</v>
      </c>
      <c r="AG85" s="31">
        <v>0.1095</v>
      </c>
    </row>
    <row r="86" spans="1:33" s="15" customFormat="1" ht="18" customHeight="1" x14ac:dyDescent="0.2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R86" s="20"/>
      <c r="S86" s="32">
        <v>93</v>
      </c>
      <c r="T86" s="29" t="s">
        <v>143</v>
      </c>
      <c r="U86" s="23"/>
      <c r="V86" s="46">
        <v>0.94117105056563355</v>
      </c>
      <c r="W86" s="35">
        <v>1.1906105598198043E-2</v>
      </c>
      <c r="X86" s="35">
        <v>0</v>
      </c>
      <c r="Y86" s="35">
        <v>0.14481768933249323</v>
      </c>
      <c r="Z86" s="35">
        <v>0.65892455217447832</v>
      </c>
      <c r="AA86" s="47">
        <v>0.14933491465686013</v>
      </c>
      <c r="AB86" s="31">
        <v>35.871047695712058</v>
      </c>
      <c r="AC86" s="31">
        <v>0.45377987511034601</v>
      </c>
      <c r="AD86" s="31">
        <v>0</v>
      </c>
      <c r="AE86" s="31">
        <v>5.5194666666666805</v>
      </c>
      <c r="AF86" s="31">
        <v>25.113728290645206</v>
      </c>
      <c r="AG86" s="31">
        <v>5.6916326135105209</v>
      </c>
    </row>
    <row r="87" spans="1:33" s="20" customFormat="1" ht="18" customHeight="1" x14ac:dyDescent="0.2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R87" s="24"/>
      <c r="S87" s="32">
        <v>94</v>
      </c>
      <c r="T87" s="29" t="s">
        <v>144</v>
      </c>
      <c r="U87" s="30"/>
      <c r="V87" s="46">
        <v>0</v>
      </c>
      <c r="W87" s="35">
        <v>2.1165016437858244E-2</v>
      </c>
      <c r="X87" s="35">
        <v>0</v>
      </c>
      <c r="Y87" s="35">
        <v>0</v>
      </c>
      <c r="Z87" s="35">
        <v>2.1165016437858244E-2</v>
      </c>
      <c r="AA87" s="47">
        <v>0</v>
      </c>
      <c r="AB87" s="31">
        <v>0</v>
      </c>
      <c r="AC87" s="31">
        <v>0.80666666666666498</v>
      </c>
      <c r="AD87" s="31">
        <v>0</v>
      </c>
      <c r="AE87" s="31">
        <v>0</v>
      </c>
      <c r="AF87" s="31">
        <v>0.80666666666666498</v>
      </c>
      <c r="AG87" s="31">
        <v>0</v>
      </c>
    </row>
    <row r="88" spans="1:33" s="32" customFormat="1" ht="18" customHeight="1" x14ac:dyDescent="0.2">
      <c r="S88" s="32">
        <v>95</v>
      </c>
      <c r="T88" s="29" t="s">
        <v>145</v>
      </c>
      <c r="U88" s="30"/>
      <c r="V88" s="46">
        <v>17.741912187953531</v>
      </c>
      <c r="W88" s="35">
        <v>2.4949936717734218</v>
      </c>
      <c r="X88" s="35">
        <v>0</v>
      </c>
      <c r="Y88" s="35">
        <v>0.31599660865572027</v>
      </c>
      <c r="Z88" s="35">
        <v>19.920909251071233</v>
      </c>
      <c r="AA88" s="47">
        <v>0</v>
      </c>
      <c r="AB88" s="31">
        <v>676.20118354122144</v>
      </c>
      <c r="AC88" s="31">
        <v>95.092211927785939</v>
      </c>
      <c r="AD88" s="31">
        <v>0</v>
      </c>
      <c r="AE88" s="31">
        <v>12.0436443661971</v>
      </c>
      <c r="AF88" s="31">
        <v>759.24975110281025</v>
      </c>
      <c r="AG88" s="31">
        <v>0</v>
      </c>
    </row>
    <row r="89" spans="1:33" s="32" customFormat="1" ht="18" customHeight="1" x14ac:dyDescent="0.2">
      <c r="S89" s="25" t="s">
        <v>146</v>
      </c>
      <c r="T89" s="26" t="s">
        <v>147</v>
      </c>
      <c r="U89" s="10"/>
      <c r="V89" s="65">
        <v>4.05328418744506</v>
      </c>
      <c r="W89" s="66">
        <v>0.6622855923832095</v>
      </c>
      <c r="X89" s="66">
        <v>0</v>
      </c>
      <c r="Y89" s="66">
        <v>0.59695183711601263</v>
      </c>
      <c r="Z89" s="66">
        <v>4.1186179427122571</v>
      </c>
      <c r="AA89" s="67">
        <v>0</v>
      </c>
      <c r="AB89" s="68">
        <f>SUM(AB90:AB91)</f>
        <v>154.48366194937265</v>
      </c>
      <c r="AC89" s="68">
        <f>SUM(AC90:AC91)</f>
        <v>25.241828314081054</v>
      </c>
      <c r="AD89" s="68">
        <f>SUM(AD90:AD91)</f>
        <v>0</v>
      </c>
      <c r="AE89" s="68">
        <f>SUM(AE90:AE91)</f>
        <v>22.751749332241225</v>
      </c>
      <c r="AF89" s="68">
        <f>SUM(AF90:AF91)</f>
        <v>156.97374093121249</v>
      </c>
      <c r="AG89" s="68">
        <f>SUM(AG90:AG91)</f>
        <v>0</v>
      </c>
    </row>
    <row r="90" spans="1:33" s="32" customFormat="1" ht="19.5" customHeight="1" x14ac:dyDescent="0.2">
      <c r="S90" s="32">
        <v>97</v>
      </c>
      <c r="T90" s="29" t="s">
        <v>148</v>
      </c>
      <c r="U90" s="15"/>
      <c r="V90" s="46">
        <v>1.8714308835415514</v>
      </c>
      <c r="W90" s="35">
        <v>0.11684817457196094</v>
      </c>
      <c r="X90" s="35">
        <v>0</v>
      </c>
      <c r="Y90" s="35">
        <v>0.33196136913312996</v>
      </c>
      <c r="Z90" s="35">
        <v>1.6563176889803826</v>
      </c>
      <c r="AA90" s="47">
        <v>0</v>
      </c>
      <c r="AB90" s="35">
        <v>71.32623388958153</v>
      </c>
      <c r="AC90" s="35">
        <v>4.4534587423919101</v>
      </c>
      <c r="AD90" s="35">
        <v>0</v>
      </c>
      <c r="AE90" s="35">
        <v>12.652112597547408</v>
      </c>
      <c r="AF90" s="35">
        <v>63.127580034426039</v>
      </c>
      <c r="AG90" s="35">
        <v>0</v>
      </c>
    </row>
    <row r="91" spans="1:33" s="32" customFormat="1" ht="19.5" customHeight="1" x14ac:dyDescent="0.2">
      <c r="R91" s="24"/>
      <c r="S91" s="36">
        <v>98</v>
      </c>
      <c r="T91" s="37" t="s">
        <v>149</v>
      </c>
      <c r="U91" s="64"/>
      <c r="V91" s="48">
        <v>2.1818533039035088</v>
      </c>
      <c r="W91" s="38">
        <v>0.54543741781124855</v>
      </c>
      <c r="X91" s="38">
        <v>0</v>
      </c>
      <c r="Y91" s="38">
        <v>0.26499046798288273</v>
      </c>
      <c r="Z91" s="38">
        <v>2.4623002537318746</v>
      </c>
      <c r="AA91" s="49">
        <v>0</v>
      </c>
      <c r="AB91" s="38">
        <v>83.157428059791116</v>
      </c>
      <c r="AC91" s="38">
        <v>20.788369571689145</v>
      </c>
      <c r="AD91" s="38">
        <v>0</v>
      </c>
      <c r="AE91" s="38">
        <v>10.099636734693817</v>
      </c>
      <c r="AF91" s="38">
        <v>93.846160896786444</v>
      </c>
      <c r="AG91" s="38">
        <v>0</v>
      </c>
    </row>
    <row r="92" spans="1:33" s="24" customFormat="1" ht="29.25" customHeight="1" x14ac:dyDescent="0.2"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</row>
    <row r="93" spans="1:33" s="32" customFormat="1" ht="19.5" customHeight="1" x14ac:dyDescent="0.2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s="32" customFormat="1" ht="19.5" customHeight="1" x14ac:dyDescent="0.2"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</row>
    <row r="95" spans="1:33" s="32" customFormat="1" ht="19.5" customHeight="1" x14ac:dyDescent="0.2"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</row>
    <row r="96" spans="1:33" s="32" customFormat="1" ht="19.5" customHeight="1" x14ac:dyDescent="0.2"/>
    <row r="97" spans="2:33" s="32" customFormat="1" ht="19.5" customHeight="1" x14ac:dyDescent="0.2">
      <c r="S97" s="24"/>
      <c r="T97" s="24"/>
      <c r="U97" s="24"/>
    </row>
    <row r="98" spans="2:33" s="32" customFormat="1" ht="19.5" customHeight="1" x14ac:dyDescent="0.2"/>
    <row r="99" spans="2:33" s="32" customFormat="1" ht="19.5" customHeight="1" x14ac:dyDescent="0.2">
      <c r="R99" s="24"/>
    </row>
    <row r="100" spans="2:33" s="24" customFormat="1" ht="29.25" customHeight="1" x14ac:dyDescent="0.2"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</row>
    <row r="101" spans="2:33" s="32" customFormat="1" ht="19.5" customHeight="1" x14ac:dyDescent="0.2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</row>
    <row r="102" spans="2:33" s="32" customFormat="1" ht="19.5" customHeight="1" x14ac:dyDescent="0.2"/>
    <row r="103" spans="2:33" s="32" customFormat="1" ht="19.5" customHeight="1" x14ac:dyDescent="0.2"/>
    <row r="104" spans="2:33" s="32" customFormat="1" ht="19.5" customHeight="1" x14ac:dyDescent="0.2"/>
    <row r="105" spans="2:33" s="32" customFormat="1" ht="19.5" customHeight="1" x14ac:dyDescent="0.2">
      <c r="S105" s="24"/>
      <c r="T105" s="24"/>
      <c r="U105" s="24"/>
    </row>
    <row r="106" spans="2:33" s="32" customFormat="1" ht="19.5" customHeight="1" x14ac:dyDescent="0.2"/>
    <row r="107" spans="2:33" s="32" customFormat="1" ht="19.5" customHeight="1" x14ac:dyDescent="0.2"/>
    <row r="108" spans="2:33" s="32" customFormat="1" ht="19.5" customHeight="1" x14ac:dyDescent="0.2"/>
    <row r="109" spans="2:33" s="32" customFormat="1" ht="19.5" customHeight="1" x14ac:dyDescent="0.2"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</row>
    <row r="110" spans="2:33" s="32" customFormat="1" ht="19.5" customHeight="1" x14ac:dyDescent="0.2"/>
    <row r="111" spans="2:33" s="32" customFormat="1" ht="19.5" customHeight="1" x14ac:dyDescent="0.2"/>
    <row r="112" spans="2:33" s="32" customFormat="1" ht="19.5" customHeight="1" x14ac:dyDescent="0.2">
      <c r="R112" s="24"/>
    </row>
    <row r="113" spans="2:33" s="24" customFormat="1" ht="29.25" customHeight="1" x14ac:dyDescent="0.2"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</row>
    <row r="114" spans="2:33" s="32" customFormat="1" ht="19.5" customHeight="1" x14ac:dyDescent="0.2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</row>
    <row r="115" spans="2:33" s="32" customFormat="1" ht="19.5" customHeight="1" x14ac:dyDescent="0.2"/>
    <row r="116" spans="2:33" s="32" customFormat="1" ht="19.5" customHeight="1" x14ac:dyDescent="0.2"/>
    <row r="117" spans="2:33" s="32" customFormat="1" ht="19.5" customHeight="1" x14ac:dyDescent="0.2"/>
    <row r="118" spans="2:33" s="32" customFormat="1" ht="19.5" customHeight="1" x14ac:dyDescent="0.2">
      <c r="S118" s="24"/>
      <c r="T118" s="24"/>
      <c r="U118" s="24"/>
    </row>
    <row r="119" spans="2:33" s="32" customFormat="1" ht="19.5" customHeight="1" x14ac:dyDescent="0.2"/>
    <row r="120" spans="2:33" s="32" customFormat="1" ht="19.5" customHeight="1" x14ac:dyDescent="0.2">
      <c r="R120" s="24"/>
    </row>
    <row r="121" spans="2:33" s="24" customFormat="1" ht="29.25" customHeight="1" x14ac:dyDescent="0.2"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</row>
    <row r="122" spans="2:33" s="32" customFormat="1" ht="19.5" customHeight="1" x14ac:dyDescent="0.2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</row>
    <row r="123" spans="2:33" s="32" customFormat="1" ht="19.5" customHeight="1" x14ac:dyDescent="0.2">
      <c r="R123" s="24"/>
    </row>
    <row r="124" spans="2:33" s="24" customFormat="1" ht="29.25" customHeight="1" x14ac:dyDescent="0.2"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</row>
    <row r="125" spans="2:33" s="32" customFormat="1" ht="19.5" customHeight="1" x14ac:dyDescent="0.2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</row>
    <row r="126" spans="2:33" s="32" customFormat="1" ht="19.5" customHeight="1" x14ac:dyDescent="0.2">
      <c r="S126" s="24"/>
      <c r="T126" s="24"/>
      <c r="U126" s="24"/>
    </row>
    <row r="127" spans="2:33" s="32" customFormat="1" ht="19.5" customHeight="1" x14ac:dyDescent="0.2">
      <c r="R127" s="24"/>
    </row>
    <row r="128" spans="2:33" s="24" customFormat="1" ht="29.25" customHeight="1" x14ac:dyDescent="0.2"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</row>
    <row r="129" spans="2:33" s="32" customFormat="1" ht="19.5" customHeight="1" x14ac:dyDescent="0.2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S129" s="24"/>
      <c r="T129" s="24"/>
      <c r="U129" s="24"/>
    </row>
    <row r="130" spans="2:33" s="32" customFormat="1" ht="19.5" customHeight="1" x14ac:dyDescent="0.2"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</row>
    <row r="131" spans="2:33" s="32" customFormat="1" ht="19.5" customHeight="1" x14ac:dyDescent="0.2">
      <c r="R131" s="24"/>
    </row>
    <row r="132" spans="2:33" s="24" customFormat="1" ht="29.25" customHeight="1" x14ac:dyDescent="0.2"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</row>
    <row r="133" spans="2:33" s="32" customFormat="1" ht="19.5" customHeight="1" x14ac:dyDescent="0.2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</row>
    <row r="134" spans="2:33" s="32" customFormat="1" ht="19.5" customHeight="1" x14ac:dyDescent="0.2">
      <c r="R134" s="24"/>
    </row>
    <row r="135" spans="2:33" s="24" customFormat="1" ht="29.25" customHeight="1" x14ac:dyDescent="0.2"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</row>
    <row r="136" spans="2:33" s="32" customFormat="1" ht="19.5" customHeight="1" x14ac:dyDescent="0.2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</row>
    <row r="137" spans="2:33" s="32" customFormat="1" ht="19.5" customHeight="1" x14ac:dyDescent="0.2"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</row>
    <row r="138" spans="2:33" s="24" customFormat="1" ht="29.25" customHeight="1" x14ac:dyDescent="0.2"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</row>
    <row r="139" spans="2:33" s="32" customFormat="1" ht="19.5" customHeight="1" x14ac:dyDescent="0.2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</row>
    <row r="140" spans="2:33" s="32" customFormat="1" ht="19.5" customHeight="1" x14ac:dyDescent="0.2">
      <c r="S140" s="24"/>
      <c r="T140" s="24"/>
      <c r="U140" s="24"/>
    </row>
    <row r="141" spans="2:33" s="32" customFormat="1" ht="19.5" customHeight="1" x14ac:dyDescent="0.2"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</row>
    <row r="142" spans="2:33" s="32" customFormat="1" ht="19.5" customHeight="1" x14ac:dyDescent="0.2"/>
    <row r="143" spans="2:33" s="32" customFormat="1" ht="19.5" customHeight="1" x14ac:dyDescent="0.2">
      <c r="S143" s="24"/>
      <c r="T143" s="24"/>
      <c r="U143" s="24"/>
    </row>
    <row r="144" spans="2:33" s="32" customFormat="1" ht="19.5" customHeight="1" x14ac:dyDescent="0.2"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</row>
    <row r="145" spans="1:33" s="32" customFormat="1" ht="19.5" customHeight="1" x14ac:dyDescent="0.2"/>
    <row r="146" spans="1:33" s="32" customFormat="1" ht="19.5" customHeight="1" x14ac:dyDescent="0.2"/>
    <row r="147" spans="1:33" s="32" customFormat="1" ht="19.5" customHeight="1" x14ac:dyDescent="0.2"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</row>
    <row r="148" spans="1:33" s="32" customFormat="1" ht="19.5" customHeight="1" x14ac:dyDescent="0.2"/>
    <row r="149" spans="1:33" s="32" customFormat="1" ht="19.5" customHeight="1" x14ac:dyDescent="0.2"/>
    <row r="150" spans="1:33" s="32" customFormat="1" ht="19.5" customHeight="1" x14ac:dyDescent="0.2"/>
    <row r="151" spans="1:33" s="32" customFormat="1" ht="19.5" customHeight="1" x14ac:dyDescent="0.2"/>
    <row r="152" spans="1:33" s="32" customFormat="1" ht="19.5" customHeight="1" x14ac:dyDescent="0.2">
      <c r="R152" s="24"/>
    </row>
    <row r="153" spans="1:33" s="24" customFormat="1" ht="29.25" customHeight="1" x14ac:dyDescent="0.2"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</row>
    <row r="154" spans="1:33" s="32" customFormat="1" ht="19.5" customHeight="1" x14ac:dyDescent="0.2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</row>
    <row r="155" spans="1:33" s="32" customFormat="1" ht="19.5" customHeight="1" x14ac:dyDescent="0.2">
      <c r="R155" s="41"/>
    </row>
    <row r="156" spans="1:33" ht="14" x14ac:dyDescent="0.2">
      <c r="A156" s="41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R156" s="40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</row>
    <row r="157" spans="1:33" s="40" customFormat="1" ht="124.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</row>
    <row r="158" spans="1:33" s="40" customFormat="1" ht="14" x14ac:dyDescent="0.2">
      <c r="A158" s="39"/>
      <c r="S158" s="24"/>
      <c r="T158" s="24"/>
      <c r="U158" s="24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</row>
    <row r="159" spans="1:33" s="40" customFormat="1" ht="14" x14ac:dyDescent="0.2">
      <c r="A159" s="39"/>
      <c r="B159" s="39"/>
      <c r="C159" s="39"/>
      <c r="D159" s="39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</row>
    <row r="160" spans="1:33" s="40" customFormat="1" ht="14" x14ac:dyDescent="0.2">
      <c r="A160" s="39"/>
      <c r="B160" s="39"/>
      <c r="C160" s="39"/>
      <c r="D160" s="39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</row>
    <row r="161" spans="1:33" s="40" customFormat="1" ht="14" x14ac:dyDescent="0.2">
      <c r="A161" s="39"/>
      <c r="B161" s="39"/>
      <c r="C161" s="39"/>
      <c r="D161" s="39"/>
      <c r="S161" s="41"/>
      <c r="T161" s="41"/>
      <c r="U161" s="41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</row>
    <row r="162" spans="1:33" s="40" customFormat="1" ht="14" x14ac:dyDescent="0.2">
      <c r="A162" s="39"/>
      <c r="B162" s="39"/>
      <c r="C162" s="39"/>
      <c r="D162" s="39"/>
      <c r="R162" s="41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</row>
    <row r="163" spans="1:33" ht="14" x14ac:dyDescent="0.2">
      <c r="B163" s="39"/>
      <c r="C163" s="39"/>
      <c r="D163" s="39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S163" s="40"/>
      <c r="T163" s="40"/>
      <c r="U163" s="40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</row>
    <row r="164" spans="1:33" ht="14" x14ac:dyDescent="0.2">
      <c r="S164" s="40"/>
      <c r="T164" s="40"/>
      <c r="U164" s="40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</row>
    <row r="165" spans="1:33" x14ac:dyDescent="0.2">
      <c r="S165" s="40"/>
      <c r="T165" s="40"/>
      <c r="U165" s="40"/>
    </row>
    <row r="166" spans="1:33" x14ac:dyDescent="0.2"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</row>
    <row r="167" spans="1:33" x14ac:dyDescent="0.2"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</row>
    <row r="168" spans="1:33" x14ac:dyDescent="0.2"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</row>
    <row r="169" spans="1:33" x14ac:dyDescent="0.2"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</row>
    <row r="170" spans="1:33" x14ac:dyDescent="0.2"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</row>
    <row r="171" spans="1:33" x14ac:dyDescent="0.2"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</row>
  </sheetData>
  <mergeCells count="7">
    <mergeCell ref="AB7:AG7"/>
    <mergeCell ref="S12:T12"/>
    <mergeCell ref="B12:C12"/>
    <mergeCell ref="B13:C13"/>
    <mergeCell ref="E7:J7"/>
    <mergeCell ref="K7:P7"/>
    <mergeCell ref="V7:AA7"/>
  </mergeCells>
  <phoneticPr fontId="7"/>
  <pageMargins left="0.39370078740157483" right="0.39370078740157483" top="0.74803149606299213" bottom="0" header="0.51181102362204722" footer="0.23622047244094491"/>
  <pageSetup paperSize="9" scale="44" firstPageNumber="350" fitToWidth="2" pageOrder="overThenDown" orientation="portrait" cellComments="asDisplayed" useFirstPageNumber="1" r:id="rId1"/>
  <headerFooter alignWithMargins="0"/>
  <colBreaks count="1" manualBreakCount="1">
    <brk id="17" max="9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１－３(b)</vt:lpstr>
      <vt:lpstr>'１－３(b)'!Print_Area</vt:lpstr>
      <vt:lpstr>'１－３(b)'!Print_Titles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2023-03-30T04:49:25Z</dcterms:created>
  <dcterms:modified xsi:type="dcterms:W3CDTF">2026-03-05T02:26:55Z</dcterms:modified>
</cp:coreProperties>
</file>