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E5510C7B-E1EA-4381-B3C6-04715826CFDE}" xr6:coauthVersionLast="47" xr6:coauthVersionMax="47" xr10:uidLastSave="{00000000-0000-0000-0000-000000000000}"/>
  <bookViews>
    <workbookView xWindow="-110" yWindow="-110" windowWidth="38620" windowHeight="21100" xr2:uid="{5C097296-B22E-474E-AF69-9FBE45FC0022}"/>
  </bookViews>
  <sheets>
    <sheet name="１－２(b)" sheetId="1" r:id="rId1"/>
  </sheets>
  <definedNames>
    <definedName name="_xlnm._FilterDatabase" localSheetId="0" hidden="1">'１－２(b)'!$A$11:$R$11</definedName>
    <definedName name="_xlnm.Print_Area" localSheetId="0">'１－２(b)'!$A$1:$AL$91</definedName>
    <definedName name="_xlnm.Print_Titles" localSheetId="0">'１－２(b)'!$1:$5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9" i="1" l="1"/>
  <c r="AJ89" i="1"/>
  <c r="AI89" i="1"/>
  <c r="AH89" i="1"/>
  <c r="AG89" i="1"/>
  <c r="AF89" i="1"/>
  <c r="AE89" i="1"/>
  <c r="AK80" i="1"/>
  <c r="AJ80" i="1"/>
  <c r="AI80" i="1"/>
  <c r="AH80" i="1"/>
  <c r="AG80" i="1"/>
  <c r="AF80" i="1"/>
  <c r="AE80" i="1"/>
  <c r="AK77" i="1"/>
  <c r="AJ77" i="1"/>
  <c r="AI77" i="1"/>
  <c r="AH77" i="1"/>
  <c r="AG77" i="1"/>
  <c r="AF77" i="1"/>
  <c r="AE77" i="1"/>
  <c r="AK73" i="1"/>
  <c r="AJ73" i="1"/>
  <c r="AI73" i="1"/>
  <c r="AH73" i="1"/>
  <c r="AG73" i="1"/>
  <c r="AF73" i="1"/>
  <c r="AE73" i="1"/>
  <c r="AK70" i="1"/>
  <c r="AJ70" i="1"/>
  <c r="AI70" i="1"/>
  <c r="AH70" i="1"/>
  <c r="AG70" i="1"/>
  <c r="AF70" i="1"/>
  <c r="AE70" i="1"/>
  <c r="AK66" i="1"/>
  <c r="AJ66" i="1"/>
  <c r="AI66" i="1"/>
  <c r="AH66" i="1"/>
  <c r="AG66" i="1"/>
  <c r="AF66" i="1"/>
  <c r="AE66" i="1"/>
  <c r="AK62" i="1"/>
  <c r="AJ62" i="1"/>
  <c r="AI62" i="1"/>
  <c r="AH62" i="1"/>
  <c r="AG62" i="1"/>
  <c r="AF62" i="1"/>
  <c r="AE62" i="1"/>
  <c r="AK57" i="1"/>
  <c r="AJ57" i="1"/>
  <c r="AI57" i="1"/>
  <c r="AH57" i="1"/>
  <c r="AG57" i="1"/>
  <c r="AF57" i="1"/>
  <c r="AE57" i="1"/>
  <c r="AK53" i="1"/>
  <c r="AJ53" i="1"/>
  <c r="AI53" i="1"/>
  <c r="AH53" i="1"/>
  <c r="AG53" i="1"/>
  <c r="AF53" i="1"/>
  <c r="AE53" i="1"/>
  <c r="AK46" i="1"/>
  <c r="AJ46" i="1"/>
  <c r="AI46" i="1"/>
  <c r="AH46" i="1"/>
  <c r="AG46" i="1"/>
  <c r="AF46" i="1"/>
  <c r="AE46" i="1"/>
  <c r="AK33" i="1"/>
  <c r="AJ33" i="1"/>
  <c r="AI33" i="1"/>
  <c r="AH33" i="1"/>
  <c r="AG33" i="1"/>
  <c r="AF33" i="1"/>
  <c r="AE33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AK24" i="1"/>
  <c r="AJ24" i="1"/>
  <c r="AJ12" i="1" s="1"/>
  <c r="AI24" i="1"/>
  <c r="AI12" i="1" s="1"/>
  <c r="AH24" i="1"/>
  <c r="AG24" i="1"/>
  <c r="AF24" i="1"/>
  <c r="AE24" i="1"/>
  <c r="R22" i="1"/>
  <c r="Q22" i="1"/>
  <c r="P22" i="1"/>
  <c r="O22" i="1"/>
  <c r="N22" i="1"/>
  <c r="M22" i="1"/>
  <c r="L22" i="1"/>
  <c r="R20" i="1"/>
  <c r="Q20" i="1"/>
  <c r="P20" i="1"/>
  <c r="O20" i="1"/>
  <c r="N20" i="1"/>
  <c r="M20" i="1"/>
  <c r="L20" i="1"/>
  <c r="AK18" i="1"/>
  <c r="AJ18" i="1"/>
  <c r="AI18" i="1"/>
  <c r="AH18" i="1"/>
  <c r="AG18" i="1"/>
  <c r="AF18" i="1"/>
  <c r="AE18" i="1"/>
  <c r="R17" i="1"/>
  <c r="Q17" i="1"/>
  <c r="P17" i="1"/>
  <c r="P13" i="1" s="1"/>
  <c r="O17" i="1"/>
  <c r="N17" i="1"/>
  <c r="M17" i="1"/>
  <c r="L17" i="1"/>
  <c r="R14" i="1"/>
  <c r="Q14" i="1"/>
  <c r="P14" i="1"/>
  <c r="O14" i="1"/>
  <c r="N14" i="1"/>
  <c r="M14" i="1"/>
  <c r="L14" i="1"/>
  <c r="L13" i="1" s="1"/>
  <c r="R13" i="1"/>
  <c r="Q13" i="1"/>
  <c r="O13" i="1"/>
  <c r="N13" i="1"/>
  <c r="M13" i="1"/>
  <c r="AK13" i="1"/>
  <c r="AJ13" i="1"/>
  <c r="AI13" i="1"/>
  <c r="AH13" i="1"/>
  <c r="AG13" i="1"/>
  <c r="AF13" i="1"/>
  <c r="AE13" i="1"/>
  <c r="AE12" i="1" s="1"/>
  <c r="AK12" i="1"/>
  <c r="R12" i="1" s="1"/>
  <c r="AH12" i="1"/>
  <c r="AG12" i="1"/>
  <c r="AF12" i="1"/>
  <c r="N12" i="1" l="1"/>
  <c r="Q12" i="1"/>
  <c r="P12" i="1"/>
  <c r="M12" i="1"/>
  <c r="O12" i="1"/>
  <c r="L12" i="1"/>
</calcChain>
</file>

<file path=xl/sharedStrings.xml><?xml version="1.0" encoding="utf-8"?>
<sst xmlns="http://schemas.openxmlformats.org/spreadsheetml/2006/main" count="234" uniqueCount="160">
  <si>
    <t>業種計</t>
    <rPh sb="0" eb="2">
      <t>ギョウシュ</t>
    </rPh>
    <rPh sb="2" eb="3">
      <t>ケイ</t>
    </rPh>
    <phoneticPr fontId="4"/>
  </si>
  <si>
    <t>TJ</t>
    <phoneticPr fontId="4"/>
  </si>
  <si>
    <t>N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</si>
  <si>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</si>
  <si>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</si>
  <si>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</si>
  <si>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</si>
  <si>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</si>
  <si>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</si>
  <si>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</si>
  <si>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</si>
  <si>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</si>
  <si>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</si>
  <si>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消費</t>
    <rPh sb="0" eb="2">
      <t>ショウヒ</t>
    </rPh>
    <phoneticPr fontId="4"/>
  </si>
  <si>
    <t>購入</t>
    <rPh sb="0" eb="2">
      <t>コウニュウ</t>
    </rPh>
    <phoneticPr fontId="4"/>
  </si>
  <si>
    <t>自家発電</t>
    <rPh sb="0" eb="2">
      <t>ジカ</t>
    </rPh>
    <rPh sb="2" eb="4">
      <t>ハツデン</t>
    </rPh>
    <phoneticPr fontId="4"/>
  </si>
  <si>
    <t>販売</t>
    <rPh sb="0" eb="2">
      <t>ハンバイ</t>
    </rPh>
    <phoneticPr fontId="4"/>
  </si>
  <si>
    <t>（２）電力受払</t>
    <rPh sb="3" eb="5">
      <t>デンリョク</t>
    </rPh>
    <phoneticPr fontId="4"/>
  </si>
  <si>
    <t>注：</t>
    <rPh sb="0" eb="1">
      <t>チュウ</t>
    </rPh>
    <phoneticPr fontId="7"/>
  </si>
  <si>
    <t>1　燃料・電力・蒸気受払</t>
    <phoneticPr fontId="7"/>
  </si>
  <si>
    <t>（↓右段に続く）</t>
    <rPh sb="2" eb="3">
      <t>ミギ</t>
    </rPh>
    <rPh sb="3" eb="4">
      <t>ダン</t>
    </rPh>
    <rPh sb="5" eb="6">
      <t>ツヅ</t>
    </rPh>
    <phoneticPr fontId="4"/>
  </si>
  <si>
    <t>（↓左段より）</t>
    <rPh sb="2" eb="3">
      <t>ヒダリ</t>
    </rPh>
    <rPh sb="3" eb="4">
      <t>ダン</t>
    </rPh>
    <phoneticPr fontId="4"/>
  </si>
  <si>
    <t>農業</t>
    <rPh sb="0" eb="2">
      <t>ノウギョウ</t>
    </rPh>
    <phoneticPr fontId="4"/>
  </si>
  <si>
    <t>A　固有単位表　・　B　熱量単位表</t>
    <rPh sb="2" eb="4">
      <t>コユウ</t>
    </rPh>
    <rPh sb="4" eb="6">
      <t>タンイ</t>
    </rPh>
    <rPh sb="6" eb="7">
      <t>ヒョウ</t>
    </rPh>
    <rPh sb="12" eb="14">
      <t>ネツリョウ</t>
    </rPh>
    <rPh sb="14" eb="16">
      <t>タンイ</t>
    </rPh>
    <rPh sb="16" eb="17">
      <t>ヒョウ</t>
    </rPh>
    <phoneticPr fontId="7"/>
  </si>
  <si>
    <t>10^6kWh</t>
    <phoneticPr fontId="4"/>
  </si>
  <si>
    <t>固有単位</t>
    <rPh sb="0" eb="2">
      <t>コユウ</t>
    </rPh>
    <rPh sb="2" eb="4">
      <t>タンイ</t>
    </rPh>
    <phoneticPr fontId="7"/>
  </si>
  <si>
    <t>熱量単位</t>
    <rPh sb="0" eb="2">
      <t>ネツリョウ</t>
    </rPh>
    <rPh sb="2" eb="4">
      <t>タンイ</t>
    </rPh>
    <phoneticPr fontId="7"/>
  </si>
  <si>
    <t>O</t>
    <phoneticPr fontId="4"/>
  </si>
  <si>
    <t>P</t>
    <phoneticPr fontId="4"/>
  </si>
  <si>
    <t>複合サービス事業</t>
    <phoneticPr fontId="4"/>
  </si>
  <si>
    <t>サービス業（他に分類されないもの）</t>
    <phoneticPr fontId="4"/>
  </si>
  <si>
    <t>インターネット附随サービス業</t>
    <rPh sb="7" eb="9">
      <t>フズイ</t>
    </rPh>
    <phoneticPr fontId="4"/>
  </si>
  <si>
    <t>協同組織金融業</t>
    <rPh sb="0" eb="2">
      <t>キョウドウ</t>
    </rPh>
    <phoneticPr fontId="4"/>
  </si>
  <si>
    <t>転換用</t>
    <rPh sb="0" eb="2">
      <t>テンカン</t>
    </rPh>
    <rPh sb="2" eb="3">
      <t>ヨウ</t>
    </rPh>
    <phoneticPr fontId="7"/>
  </si>
  <si>
    <t>TJ</t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</si>
  <si>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</si>
  <si>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</t>
    <phoneticPr fontId="4"/>
  </si>
  <si>
    <t>農業，林業</t>
    <phoneticPr fontId="4"/>
  </si>
  <si>
    <t>林業</t>
    <phoneticPr fontId="4"/>
  </si>
  <si>
    <t>B</t>
    <phoneticPr fontId="4"/>
  </si>
  <si>
    <t>漁業</t>
    <phoneticPr fontId="4"/>
  </si>
  <si>
    <t>漁業（水産養殖業を除く）</t>
    <phoneticPr fontId="4"/>
  </si>
  <si>
    <t>水産養殖業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</si>
  <si>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</si>
  <si>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</si>
  <si>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</si>
  <si>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</si>
  <si>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総合工事業</t>
    <phoneticPr fontId="4"/>
  </si>
  <si>
    <t xml:space="preserve">職別工事業(設備工事業を除く) </t>
    <phoneticPr fontId="4"/>
  </si>
  <si>
    <t>設備工事業</t>
    <phoneticPr fontId="4"/>
  </si>
  <si>
    <t>E</t>
    <phoneticPr fontId="4"/>
  </si>
  <si>
    <t>製造業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</si>
  <si>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</si>
  <si>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</si>
  <si>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</si>
  <si>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</si>
  <si>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</si>
  <si>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</si>
  <si>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</si>
  <si>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</si>
  <si>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</si>
  <si>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</si>
  <si>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</si>
  <si>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</si>
  <si>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</si>
  <si>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</si>
  <si>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</si>
  <si>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</si>
  <si>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</si>
  <si>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</si>
  <si>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電気・ガス・熱供給・水道業</t>
    <phoneticPr fontId="4"/>
  </si>
  <si>
    <t>電気業</t>
    <phoneticPr fontId="4"/>
  </si>
  <si>
    <t>ガス業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</si>
  <si>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</si>
  <si>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水道業</t>
    <phoneticPr fontId="4"/>
  </si>
  <si>
    <t>G</t>
    <phoneticPr fontId="4"/>
  </si>
  <si>
    <t>情報通信業</t>
    <phoneticPr fontId="4"/>
  </si>
  <si>
    <t>通信業</t>
    <phoneticPr fontId="4"/>
  </si>
  <si>
    <t>放送業</t>
    <phoneticPr fontId="4"/>
  </si>
  <si>
    <t>情報サービス業</t>
    <phoneticPr fontId="4"/>
  </si>
  <si>
    <t>映像・音声・文字情報制作業</t>
    <phoneticPr fontId="4"/>
  </si>
  <si>
    <t>H</t>
    <phoneticPr fontId="4"/>
  </si>
  <si>
    <t>運輸業，郵便業</t>
    <phoneticPr fontId="4"/>
  </si>
  <si>
    <t>鉄道業</t>
    <phoneticPr fontId="4"/>
  </si>
  <si>
    <t>道路旅客運送業</t>
    <phoneticPr fontId="4"/>
  </si>
  <si>
    <t>道路貨物運送業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</si>
  <si>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</si>
  <si>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</si>
  <si>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</si>
  <si>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</si>
  <si>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</si>
  <si>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</si>
  <si>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</si>
  <si>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</si>
  <si>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</si>
  <si>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</si>
  <si>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</si>
  <si>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</si>
  <si>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</si>
  <si>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</si>
  <si>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</si>
  <si>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</si>
  <si>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</si>
  <si>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</si>
  <si>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</si>
  <si>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</si>
  <si>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</si>
  <si>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</si>
  <si>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</si>
  <si>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</si>
  <si>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K</t>
    <phoneticPr fontId="4"/>
  </si>
  <si>
    <t>不動産業，物品賃貸業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</si>
  <si>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</si>
  <si>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</si>
  <si>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</si>
  <si>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L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</si>
  <si>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</si>
  <si>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</si>
  <si>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</si>
  <si>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</si>
  <si>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</si>
  <si>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M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</si>
  <si>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</si>
  <si>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</si>
  <si>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</si>
  <si>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</si>
  <si>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</si>
  <si>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</si>
  <si>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</si>
  <si>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</si>
  <si>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教育，学習支援業</t>
    <phoneticPr fontId="4"/>
  </si>
  <si>
    <t>学校教育</t>
  </si>
  <si>
    <t>その他の教育，学習支援業</t>
  </si>
  <si>
    <t>医療，福祉</t>
    <phoneticPr fontId="4"/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</si>
  <si>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</si>
  <si>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</si>
  <si>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</si>
  <si>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</si>
  <si>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</si>
  <si>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</si>
  <si>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</si>
  <si>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</si>
  <si>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</si>
  <si>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</si>
  <si>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</si>
  <si>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</si>
  <si>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</si>
  <si>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</si>
  <si>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</si>
  <si>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</si>
  <si>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</si>
  <si>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保険業（保険媒介代理業，保険ｻｰﾋﾞｽ業を含む）</t>
    <phoneticPr fontId="4"/>
  </si>
  <si>
    <t>　　 （管理部門のみ）</t>
    <phoneticPr fontId="4"/>
  </si>
  <si>
    <t>　　 （製造部門のみ）</t>
    <rPh sb="4" eb="6">
      <t>セイゾウ</t>
    </rPh>
    <rPh sb="6" eb="8">
      <t>ブモン</t>
    </rPh>
    <phoneticPr fontId="4"/>
  </si>
  <si>
    <t>無店舗小売業</t>
    <phoneticPr fontId="7"/>
  </si>
  <si>
    <t>化石燃料によるもの</t>
    <rPh sb="0" eb="2">
      <t>カセキ</t>
    </rPh>
    <rPh sb="2" eb="4">
      <t>ネンリョウ</t>
    </rPh>
    <phoneticPr fontId="7"/>
  </si>
  <si>
    <t>10^6kWh</t>
  </si>
  <si>
    <t>再生可能エネル</t>
    <rPh sb="0" eb="2">
      <t>サイセイ</t>
    </rPh>
    <rPh sb="2" eb="4">
      <t>カノウ</t>
    </rPh>
    <phoneticPr fontId="7"/>
  </si>
  <si>
    <t>ギーによるもの</t>
    <phoneticPr fontId="7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</si>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</sst>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93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2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0" applyFont="1">
      <alignment vertical="center"/>
    </xf>
    <xf numFmtId="0" fontId="2" fillId="0" borderId="5" xfId="2" applyBorder="1">
      <alignment vertical="center"/>
    </xf>
    <xf numFmtId="0" fontId="2" fillId="0" borderId="5" xfId="2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2">
      <alignment vertical="center"/>
    </xf>
    <xf numFmtId="0" fontId="2" fillId="0" borderId="8" xfId="2" applyBorder="1">
      <alignment vertical="center"/>
    </xf>
    <xf numFmtId="0" fontId="2" fillId="0" borderId="9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2" applyFont="1">
      <alignment vertical="center"/>
    </xf>
    <xf numFmtId="176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distributed" vertical="center"/>
    </xf>
    <xf numFmtId="0" fontId="9" fillId="0" borderId="9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9" fillId="0" borderId="5" xfId="2" applyFont="1" applyBorder="1">
      <alignment vertical="center"/>
    </xf>
    <xf numFmtId="0" fontId="9" fillId="0" borderId="5" xfId="0" applyFont="1" applyBorder="1">
      <alignment vertical="center"/>
    </xf>
    <xf numFmtId="49" fontId="9" fillId="0" borderId="5" xfId="0" applyNumberFormat="1" applyFont="1" applyBorder="1" applyAlignment="1">
      <alignment horizontal="distributed" vertical="center"/>
    </xf>
    <xf numFmtId="38" fontId="9" fillId="0" borderId="5" xfId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2" applyFont="1" applyBorder="1">
      <alignment vertical="center"/>
    </xf>
    <xf numFmtId="38" fontId="9" fillId="0" borderId="10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2" fillId="0" borderId="10" xfId="0" applyFont="1" applyBorder="1" applyAlignment="1">
      <alignment horizontal="center" vertical="top"/>
    </xf>
    <xf numFmtId="38" fontId="9" fillId="0" borderId="0" xfId="1" applyFont="1" applyBorder="1">
      <alignment vertical="center"/>
    </xf>
    <xf numFmtId="38" fontId="2" fillId="0" borderId="0" xfId="1" applyFont="1" applyAlignment="1">
      <alignment vertical="top"/>
    </xf>
    <xf numFmtId="38" fontId="2" fillId="0" borderId="0" xfId="1" applyFont="1" applyAlignment="1"/>
    <xf numFmtId="38" fontId="9" fillId="0" borderId="0" xfId="1" applyFont="1">
      <alignment vertical="center"/>
    </xf>
    <xf numFmtId="38" fontId="2" fillId="0" borderId="0" xfId="1" applyFont="1" applyBorder="1" applyAlignment="1">
      <alignment vertical="top"/>
    </xf>
    <xf numFmtId="38" fontId="2" fillId="0" borderId="0" xfId="1" applyFont="1" applyAlignment="1">
      <alignment horizontal="right" vertical="center"/>
    </xf>
    <xf numFmtId="38" fontId="15" fillId="0" borderId="0" xfId="1" applyFont="1" applyAlignment="1">
      <alignment horizontal="right" vertical="center"/>
    </xf>
    <xf numFmtId="38" fontId="15" fillId="0" borderId="0" xfId="1" applyFont="1" applyBorder="1">
      <alignment vertical="center"/>
    </xf>
    <xf numFmtId="38" fontId="10" fillId="0" borderId="0" xfId="1" applyFont="1" applyAlignment="1">
      <alignment vertical="top"/>
    </xf>
    <xf numFmtId="38" fontId="15" fillId="0" borderId="0" xfId="1" applyFont="1">
      <alignment vertical="center"/>
    </xf>
    <xf numFmtId="38" fontId="10" fillId="0" borderId="0" xfId="1" applyFont="1" applyFill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0" fillId="0" borderId="1" xfId="0" applyBorder="1" applyAlignment="1">
      <alignment vertical="top" shrinkToFit="1"/>
    </xf>
    <xf numFmtId="0" fontId="0" fillId="0" borderId="4" xfId="0" applyBorder="1" applyAlignment="1">
      <alignment vertical="top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0" borderId="0" xfId="0" applyFont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  <xf numFmtId="0" fontId="2" fillId="0" borderId="14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2d2214j（石油等消費動態統計）" xfId="2" xr:uid="{3242341E-E324-4189-8FC3-CAE23FFFECC4}"/>
    <cellStyle name="未定義" xfId="3" xr:uid="{F4FF3915-E4FF-4032-95E5-71798480E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276860</xdr:colOff>
      <xdr:row>76</xdr:row>
      <xdr:rowOff>212725</xdr:rowOff>
    </xdr:from>
    <xdr:to>
      <xdr:col>13</xdr:col>
      <xdr:colOff>650241</xdr:colOff>
      <xdr:row>83</xdr:row>
      <xdr:rowOff>213419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BAA1F68-8E5D-B4A8-2771-CF6FE8391D0A}"/>
            </a:ext>
          </a:extLst>
        </xdr:cNvPr>
        <xdr:cNvSpPr txBox="1">
          <a:spLocks noChangeArrowheads="1"/>
        </xdr:cNvSpPr>
      </xdr:nvSpPr>
      <xdr:spPr bwMode="auto">
        <a:xfrm>
          <a:off x="342900" y="17354550"/>
          <a:ext cx="1353502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C090-FA7F-4A86-9BF0-264D5DC4EFCA}">
  <sheetPr codeName="Sheet13"/>
  <dimension ref="A1:AK171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8" width="13.6328125" style="42" customWidth="1"/>
    <col min="19" max="20" width="0.90625" style="42" customWidth="1"/>
    <col min="21" max="21" width="4.36328125" style="42" customWidth="1"/>
    <col min="22" max="22" width="43.7265625" style="42" customWidth="1"/>
    <col min="23" max="23" width="0.90625" style="42" customWidth="1"/>
    <col min="24" max="37" width="13.6328125" style="42" customWidth="1"/>
    <col min="38" max="38" width="0.90625" style="42" customWidth="1"/>
    <col min="39" max="16384" width="9" style="42"/>
  </cols>
  <sheetData>
    <row r="1" spans="1:37" customFormat="1" ht="28" customHeight="1" x14ac:dyDescent="0.2">
      <c r="A1" s="1"/>
      <c r="B1" s="2" t="s">
        <v>19</v>
      </c>
      <c r="C1" s="2"/>
      <c r="E1" s="57" t="s">
        <v>159</v>
      </c>
      <c r="AD1" s="3"/>
      <c r="AK1" s="3"/>
    </row>
    <row r="2" spans="1:37" customFormat="1" ht="4.5" customHeight="1" x14ac:dyDescent="0.2">
      <c r="A2" s="5"/>
      <c r="C2" s="5"/>
      <c r="D2" s="4"/>
    </row>
    <row r="3" spans="1:37" s="53" customFormat="1" ht="22" customHeight="1" x14ac:dyDescent="0.2">
      <c r="A3" s="52"/>
      <c r="B3" s="6" t="s">
        <v>17</v>
      </c>
      <c r="C3" s="6"/>
      <c r="D3" s="6"/>
      <c r="AD3" s="6"/>
      <c r="AK3" s="6"/>
    </row>
    <row r="4" spans="1:37" customFormat="1" ht="5.15" customHeight="1" x14ac:dyDescent="0.2">
      <c r="A4" s="5"/>
      <c r="C4" s="5"/>
      <c r="D4" s="4"/>
    </row>
    <row r="5" spans="1:37" s="57" customFormat="1" ht="22" customHeight="1" x14ac:dyDescent="0.2">
      <c r="A5" s="55"/>
      <c r="B5" s="56"/>
      <c r="C5" s="57" t="s">
        <v>23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X5" s="56"/>
      <c r="Y5" s="56"/>
      <c r="Z5" s="56"/>
      <c r="AA5" s="56"/>
      <c r="AB5" s="56"/>
      <c r="AC5" s="56"/>
      <c r="AE5" s="56"/>
      <c r="AF5" s="56"/>
      <c r="AG5" s="56"/>
      <c r="AH5" s="56"/>
      <c r="AI5" s="56"/>
      <c r="AJ5" s="56"/>
    </row>
    <row r="6" spans="1:37" s="53" customFormat="1" ht="19" x14ac:dyDescent="0.2">
      <c r="A6" s="54"/>
      <c r="C6" s="57"/>
    </row>
    <row r="7" spans="1:37" s="15" customFormat="1" ht="14" x14ac:dyDescent="0.2">
      <c r="A7" s="25"/>
      <c r="B7" s="62"/>
      <c r="C7" s="62"/>
      <c r="D7" s="63"/>
      <c r="E7" s="86" t="s">
        <v>25</v>
      </c>
      <c r="F7" s="87"/>
      <c r="G7" s="87"/>
      <c r="H7" s="87"/>
      <c r="I7" s="87"/>
      <c r="J7" s="87"/>
      <c r="K7" s="92"/>
      <c r="L7" s="86" t="s">
        <v>26</v>
      </c>
      <c r="M7" s="87"/>
      <c r="N7" s="87"/>
      <c r="O7" s="87"/>
      <c r="P7" s="87"/>
      <c r="Q7" s="87"/>
      <c r="R7" s="87"/>
      <c r="U7" s="62"/>
      <c r="V7" s="62"/>
      <c r="W7" s="63"/>
      <c r="X7" s="86" t="s">
        <v>25</v>
      </c>
      <c r="Y7" s="87"/>
      <c r="Z7" s="87"/>
      <c r="AA7" s="87"/>
      <c r="AB7" s="87"/>
      <c r="AC7" s="87"/>
      <c r="AD7" s="92"/>
      <c r="AE7" s="86" t="s">
        <v>26</v>
      </c>
      <c r="AF7" s="87"/>
      <c r="AG7" s="87"/>
      <c r="AH7" s="87"/>
      <c r="AI7" s="87"/>
      <c r="AJ7" s="87"/>
      <c r="AK7" s="87"/>
    </row>
    <row r="8" spans="1:37" s="10" customFormat="1" ht="17.25" customHeight="1" x14ac:dyDescent="0.2">
      <c r="A8" s="7"/>
      <c r="B8" s="11"/>
      <c r="C8" s="7"/>
      <c r="D8" s="7"/>
      <c r="E8" s="8" t="s">
        <v>14</v>
      </c>
      <c r="F8" s="9" t="s">
        <v>15</v>
      </c>
      <c r="G8" s="71"/>
      <c r="H8" s="58"/>
      <c r="I8" s="9" t="s">
        <v>33</v>
      </c>
      <c r="J8" s="9" t="s">
        <v>13</v>
      </c>
      <c r="K8" s="8" t="s">
        <v>16</v>
      </c>
      <c r="L8" s="58" t="s">
        <v>14</v>
      </c>
      <c r="M8" s="9" t="s">
        <v>15</v>
      </c>
      <c r="N8" s="71"/>
      <c r="O8" s="58"/>
      <c r="P8" s="9" t="s">
        <v>33</v>
      </c>
      <c r="Q8" s="9" t="s">
        <v>13</v>
      </c>
      <c r="R8" s="8" t="s">
        <v>16</v>
      </c>
      <c r="T8" s="7"/>
      <c r="U8" s="11"/>
      <c r="V8" s="7"/>
      <c r="W8" s="7"/>
      <c r="X8" s="8" t="s">
        <v>14</v>
      </c>
      <c r="Y8" s="9" t="s">
        <v>15</v>
      </c>
      <c r="Z8" s="71"/>
      <c r="AA8" s="58"/>
      <c r="AB8" s="9" t="s">
        <v>33</v>
      </c>
      <c r="AC8" s="9" t="s">
        <v>13</v>
      </c>
      <c r="AD8" s="8" t="s">
        <v>16</v>
      </c>
      <c r="AE8" s="58" t="s">
        <v>14</v>
      </c>
      <c r="AF8" s="9" t="s">
        <v>15</v>
      </c>
      <c r="AG8" s="71"/>
      <c r="AH8" s="58"/>
      <c r="AI8" s="9" t="s">
        <v>33</v>
      </c>
      <c r="AJ8" s="9" t="s">
        <v>13</v>
      </c>
      <c r="AK8" s="8" t="s">
        <v>16</v>
      </c>
    </row>
    <row r="9" spans="1:37" s="10" customFormat="1" ht="17.25" customHeight="1" x14ac:dyDescent="0.2">
      <c r="A9" s="7"/>
      <c r="B9" s="11"/>
      <c r="C9" s="7"/>
      <c r="D9" s="7"/>
      <c r="E9" s="12"/>
      <c r="F9" s="12"/>
      <c r="G9" s="88" t="s">
        <v>155</v>
      </c>
      <c r="H9" s="84" t="s">
        <v>157</v>
      </c>
      <c r="I9" s="12"/>
      <c r="J9" s="12"/>
      <c r="K9" s="13"/>
      <c r="L9" s="59"/>
      <c r="M9" s="12"/>
      <c r="N9" s="88" t="s">
        <v>155</v>
      </c>
      <c r="O9" s="84" t="s">
        <v>157</v>
      </c>
      <c r="P9" s="12"/>
      <c r="Q9" s="12"/>
      <c r="R9" s="13"/>
      <c r="T9" s="7"/>
      <c r="U9" s="11"/>
      <c r="V9" s="7"/>
      <c r="W9" s="7"/>
      <c r="X9" s="12"/>
      <c r="Y9" s="12"/>
      <c r="Z9" s="88" t="s">
        <v>155</v>
      </c>
      <c r="AA9" s="84" t="s">
        <v>157</v>
      </c>
      <c r="AB9" s="12"/>
      <c r="AC9" s="12"/>
      <c r="AD9" s="13"/>
      <c r="AE9" s="59"/>
      <c r="AF9" s="12"/>
      <c r="AG9" s="88" t="s">
        <v>155</v>
      </c>
      <c r="AH9" s="84" t="s">
        <v>157</v>
      </c>
      <c r="AI9" s="12"/>
      <c r="AJ9" s="12"/>
      <c r="AK9" s="13"/>
    </row>
    <row r="10" spans="1:37" s="10" customFormat="1" ht="14" x14ac:dyDescent="0.2">
      <c r="A10" s="7"/>
      <c r="B10" s="11"/>
      <c r="C10" s="7"/>
      <c r="D10" s="7"/>
      <c r="E10" s="13"/>
      <c r="F10" s="13"/>
      <c r="G10" s="89"/>
      <c r="H10" s="85" t="s">
        <v>158</v>
      </c>
      <c r="I10" s="13"/>
      <c r="J10" s="13"/>
      <c r="K10" s="13"/>
      <c r="L10" s="60"/>
      <c r="M10" s="13"/>
      <c r="N10" s="89"/>
      <c r="O10" s="85" t="s">
        <v>158</v>
      </c>
      <c r="P10" s="13"/>
      <c r="Q10" s="13"/>
      <c r="R10" s="13"/>
      <c r="T10" s="7"/>
      <c r="U10" s="11"/>
      <c r="V10" s="7"/>
      <c r="W10" s="7"/>
      <c r="X10" s="13"/>
      <c r="Y10" s="13"/>
      <c r="Z10" s="89"/>
      <c r="AA10" s="85" t="s">
        <v>158</v>
      </c>
      <c r="AB10" s="13"/>
      <c r="AC10" s="13"/>
      <c r="AD10" s="13"/>
      <c r="AE10" s="60"/>
      <c r="AF10" s="13"/>
      <c r="AG10" s="89"/>
      <c r="AH10" s="85" t="s">
        <v>158</v>
      </c>
      <c r="AI10" s="13"/>
      <c r="AJ10" s="13"/>
      <c r="AK10" s="13"/>
    </row>
    <row r="11" spans="1:37" s="20" customFormat="1" ht="17.25" customHeight="1" x14ac:dyDescent="0.2">
      <c r="A11" s="14"/>
      <c r="B11" s="16"/>
      <c r="C11" s="17"/>
      <c r="D11" s="17"/>
      <c r="E11" s="18" t="s">
        <v>24</v>
      </c>
      <c r="F11" s="18" t="s">
        <v>24</v>
      </c>
      <c r="G11" s="18" t="s">
        <v>156</v>
      </c>
      <c r="H11" s="18" t="s">
        <v>156</v>
      </c>
      <c r="I11" s="18" t="s">
        <v>24</v>
      </c>
      <c r="J11" s="18" t="s">
        <v>24</v>
      </c>
      <c r="K11" s="19" t="s">
        <v>24</v>
      </c>
      <c r="L11" s="61" t="s">
        <v>1</v>
      </c>
      <c r="M11" s="18" t="s">
        <v>1</v>
      </c>
      <c r="N11" s="18" t="s">
        <v>1</v>
      </c>
      <c r="O11" s="18" t="s">
        <v>1</v>
      </c>
      <c r="P11" s="18" t="s">
        <v>1</v>
      </c>
      <c r="Q11" s="18" t="s">
        <v>1</v>
      </c>
      <c r="R11" s="19" t="s">
        <v>1</v>
      </c>
      <c r="T11" s="14"/>
      <c r="U11" s="16"/>
      <c r="V11" s="17" t="s">
        <v>21</v>
      </c>
      <c r="W11" s="17"/>
      <c r="X11" s="18" t="s">
        <v>24</v>
      </c>
      <c r="Y11" s="18" t="s">
        <v>24</v>
      </c>
      <c r="Z11" s="18" t="s">
        <v>156</v>
      </c>
      <c r="AA11" s="18" t="s">
        <v>156</v>
      </c>
      <c r="AB11" s="18" t="s">
        <v>24</v>
      </c>
      <c r="AC11" s="18" t="s">
        <v>24</v>
      </c>
      <c r="AD11" s="19" t="s">
        <v>24</v>
      </c>
      <c r="AE11" s="61" t="s">
        <v>1</v>
      </c>
      <c r="AF11" s="18" t="s">
        <v>1</v>
      </c>
      <c r="AG11" s="18" t="s">
        <v>1</v>
      </c>
      <c r="AH11" s="18" t="s">
        <v>1</v>
      </c>
      <c r="AI11" s="18" t="s">
        <v>34</v>
      </c>
      <c r="AJ11" s="18" t="s">
        <v>1</v>
      </c>
      <c r="AK11" s="19" t="s">
        <v>1</v>
      </c>
    </row>
    <row r="12" spans="1:37" s="15" customFormat="1" ht="18" customHeight="1" x14ac:dyDescent="0.2">
      <c r="A12" s="21"/>
      <c r="B12" s="91" t="s">
        <v>0</v>
      </c>
      <c r="C12" s="91"/>
      <c r="D12" s="22"/>
      <c r="E12" s="67">
        <v>506814.50938425597</v>
      </c>
      <c r="F12" s="68">
        <v>25709.222494250003</v>
      </c>
      <c r="G12" s="68">
        <v>6492.6013257017603</v>
      </c>
      <c r="H12" s="68">
        <v>18776.640995504018</v>
      </c>
      <c r="I12" s="68">
        <v>622.20861866829034</v>
      </c>
      <c r="J12" s="68">
        <v>516570.97950739384</v>
      </c>
      <c r="K12" s="69">
        <v>15330.543752443897</v>
      </c>
      <c r="L12" s="70">
        <f>+L13+L26+AE12</f>
        <v>1824532.2337833215</v>
      </c>
      <c r="M12" s="70">
        <f>+M13+M26+AF12</f>
        <v>92553.200979300018</v>
      </c>
      <c r="N12" s="70">
        <f>+N13+N26+AG12</f>
        <v>23373.364772526336</v>
      </c>
      <c r="O12" s="70">
        <f>+O13+O26+AH12</f>
        <v>67595.907583814464</v>
      </c>
      <c r="P12" s="70">
        <f>+P13+P26+AI12</f>
        <v>2239.9510272058451</v>
      </c>
      <c r="Q12" s="82">
        <f>+Q13+Q26+AJ12</f>
        <v>1859655.5262266179</v>
      </c>
      <c r="R12" s="70">
        <f>+R13+R26+AK12</f>
        <v>55189.957508798027</v>
      </c>
      <c r="T12" s="21"/>
      <c r="U12" s="90" t="s">
        <v>68</v>
      </c>
      <c r="V12" s="90"/>
      <c r="W12" s="23"/>
      <c r="X12" s="67">
        <v>324298.2674500586</v>
      </c>
      <c r="Y12" s="68">
        <v>18817.192706051483</v>
      </c>
      <c r="Z12" s="68">
        <v>3976.4312618472254</v>
      </c>
      <c r="AA12" s="68">
        <v>14400.781271160033</v>
      </c>
      <c r="AB12" s="68">
        <v>622.20861866825237</v>
      </c>
      <c r="AC12" s="68">
        <v>329129.08165952348</v>
      </c>
      <c r="AD12" s="69">
        <v>13364.169877918499</v>
      </c>
      <c r="AE12" s="68">
        <f>+AE13+AE18+AE24+AE33+AE46+AE53+AE57+AE62+AE66+AE70+AE73+AE77+AE80+AE89</f>
        <v>1167473.762820211</v>
      </c>
      <c r="AF12" s="68">
        <f>+AF13+AF18+AF24+AF33+AF46+AF53+AF57+AF62+AF66+AF70+AF73+AF77+AF80+AF89</f>
        <v>67741.893741785345</v>
      </c>
      <c r="AG12" s="70">
        <f>+AG13+AG18+AG24+AG33+AG46+AG53+AG57+AG62+AG66+AG70+AG73+AG77+AG80+AG89</f>
        <v>14315.152542650012</v>
      </c>
      <c r="AH12" s="70">
        <f>+AH13+AH18+AH24+AH33+AH46+AH53+AH57+AH62+AH66+AH70+AH73+AH77+AH80+AH89</f>
        <v>51842.812576176118</v>
      </c>
      <c r="AI12" s="68">
        <f>+AI13+AI18+AI24+AI33+AI46+AI53+AI57+AI62+AI66+AI70+AI73+AI77+AI80+AI89</f>
        <v>2239.9510272057087</v>
      </c>
      <c r="AJ12" s="68">
        <f>+AJ13+AJ18+AJ24+AJ33+AJ46+AJ53+AJ57+AJ62+AJ66+AJ70+AJ73+AJ77+AJ80+AJ89</f>
        <v>1184864.6939742845</v>
      </c>
      <c r="AK12" s="68">
        <f>+AK13+AK18+AK24+AK33+AK46+AK53+AK57+AK62+AK66+AK70+AK73+AK77+AK80+AK89</f>
        <v>48111.011560506595</v>
      </c>
    </row>
    <row r="13" spans="1:37" s="24" customFormat="1" ht="18" customHeight="1" x14ac:dyDescent="0.2">
      <c r="A13" s="21"/>
      <c r="B13" s="90" t="s">
        <v>35</v>
      </c>
      <c r="C13" s="90"/>
      <c r="D13" s="23"/>
      <c r="E13" s="67">
        <v>9238.3294602113492</v>
      </c>
      <c r="F13" s="68">
        <v>1087.6203914990706</v>
      </c>
      <c r="G13" s="68">
        <v>34.884374109927258</v>
      </c>
      <c r="H13" s="68">
        <v>1052.7360173891436</v>
      </c>
      <c r="I13" s="68">
        <v>1.4526651486650936E-12</v>
      </c>
      <c r="J13" s="68">
        <v>9765.14995863896</v>
      </c>
      <c r="K13" s="69">
        <v>560.79989307146047</v>
      </c>
      <c r="L13" s="70">
        <f>+L14+L17+L20+L22</f>
        <v>33257.986056760856</v>
      </c>
      <c r="M13" s="70">
        <f>+M14+M17+M20+M22</f>
        <v>3915.4334093966545</v>
      </c>
      <c r="N13" s="70">
        <f>+N14+N17+N20+N22</f>
        <v>125.58374679573814</v>
      </c>
      <c r="O13" s="70">
        <f>+O14+O17+O20+O22</f>
        <v>3789.8496626009173</v>
      </c>
      <c r="P13" s="70">
        <f>+P14+P17+P20+P22</f>
        <v>5.2295945351943374E-12</v>
      </c>
      <c r="Q13" s="82">
        <f>+Q14+Q17+Q20+Q22</f>
        <v>35154.539851100257</v>
      </c>
      <c r="R13" s="70">
        <f>+R14+R17+R20+R22</f>
        <v>2018.8796150572578</v>
      </c>
      <c r="T13" s="27"/>
      <c r="U13" s="25" t="s">
        <v>69</v>
      </c>
      <c r="V13" s="26" t="s">
        <v>70</v>
      </c>
      <c r="W13" s="23"/>
      <c r="X13" s="67">
        <v>17967.926574249184</v>
      </c>
      <c r="Y13" s="68">
        <v>10339.145367288533</v>
      </c>
      <c r="Z13" s="68">
        <v>1573.8212685014587</v>
      </c>
      <c r="AA13" s="68">
        <v>8707.8710326761793</v>
      </c>
      <c r="AB13" s="68">
        <v>622.20861866817256</v>
      </c>
      <c r="AC13" s="68">
        <v>17615.943638952973</v>
      </c>
      <c r="AD13" s="69">
        <v>10068.919683916592</v>
      </c>
      <c r="AE13" s="70">
        <f>SUM(AE14:AE17)</f>
        <v>64684.535667297067</v>
      </c>
      <c r="AF13" s="70">
        <f>SUM(AF14:AF17)</f>
        <v>37220.923322238719</v>
      </c>
      <c r="AG13" s="70">
        <f>SUM(AG14:AG17)</f>
        <v>5665.7565666052515</v>
      </c>
      <c r="AH13" s="70">
        <f>SUM(AH14:AH17)</f>
        <v>31348.335717634243</v>
      </c>
      <c r="AI13" s="70">
        <f>SUM(AI14:AI17)</f>
        <v>2239.9510272054213</v>
      </c>
      <c r="AJ13" s="70">
        <f>SUM(AJ14:AJ17)</f>
        <v>63417.397100230701</v>
      </c>
      <c r="AK13" s="70">
        <f>SUM(AK14:AK17)</f>
        <v>36248.110862099733</v>
      </c>
    </row>
    <row r="14" spans="1:37" s="24" customFormat="1" ht="18" customHeight="1" x14ac:dyDescent="0.2">
      <c r="A14" s="21"/>
      <c r="B14" s="25" t="s">
        <v>36</v>
      </c>
      <c r="C14" s="26" t="s">
        <v>37</v>
      </c>
      <c r="D14" s="23"/>
      <c r="E14" s="67">
        <v>1320.9405670108613</v>
      </c>
      <c r="F14" s="68">
        <v>148.47825178096346</v>
      </c>
      <c r="G14" s="68">
        <v>7.3665104531230009E-4</v>
      </c>
      <c r="H14" s="68">
        <v>148.4775151299184</v>
      </c>
      <c r="I14" s="68">
        <v>1.2631870857957336E-12</v>
      </c>
      <c r="J14" s="68">
        <v>1362.0642507035593</v>
      </c>
      <c r="K14" s="69">
        <v>107.35456808826387</v>
      </c>
      <c r="L14" s="70">
        <f>+L15+L16</f>
        <v>4755.3860412391005</v>
      </c>
      <c r="M14" s="70">
        <f>+M15+M16</f>
        <v>534.52170641146847</v>
      </c>
      <c r="N14" s="70">
        <f>+N15+N16</f>
        <v>2.6519437631242803E-3</v>
      </c>
      <c r="O14" s="70">
        <f>+O15+O16</f>
        <v>534.51905446770627</v>
      </c>
      <c r="P14" s="70">
        <f>+P15+P16</f>
        <v>4.5474735088646412E-12</v>
      </c>
      <c r="Q14" s="82">
        <f>+Q15+Q16</f>
        <v>4903.4313025328138</v>
      </c>
      <c r="R14" s="70">
        <f>+R15+R16</f>
        <v>386.47644511774996</v>
      </c>
      <c r="T14" s="27"/>
      <c r="U14" s="32">
        <v>33</v>
      </c>
      <c r="V14" s="34" t="s">
        <v>71</v>
      </c>
      <c r="W14" s="30"/>
      <c r="X14" s="47">
        <v>827.80151205432742</v>
      </c>
      <c r="Y14" s="35">
        <v>8597.3835056122716</v>
      </c>
      <c r="Z14" s="35">
        <v>106.03051059843574</v>
      </c>
      <c r="AA14" s="35">
        <v>8491.3529950138345</v>
      </c>
      <c r="AB14" s="35">
        <v>0</v>
      </c>
      <c r="AC14" s="35">
        <v>857.95660891977207</v>
      </c>
      <c r="AD14" s="48">
        <v>8567.2284087468452</v>
      </c>
      <c r="AE14" s="31">
        <v>2980.0854433955787</v>
      </c>
      <c r="AF14" s="31">
        <v>30950.580620204179</v>
      </c>
      <c r="AG14" s="77">
        <v>381.7098381543687</v>
      </c>
      <c r="AH14" s="77">
        <v>30568.870782049802</v>
      </c>
      <c r="AI14" s="31">
        <v>0</v>
      </c>
      <c r="AJ14" s="31">
        <v>3088.6437921111797</v>
      </c>
      <c r="AK14" s="31">
        <v>30842.02227148864</v>
      </c>
    </row>
    <row r="15" spans="1:37" s="32" customFormat="1" ht="18" customHeight="1" x14ac:dyDescent="0.2">
      <c r="A15" s="27"/>
      <c r="B15" s="28">
        <v>1</v>
      </c>
      <c r="C15" s="29" t="s">
        <v>22</v>
      </c>
      <c r="D15" s="30"/>
      <c r="E15" s="47">
        <v>1261.7135033945199</v>
      </c>
      <c r="F15" s="35">
        <v>145.78791132789217</v>
      </c>
      <c r="G15" s="35">
        <v>7.3665104531230009E-4</v>
      </c>
      <c r="H15" s="35">
        <v>145.78717467684712</v>
      </c>
      <c r="I15" s="35">
        <v>1.2631870857957336E-12</v>
      </c>
      <c r="J15" s="35">
        <v>1301.325134007039</v>
      </c>
      <c r="K15" s="48">
        <v>106.17628071537173</v>
      </c>
      <c r="L15" s="31">
        <v>4542.1686122202718</v>
      </c>
      <c r="M15" s="31">
        <v>524.83648078041188</v>
      </c>
      <c r="N15" s="31">
        <v>2.6519437631242803E-3</v>
      </c>
      <c r="O15" s="31">
        <v>524.83382883664967</v>
      </c>
      <c r="P15" s="31">
        <v>4.5474735088646412E-12</v>
      </c>
      <c r="Q15" s="83">
        <v>4684.7704824253406</v>
      </c>
      <c r="R15" s="31">
        <v>382.23461057533825</v>
      </c>
      <c r="S15" s="24"/>
      <c r="T15" s="27"/>
      <c r="U15" s="32">
        <v>34</v>
      </c>
      <c r="V15" s="34" t="s">
        <v>72</v>
      </c>
      <c r="W15" s="30"/>
      <c r="X15" s="47">
        <v>63.323189029853296</v>
      </c>
      <c r="Y15" s="35">
        <v>10.695171958248704</v>
      </c>
      <c r="Z15" s="35">
        <v>7.5711707107707715</v>
      </c>
      <c r="AA15" s="35">
        <v>3.1240012474779446</v>
      </c>
      <c r="AB15" s="35">
        <v>0</v>
      </c>
      <c r="AC15" s="35">
        <v>73.848311211285676</v>
      </c>
      <c r="AD15" s="48">
        <v>0.17004977681633129</v>
      </c>
      <c r="AE15" s="31">
        <v>227.96348050747187</v>
      </c>
      <c r="AF15" s="31">
        <v>38.502619049695333</v>
      </c>
      <c r="AG15" s="31">
        <v>27.256214558774779</v>
      </c>
      <c r="AH15" s="31">
        <v>11.2464044909206</v>
      </c>
      <c r="AI15" s="31">
        <v>0</v>
      </c>
      <c r="AJ15" s="31">
        <v>265.85392036062842</v>
      </c>
      <c r="AK15" s="31">
        <v>0.61217919653879271</v>
      </c>
    </row>
    <row r="16" spans="1:37" s="24" customFormat="1" ht="18" customHeight="1" x14ac:dyDescent="0.2">
      <c r="A16" s="21"/>
      <c r="B16" s="28">
        <v>2</v>
      </c>
      <c r="C16" s="29" t="s">
        <v>38</v>
      </c>
      <c r="D16" s="23"/>
      <c r="E16" s="47">
        <v>59.227063616341162</v>
      </c>
      <c r="F16" s="35">
        <v>2.6903404530712884</v>
      </c>
      <c r="G16" s="35">
        <v>0</v>
      </c>
      <c r="H16" s="35">
        <v>2.6903404530712884</v>
      </c>
      <c r="I16" s="35">
        <v>0</v>
      </c>
      <c r="J16" s="35">
        <v>60.739116696520313</v>
      </c>
      <c r="K16" s="48">
        <v>1.178287372892149</v>
      </c>
      <c r="L16" s="31">
        <v>213.2174290188282</v>
      </c>
      <c r="M16" s="31">
        <v>9.6852256310566389</v>
      </c>
      <c r="N16" s="31">
        <v>0</v>
      </c>
      <c r="O16" s="31">
        <v>9.6852256310566389</v>
      </c>
      <c r="P16" s="31">
        <v>0</v>
      </c>
      <c r="Q16" s="83">
        <v>218.66082010747314</v>
      </c>
      <c r="R16" s="31">
        <v>4.2418345424117367</v>
      </c>
      <c r="T16" s="27"/>
      <c r="U16" s="32">
        <v>35</v>
      </c>
      <c r="V16" s="34" t="s">
        <v>73</v>
      </c>
      <c r="W16" s="30"/>
      <c r="X16" s="47">
        <v>1549.3665636421579</v>
      </c>
      <c r="Y16" s="35">
        <v>1454.5990690693491</v>
      </c>
      <c r="Z16" s="35">
        <v>1397.4454970906538</v>
      </c>
      <c r="AA16" s="35">
        <v>1.0424676015105396</v>
      </c>
      <c r="AB16" s="35">
        <v>622.20861866817052</v>
      </c>
      <c r="AC16" s="35">
        <v>926.73573967975335</v>
      </c>
      <c r="AD16" s="48">
        <v>1455.0212743635834</v>
      </c>
      <c r="AE16" s="31">
        <v>5577.7196291117689</v>
      </c>
      <c r="AF16" s="31">
        <v>5236.5566486496564</v>
      </c>
      <c r="AG16" s="31">
        <v>5030.8037895263542</v>
      </c>
      <c r="AH16" s="31">
        <v>3.7528833654379428</v>
      </c>
      <c r="AI16" s="31">
        <v>2239.951027205414</v>
      </c>
      <c r="AJ16" s="31">
        <v>3336.248662847112</v>
      </c>
      <c r="AK16" s="31">
        <v>5238.0765877089007</v>
      </c>
    </row>
    <row r="17" spans="1:37" s="32" customFormat="1" ht="18" customHeight="1" x14ac:dyDescent="0.2">
      <c r="A17" s="27"/>
      <c r="B17" s="25" t="s">
        <v>39</v>
      </c>
      <c r="C17" s="26" t="s">
        <v>40</v>
      </c>
      <c r="D17" s="30"/>
      <c r="E17" s="67">
        <v>549.79285112881928</v>
      </c>
      <c r="F17" s="68">
        <v>2.1163548954703235</v>
      </c>
      <c r="G17" s="68">
        <v>0</v>
      </c>
      <c r="H17" s="68">
        <v>2.1163548954703235</v>
      </c>
      <c r="I17" s="68">
        <v>6.3159354289786686E-14</v>
      </c>
      <c r="J17" s="68">
        <v>551.12933074241971</v>
      </c>
      <c r="K17" s="69">
        <v>0.77987528186988464</v>
      </c>
      <c r="L17" s="70">
        <f>+L18+L19</f>
        <v>1979.2542640637496</v>
      </c>
      <c r="M17" s="70">
        <f>+M18+M19</f>
        <v>7.6188776236931641</v>
      </c>
      <c r="N17" s="70">
        <f>+N18+N19</f>
        <v>0</v>
      </c>
      <c r="O17" s="70">
        <f>+O18+O19</f>
        <v>7.6188776236931641</v>
      </c>
      <c r="P17" s="70">
        <f>+P18+P19</f>
        <v>2.2737367544323206E-13</v>
      </c>
      <c r="Q17" s="70">
        <f>+Q18+Q19</f>
        <v>1984.0655906727111</v>
      </c>
      <c r="R17" s="70">
        <f>+R18+R19</f>
        <v>2.807551014731585</v>
      </c>
      <c r="T17" s="27"/>
      <c r="U17" s="32">
        <v>36</v>
      </c>
      <c r="V17" s="34" t="s">
        <v>74</v>
      </c>
      <c r="W17" s="30"/>
      <c r="X17" s="47">
        <v>15527.435309522845</v>
      </c>
      <c r="Y17" s="35">
        <v>276.46762064866437</v>
      </c>
      <c r="Z17" s="35">
        <v>62.774090101598148</v>
      </c>
      <c r="AA17" s="35">
        <v>212.35156881335564</v>
      </c>
      <c r="AB17" s="35">
        <v>2.021099337273174E-12</v>
      </c>
      <c r="AC17" s="35">
        <v>15757.40297914216</v>
      </c>
      <c r="AD17" s="48">
        <v>46.499951029346896</v>
      </c>
      <c r="AE17" s="31">
        <v>55898.767114282244</v>
      </c>
      <c r="AF17" s="31">
        <v>995.28343433519171</v>
      </c>
      <c r="AG17" s="77">
        <v>225.98672436575333</v>
      </c>
      <c r="AH17" s="77">
        <v>764.46564772808028</v>
      </c>
      <c r="AI17" s="31">
        <v>7.2759576141834259E-12</v>
      </c>
      <c r="AJ17" s="31">
        <v>56726.650724911779</v>
      </c>
      <c r="AK17" s="31">
        <v>167.39982370564883</v>
      </c>
    </row>
    <row r="18" spans="1:37" s="32" customFormat="1" ht="18" customHeight="1" x14ac:dyDescent="0.2">
      <c r="A18" s="27"/>
      <c r="B18" s="28">
        <v>3</v>
      </c>
      <c r="C18" s="29" t="s">
        <v>41</v>
      </c>
      <c r="D18" s="23"/>
      <c r="E18" s="47">
        <v>55.263146448235595</v>
      </c>
      <c r="F18" s="35">
        <v>0.3894904235449782</v>
      </c>
      <c r="G18" s="35">
        <v>0</v>
      </c>
      <c r="H18" s="35">
        <v>0.3894904235449782</v>
      </c>
      <c r="I18" s="35">
        <v>0</v>
      </c>
      <c r="J18" s="35">
        <v>55.564047345513799</v>
      </c>
      <c r="K18" s="48">
        <v>8.85895262667733E-2</v>
      </c>
      <c r="L18" s="31">
        <v>198.94732721364815</v>
      </c>
      <c r="M18" s="31">
        <v>1.4021655247619216</v>
      </c>
      <c r="N18" s="31">
        <v>0</v>
      </c>
      <c r="O18" s="31">
        <v>1.4021655247619216</v>
      </c>
      <c r="P18" s="31">
        <v>0</v>
      </c>
      <c r="Q18" s="31">
        <v>200.03057044384968</v>
      </c>
      <c r="R18" s="31">
        <v>0.3189222945603839</v>
      </c>
      <c r="T18" s="21"/>
      <c r="U18" s="25" t="s">
        <v>75</v>
      </c>
      <c r="V18" s="26" t="s">
        <v>76</v>
      </c>
      <c r="W18" s="23"/>
      <c r="X18" s="67">
        <v>17297.089001378074</v>
      </c>
      <c r="Y18" s="68">
        <v>111.57083812280379</v>
      </c>
      <c r="Z18" s="68">
        <v>50.263430863447176</v>
      </c>
      <c r="AA18" s="68">
        <v>61.307407259356694</v>
      </c>
      <c r="AB18" s="68">
        <v>4.6737922174442141E-12</v>
      </c>
      <c r="AC18" s="68">
        <v>17394.378780985018</v>
      </c>
      <c r="AD18" s="69">
        <v>14.2810585158592</v>
      </c>
      <c r="AE18" s="70">
        <f>SUM(AE19:AE23)</f>
        <v>62269.520404961069</v>
      </c>
      <c r="AF18" s="70">
        <f>SUM(AF19:AF23)</f>
        <v>401.65501724209366</v>
      </c>
      <c r="AG18" s="78">
        <f>SUM(AG19:AG23)</f>
        <v>180.94835110840984</v>
      </c>
      <c r="AH18" s="78">
        <f>SUM(AH19:AH23)</f>
        <v>220.70666613368411</v>
      </c>
      <c r="AI18" s="70">
        <f>SUM(AI19:AI23)</f>
        <v>1.6825651982799172E-11</v>
      </c>
      <c r="AJ18" s="70">
        <f>SUM(AJ19:AJ23)</f>
        <v>62619.763611546063</v>
      </c>
      <c r="AK18" s="70">
        <f>SUM(AK19:AK23)</f>
        <v>51.41181065709312</v>
      </c>
    </row>
    <row r="19" spans="1:37" s="24" customFormat="1" ht="18" customHeight="1" x14ac:dyDescent="0.2">
      <c r="A19" s="21"/>
      <c r="B19" s="28">
        <v>4</v>
      </c>
      <c r="C19" s="29" t="s">
        <v>42</v>
      </c>
      <c r="D19" s="30"/>
      <c r="E19" s="47">
        <v>494.52970468058373</v>
      </c>
      <c r="F19" s="35">
        <v>1.7268644719253452</v>
      </c>
      <c r="G19" s="35">
        <v>0</v>
      </c>
      <c r="H19" s="35">
        <v>1.7268644719253452</v>
      </c>
      <c r="I19" s="35">
        <v>6.3159354289786686E-14</v>
      </c>
      <c r="J19" s="35">
        <v>495.56528339690595</v>
      </c>
      <c r="K19" s="48">
        <v>0.69128575560311145</v>
      </c>
      <c r="L19" s="31">
        <v>1780.3069368501015</v>
      </c>
      <c r="M19" s="31">
        <v>6.216712098931243</v>
      </c>
      <c r="N19" s="31">
        <v>0</v>
      </c>
      <c r="O19" s="31">
        <v>6.216712098931243</v>
      </c>
      <c r="P19" s="31">
        <v>2.2737367544323206E-13</v>
      </c>
      <c r="Q19" s="31">
        <v>1784.0350202288614</v>
      </c>
      <c r="R19" s="31">
        <v>2.4886287201712012</v>
      </c>
      <c r="T19" s="27"/>
      <c r="U19" s="32">
        <v>37</v>
      </c>
      <c r="V19" s="34" t="s">
        <v>77</v>
      </c>
      <c r="W19" s="30"/>
      <c r="X19" s="47">
        <v>10414.628367290123</v>
      </c>
      <c r="Y19" s="35">
        <v>39.761822722770653</v>
      </c>
      <c r="Z19" s="35">
        <v>27.579231463902982</v>
      </c>
      <c r="AA19" s="35">
        <v>12.182591258867671</v>
      </c>
      <c r="AB19" s="35">
        <v>4.0421986745463479E-12</v>
      </c>
      <c r="AC19" s="35">
        <v>10453.102621243788</v>
      </c>
      <c r="AD19" s="48">
        <v>1.2875687690994002</v>
      </c>
      <c r="AE19" s="31">
        <v>37492.662122244445</v>
      </c>
      <c r="AF19" s="31">
        <v>143.14256180197435</v>
      </c>
      <c r="AG19" s="31">
        <v>99.285233270050739</v>
      </c>
      <c r="AH19" s="31">
        <v>43.857328531923613</v>
      </c>
      <c r="AI19" s="31">
        <v>1.4551915228366852E-11</v>
      </c>
      <c r="AJ19" s="31">
        <v>37631.169436477641</v>
      </c>
      <c r="AK19" s="31">
        <v>4.6352475687578405</v>
      </c>
    </row>
    <row r="20" spans="1:37" s="32" customFormat="1" ht="18" customHeight="1" x14ac:dyDescent="0.2">
      <c r="A20" s="27"/>
      <c r="B20" s="25" t="s">
        <v>43</v>
      </c>
      <c r="C20" s="26" t="s">
        <v>44</v>
      </c>
      <c r="D20" s="30"/>
      <c r="E20" s="67">
        <v>1038.9534150721377</v>
      </c>
      <c r="F20" s="68">
        <v>31.417016452194268</v>
      </c>
      <c r="G20" s="68">
        <v>23.669845458033127</v>
      </c>
      <c r="H20" s="68">
        <v>7.7471709941611397</v>
      </c>
      <c r="I20" s="68">
        <v>1.2631870857957337E-13</v>
      </c>
      <c r="J20" s="68">
        <v>1064.7323034865876</v>
      </c>
      <c r="K20" s="69">
        <v>5.6381280377442016</v>
      </c>
      <c r="L20" s="70">
        <f>+L21</f>
        <v>3740.2322942596957</v>
      </c>
      <c r="M20" s="70">
        <f>+M21</f>
        <v>113.10125922789936</v>
      </c>
      <c r="N20" s="70">
        <f>+N21</f>
        <v>85.211443648919257</v>
      </c>
      <c r="O20" s="70">
        <f>+O21</f>
        <v>27.889815578980105</v>
      </c>
      <c r="P20" s="70">
        <f>+P21</f>
        <v>4.5474735088646412E-13</v>
      </c>
      <c r="Q20" s="70">
        <f>+Q21</f>
        <v>3833.0362925517156</v>
      </c>
      <c r="R20" s="70">
        <f>+R21</f>
        <v>20.297260935879127</v>
      </c>
      <c r="T20" s="27"/>
      <c r="U20" s="32">
        <v>38</v>
      </c>
      <c r="V20" s="34" t="s">
        <v>78</v>
      </c>
      <c r="W20" s="30"/>
      <c r="X20" s="47">
        <v>892.8263188277017</v>
      </c>
      <c r="Y20" s="35">
        <v>19.68136704848083</v>
      </c>
      <c r="Z20" s="35">
        <v>13.151116902847569</v>
      </c>
      <c r="AA20" s="35">
        <v>6.5302501456332767</v>
      </c>
      <c r="AB20" s="35">
        <v>2.5263741715914674E-13</v>
      </c>
      <c r="AC20" s="35">
        <v>911.21156476672274</v>
      </c>
      <c r="AD20" s="48">
        <v>1.2961211094595642</v>
      </c>
      <c r="AE20" s="31">
        <v>3214.1747477797262</v>
      </c>
      <c r="AF20" s="31">
        <v>70.852921374530993</v>
      </c>
      <c r="AG20" s="77">
        <v>47.344020850251248</v>
      </c>
      <c r="AH20" s="77">
        <v>23.508900524279795</v>
      </c>
      <c r="AI20" s="31">
        <v>9.0949470177292824E-13</v>
      </c>
      <c r="AJ20" s="31">
        <v>3280.361633160202</v>
      </c>
      <c r="AK20" s="31">
        <v>4.6660359940544307</v>
      </c>
    </row>
    <row r="21" spans="1:37" s="24" customFormat="1" ht="18" customHeight="1" x14ac:dyDescent="0.2">
      <c r="A21" s="21"/>
      <c r="B21" s="28">
        <v>5</v>
      </c>
      <c r="C21" s="29" t="s">
        <v>44</v>
      </c>
      <c r="D21" s="23"/>
      <c r="E21" s="47">
        <v>1038.9534150721377</v>
      </c>
      <c r="F21" s="35">
        <v>31.417016452194268</v>
      </c>
      <c r="G21" s="35">
        <v>23.669845458033127</v>
      </c>
      <c r="H21" s="35">
        <v>7.7471709941611397</v>
      </c>
      <c r="I21" s="35">
        <v>1.2631870857957337E-13</v>
      </c>
      <c r="J21" s="35">
        <v>1064.7323034865876</v>
      </c>
      <c r="K21" s="48">
        <v>5.6381280377442016</v>
      </c>
      <c r="L21" s="31">
        <v>3740.2322942596957</v>
      </c>
      <c r="M21" s="31">
        <v>113.10125922789936</v>
      </c>
      <c r="N21" s="31">
        <v>85.211443648919257</v>
      </c>
      <c r="O21" s="31">
        <v>27.889815578980105</v>
      </c>
      <c r="P21" s="31">
        <v>4.5474735088646412E-13</v>
      </c>
      <c r="Q21" s="31">
        <v>3833.0362925517156</v>
      </c>
      <c r="R21" s="31">
        <v>20.297260935879127</v>
      </c>
      <c r="T21" s="27"/>
      <c r="U21" s="32">
        <v>39</v>
      </c>
      <c r="V21" s="34" t="s">
        <v>79</v>
      </c>
      <c r="W21" s="30"/>
      <c r="X21" s="47">
        <v>3812.5298008485474</v>
      </c>
      <c r="Y21" s="35">
        <v>36.320855939369778</v>
      </c>
      <c r="Z21" s="35">
        <v>8.5011868512462758</v>
      </c>
      <c r="AA21" s="35">
        <v>27.819669088123547</v>
      </c>
      <c r="AB21" s="35">
        <v>0</v>
      </c>
      <c r="AC21" s="35">
        <v>3839.4185266082732</v>
      </c>
      <c r="AD21" s="48">
        <v>9.4321301796463839</v>
      </c>
      <c r="AE21" s="31">
        <v>13725.107283054771</v>
      </c>
      <c r="AF21" s="31">
        <v>130.7550813817312</v>
      </c>
      <c r="AG21" s="31">
        <v>30.604272664486594</v>
      </c>
      <c r="AH21" s="31">
        <v>100.15080871724477</v>
      </c>
      <c r="AI21" s="31">
        <v>0</v>
      </c>
      <c r="AJ21" s="31">
        <v>13821.906695789783</v>
      </c>
      <c r="AK21" s="31">
        <v>33.955668646726984</v>
      </c>
    </row>
    <row r="22" spans="1:37" s="32" customFormat="1" ht="18" customHeight="1" x14ac:dyDescent="0.2">
      <c r="A22" s="27"/>
      <c r="B22" s="25" t="s">
        <v>45</v>
      </c>
      <c r="C22" s="26" t="s">
        <v>46</v>
      </c>
      <c r="D22" s="30"/>
      <c r="E22" s="67">
        <v>6328.6426269995291</v>
      </c>
      <c r="F22" s="68">
        <v>905.60876837044259</v>
      </c>
      <c r="G22" s="68">
        <v>11.213792000848821</v>
      </c>
      <c r="H22" s="68">
        <v>894.39497636959379</v>
      </c>
      <c r="I22" s="68">
        <v>0</v>
      </c>
      <c r="J22" s="68">
        <v>6787.2240737063939</v>
      </c>
      <c r="K22" s="69">
        <v>447.02732166358254</v>
      </c>
      <c r="L22" s="70">
        <f>SUM(L23:L25)</f>
        <v>22783.113457198306</v>
      </c>
      <c r="M22" s="70">
        <f>SUM(M23:M25)</f>
        <v>3260.1915661335934</v>
      </c>
      <c r="N22" s="70">
        <f>SUM(N23:N25)</f>
        <v>40.36965120305576</v>
      </c>
      <c r="O22" s="70">
        <f>SUM(O23:O25)</f>
        <v>3219.8219149305378</v>
      </c>
      <c r="P22" s="70">
        <f>SUM(P23:P25)</f>
        <v>0</v>
      </c>
      <c r="Q22" s="70">
        <f>SUM(Q23:Q25)</f>
        <v>24434.006665343019</v>
      </c>
      <c r="R22" s="70">
        <f>SUM(R23:R25)</f>
        <v>1609.2983579888971</v>
      </c>
      <c r="T22" s="27"/>
      <c r="U22" s="32">
        <v>40</v>
      </c>
      <c r="V22" s="34" t="s">
        <v>31</v>
      </c>
      <c r="W22" s="30"/>
      <c r="X22" s="47">
        <v>1316.2304947167486</v>
      </c>
      <c r="Y22" s="35">
        <v>5.8445135647918987</v>
      </c>
      <c r="Z22" s="35">
        <v>1.031348711102956</v>
      </c>
      <c r="AA22" s="35">
        <v>4.8131648536889422</v>
      </c>
      <c r="AB22" s="35">
        <v>0</v>
      </c>
      <c r="AC22" s="35">
        <v>1319.9589359509084</v>
      </c>
      <c r="AD22" s="48">
        <v>2.1160723306333438</v>
      </c>
      <c r="AE22" s="31">
        <v>4738.4297809802947</v>
      </c>
      <c r="AF22" s="31">
        <v>21.040248833250836</v>
      </c>
      <c r="AG22" s="77">
        <v>3.7128553599706415</v>
      </c>
      <c r="AH22" s="77">
        <v>17.327393473280193</v>
      </c>
      <c r="AI22" s="31">
        <v>0</v>
      </c>
      <c r="AJ22" s="31">
        <v>4751.8521694232704</v>
      </c>
      <c r="AK22" s="31">
        <v>7.6178603902800379</v>
      </c>
    </row>
    <row r="23" spans="1:37" s="32" customFormat="1" ht="18" customHeight="1" x14ac:dyDescent="0.2">
      <c r="A23" s="27"/>
      <c r="B23" s="28">
        <v>6</v>
      </c>
      <c r="C23" s="29" t="s">
        <v>47</v>
      </c>
      <c r="D23" s="23"/>
      <c r="E23" s="47">
        <v>3008.1903078945138</v>
      </c>
      <c r="F23" s="35">
        <v>548.50271727989821</v>
      </c>
      <c r="G23" s="35">
        <v>11.213792000848821</v>
      </c>
      <c r="H23" s="35">
        <v>537.28892527904941</v>
      </c>
      <c r="I23" s="35">
        <v>0</v>
      </c>
      <c r="J23" s="35">
        <v>3297.8331278552932</v>
      </c>
      <c r="K23" s="48">
        <v>258.85989731911934</v>
      </c>
      <c r="L23" s="31">
        <v>10829.485108420249</v>
      </c>
      <c r="M23" s="31">
        <v>1974.6097822076335</v>
      </c>
      <c r="N23" s="31">
        <v>40.36965120305576</v>
      </c>
      <c r="O23" s="31">
        <v>1934.240131004578</v>
      </c>
      <c r="P23" s="31">
        <v>0</v>
      </c>
      <c r="Q23" s="31">
        <v>11872.199260279056</v>
      </c>
      <c r="R23" s="31">
        <v>931.89563034882974</v>
      </c>
      <c r="T23" s="27"/>
      <c r="U23" s="32">
        <v>41</v>
      </c>
      <c r="V23" s="29" t="s">
        <v>80</v>
      </c>
      <c r="W23" s="30"/>
      <c r="X23" s="47">
        <v>860.87401969495363</v>
      </c>
      <c r="Y23" s="35">
        <v>9.9622788473906425</v>
      </c>
      <c r="Z23" s="35">
        <v>5.4693434739290741E-4</v>
      </c>
      <c r="AA23" s="35">
        <v>9.9617319130432591</v>
      </c>
      <c r="AB23" s="35">
        <v>3.7895612573872007E-13</v>
      </c>
      <c r="AC23" s="35">
        <v>870.6871324153235</v>
      </c>
      <c r="AD23" s="48">
        <v>0.14916612702050805</v>
      </c>
      <c r="AE23" s="31">
        <v>3099.1464709018333</v>
      </c>
      <c r="AF23" s="31">
        <v>35.864203850606316</v>
      </c>
      <c r="AG23" s="31">
        <v>1.9689636506144666E-3</v>
      </c>
      <c r="AH23" s="31">
        <v>35.862234886955733</v>
      </c>
      <c r="AI23" s="31">
        <v>1.3642420526593924E-12</v>
      </c>
      <c r="AJ23" s="31">
        <v>3134.4736766951646</v>
      </c>
      <c r="AK23" s="31">
        <v>0.53699805727382899</v>
      </c>
    </row>
    <row r="24" spans="1:37" s="32" customFormat="1" ht="18" customHeight="1" x14ac:dyDescent="0.2">
      <c r="A24" s="27"/>
      <c r="B24" s="28">
        <v>7</v>
      </c>
      <c r="C24" s="29" t="s">
        <v>48</v>
      </c>
      <c r="D24" s="30"/>
      <c r="E24" s="47">
        <v>1401.7525803476658</v>
      </c>
      <c r="F24" s="35">
        <v>192.03822660233104</v>
      </c>
      <c r="G24" s="35">
        <v>0</v>
      </c>
      <c r="H24" s="35">
        <v>192.03822660233104</v>
      </c>
      <c r="I24" s="35">
        <v>0</v>
      </c>
      <c r="J24" s="35">
        <v>1485.8693901576858</v>
      </c>
      <c r="K24" s="48">
        <v>107.92141679231348</v>
      </c>
      <c r="L24" s="31">
        <v>5046.309289251597</v>
      </c>
      <c r="M24" s="31">
        <v>691.33761576839174</v>
      </c>
      <c r="N24" s="31">
        <v>0</v>
      </c>
      <c r="O24" s="31">
        <v>691.33761576839174</v>
      </c>
      <c r="P24" s="31">
        <v>0</v>
      </c>
      <c r="Q24" s="31">
        <v>5349.1298045676685</v>
      </c>
      <c r="R24" s="31">
        <v>388.51710045232852</v>
      </c>
      <c r="T24" s="27"/>
      <c r="U24" s="25" t="s">
        <v>81</v>
      </c>
      <c r="V24" s="26" t="s">
        <v>82</v>
      </c>
      <c r="W24" s="23"/>
      <c r="X24" s="67">
        <v>15872.98084700172</v>
      </c>
      <c r="Y24" s="68">
        <v>537.23909125718046</v>
      </c>
      <c r="Z24" s="68">
        <v>10.202348135439264</v>
      </c>
      <c r="AA24" s="68">
        <v>527.03674312174132</v>
      </c>
      <c r="AB24" s="68">
        <v>2.7158522344608274E-12</v>
      </c>
      <c r="AC24" s="68">
        <v>16138.19356510416</v>
      </c>
      <c r="AD24" s="69">
        <v>272.02637315474135</v>
      </c>
      <c r="AE24" s="70">
        <f>SUM(AE25:AE32)</f>
        <v>57142.731049206195</v>
      </c>
      <c r="AF24" s="70">
        <f>SUM(AF25:AF32)</f>
        <v>1934.0607285258498</v>
      </c>
      <c r="AG24" s="78">
        <f>SUM(AG25:AG32)</f>
        <v>36.728453287581353</v>
      </c>
      <c r="AH24" s="78">
        <f>SUM(AH25:AH32)</f>
        <v>1897.3322752382687</v>
      </c>
      <c r="AI24" s="70">
        <f>SUM(AI25:AI32)</f>
        <v>9.7770680440589786E-12</v>
      </c>
      <c r="AJ24" s="70">
        <f>SUM(AJ25:AJ32)</f>
        <v>58097.496834374979</v>
      </c>
      <c r="AK24" s="70">
        <f>SUM(AK25:AK32)</f>
        <v>979.29494335706886</v>
      </c>
    </row>
    <row r="25" spans="1:37" s="24" customFormat="1" ht="18" customHeight="1" x14ac:dyDescent="0.2">
      <c r="A25" s="21"/>
      <c r="B25" s="28">
        <v>8</v>
      </c>
      <c r="C25" s="29" t="s">
        <v>49</v>
      </c>
      <c r="D25" s="30"/>
      <c r="E25" s="47">
        <v>1918.6997387573504</v>
      </c>
      <c r="F25" s="35">
        <v>165.06782448821338</v>
      </c>
      <c r="G25" s="35">
        <v>0</v>
      </c>
      <c r="H25" s="35">
        <v>165.06782448821338</v>
      </c>
      <c r="I25" s="35">
        <v>0</v>
      </c>
      <c r="J25" s="35">
        <v>2003.5215556934158</v>
      </c>
      <c r="K25" s="48">
        <v>80.24600755214972</v>
      </c>
      <c r="L25" s="31">
        <v>6907.3190595264614</v>
      </c>
      <c r="M25" s="31">
        <v>594.2441681575682</v>
      </c>
      <c r="N25" s="31">
        <v>0</v>
      </c>
      <c r="O25" s="31">
        <v>594.2441681575682</v>
      </c>
      <c r="P25" s="31">
        <v>0</v>
      </c>
      <c r="Q25" s="31">
        <v>7212.6776004962976</v>
      </c>
      <c r="R25" s="31">
        <v>288.88562718773898</v>
      </c>
      <c r="T25" s="27"/>
      <c r="U25" s="32">
        <v>42</v>
      </c>
      <c r="V25" s="29" t="s">
        <v>83</v>
      </c>
      <c r="W25" s="30"/>
      <c r="X25" s="47">
        <v>50.845415166441022</v>
      </c>
      <c r="Y25" s="35">
        <v>0.47779299999999997</v>
      </c>
      <c r="Z25" s="35">
        <v>0</v>
      </c>
      <c r="AA25" s="35">
        <v>0.47779299999999997</v>
      </c>
      <c r="AB25" s="35">
        <v>0</v>
      </c>
      <c r="AC25" s="35">
        <v>51.084311166441019</v>
      </c>
      <c r="AD25" s="48">
        <v>0.238897</v>
      </c>
      <c r="AE25" s="31">
        <v>183.04349459918768</v>
      </c>
      <c r="AF25" s="31">
        <v>1.7200548</v>
      </c>
      <c r="AG25" s="31">
        <v>0</v>
      </c>
      <c r="AH25" s="31">
        <v>1.7200548</v>
      </c>
      <c r="AI25" s="31">
        <v>0</v>
      </c>
      <c r="AJ25" s="31">
        <v>183.90352019918768</v>
      </c>
      <c r="AK25" s="31">
        <v>0.86002920000000005</v>
      </c>
    </row>
    <row r="26" spans="1:37" s="24" customFormat="1" ht="18" customHeight="1" x14ac:dyDescent="0.2">
      <c r="A26" s="21"/>
      <c r="B26" s="25" t="s">
        <v>50</v>
      </c>
      <c r="C26" s="26" t="s">
        <v>51</v>
      </c>
      <c r="D26" s="30"/>
      <c r="E26" s="67">
        <v>173277.91247398598</v>
      </c>
      <c r="F26" s="68">
        <v>5804.4093966994487</v>
      </c>
      <c r="G26" s="68">
        <v>2481.2856897446068</v>
      </c>
      <c r="H26" s="68">
        <v>3323.1237069548397</v>
      </c>
      <c r="I26" s="68">
        <v>3.6411367748062022E-11</v>
      </c>
      <c r="J26" s="68">
        <v>177676.74788923142</v>
      </c>
      <c r="K26" s="69">
        <v>1405.5739814539379</v>
      </c>
      <c r="L26" s="70">
        <f>+L28+L30+L32+L34+L36+L38+L40+L42+L44+L46+L48+L50+L52+L54+L56+L58+L60+L62+L64+L66+L68+L70+L72+L74</f>
        <v>623800.48490634956</v>
      </c>
      <c r="M26" s="70">
        <f>+M28+M30+M32+M34+M36+M38+M40+M42+M44+M46+M48+M50+M52+M54+M56+M58+M60+M62+M64+M66+M68+M70+M72+M74</f>
        <v>20895.873828118016</v>
      </c>
      <c r="N26" s="70">
        <f>+N28+N30+N32+N34+N36+N38+N40+N42+N44+N46+N48+N50+N52+N54+N56+N58+N60+N62+N64+N66+N68+N70+N72+N74</f>
        <v>8932.6284830805853</v>
      </c>
      <c r="O26" s="70">
        <f>+O28+O30+O32+O34+O36+O38+O40+O42+O44+O46+O48+O50+O52+O54+O56+O58+O60+O62+O64+O66+O68+O70+O72+O74</f>
        <v>11963.245345037423</v>
      </c>
      <c r="P26" s="70">
        <f>+P28+P30+P32+P34+P36+P38+P40+P42+P44+P46+P48+P50+P52+P54+P56+P58+P60+P62+P64+P66+P68+P70+P72+P74</f>
        <v>1.3108092389302328E-10</v>
      </c>
      <c r="Q26" s="70">
        <f>+Q28+Q30+Q32+Q34+Q36+Q38+Q40+Q42+Q44+Q46+Q48+Q50+Q52+Q54+Q56+Q58+Q60+Q62+Q64+Q66+Q68+Q70+Q72+Q74</f>
        <v>639636.29240123311</v>
      </c>
      <c r="R26" s="70">
        <f>+R28+R30+R32+R34+R36+R38+R40+R42+R44+R46+R48+R50+R52+R54+R56+R58+R60+R62+R64+R66+R68+R70+R72+R74</f>
        <v>5060.0663332341765</v>
      </c>
      <c r="T26" s="21"/>
      <c r="U26" s="32">
        <v>43</v>
      </c>
      <c r="V26" s="29" t="s">
        <v>84</v>
      </c>
      <c r="W26" s="30"/>
      <c r="X26" s="47">
        <v>429.32886202201871</v>
      </c>
      <c r="Y26" s="35">
        <v>7.0114222896915122</v>
      </c>
      <c r="Z26" s="35">
        <v>0</v>
      </c>
      <c r="AA26" s="35">
        <v>7.0114222896915122</v>
      </c>
      <c r="AB26" s="35">
        <v>0</v>
      </c>
      <c r="AC26" s="35">
        <v>431.48057951823671</v>
      </c>
      <c r="AD26" s="48">
        <v>4.8597047934736493</v>
      </c>
      <c r="AE26" s="31">
        <v>1545.5839032792674</v>
      </c>
      <c r="AF26" s="31">
        <v>25.241120242889444</v>
      </c>
      <c r="AG26" s="77">
        <v>0</v>
      </c>
      <c r="AH26" s="77">
        <v>25.241120242889444</v>
      </c>
      <c r="AI26" s="31">
        <v>0</v>
      </c>
      <c r="AJ26" s="31">
        <v>1553.3300862656522</v>
      </c>
      <c r="AK26" s="31">
        <v>17.494937256505139</v>
      </c>
    </row>
    <row r="27" spans="1:37" s="32" customFormat="1" ht="18" customHeight="1" x14ac:dyDescent="0.2">
      <c r="A27" s="27"/>
      <c r="B27" s="64"/>
      <c r="C27" s="26" t="s">
        <v>152</v>
      </c>
      <c r="D27" s="23"/>
      <c r="E27" s="67">
        <v>18746.260921592926</v>
      </c>
      <c r="F27" s="68">
        <v>418.9500242055995</v>
      </c>
      <c r="G27" s="68">
        <v>94.760916230204401</v>
      </c>
      <c r="H27" s="68">
        <v>324.18910797539257</v>
      </c>
      <c r="I27" s="68">
        <v>7.0817425997423316E-12</v>
      </c>
      <c r="J27" s="68">
        <v>19009.715473611559</v>
      </c>
      <c r="K27" s="69">
        <v>155.49547218687292</v>
      </c>
      <c r="L27" s="70">
        <f>L26 - (L29+L31+L33+L35+L37+L39+L41+L43+L45+L47+L49+L51+L53+L55+L57+L59+L61+L63+L65+L67+L69+L71+L73+L75)</f>
        <v>67486.53931773454</v>
      </c>
      <c r="M27" s="70">
        <f>M26 - (M29+M31+M33+M35+M37+M39+M41+M43+M45+M47+M49+M51+M53+M55+M57+M59+M61+M63+M65+M67+M69+M71+M73+M75)</f>
        <v>1508.2200871401583</v>
      </c>
      <c r="N27" s="70">
        <f>N26 - (N29+N31+N33+N35+N37+N39+N41+N43+N45+N47+N49+N51+N53+N55+N57+N59+N61+N63+N65+N67+N69+N71+N73+N75)</f>
        <v>341.13929842873586</v>
      </c>
      <c r="O27" s="70">
        <f>O26 - (O29+O31+O33+O35+O37+O39+O41+O43+O45+O47+O49+O51+O53+O55+O57+O59+O61+O63+O65+O67+O69+O71+O73+O75)</f>
        <v>1167.0807887114133</v>
      </c>
      <c r="P27" s="70">
        <f>P26 - (P29+P31+P33+P35+P37+P39+P41+P43+P45+P47+P49+P51+P53+P55+P57+P59+P61+P63+P65+P67+P69+P71+P73+P75)</f>
        <v>2.5494273359072395E-11</v>
      </c>
      <c r="Q27" s="70">
        <f>Q26 - (Q29+Q31+Q33+Q35+Q37+Q39+Q41+Q43+Q45+Q47+Q49+Q51+Q53+Q55+Q57+Q59+Q61+Q63+Q65+Q67+Q69+Q71+Q73+Q75)</f>
        <v>68434.97570500162</v>
      </c>
      <c r="R27" s="70">
        <f>R26 - (R29+R31+R33+R35+R37+R39+R41+R43+R45+R47+R49+R51+R53+R55+R57+R59+R61+R63+R65+R67+R69+R71+R73+R75)</f>
        <v>559.78369987274255</v>
      </c>
      <c r="T27" s="27"/>
      <c r="U27" s="32">
        <v>44</v>
      </c>
      <c r="V27" s="29" t="s">
        <v>85</v>
      </c>
      <c r="W27" s="30"/>
      <c r="X27" s="47">
        <v>5683.3609721725752</v>
      </c>
      <c r="Y27" s="35">
        <v>235.90827541000647</v>
      </c>
      <c r="Z27" s="35">
        <v>0.77732647202996563</v>
      </c>
      <c r="AA27" s="35">
        <v>235.13094893797657</v>
      </c>
      <c r="AB27" s="35">
        <v>1.010549668636587E-12</v>
      </c>
      <c r="AC27" s="35">
        <v>5809.9466473600114</v>
      </c>
      <c r="AD27" s="48">
        <v>109.32260022256956</v>
      </c>
      <c r="AE27" s="31">
        <v>20460.09949982127</v>
      </c>
      <c r="AF27" s="31">
        <v>849.26979147602333</v>
      </c>
      <c r="AG27" s="77">
        <v>2.7983752993078763</v>
      </c>
      <c r="AH27" s="77">
        <v>846.47141617671571</v>
      </c>
      <c r="AI27" s="31">
        <v>3.637978807091713E-12</v>
      </c>
      <c r="AJ27" s="31">
        <v>20915.807930496041</v>
      </c>
      <c r="AK27" s="31">
        <v>393.56136080125043</v>
      </c>
    </row>
    <row r="28" spans="1:37" s="32" customFormat="1" ht="18" customHeight="1" x14ac:dyDescent="0.2">
      <c r="A28" s="27"/>
      <c r="B28" s="28">
        <v>9</v>
      </c>
      <c r="C28" s="29" t="s">
        <v>52</v>
      </c>
      <c r="D28" s="23"/>
      <c r="E28" s="47">
        <v>23837.39413984404</v>
      </c>
      <c r="F28" s="35">
        <v>694.63755279696647</v>
      </c>
      <c r="G28" s="35">
        <v>462.48723852403543</v>
      </c>
      <c r="H28" s="35">
        <v>232.15031427293187</v>
      </c>
      <c r="I28" s="35">
        <v>0</v>
      </c>
      <c r="J28" s="35">
        <v>24461.286696826955</v>
      </c>
      <c r="K28" s="48">
        <v>70.744995814050156</v>
      </c>
      <c r="L28" s="31">
        <v>85814.618903438546</v>
      </c>
      <c r="M28" s="31">
        <v>2500.6951900690792</v>
      </c>
      <c r="N28" s="31">
        <v>1664.9540586865276</v>
      </c>
      <c r="O28" s="31">
        <v>835.74113138255473</v>
      </c>
      <c r="P28" s="31">
        <v>0</v>
      </c>
      <c r="Q28" s="31">
        <v>88060.632108577047</v>
      </c>
      <c r="R28" s="31">
        <v>254.68198493058057</v>
      </c>
      <c r="T28" s="27"/>
      <c r="U28" s="32">
        <v>45</v>
      </c>
      <c r="V28" s="29" t="s">
        <v>86</v>
      </c>
      <c r="W28" s="30"/>
      <c r="X28" s="47">
        <v>107.92742156553716</v>
      </c>
      <c r="Y28" s="35">
        <v>16.007478069561262</v>
      </c>
      <c r="Z28" s="35">
        <v>1.7913113842799454E-3</v>
      </c>
      <c r="AA28" s="35">
        <v>16.005686758176989</v>
      </c>
      <c r="AB28" s="35">
        <v>0</v>
      </c>
      <c r="AC28" s="35">
        <v>108.00445046310234</v>
      </c>
      <c r="AD28" s="48">
        <v>15.930449171996109</v>
      </c>
      <c r="AE28" s="31">
        <v>388.53871763593378</v>
      </c>
      <c r="AF28" s="31">
        <v>57.626921050420549</v>
      </c>
      <c r="AG28" s="31">
        <v>6.4487209834078038E-3</v>
      </c>
      <c r="AH28" s="31">
        <v>57.620472329437163</v>
      </c>
      <c r="AI28" s="31">
        <v>0</v>
      </c>
      <c r="AJ28" s="31">
        <v>388.81602166716846</v>
      </c>
      <c r="AK28" s="31">
        <v>57.349617019185992</v>
      </c>
    </row>
    <row r="29" spans="1:37" s="32" customFormat="1" ht="18" customHeight="1" x14ac:dyDescent="0.2">
      <c r="A29" s="27"/>
      <c r="B29" s="33"/>
      <c r="C29" s="29" t="s">
        <v>153</v>
      </c>
      <c r="D29" s="30"/>
      <c r="E29" s="47">
        <v>21431.890118730444</v>
      </c>
      <c r="F29" s="35">
        <v>657.63398424258901</v>
      </c>
      <c r="G29" s="35">
        <v>437.85039278003501</v>
      </c>
      <c r="H29" s="35">
        <v>219.78359146255494</v>
      </c>
      <c r="I29" s="35">
        <v>0</v>
      </c>
      <c r="J29" s="35">
        <v>22026.227837643062</v>
      </c>
      <c r="K29" s="48">
        <v>63.296265329970367</v>
      </c>
      <c r="L29" s="31">
        <v>77154.804427429597</v>
      </c>
      <c r="M29" s="31">
        <v>2367.4823432733206</v>
      </c>
      <c r="N29" s="31">
        <v>1576.2614140081262</v>
      </c>
      <c r="O29" s="31">
        <v>791.22092926519781</v>
      </c>
      <c r="P29" s="31">
        <v>0</v>
      </c>
      <c r="Q29" s="31">
        <v>79294.420215515027</v>
      </c>
      <c r="R29" s="31">
        <v>227.86655518789334</v>
      </c>
      <c r="T29" s="27"/>
      <c r="U29" s="32">
        <v>46</v>
      </c>
      <c r="V29" s="29" t="s">
        <v>87</v>
      </c>
      <c r="W29" s="30"/>
      <c r="X29" s="47">
        <v>192.40024125884111</v>
      </c>
      <c r="Y29" s="35">
        <v>8.1015871827960453</v>
      </c>
      <c r="Z29" s="35">
        <v>8.1015871827960453</v>
      </c>
      <c r="AA29" s="35">
        <v>0</v>
      </c>
      <c r="AB29" s="35">
        <v>1.8947806286936003E-13</v>
      </c>
      <c r="AC29" s="35">
        <v>200.50172992205248</v>
      </c>
      <c r="AD29" s="48">
        <v>9.8519584466543329E-5</v>
      </c>
      <c r="AE29" s="31">
        <v>692.640868531828</v>
      </c>
      <c r="AF29" s="31">
        <v>29.165713858065761</v>
      </c>
      <c r="AG29" s="31">
        <v>29.165713858065761</v>
      </c>
      <c r="AH29" s="31">
        <v>0</v>
      </c>
      <c r="AI29" s="31">
        <v>6.8212102632969618E-13</v>
      </c>
      <c r="AJ29" s="31">
        <v>721.80622771938897</v>
      </c>
      <c r="AK29" s="31">
        <v>3.54670504079556E-4</v>
      </c>
    </row>
    <row r="30" spans="1:37" s="32" customFormat="1" ht="18" customHeight="1" x14ac:dyDescent="0.2">
      <c r="A30" s="27"/>
      <c r="B30" s="33">
        <v>10</v>
      </c>
      <c r="C30" s="29" t="s">
        <v>5</v>
      </c>
      <c r="D30" s="30"/>
      <c r="E30" s="47">
        <v>5057.4207222355817</v>
      </c>
      <c r="F30" s="35">
        <v>500.9020331892566</v>
      </c>
      <c r="G30" s="35">
        <v>417.25540127831806</v>
      </c>
      <c r="H30" s="35">
        <v>83.646631910937955</v>
      </c>
      <c r="I30" s="35">
        <v>4.0421986745463479E-12</v>
      </c>
      <c r="J30" s="35">
        <v>5500.9328563437621</v>
      </c>
      <c r="K30" s="48">
        <v>57.389899081072116</v>
      </c>
      <c r="L30" s="31">
        <v>18206.714600048093</v>
      </c>
      <c r="M30" s="31">
        <v>1803.2473194813238</v>
      </c>
      <c r="N30" s="31">
        <v>1502.1194446019451</v>
      </c>
      <c r="O30" s="31">
        <v>301.12787487937663</v>
      </c>
      <c r="P30" s="31">
        <v>1.4551915228366852E-11</v>
      </c>
      <c r="Q30" s="31">
        <v>19803.358282837544</v>
      </c>
      <c r="R30" s="31">
        <v>206.60363669185963</v>
      </c>
      <c r="T30" s="27"/>
      <c r="U30" s="32">
        <v>47</v>
      </c>
      <c r="V30" s="29" t="s">
        <v>88</v>
      </c>
      <c r="W30" s="30"/>
      <c r="X30" s="47">
        <v>5839.0087367490123</v>
      </c>
      <c r="Y30" s="35">
        <v>172.3953193235707</v>
      </c>
      <c r="Z30" s="35">
        <v>1.1520850090761356</v>
      </c>
      <c r="AA30" s="35">
        <v>171.24323431449466</v>
      </c>
      <c r="AB30" s="35">
        <v>0</v>
      </c>
      <c r="AC30" s="35">
        <v>5903.1558803807675</v>
      </c>
      <c r="AD30" s="48">
        <v>108.24817569182063</v>
      </c>
      <c r="AE30" s="31">
        <v>21020.431452296445</v>
      </c>
      <c r="AF30" s="31">
        <v>620.62314956485454</v>
      </c>
      <c r="AG30" s="31">
        <v>4.1475060326740882</v>
      </c>
      <c r="AH30" s="31">
        <v>616.47564353218081</v>
      </c>
      <c r="AI30" s="31">
        <v>0</v>
      </c>
      <c r="AJ30" s="31">
        <v>21251.361169370764</v>
      </c>
      <c r="AK30" s="31">
        <v>389.6934324905543</v>
      </c>
    </row>
    <row r="31" spans="1:37" s="32" customFormat="1" ht="18" customHeight="1" x14ac:dyDescent="0.2">
      <c r="A31" s="27"/>
      <c r="B31" s="33"/>
      <c r="C31" s="29" t="s">
        <v>153</v>
      </c>
      <c r="D31" s="30"/>
      <c r="E31" s="47">
        <v>4637.3423869499593</v>
      </c>
      <c r="F31" s="35">
        <v>495.98531209591363</v>
      </c>
      <c r="G31" s="35">
        <v>413.15973326971709</v>
      </c>
      <c r="H31" s="35">
        <v>82.825578826195908</v>
      </c>
      <c r="I31" s="35">
        <v>5.0527483431829345E-12</v>
      </c>
      <c r="J31" s="35">
        <v>5078.1737668574633</v>
      </c>
      <c r="K31" s="48">
        <v>55.153932188404461</v>
      </c>
      <c r="L31" s="31">
        <v>16694.432593019854</v>
      </c>
      <c r="M31" s="31">
        <v>1785.5471235452892</v>
      </c>
      <c r="N31" s="31">
        <v>1487.3750397709816</v>
      </c>
      <c r="O31" s="31">
        <v>298.17208377430529</v>
      </c>
      <c r="P31" s="31">
        <v>1.8189894035458565E-11</v>
      </c>
      <c r="Q31" s="31">
        <v>18281.425560686868</v>
      </c>
      <c r="R31" s="31">
        <v>198.55415587825607</v>
      </c>
      <c r="T31" s="27"/>
      <c r="U31" s="32">
        <v>48</v>
      </c>
      <c r="V31" s="29" t="s">
        <v>89</v>
      </c>
      <c r="W31" s="30"/>
      <c r="X31" s="47">
        <v>3249.4352220817382</v>
      </c>
      <c r="Y31" s="35">
        <v>97.337215981554451</v>
      </c>
      <c r="Z31" s="35">
        <v>0.16955816015283837</v>
      </c>
      <c r="AA31" s="35">
        <v>97.167657821401605</v>
      </c>
      <c r="AB31" s="35">
        <v>1.5158245029548803E-12</v>
      </c>
      <c r="AC31" s="35">
        <v>3313.3459903079938</v>
      </c>
      <c r="AD31" s="48">
        <v>33.42644775529692</v>
      </c>
      <c r="AE31" s="31">
        <v>11697.966799494257</v>
      </c>
      <c r="AF31" s="31">
        <v>350.41397753359604</v>
      </c>
      <c r="AG31" s="31">
        <v>0.6104093765502181</v>
      </c>
      <c r="AH31" s="31">
        <v>349.80356815704579</v>
      </c>
      <c r="AI31" s="31">
        <v>5.4569682106375694E-12</v>
      </c>
      <c r="AJ31" s="31">
        <v>11928.045565108778</v>
      </c>
      <c r="AK31" s="31">
        <v>120.33521191906891</v>
      </c>
    </row>
    <row r="32" spans="1:37" s="32" customFormat="1" ht="18" customHeight="1" x14ac:dyDescent="0.2">
      <c r="A32" s="27"/>
      <c r="B32" s="33">
        <v>11</v>
      </c>
      <c r="C32" s="29" t="s">
        <v>53</v>
      </c>
      <c r="D32" s="30"/>
      <c r="E32" s="47">
        <v>3547.4931769179548</v>
      </c>
      <c r="F32" s="35">
        <v>131.70657987850481</v>
      </c>
      <c r="G32" s="35">
        <v>35.669247465676612</v>
      </c>
      <c r="H32" s="35">
        <v>96.037332412828277</v>
      </c>
      <c r="I32" s="35">
        <v>1.5158245029548803E-12</v>
      </c>
      <c r="J32" s="35">
        <v>3599.586973008174</v>
      </c>
      <c r="K32" s="48">
        <v>79.612783788283593</v>
      </c>
      <c r="L32" s="31">
        <v>12770.975436904637</v>
      </c>
      <c r="M32" s="31">
        <v>474.14368756261734</v>
      </c>
      <c r="N32" s="31">
        <v>128.40929087643582</v>
      </c>
      <c r="O32" s="31">
        <v>345.73439668618181</v>
      </c>
      <c r="P32" s="31">
        <v>5.4569682106375694E-12</v>
      </c>
      <c r="Q32" s="31">
        <v>12958.513102829427</v>
      </c>
      <c r="R32" s="31">
        <v>286.60602163782096</v>
      </c>
      <c r="T32" s="27"/>
      <c r="U32" s="32">
        <v>49</v>
      </c>
      <c r="V32" s="29" t="s">
        <v>90</v>
      </c>
      <c r="W32" s="23"/>
      <c r="X32" s="47">
        <v>320.67397598555647</v>
      </c>
      <c r="Y32" s="35">
        <v>0</v>
      </c>
      <c r="Z32" s="35">
        <v>0</v>
      </c>
      <c r="AA32" s="35">
        <v>0</v>
      </c>
      <c r="AB32" s="35">
        <v>0</v>
      </c>
      <c r="AC32" s="35">
        <v>320.67397598555647</v>
      </c>
      <c r="AD32" s="48">
        <v>0</v>
      </c>
      <c r="AE32" s="31">
        <v>1154.4263135480032</v>
      </c>
      <c r="AF32" s="31">
        <v>0</v>
      </c>
      <c r="AG32" s="31">
        <v>0</v>
      </c>
      <c r="AH32" s="31">
        <v>0</v>
      </c>
      <c r="AI32" s="31">
        <v>0</v>
      </c>
      <c r="AJ32" s="31">
        <v>1154.4263135480032</v>
      </c>
      <c r="AK32" s="31">
        <v>0</v>
      </c>
    </row>
    <row r="33" spans="1:37" s="32" customFormat="1" ht="18" customHeight="1" x14ac:dyDescent="0.2">
      <c r="A33" s="27"/>
      <c r="B33" s="33"/>
      <c r="C33" s="29" t="s">
        <v>153</v>
      </c>
      <c r="D33" s="30"/>
      <c r="E33" s="47">
        <v>2977.2128920640812</v>
      </c>
      <c r="F33" s="35">
        <v>110.52563126978578</v>
      </c>
      <c r="G33" s="35">
        <v>30.109326028988772</v>
      </c>
      <c r="H33" s="35">
        <v>80.41630524079703</v>
      </c>
      <c r="I33" s="35">
        <v>0</v>
      </c>
      <c r="J33" s="35">
        <v>3022.6446413782296</v>
      </c>
      <c r="K33" s="48">
        <v>65.093881955637244</v>
      </c>
      <c r="L33" s="31">
        <v>10717.966411430692</v>
      </c>
      <c r="M33" s="31">
        <v>397.89227257122883</v>
      </c>
      <c r="N33" s="31">
        <v>108.39357370435958</v>
      </c>
      <c r="O33" s="31">
        <v>289.49869886686929</v>
      </c>
      <c r="P33" s="31">
        <v>0</v>
      </c>
      <c r="Q33" s="31">
        <v>10881.520708961627</v>
      </c>
      <c r="R33" s="31">
        <v>234.33797504029408</v>
      </c>
      <c r="T33" s="27"/>
      <c r="U33" s="25" t="s">
        <v>91</v>
      </c>
      <c r="V33" s="26" t="s">
        <v>92</v>
      </c>
      <c r="W33" s="30"/>
      <c r="X33" s="67">
        <v>85004.511023995074</v>
      </c>
      <c r="Y33" s="68">
        <v>2346.19186649516</v>
      </c>
      <c r="Z33" s="68">
        <v>32.167372232438645</v>
      </c>
      <c r="AA33" s="68">
        <v>2314.0244942627219</v>
      </c>
      <c r="AB33" s="68">
        <v>1.1810799252190109E-11</v>
      </c>
      <c r="AC33" s="68">
        <v>86442.570823624716</v>
      </c>
      <c r="AD33" s="69">
        <v>908.13206686549984</v>
      </c>
      <c r="AE33" s="70">
        <f>SUM(AE34:AE45)</f>
        <v>306016.23968638229</v>
      </c>
      <c r="AF33" s="70">
        <f>SUM(AF34:AF45)</f>
        <v>8446.2907193825758</v>
      </c>
      <c r="AG33" s="78">
        <f>SUM(AG34:AG45)</f>
        <v>115.80254003677913</v>
      </c>
      <c r="AH33" s="78">
        <f>SUM(AH34:AH45)</f>
        <v>8330.4881793457989</v>
      </c>
      <c r="AI33" s="70">
        <f>SUM(AI34:AI45)</f>
        <v>4.2518877307884395E-11</v>
      </c>
      <c r="AJ33" s="70">
        <f>SUM(AJ34:AJ45)</f>
        <v>311193.25496504898</v>
      </c>
      <c r="AK33" s="70">
        <f>SUM(AK34:AK45)</f>
        <v>3269.2754407157995</v>
      </c>
    </row>
    <row r="34" spans="1:37" s="32" customFormat="1" ht="18" customHeight="1" x14ac:dyDescent="0.2">
      <c r="A34" s="27"/>
      <c r="B34" s="33">
        <v>12</v>
      </c>
      <c r="C34" s="29" t="s">
        <v>54</v>
      </c>
      <c r="D34" s="30"/>
      <c r="E34" s="47">
        <v>2672.9455748009345</v>
      </c>
      <c r="F34" s="35">
        <v>274.95617957220259</v>
      </c>
      <c r="G34" s="35">
        <v>0.11021573294095946</v>
      </c>
      <c r="H34" s="35">
        <v>274.84596383926134</v>
      </c>
      <c r="I34" s="35">
        <v>0</v>
      </c>
      <c r="J34" s="35">
        <v>2811.7355973411295</v>
      </c>
      <c r="K34" s="48">
        <v>136.16615703201117</v>
      </c>
      <c r="L34" s="31">
        <v>9622.6040692833649</v>
      </c>
      <c r="M34" s="31">
        <v>989.84224645992936</v>
      </c>
      <c r="N34" s="31">
        <v>0.39677663858745404</v>
      </c>
      <c r="O34" s="31">
        <v>989.44546982134079</v>
      </c>
      <c r="P34" s="31">
        <v>0</v>
      </c>
      <c r="Q34" s="31">
        <v>10122.248150428066</v>
      </c>
      <c r="R34" s="31">
        <v>490.1981653152402</v>
      </c>
      <c r="T34" s="27"/>
      <c r="U34" s="32">
        <v>50</v>
      </c>
      <c r="V34" s="29" t="s">
        <v>93</v>
      </c>
      <c r="W34" s="30"/>
      <c r="X34" s="47">
        <v>103.18920186421357</v>
      </c>
      <c r="Y34" s="35">
        <v>1.8807937016394096</v>
      </c>
      <c r="Z34" s="35">
        <v>0</v>
      </c>
      <c r="AA34" s="35">
        <v>1.8807937016394096</v>
      </c>
      <c r="AB34" s="35">
        <v>0</v>
      </c>
      <c r="AC34" s="35">
        <v>104.82385058581718</v>
      </c>
      <c r="AD34" s="48">
        <v>0.24614498003582266</v>
      </c>
      <c r="AE34" s="31">
        <v>371.48112671116888</v>
      </c>
      <c r="AF34" s="31">
        <v>6.7708573259018747</v>
      </c>
      <c r="AG34" s="31">
        <v>0</v>
      </c>
      <c r="AH34" s="31">
        <v>6.7708573259018747</v>
      </c>
      <c r="AI34" s="31">
        <v>0</v>
      </c>
      <c r="AJ34" s="31">
        <v>377.36586210894188</v>
      </c>
      <c r="AK34" s="31">
        <v>0.88612192812896162</v>
      </c>
    </row>
    <row r="35" spans="1:37" s="32" customFormat="1" ht="18" customHeight="1" x14ac:dyDescent="0.2">
      <c r="A35" s="27"/>
      <c r="B35" s="33"/>
      <c r="C35" s="29" t="s">
        <v>153</v>
      </c>
      <c r="D35" s="30"/>
      <c r="E35" s="47">
        <v>2143.3269739930893</v>
      </c>
      <c r="F35" s="35">
        <v>252.17962245128805</v>
      </c>
      <c r="G35" s="35">
        <v>0.10108578743161918</v>
      </c>
      <c r="H35" s="35">
        <v>252.07853666385611</v>
      </c>
      <c r="I35" s="35">
        <v>0</v>
      </c>
      <c r="J35" s="35">
        <v>2271.4243936962512</v>
      </c>
      <c r="K35" s="48">
        <v>124.0822027481308</v>
      </c>
      <c r="L35" s="31">
        <v>7715.9771063751214</v>
      </c>
      <c r="M35" s="31">
        <v>907.84664082463701</v>
      </c>
      <c r="N35" s="31">
        <v>0.36390883475382907</v>
      </c>
      <c r="O35" s="31">
        <v>907.48273198988204</v>
      </c>
      <c r="P35" s="31">
        <v>0</v>
      </c>
      <c r="Q35" s="31">
        <v>8177.1278173065039</v>
      </c>
      <c r="R35" s="31">
        <v>446.69592989327089</v>
      </c>
      <c r="T35" s="27"/>
      <c r="U35" s="32">
        <v>51</v>
      </c>
      <c r="V35" s="29" t="s">
        <v>94</v>
      </c>
      <c r="W35" s="30"/>
      <c r="X35" s="47">
        <v>491.97598512006357</v>
      </c>
      <c r="Y35" s="35">
        <v>13.596145272936262</v>
      </c>
      <c r="Z35" s="35">
        <v>0</v>
      </c>
      <c r="AA35" s="35">
        <v>13.596145272936262</v>
      </c>
      <c r="AB35" s="35">
        <v>4.4211548002850678E-13</v>
      </c>
      <c r="AC35" s="35">
        <v>500.60045014056442</v>
      </c>
      <c r="AD35" s="48">
        <v>4.9716802524349992</v>
      </c>
      <c r="AE35" s="31">
        <v>1771.113546432229</v>
      </c>
      <c r="AF35" s="31">
        <v>48.946122982570543</v>
      </c>
      <c r="AG35" s="31">
        <v>0</v>
      </c>
      <c r="AH35" s="31">
        <v>48.946122982570543</v>
      </c>
      <c r="AI35" s="31">
        <v>1.5916157281026244E-12</v>
      </c>
      <c r="AJ35" s="31">
        <v>1802.161620506032</v>
      </c>
      <c r="AK35" s="31">
        <v>17.898048908765997</v>
      </c>
    </row>
    <row r="36" spans="1:37" s="32" customFormat="1" ht="18" customHeight="1" x14ac:dyDescent="0.2">
      <c r="A36" s="27"/>
      <c r="B36" s="33">
        <v>13</v>
      </c>
      <c r="C36" s="29" t="s">
        <v>6</v>
      </c>
      <c r="D36" s="30"/>
      <c r="E36" s="47">
        <v>940.90450197003088</v>
      </c>
      <c r="F36" s="35">
        <v>40.182732110862567</v>
      </c>
      <c r="G36" s="35">
        <v>0.12371013804816242</v>
      </c>
      <c r="H36" s="35">
        <v>40.059021972814385</v>
      </c>
      <c r="I36" s="35">
        <v>0</v>
      </c>
      <c r="J36" s="35">
        <v>957.50136112578639</v>
      </c>
      <c r="K36" s="48">
        <v>23.585872955107085</v>
      </c>
      <c r="L36" s="31">
        <v>3387.2562070921113</v>
      </c>
      <c r="M36" s="31">
        <v>144.65783559910525</v>
      </c>
      <c r="N36" s="31">
        <v>0.4453564969733847</v>
      </c>
      <c r="O36" s="31">
        <v>144.21247910213179</v>
      </c>
      <c r="P36" s="31">
        <v>0</v>
      </c>
      <c r="Q36" s="31">
        <v>3447.0049000528311</v>
      </c>
      <c r="R36" s="31">
        <v>84.909142638385504</v>
      </c>
      <c r="T36" s="27"/>
      <c r="U36" s="32">
        <v>52</v>
      </c>
      <c r="V36" s="29" t="s">
        <v>95</v>
      </c>
      <c r="W36" s="30"/>
      <c r="X36" s="47">
        <v>5156.0895556265523</v>
      </c>
      <c r="Y36" s="35">
        <v>120.70905979401108</v>
      </c>
      <c r="Z36" s="35">
        <v>24.320153017828261</v>
      </c>
      <c r="AA36" s="35">
        <v>96.388906776183035</v>
      </c>
      <c r="AB36" s="35">
        <v>4.0421986745463479E-12</v>
      </c>
      <c r="AC36" s="35">
        <v>5235.1866469525648</v>
      </c>
      <c r="AD36" s="48">
        <v>41.611968467994082</v>
      </c>
      <c r="AE36" s="31">
        <v>18561.922400255589</v>
      </c>
      <c r="AF36" s="31">
        <v>434.55261525843991</v>
      </c>
      <c r="AG36" s="31">
        <v>87.55255086418174</v>
      </c>
      <c r="AH36" s="31">
        <v>347.00006439425891</v>
      </c>
      <c r="AI36" s="31">
        <v>1.4551915228366852E-11</v>
      </c>
      <c r="AJ36" s="31">
        <v>18846.671929029235</v>
      </c>
      <c r="AK36" s="31">
        <v>149.8030864847787</v>
      </c>
    </row>
    <row r="37" spans="1:37" s="32" customFormat="1" ht="18" customHeight="1" x14ac:dyDescent="0.2">
      <c r="A37" s="27"/>
      <c r="B37" s="33"/>
      <c r="C37" s="29" t="s">
        <v>153</v>
      </c>
      <c r="D37" s="30"/>
      <c r="E37" s="47">
        <v>741.39391045623313</v>
      </c>
      <c r="F37" s="35">
        <v>31.567399039787809</v>
      </c>
      <c r="G37" s="35">
        <v>9.7186206310194784E-2</v>
      </c>
      <c r="H37" s="35">
        <v>31.470212833477593</v>
      </c>
      <c r="I37" s="35">
        <v>0</v>
      </c>
      <c r="J37" s="35">
        <v>750.88426748143922</v>
      </c>
      <c r="K37" s="48">
        <v>22.077042014581746</v>
      </c>
      <c r="L37" s="31">
        <v>2669.0180776424395</v>
      </c>
      <c r="M37" s="31">
        <v>113.64263654323611</v>
      </c>
      <c r="N37" s="31">
        <v>0.34987034271670125</v>
      </c>
      <c r="O37" s="31">
        <v>113.29276620051934</v>
      </c>
      <c r="P37" s="31">
        <v>0</v>
      </c>
      <c r="Q37" s="31">
        <v>2703.1833629331813</v>
      </c>
      <c r="R37" s="31">
        <v>79.477351252494287</v>
      </c>
      <c r="T37" s="27"/>
      <c r="U37" s="32">
        <v>53</v>
      </c>
      <c r="V37" s="29" t="s">
        <v>96</v>
      </c>
      <c r="W37" s="30"/>
      <c r="X37" s="47">
        <v>2272.6394191967065</v>
      </c>
      <c r="Y37" s="35">
        <v>560.34744315236935</v>
      </c>
      <c r="Z37" s="35">
        <v>6.6103730165454093E-3</v>
      </c>
      <c r="AA37" s="35">
        <v>560.3408327793536</v>
      </c>
      <c r="AB37" s="35">
        <v>0</v>
      </c>
      <c r="AC37" s="35">
        <v>2502.079884527318</v>
      </c>
      <c r="AD37" s="48">
        <v>330.90697782175749</v>
      </c>
      <c r="AE37" s="31">
        <v>8181.5019091081431</v>
      </c>
      <c r="AF37" s="31">
        <v>2017.2507953485299</v>
      </c>
      <c r="AG37" s="31">
        <v>2.3797342859563475E-2</v>
      </c>
      <c r="AH37" s="31">
        <v>2017.2269980056728</v>
      </c>
      <c r="AI37" s="31">
        <v>0</v>
      </c>
      <c r="AJ37" s="31">
        <v>9007.4875842983456</v>
      </c>
      <c r="AK37" s="31">
        <v>1191.2651201583269</v>
      </c>
    </row>
    <row r="38" spans="1:37" s="32" customFormat="1" ht="18" customHeight="1" x14ac:dyDescent="0.2">
      <c r="A38" s="27"/>
      <c r="B38" s="33">
        <v>14</v>
      </c>
      <c r="C38" s="29" t="s">
        <v>55</v>
      </c>
      <c r="D38" s="30"/>
      <c r="E38" s="47">
        <v>3828.1220191188454</v>
      </c>
      <c r="F38" s="35">
        <v>116.46740892643365</v>
      </c>
      <c r="G38" s="35">
        <v>3.7056705072601872</v>
      </c>
      <c r="H38" s="35">
        <v>112.7617384191735</v>
      </c>
      <c r="I38" s="35">
        <v>1.010549668636587E-12</v>
      </c>
      <c r="J38" s="35">
        <v>3898.0343662954688</v>
      </c>
      <c r="K38" s="48">
        <v>46.555061749809099</v>
      </c>
      <c r="L38" s="31">
        <v>13781.239268827843</v>
      </c>
      <c r="M38" s="31">
        <v>419.28267213516114</v>
      </c>
      <c r="N38" s="31">
        <v>13.340413826136674</v>
      </c>
      <c r="O38" s="31">
        <v>405.94225830902462</v>
      </c>
      <c r="P38" s="31">
        <v>3.637978807091713E-12</v>
      </c>
      <c r="Q38" s="31">
        <v>14032.923718663687</v>
      </c>
      <c r="R38" s="31">
        <v>167.59822229931277</v>
      </c>
      <c r="T38" s="27"/>
      <c r="U38" s="32">
        <v>54</v>
      </c>
      <c r="V38" s="29" t="s">
        <v>97</v>
      </c>
      <c r="W38" s="30"/>
      <c r="X38" s="47">
        <v>3221.2926066838659</v>
      </c>
      <c r="Y38" s="35">
        <v>175.15955929541576</v>
      </c>
      <c r="Z38" s="35">
        <v>4.1796244725586176</v>
      </c>
      <c r="AA38" s="35">
        <v>170.9799348228571</v>
      </c>
      <c r="AB38" s="35">
        <v>0</v>
      </c>
      <c r="AC38" s="35">
        <v>3366.4148875532351</v>
      </c>
      <c r="AD38" s="48">
        <v>30.037278426048189</v>
      </c>
      <c r="AE38" s="31">
        <v>11596.653384061918</v>
      </c>
      <c r="AF38" s="31">
        <v>630.57441346349674</v>
      </c>
      <c r="AG38" s="31">
        <v>15.046648101211025</v>
      </c>
      <c r="AH38" s="31">
        <v>615.52776536228555</v>
      </c>
      <c r="AI38" s="31">
        <v>0</v>
      </c>
      <c r="AJ38" s="31">
        <v>12119.093595191647</v>
      </c>
      <c r="AK38" s="31">
        <v>108.13420233377349</v>
      </c>
    </row>
    <row r="39" spans="1:37" s="32" customFormat="1" ht="18" customHeight="1" x14ac:dyDescent="0.2">
      <c r="A39" s="27"/>
      <c r="B39" s="33"/>
      <c r="C39" s="29" t="s">
        <v>153</v>
      </c>
      <c r="D39" s="30"/>
      <c r="E39" s="47">
        <v>3447.4001246714352</v>
      </c>
      <c r="F39" s="35">
        <v>101.19116828091558</v>
      </c>
      <c r="G39" s="35">
        <v>3.2196228228160142</v>
      </c>
      <c r="H39" s="35">
        <v>97.971545458099598</v>
      </c>
      <c r="I39" s="35">
        <v>1.010549668636587E-12</v>
      </c>
      <c r="J39" s="35">
        <v>3503.4294494962519</v>
      </c>
      <c r="K39" s="48">
        <v>45.161843456097621</v>
      </c>
      <c r="L39" s="31">
        <v>12410.640448817167</v>
      </c>
      <c r="M39" s="31">
        <v>364.28820581129611</v>
      </c>
      <c r="N39" s="31">
        <v>11.590642162137652</v>
      </c>
      <c r="O39" s="31">
        <v>352.69756364915855</v>
      </c>
      <c r="P39" s="31">
        <v>3.637978807091713E-12</v>
      </c>
      <c r="Q39" s="31">
        <v>12612.346018186507</v>
      </c>
      <c r="R39" s="31">
        <v>162.58263644195145</v>
      </c>
      <c r="T39" s="21"/>
      <c r="U39" s="32">
        <v>55</v>
      </c>
      <c r="V39" s="29" t="s">
        <v>98</v>
      </c>
      <c r="W39" s="30"/>
      <c r="X39" s="47">
        <v>2395.9371965479845</v>
      </c>
      <c r="Y39" s="35">
        <v>150.88567877676564</v>
      </c>
      <c r="Z39" s="35">
        <v>2.5985672390364781E-3</v>
      </c>
      <c r="AA39" s="35">
        <v>150.88308020952644</v>
      </c>
      <c r="AB39" s="35">
        <v>0</v>
      </c>
      <c r="AC39" s="35">
        <v>2471.5553801158535</v>
      </c>
      <c r="AD39" s="48">
        <v>75.267495208897984</v>
      </c>
      <c r="AE39" s="31">
        <v>8625.3739075727444</v>
      </c>
      <c r="AF39" s="31">
        <v>543.18844359635636</v>
      </c>
      <c r="AG39" s="31">
        <v>9.3548420605313216E-3</v>
      </c>
      <c r="AH39" s="31">
        <v>543.17908875429521</v>
      </c>
      <c r="AI39" s="31">
        <v>0</v>
      </c>
      <c r="AJ39" s="31">
        <v>8897.5993684170735</v>
      </c>
      <c r="AK39" s="31">
        <v>270.96298275203276</v>
      </c>
    </row>
    <row r="40" spans="1:37" s="32" customFormat="1" ht="18" customHeight="1" x14ac:dyDescent="0.2">
      <c r="A40" s="27"/>
      <c r="B40" s="33">
        <v>15</v>
      </c>
      <c r="C40" s="29" t="s">
        <v>56</v>
      </c>
      <c r="D40" s="30"/>
      <c r="E40" s="47">
        <v>4724.1891225405298</v>
      </c>
      <c r="F40" s="35">
        <v>84.329257738167072</v>
      </c>
      <c r="G40" s="35">
        <v>16.91418118972809</v>
      </c>
      <c r="H40" s="35">
        <v>67.415076548438961</v>
      </c>
      <c r="I40" s="35">
        <v>3.0316490059097605E-12</v>
      </c>
      <c r="J40" s="35">
        <v>4772.1159823951557</v>
      </c>
      <c r="K40" s="48">
        <v>36.402397883538434</v>
      </c>
      <c r="L40" s="31">
        <v>17007.080841145907</v>
      </c>
      <c r="M40" s="31">
        <v>303.58532785740147</v>
      </c>
      <c r="N40" s="31">
        <v>60.891052283021132</v>
      </c>
      <c r="O40" s="31">
        <v>242.69427557438027</v>
      </c>
      <c r="P40" s="31">
        <v>1.0913936421275139E-11</v>
      </c>
      <c r="Q40" s="31">
        <v>17179.617536622562</v>
      </c>
      <c r="R40" s="31">
        <v>131.04863238073835</v>
      </c>
      <c r="T40" s="27"/>
      <c r="U40" s="32">
        <v>56</v>
      </c>
      <c r="V40" s="29" t="s">
        <v>99</v>
      </c>
      <c r="W40" s="30"/>
      <c r="X40" s="47">
        <v>10156.280201953108</v>
      </c>
      <c r="Y40" s="35">
        <v>51.69427335730969</v>
      </c>
      <c r="Z40" s="35">
        <v>0.30377903624424568</v>
      </c>
      <c r="AA40" s="35">
        <v>51.390494321065425</v>
      </c>
      <c r="AB40" s="35">
        <v>0</v>
      </c>
      <c r="AC40" s="35">
        <v>10175.737440022389</v>
      </c>
      <c r="AD40" s="48">
        <v>32.237035288028224</v>
      </c>
      <c r="AE40" s="31">
        <v>36562.608727031191</v>
      </c>
      <c r="AF40" s="31">
        <v>186.0993840863149</v>
      </c>
      <c r="AG40" s="31">
        <v>1.0936045304792845</v>
      </c>
      <c r="AH40" s="31">
        <v>185.00577955583555</v>
      </c>
      <c r="AI40" s="31">
        <v>0</v>
      </c>
      <c r="AJ40" s="31">
        <v>36632.654784080602</v>
      </c>
      <c r="AK40" s="31">
        <v>116.05332703690162</v>
      </c>
    </row>
    <row r="41" spans="1:37" s="32" customFormat="1" ht="18" customHeight="1" x14ac:dyDescent="0.2">
      <c r="A41" s="27"/>
      <c r="B41" s="65"/>
      <c r="C41" s="29" t="s">
        <v>153</v>
      </c>
      <c r="D41" s="30"/>
      <c r="E41" s="47">
        <v>3811.9989244903595</v>
      </c>
      <c r="F41" s="35">
        <v>71.150943666689955</v>
      </c>
      <c r="G41" s="35">
        <v>14.270965798550472</v>
      </c>
      <c r="H41" s="35">
        <v>56.879977868139463</v>
      </c>
      <c r="I41" s="35">
        <v>1.010549668636587E-12</v>
      </c>
      <c r="J41" s="35">
        <v>3856.4441297465173</v>
      </c>
      <c r="K41" s="48">
        <v>26.705738410530849</v>
      </c>
      <c r="L41" s="31">
        <v>13723.196128165295</v>
      </c>
      <c r="M41" s="31">
        <v>256.14339720008383</v>
      </c>
      <c r="N41" s="31">
        <v>51.375476874781704</v>
      </c>
      <c r="O41" s="31">
        <v>204.76792032530207</v>
      </c>
      <c r="P41" s="31">
        <v>3.637978807091713E-12</v>
      </c>
      <c r="Q41" s="31">
        <v>13883.198867087463</v>
      </c>
      <c r="R41" s="31">
        <v>96.140658277911058</v>
      </c>
      <c r="T41" s="27"/>
      <c r="U41" s="32">
        <v>57</v>
      </c>
      <c r="V41" s="29" t="s">
        <v>100</v>
      </c>
      <c r="W41" s="30"/>
      <c r="X41" s="47">
        <v>5486.2766438991957</v>
      </c>
      <c r="Y41" s="35">
        <v>44.714637970305454</v>
      </c>
      <c r="Z41" s="35">
        <v>0</v>
      </c>
      <c r="AA41" s="35">
        <v>44.714637970305454</v>
      </c>
      <c r="AB41" s="35">
        <v>0</v>
      </c>
      <c r="AC41" s="35">
        <v>5509.7516079402449</v>
      </c>
      <c r="AD41" s="48">
        <v>21.239673929260281</v>
      </c>
      <c r="AE41" s="31">
        <v>19750.595918037106</v>
      </c>
      <c r="AF41" s="31">
        <v>160.97269669309964</v>
      </c>
      <c r="AG41" s="31">
        <v>0</v>
      </c>
      <c r="AH41" s="31">
        <v>160.97269669309964</v>
      </c>
      <c r="AI41" s="31">
        <v>0</v>
      </c>
      <c r="AJ41" s="31">
        <v>19835.105788584882</v>
      </c>
      <c r="AK41" s="31">
        <v>76.462826145337019</v>
      </c>
    </row>
    <row r="42" spans="1:37" s="32" customFormat="1" ht="18" customHeight="1" x14ac:dyDescent="0.2">
      <c r="A42" s="27"/>
      <c r="B42" s="33">
        <v>16</v>
      </c>
      <c r="C42" s="29" t="s">
        <v>57</v>
      </c>
      <c r="D42" s="30"/>
      <c r="E42" s="47">
        <v>16903.542666466972</v>
      </c>
      <c r="F42" s="35">
        <v>677.77027744798954</v>
      </c>
      <c r="G42" s="35">
        <v>534.29009168868299</v>
      </c>
      <c r="H42" s="35">
        <v>143.48018575930692</v>
      </c>
      <c r="I42" s="35">
        <v>0</v>
      </c>
      <c r="J42" s="35">
        <v>17504.181307508272</v>
      </c>
      <c r="K42" s="48">
        <v>77.131636406696757</v>
      </c>
      <c r="L42" s="31">
        <v>60852.753599281095</v>
      </c>
      <c r="M42" s="31">
        <v>2439.9729988127624</v>
      </c>
      <c r="N42" s="31">
        <v>1923.4443300792586</v>
      </c>
      <c r="O42" s="31">
        <v>516.5286687335049</v>
      </c>
      <c r="P42" s="31">
        <v>0</v>
      </c>
      <c r="Q42" s="31">
        <v>63015.052707029783</v>
      </c>
      <c r="R42" s="31">
        <v>277.67389106410832</v>
      </c>
      <c r="T42" s="27"/>
      <c r="U42" s="32">
        <v>58</v>
      </c>
      <c r="V42" s="29" t="s">
        <v>101</v>
      </c>
      <c r="W42" s="30"/>
      <c r="X42" s="47">
        <v>35690.742465396157</v>
      </c>
      <c r="Y42" s="35">
        <v>442.66514693315037</v>
      </c>
      <c r="Z42" s="35">
        <v>2.5597684654876844</v>
      </c>
      <c r="AA42" s="35">
        <v>440.10537846766289</v>
      </c>
      <c r="AB42" s="35">
        <v>0</v>
      </c>
      <c r="AC42" s="35">
        <v>36042.961544659098</v>
      </c>
      <c r="AD42" s="48">
        <v>90.446067670212173</v>
      </c>
      <c r="AE42" s="31">
        <v>128486.67287542616</v>
      </c>
      <c r="AF42" s="31">
        <v>1593.5945289593415</v>
      </c>
      <c r="AG42" s="31">
        <v>9.2151664757556642</v>
      </c>
      <c r="AH42" s="31">
        <v>1584.3793624835864</v>
      </c>
      <c r="AI42" s="31">
        <v>0</v>
      </c>
      <c r="AJ42" s="31">
        <v>129754.66156077274</v>
      </c>
      <c r="AK42" s="31">
        <v>325.60584361276381</v>
      </c>
    </row>
    <row r="43" spans="1:37" s="32" customFormat="1" ht="18" customHeight="1" x14ac:dyDescent="0.2">
      <c r="A43" s="27"/>
      <c r="B43" s="33"/>
      <c r="C43" s="29" t="s">
        <v>153</v>
      </c>
      <c r="D43" s="30"/>
      <c r="E43" s="47">
        <v>16524.254101555951</v>
      </c>
      <c r="F43" s="35">
        <v>662.3242677073597</v>
      </c>
      <c r="G43" s="35">
        <v>522.11391602099343</v>
      </c>
      <c r="H43" s="35">
        <v>140.21035168636658</v>
      </c>
      <c r="I43" s="35">
        <v>0</v>
      </c>
      <c r="J43" s="35">
        <v>17123.570185524986</v>
      </c>
      <c r="K43" s="48">
        <v>63.008183738335021</v>
      </c>
      <c r="L43" s="31">
        <v>59487.314765601426</v>
      </c>
      <c r="M43" s="31">
        <v>2384.3673637464949</v>
      </c>
      <c r="N43" s="31">
        <v>1879.6100976755763</v>
      </c>
      <c r="O43" s="31">
        <v>504.75726607091968</v>
      </c>
      <c r="P43" s="31">
        <v>0</v>
      </c>
      <c r="Q43" s="31">
        <v>61644.852667889958</v>
      </c>
      <c r="R43" s="31">
        <v>226.82946145800608</v>
      </c>
      <c r="T43" s="27"/>
      <c r="U43" s="32">
        <v>59</v>
      </c>
      <c r="V43" s="29" t="s">
        <v>102</v>
      </c>
      <c r="W43" s="30"/>
      <c r="X43" s="47">
        <v>5476.8046371332739</v>
      </c>
      <c r="Y43" s="35">
        <v>148.78622045177258</v>
      </c>
      <c r="Z43" s="35">
        <v>0.62489287189834641</v>
      </c>
      <c r="AA43" s="35">
        <v>148.16132757987404</v>
      </c>
      <c r="AB43" s="35">
        <v>1.010549668636587E-12</v>
      </c>
      <c r="AC43" s="35">
        <v>5594.4876188365015</v>
      </c>
      <c r="AD43" s="48">
        <v>31.103238748544619</v>
      </c>
      <c r="AE43" s="31">
        <v>19716.496693679786</v>
      </c>
      <c r="AF43" s="31">
        <v>535.63039362638131</v>
      </c>
      <c r="AG43" s="31">
        <v>2.2496143388340473</v>
      </c>
      <c r="AH43" s="31">
        <v>533.3807792875466</v>
      </c>
      <c r="AI43" s="31">
        <v>3.637978807091713E-12</v>
      </c>
      <c r="AJ43" s="31">
        <v>20140.155427811405</v>
      </c>
      <c r="AK43" s="31">
        <v>111.97165949476063</v>
      </c>
    </row>
    <row r="44" spans="1:37" s="32" customFormat="1" ht="18" customHeight="1" x14ac:dyDescent="0.2">
      <c r="A44" s="27"/>
      <c r="B44" s="33">
        <v>17</v>
      </c>
      <c r="C44" s="29" t="s">
        <v>58</v>
      </c>
      <c r="D44" s="30"/>
      <c r="E44" s="47">
        <v>1093.4121619650221</v>
      </c>
      <c r="F44" s="35">
        <v>3.4299722544518731</v>
      </c>
      <c r="G44" s="35">
        <v>1.7552395483720867E-2</v>
      </c>
      <c r="H44" s="35">
        <v>3.4124198589681516</v>
      </c>
      <c r="I44" s="35">
        <v>0</v>
      </c>
      <c r="J44" s="35">
        <v>1094.3313201393203</v>
      </c>
      <c r="K44" s="48">
        <v>2.5108140801538612</v>
      </c>
      <c r="L44" s="31">
        <v>3936.2837830740796</v>
      </c>
      <c r="M44" s="31">
        <v>12.347900116026743</v>
      </c>
      <c r="N44" s="31">
        <v>6.3188623741395125E-2</v>
      </c>
      <c r="O44" s="31">
        <v>12.284711492285346</v>
      </c>
      <c r="P44" s="31">
        <v>0</v>
      </c>
      <c r="Q44" s="31">
        <v>3939.5927525015532</v>
      </c>
      <c r="R44" s="31">
        <v>9.0389306885539007</v>
      </c>
      <c r="T44" s="27"/>
      <c r="U44" s="32">
        <v>60</v>
      </c>
      <c r="V44" s="29" t="s">
        <v>103</v>
      </c>
      <c r="W44" s="30"/>
      <c r="X44" s="47">
        <v>13462.187404592665</v>
      </c>
      <c r="Y44" s="35">
        <v>587.22767607990568</v>
      </c>
      <c r="Z44" s="35">
        <v>0.16994542816591077</v>
      </c>
      <c r="AA44" s="35">
        <v>587.05773065173958</v>
      </c>
      <c r="AB44" s="35">
        <v>6.063298011819521E-12</v>
      </c>
      <c r="AC44" s="35">
        <v>13813.628042859311</v>
      </c>
      <c r="AD44" s="48">
        <v>235.78703781325416</v>
      </c>
      <c r="AE44" s="31">
        <v>48463.874656533597</v>
      </c>
      <c r="AF44" s="31">
        <v>2114.0196338876603</v>
      </c>
      <c r="AG44" s="31">
        <v>0.61180354139727877</v>
      </c>
      <c r="AH44" s="31">
        <v>2113.4078303462625</v>
      </c>
      <c r="AI44" s="31">
        <v>2.1827872842550278E-11</v>
      </c>
      <c r="AJ44" s="31">
        <v>49729.06095429352</v>
      </c>
      <c r="AK44" s="31">
        <v>848.83333612771503</v>
      </c>
    </row>
    <row r="45" spans="1:37" s="32" customFormat="1" ht="18" customHeight="1" x14ac:dyDescent="0.2">
      <c r="A45" s="27"/>
      <c r="B45" s="33"/>
      <c r="C45" s="29" t="s">
        <v>153</v>
      </c>
      <c r="D45" s="30"/>
      <c r="E45" s="47">
        <v>846.43800120745288</v>
      </c>
      <c r="F45" s="35">
        <v>2.9241883705866289</v>
      </c>
      <c r="G45" s="35">
        <v>1.4964118349008649E-2</v>
      </c>
      <c r="H45" s="35">
        <v>2.9092242522376188</v>
      </c>
      <c r="I45" s="35">
        <v>0</v>
      </c>
      <c r="J45" s="35">
        <v>846.89700593068983</v>
      </c>
      <c r="K45" s="48">
        <v>2.46518364734994</v>
      </c>
      <c r="L45" s="31">
        <v>3047.1768043468305</v>
      </c>
      <c r="M45" s="31">
        <v>10.527078134111864</v>
      </c>
      <c r="N45" s="31">
        <v>5.3870826056431134E-2</v>
      </c>
      <c r="O45" s="31">
        <v>10.473207308055429</v>
      </c>
      <c r="P45" s="31">
        <v>0</v>
      </c>
      <c r="Q45" s="31">
        <v>3048.8292213504833</v>
      </c>
      <c r="R45" s="31">
        <v>8.8746611304597849</v>
      </c>
      <c r="T45" s="27"/>
      <c r="U45" s="32">
        <v>61</v>
      </c>
      <c r="V45" s="29" t="s">
        <v>154</v>
      </c>
      <c r="W45" s="30"/>
      <c r="X45" s="47">
        <v>1091.0957059812879</v>
      </c>
      <c r="Y45" s="35">
        <v>48.525231709578406</v>
      </c>
      <c r="Z45" s="35">
        <v>0</v>
      </c>
      <c r="AA45" s="35">
        <v>48.525231709578406</v>
      </c>
      <c r="AB45" s="35">
        <v>2.5263741715914674E-13</v>
      </c>
      <c r="AC45" s="35">
        <v>1125.3434694318344</v>
      </c>
      <c r="AD45" s="48">
        <v>14.277468259031709</v>
      </c>
      <c r="AE45" s="31">
        <v>3927.9445415326363</v>
      </c>
      <c r="AF45" s="31">
        <v>174.69083415448227</v>
      </c>
      <c r="AG45" s="31">
        <v>0</v>
      </c>
      <c r="AH45" s="31">
        <v>174.69083415448227</v>
      </c>
      <c r="AI45" s="31">
        <v>9.0949470177292824E-13</v>
      </c>
      <c r="AJ45" s="31">
        <v>4051.2364899546037</v>
      </c>
      <c r="AK45" s="31">
        <v>51.398885732514152</v>
      </c>
    </row>
    <row r="46" spans="1:37" s="32" customFormat="1" ht="18" customHeight="1" x14ac:dyDescent="0.2">
      <c r="A46" s="27"/>
      <c r="B46" s="33">
        <v>18</v>
      </c>
      <c r="C46" s="29" t="s">
        <v>59</v>
      </c>
      <c r="D46" s="30"/>
      <c r="E46" s="47">
        <v>16175.454096119372</v>
      </c>
      <c r="F46" s="35">
        <v>374.30652606665757</v>
      </c>
      <c r="G46" s="35">
        <v>78.255896544766557</v>
      </c>
      <c r="H46" s="35">
        <v>296.05062952189041</v>
      </c>
      <c r="I46" s="35">
        <v>0</v>
      </c>
      <c r="J46" s="35">
        <v>16474.502374719374</v>
      </c>
      <c r="K46" s="48">
        <v>75.25824746665694</v>
      </c>
      <c r="L46" s="31">
        <v>58231.63474602974</v>
      </c>
      <c r="M46" s="31">
        <v>1347.5034938399672</v>
      </c>
      <c r="N46" s="31">
        <v>281.72122756115959</v>
      </c>
      <c r="O46" s="31">
        <v>1065.7822662788055</v>
      </c>
      <c r="P46" s="31">
        <v>0</v>
      </c>
      <c r="Q46" s="31">
        <v>59308.208548989751</v>
      </c>
      <c r="R46" s="31">
        <v>270.92969087996499</v>
      </c>
      <c r="T46" s="27"/>
      <c r="U46" s="25" t="s">
        <v>104</v>
      </c>
      <c r="V46" s="26" t="s">
        <v>105</v>
      </c>
      <c r="W46" s="23"/>
      <c r="X46" s="67">
        <v>4784.7618531605449</v>
      </c>
      <c r="Y46" s="68">
        <v>47.664672006426095</v>
      </c>
      <c r="Z46" s="68">
        <v>19.697005646612265</v>
      </c>
      <c r="AA46" s="68">
        <v>27.967666359813833</v>
      </c>
      <c r="AB46" s="68">
        <v>2.8421709430404007E-13</v>
      </c>
      <c r="AC46" s="68">
        <v>4819.2526947883234</v>
      </c>
      <c r="AD46" s="69">
        <v>13.173830378648722</v>
      </c>
      <c r="AE46" s="70">
        <f>SUM(AE47:AE52)</f>
        <v>17225.142671377962</v>
      </c>
      <c r="AF46" s="70">
        <f>SUM(AF47:AF52)</f>
        <v>171.59281922313394</v>
      </c>
      <c r="AG46" s="78">
        <f>SUM(AG47:AG52)</f>
        <v>70.90922032780415</v>
      </c>
      <c r="AH46" s="78">
        <f>SUM(AH47:AH52)</f>
        <v>100.68359889532981</v>
      </c>
      <c r="AI46" s="70">
        <f>SUM(AI47:AI52)</f>
        <v>1.0231815394945443E-12</v>
      </c>
      <c r="AJ46" s="70">
        <f>SUM(AJ47:AJ52)</f>
        <v>17349.309701237966</v>
      </c>
      <c r="AK46" s="70">
        <f>SUM(AK47:AK52)</f>
        <v>47.425789363135401</v>
      </c>
    </row>
    <row r="47" spans="1:37" s="32" customFormat="1" ht="18" customHeight="1" x14ac:dyDescent="0.2">
      <c r="A47" s="27"/>
      <c r="B47" s="33"/>
      <c r="C47" s="29" t="s">
        <v>153</v>
      </c>
      <c r="D47" s="30"/>
      <c r="E47" s="47">
        <v>14390.450577200027</v>
      </c>
      <c r="F47" s="35">
        <v>356.78174648779714</v>
      </c>
      <c r="G47" s="35">
        <v>74.592008147990626</v>
      </c>
      <c r="H47" s="35">
        <v>282.18973833980607</v>
      </c>
      <c r="I47" s="35">
        <v>2.021099337273174E-12</v>
      </c>
      <c r="J47" s="35">
        <v>14678.510697452522</v>
      </c>
      <c r="K47" s="48">
        <v>68.721626235299027</v>
      </c>
      <c r="L47" s="31">
        <v>51805.622077920096</v>
      </c>
      <c r="M47" s="31">
        <v>1284.4142873560697</v>
      </c>
      <c r="N47" s="31">
        <v>268.53122933276626</v>
      </c>
      <c r="O47" s="31">
        <v>1015.8830580233019</v>
      </c>
      <c r="P47" s="31">
        <v>7.2759576141834259E-12</v>
      </c>
      <c r="Q47" s="31">
        <v>52842.638510829085</v>
      </c>
      <c r="R47" s="31">
        <v>247.3978544470765</v>
      </c>
      <c r="T47" s="21"/>
      <c r="U47" s="32">
        <v>62</v>
      </c>
      <c r="V47" s="29" t="s">
        <v>106</v>
      </c>
      <c r="W47" s="30"/>
      <c r="X47" s="47">
        <v>1744.7583334724086</v>
      </c>
      <c r="Y47" s="35">
        <v>12.310496940536936</v>
      </c>
      <c r="Z47" s="35">
        <v>6.9379639849472374</v>
      </c>
      <c r="AA47" s="35">
        <v>5.3725329555896977</v>
      </c>
      <c r="AB47" s="35">
        <v>0</v>
      </c>
      <c r="AC47" s="35">
        <v>1757.0380056613733</v>
      </c>
      <c r="AD47" s="48">
        <v>3.0824751572678111E-2</v>
      </c>
      <c r="AE47" s="31">
        <v>6281.1300005006715</v>
      </c>
      <c r="AF47" s="31">
        <v>44.317788985932971</v>
      </c>
      <c r="AG47" s="31">
        <v>24.976670345810057</v>
      </c>
      <c r="AH47" s="31">
        <v>19.341118640122911</v>
      </c>
      <c r="AI47" s="31">
        <v>0</v>
      </c>
      <c r="AJ47" s="31">
        <v>6325.3368203809441</v>
      </c>
      <c r="AK47" s="31">
        <v>0.1109691056616412</v>
      </c>
    </row>
    <row r="48" spans="1:37" s="32" customFormat="1" ht="18" customHeight="1" x14ac:dyDescent="0.2">
      <c r="A48" s="27"/>
      <c r="B48" s="33">
        <v>19</v>
      </c>
      <c r="C48" s="29" t="s">
        <v>60</v>
      </c>
      <c r="D48" s="30"/>
      <c r="E48" s="47">
        <v>2553.9767368391545</v>
      </c>
      <c r="F48" s="35">
        <v>487.20741516079033</v>
      </c>
      <c r="G48" s="35">
        <v>445.6315827416434</v>
      </c>
      <c r="H48" s="35">
        <v>41.575832419146032</v>
      </c>
      <c r="I48" s="35">
        <v>1.5158245029548803E-12</v>
      </c>
      <c r="J48" s="35">
        <v>3033.4777982741412</v>
      </c>
      <c r="K48" s="48">
        <v>7.7063537258018302</v>
      </c>
      <c r="L48" s="31">
        <v>9194.3162526209562</v>
      </c>
      <c r="M48" s="31">
        <v>1753.9466945788452</v>
      </c>
      <c r="N48" s="31">
        <v>1604.2736978699163</v>
      </c>
      <c r="O48" s="31">
        <v>149.67299670892572</v>
      </c>
      <c r="P48" s="31">
        <v>5.4569682106375694E-12</v>
      </c>
      <c r="Q48" s="31">
        <v>10920.520073786909</v>
      </c>
      <c r="R48" s="31">
        <v>27.742873412886588</v>
      </c>
      <c r="T48" s="27"/>
      <c r="U48" s="32">
        <v>63</v>
      </c>
      <c r="V48" s="29" t="s">
        <v>32</v>
      </c>
      <c r="W48" s="30"/>
      <c r="X48" s="47">
        <v>660.09154656037765</v>
      </c>
      <c r="Y48" s="35">
        <v>3.0767736908351884</v>
      </c>
      <c r="Z48" s="35">
        <v>3.679043626875738E-2</v>
      </c>
      <c r="AA48" s="35">
        <v>3.0399832545664318</v>
      </c>
      <c r="AB48" s="35">
        <v>2.5263741715914674E-13</v>
      </c>
      <c r="AC48" s="35">
        <v>662.1525924864136</v>
      </c>
      <c r="AD48" s="48">
        <v>1.0157277647990519</v>
      </c>
      <c r="AE48" s="31">
        <v>2376.3295676173598</v>
      </c>
      <c r="AF48" s="31">
        <v>11.076385287006678</v>
      </c>
      <c r="AG48" s="31">
        <v>0.13244557056752657</v>
      </c>
      <c r="AH48" s="31">
        <v>10.943939716439155</v>
      </c>
      <c r="AI48" s="31">
        <v>9.0949470177292824E-13</v>
      </c>
      <c r="AJ48" s="31">
        <v>2383.7493329510889</v>
      </c>
      <c r="AK48" s="31">
        <v>3.6566199532765866</v>
      </c>
    </row>
    <row r="49" spans="1:37" s="32" customFormat="1" ht="18" customHeight="1" x14ac:dyDescent="0.2">
      <c r="A49" s="27"/>
      <c r="B49" s="33"/>
      <c r="C49" s="29" t="s">
        <v>153</v>
      </c>
      <c r="D49" s="30"/>
      <c r="E49" s="47">
        <v>2330.8426111357908</v>
      </c>
      <c r="F49" s="35">
        <v>481.1502532658838</v>
      </c>
      <c r="G49" s="35">
        <v>440.0913086034538</v>
      </c>
      <c r="H49" s="35">
        <v>41.058944662429205</v>
      </c>
      <c r="I49" s="35">
        <v>0</v>
      </c>
      <c r="J49" s="35">
        <v>2806.8529445591098</v>
      </c>
      <c r="K49" s="48">
        <v>5.1399198425646588</v>
      </c>
      <c r="L49" s="31">
        <v>8391.033400088847</v>
      </c>
      <c r="M49" s="31">
        <v>1732.1409117571818</v>
      </c>
      <c r="N49" s="31">
        <v>1584.3287109724338</v>
      </c>
      <c r="O49" s="31">
        <v>147.81220078474513</v>
      </c>
      <c r="P49" s="31">
        <v>0</v>
      </c>
      <c r="Q49" s="31">
        <v>10104.670600412795</v>
      </c>
      <c r="R49" s="31">
        <v>18.503711433232773</v>
      </c>
      <c r="T49" s="27"/>
      <c r="U49" s="32">
        <v>64</v>
      </c>
      <c r="V49" s="29" t="s">
        <v>107</v>
      </c>
      <c r="W49" s="30"/>
      <c r="X49" s="47">
        <v>520.95323609194133</v>
      </c>
      <c r="Y49" s="35">
        <v>9.2239823264390086</v>
      </c>
      <c r="Z49" s="35">
        <v>7.1147651493142158E-3</v>
      </c>
      <c r="AA49" s="35">
        <v>9.2168675612896926</v>
      </c>
      <c r="AB49" s="35">
        <v>0</v>
      </c>
      <c r="AC49" s="35">
        <v>523.31505076644521</v>
      </c>
      <c r="AD49" s="48">
        <v>6.8621676519351311</v>
      </c>
      <c r="AE49" s="31">
        <v>1875.4316499309889</v>
      </c>
      <c r="AF49" s="31">
        <v>33.206336375180435</v>
      </c>
      <c r="AG49" s="31">
        <v>2.5613154537531178E-2</v>
      </c>
      <c r="AH49" s="31">
        <v>33.180723220642896</v>
      </c>
      <c r="AI49" s="31">
        <v>0</v>
      </c>
      <c r="AJ49" s="31">
        <v>1883.9341827592029</v>
      </c>
      <c r="AK49" s="31">
        <v>24.703803546966473</v>
      </c>
    </row>
    <row r="50" spans="1:37" s="32" customFormat="1" ht="18" customHeight="1" x14ac:dyDescent="0.2">
      <c r="A50" s="27"/>
      <c r="B50" s="33">
        <v>20</v>
      </c>
      <c r="C50" s="29" t="s">
        <v>7</v>
      </c>
      <c r="D50" s="30"/>
      <c r="E50" s="47">
        <v>108.02662430883254</v>
      </c>
      <c r="F50" s="35">
        <v>2.4088264775668278</v>
      </c>
      <c r="G50" s="35">
        <v>0</v>
      </c>
      <c r="H50" s="35">
        <v>2.4088264775668278</v>
      </c>
      <c r="I50" s="35">
        <v>3.1579677144893343E-14</v>
      </c>
      <c r="J50" s="35">
        <v>110.11418472473963</v>
      </c>
      <c r="K50" s="48">
        <v>0.32126606165970356</v>
      </c>
      <c r="L50" s="31">
        <v>388.89584751179717</v>
      </c>
      <c r="M50" s="31">
        <v>8.6717753192405809</v>
      </c>
      <c r="N50" s="31">
        <v>0</v>
      </c>
      <c r="O50" s="31">
        <v>8.6717753192405809</v>
      </c>
      <c r="P50" s="31">
        <v>1.1368683772161603E-13</v>
      </c>
      <c r="Q50" s="31">
        <v>396.41106500906267</v>
      </c>
      <c r="R50" s="31">
        <v>1.1565578219749328</v>
      </c>
      <c r="T50" s="21"/>
      <c r="U50" s="32">
        <v>65</v>
      </c>
      <c r="V50" s="29" t="s">
        <v>108</v>
      </c>
      <c r="W50" s="30"/>
      <c r="X50" s="47">
        <v>396.2428608625662</v>
      </c>
      <c r="Y50" s="35">
        <v>17.18642487829905</v>
      </c>
      <c r="Z50" s="35">
        <v>12.685841829512549</v>
      </c>
      <c r="AA50" s="35">
        <v>4.5005830487865035</v>
      </c>
      <c r="AB50" s="35">
        <v>0</v>
      </c>
      <c r="AC50" s="35">
        <v>408.55176091677259</v>
      </c>
      <c r="AD50" s="48">
        <v>4.87752482409278</v>
      </c>
      <c r="AE50" s="31">
        <v>1426.4742991052383</v>
      </c>
      <c r="AF50" s="31">
        <v>61.871129561876579</v>
      </c>
      <c r="AG50" s="31">
        <v>45.669030586245178</v>
      </c>
      <c r="AH50" s="31">
        <v>16.202098975631412</v>
      </c>
      <c r="AI50" s="31">
        <v>0</v>
      </c>
      <c r="AJ50" s="31">
        <v>1470.7863393003813</v>
      </c>
      <c r="AK50" s="31">
        <v>17.559089366734007</v>
      </c>
    </row>
    <row r="51" spans="1:37" s="32" customFormat="1" ht="18" customHeight="1" x14ac:dyDescent="0.2">
      <c r="A51" s="27"/>
      <c r="B51" s="33"/>
      <c r="C51" s="29" t="s">
        <v>153</v>
      </c>
      <c r="D51" s="30"/>
      <c r="E51" s="47">
        <v>66.226563730581248</v>
      </c>
      <c r="F51" s="35">
        <v>1.0559880128429053</v>
      </c>
      <c r="G51" s="35">
        <v>0</v>
      </c>
      <c r="H51" s="35">
        <v>1.0559880128429053</v>
      </c>
      <c r="I51" s="35">
        <v>2.3684757858670004E-14</v>
      </c>
      <c r="J51" s="35">
        <v>67.097299178933156</v>
      </c>
      <c r="K51" s="48">
        <v>0.18525256449096725</v>
      </c>
      <c r="L51" s="31">
        <v>238.41562943009248</v>
      </c>
      <c r="M51" s="31">
        <v>3.8015568462344591</v>
      </c>
      <c r="N51" s="31">
        <v>0</v>
      </c>
      <c r="O51" s="31">
        <v>3.8015568462344591</v>
      </c>
      <c r="P51" s="31">
        <v>8.5265128291212022E-14</v>
      </c>
      <c r="Q51" s="31">
        <v>241.55027704415937</v>
      </c>
      <c r="R51" s="31">
        <v>0.6669092321674821</v>
      </c>
      <c r="T51" s="27"/>
      <c r="U51" s="32">
        <v>66</v>
      </c>
      <c r="V51" s="29" t="s">
        <v>109</v>
      </c>
      <c r="W51" s="30"/>
      <c r="X51" s="47">
        <v>110.64443601779708</v>
      </c>
      <c r="Y51" s="35">
        <v>0.49983305501444875</v>
      </c>
      <c r="Z51" s="35">
        <v>4.8041469311859407E-4</v>
      </c>
      <c r="AA51" s="35">
        <v>0.49935264032132953</v>
      </c>
      <c r="AB51" s="35">
        <v>3.1579677144893343E-14</v>
      </c>
      <c r="AC51" s="35">
        <v>111.08846755354206</v>
      </c>
      <c r="AD51" s="48">
        <v>5.5801519269441886E-2</v>
      </c>
      <c r="AE51" s="31">
        <v>398.3199696640695</v>
      </c>
      <c r="AF51" s="31">
        <v>1.7993989980520155</v>
      </c>
      <c r="AG51" s="31">
        <v>1.7294928952269386E-3</v>
      </c>
      <c r="AH51" s="31">
        <v>1.7976695051567864</v>
      </c>
      <c r="AI51" s="31">
        <v>1.1368683772161603E-13</v>
      </c>
      <c r="AJ51" s="31">
        <v>399.91848319275141</v>
      </c>
      <c r="AK51" s="31">
        <v>0.2008854693699908</v>
      </c>
    </row>
    <row r="52" spans="1:37" s="32" customFormat="1" ht="18" customHeight="1" x14ac:dyDescent="0.2">
      <c r="A52" s="27"/>
      <c r="B52" s="33">
        <v>21</v>
      </c>
      <c r="C52" s="29" t="s">
        <v>8</v>
      </c>
      <c r="D52" s="30"/>
      <c r="E52" s="47">
        <v>7476.9474567540501</v>
      </c>
      <c r="F52" s="35">
        <v>240.25898538037757</v>
      </c>
      <c r="G52" s="35">
        <v>20.384579546472402</v>
      </c>
      <c r="H52" s="35">
        <v>219.87440583390523</v>
      </c>
      <c r="I52" s="35">
        <v>0</v>
      </c>
      <c r="J52" s="35">
        <v>7601.3939738747758</v>
      </c>
      <c r="K52" s="48">
        <v>115.81246825965113</v>
      </c>
      <c r="L52" s="31">
        <v>26917.01084431458</v>
      </c>
      <c r="M52" s="31">
        <v>864.93234736935926</v>
      </c>
      <c r="N52" s="31">
        <v>73.384486367300653</v>
      </c>
      <c r="O52" s="31">
        <v>791.54786100205888</v>
      </c>
      <c r="P52" s="31">
        <v>0</v>
      </c>
      <c r="Q52" s="31">
        <v>27365.018305949194</v>
      </c>
      <c r="R52" s="31">
        <v>416.92488573474407</v>
      </c>
      <c r="T52" s="27"/>
      <c r="U52" s="32">
        <v>67</v>
      </c>
      <c r="V52" s="29" t="s">
        <v>151</v>
      </c>
      <c r="W52" s="30"/>
      <c r="X52" s="47">
        <v>1352.071440155454</v>
      </c>
      <c r="Y52" s="35">
        <v>5.3671611153014567</v>
      </c>
      <c r="Z52" s="35">
        <v>2.8814216041284015E-2</v>
      </c>
      <c r="AA52" s="35">
        <v>5.3383468992601761</v>
      </c>
      <c r="AB52" s="35">
        <v>0</v>
      </c>
      <c r="AC52" s="35">
        <v>1357.1068174037764</v>
      </c>
      <c r="AD52" s="48">
        <v>0.3317838669796383</v>
      </c>
      <c r="AE52" s="31">
        <v>4867.4571845596347</v>
      </c>
      <c r="AF52" s="31">
        <v>19.321780015085245</v>
      </c>
      <c r="AG52" s="31">
        <v>0.10373117774862245</v>
      </c>
      <c r="AH52" s="31">
        <v>19.218048837336635</v>
      </c>
      <c r="AI52" s="31">
        <v>0</v>
      </c>
      <c r="AJ52" s="31">
        <v>4885.5845426535952</v>
      </c>
      <c r="AK52" s="31">
        <v>1.194421921126698</v>
      </c>
    </row>
    <row r="53" spans="1:37" s="32" customFormat="1" ht="18" customHeight="1" x14ac:dyDescent="0.2">
      <c r="A53" s="27"/>
      <c r="B53" s="33"/>
      <c r="C53" s="29" t="s">
        <v>153</v>
      </c>
      <c r="D53" s="30"/>
      <c r="E53" s="47">
        <v>6068.7179654540159</v>
      </c>
      <c r="F53" s="35">
        <v>186.76020391287457</v>
      </c>
      <c r="G53" s="35">
        <v>15.845518646264654</v>
      </c>
      <c r="H53" s="35">
        <v>170.91468526661001</v>
      </c>
      <c r="I53" s="35">
        <v>0</v>
      </c>
      <c r="J53" s="35">
        <v>6157.5584232258261</v>
      </c>
      <c r="K53" s="48">
        <v>97.919746141065261</v>
      </c>
      <c r="L53" s="31">
        <v>21847.384675634457</v>
      </c>
      <c r="M53" s="31">
        <v>672.33673408634843</v>
      </c>
      <c r="N53" s="31">
        <v>57.043867126552755</v>
      </c>
      <c r="O53" s="31">
        <v>615.29286695979602</v>
      </c>
      <c r="P53" s="31">
        <v>0</v>
      </c>
      <c r="Q53" s="31">
        <v>22167.210323612973</v>
      </c>
      <c r="R53" s="31">
        <v>352.51108610783496</v>
      </c>
      <c r="T53" s="27"/>
      <c r="U53" s="25" t="s">
        <v>110</v>
      </c>
      <c r="V53" s="26" t="s">
        <v>111</v>
      </c>
      <c r="W53" s="30"/>
      <c r="X53" s="67">
        <v>10937.703676774017</v>
      </c>
      <c r="Y53" s="68">
        <v>1369.1899518811726</v>
      </c>
      <c r="Z53" s="68">
        <v>420.05673843610998</v>
      </c>
      <c r="AA53" s="68">
        <v>949.13321344506141</v>
      </c>
      <c r="AB53" s="68">
        <v>1.2631870857957337E-13</v>
      </c>
      <c r="AC53" s="68">
        <v>11223.74403222896</v>
      </c>
      <c r="AD53" s="69">
        <v>1083.1495964262328</v>
      </c>
      <c r="AE53" s="70">
        <f>SUM(AE54:AE56)</f>
        <v>39375.733236386463</v>
      </c>
      <c r="AF53" s="70">
        <f>SUM(AF54:AF56)</f>
        <v>4929.083826772222</v>
      </c>
      <c r="AG53" s="78">
        <f>SUM(AG54:AG56)</f>
        <v>1512.2042583699961</v>
      </c>
      <c r="AH53" s="78">
        <f>SUM(AH54:AH56)</f>
        <v>3416.8795684022211</v>
      </c>
      <c r="AI53" s="70">
        <f>SUM(AI54:AI56)</f>
        <v>4.5474735088646412E-13</v>
      </c>
      <c r="AJ53" s="70">
        <f>SUM(AJ54:AJ56)</f>
        <v>40405.478516024261</v>
      </c>
      <c r="AK53" s="70">
        <f>SUM(AK54:AK56)</f>
        <v>3899.3385471344386</v>
      </c>
    </row>
    <row r="54" spans="1:37" s="32" customFormat="1" ht="18" customHeight="1" x14ac:dyDescent="0.2">
      <c r="A54" s="27"/>
      <c r="B54" s="33">
        <v>22</v>
      </c>
      <c r="C54" s="29" t="s">
        <v>9</v>
      </c>
      <c r="D54" s="30"/>
      <c r="E54" s="47">
        <v>6442.6130152691876</v>
      </c>
      <c r="F54" s="35">
        <v>80.618423501744601</v>
      </c>
      <c r="G54" s="35">
        <v>21.177889120474493</v>
      </c>
      <c r="H54" s="35">
        <v>59.440534381270098</v>
      </c>
      <c r="I54" s="35">
        <v>0</v>
      </c>
      <c r="J54" s="35">
        <v>6494.2534327992798</v>
      </c>
      <c r="K54" s="48">
        <v>28.978005971654074</v>
      </c>
      <c r="L54" s="31">
        <v>23193.406854969075</v>
      </c>
      <c r="M54" s="31">
        <v>290.22632460628057</v>
      </c>
      <c r="N54" s="31">
        <v>76.240400833708179</v>
      </c>
      <c r="O54" s="31">
        <v>213.98592377257236</v>
      </c>
      <c r="P54" s="31">
        <v>0</v>
      </c>
      <c r="Q54" s="31">
        <v>23379.312358077408</v>
      </c>
      <c r="R54" s="31">
        <v>104.32082149795467</v>
      </c>
      <c r="T54" s="21"/>
      <c r="U54" s="32">
        <v>68</v>
      </c>
      <c r="V54" s="29" t="s">
        <v>112</v>
      </c>
      <c r="W54" s="23"/>
      <c r="X54" s="47">
        <v>695.65523794166631</v>
      </c>
      <c r="Y54" s="35">
        <v>81.865764773870623</v>
      </c>
      <c r="Z54" s="35">
        <v>0</v>
      </c>
      <c r="AA54" s="35">
        <v>81.865764773870623</v>
      </c>
      <c r="AB54" s="35">
        <v>1.2631870857957337E-13</v>
      </c>
      <c r="AC54" s="35">
        <v>759.72151233874513</v>
      </c>
      <c r="AD54" s="48">
        <v>17.799490376791571</v>
      </c>
      <c r="AE54" s="31">
        <v>2504.3588565899986</v>
      </c>
      <c r="AF54" s="31">
        <v>294.71675318593424</v>
      </c>
      <c r="AG54" s="31">
        <v>0</v>
      </c>
      <c r="AH54" s="31">
        <v>294.71675318593424</v>
      </c>
      <c r="AI54" s="31">
        <v>4.5474735088646412E-13</v>
      </c>
      <c r="AJ54" s="31">
        <v>2734.9974444194827</v>
      </c>
      <c r="AK54" s="31">
        <v>64.078165356449659</v>
      </c>
    </row>
    <row r="55" spans="1:37" s="32" customFormat="1" ht="18" customHeight="1" x14ac:dyDescent="0.2">
      <c r="A55" s="27"/>
      <c r="B55" s="33"/>
      <c r="C55" s="29" t="s">
        <v>153</v>
      </c>
      <c r="D55" s="30"/>
      <c r="E55" s="47">
        <v>5533.8689097944707</v>
      </c>
      <c r="F55" s="35">
        <v>64.797807739015099</v>
      </c>
      <c r="G55" s="35">
        <v>17.021925360733331</v>
      </c>
      <c r="H55" s="35">
        <v>47.775882378281764</v>
      </c>
      <c r="I55" s="35">
        <v>0</v>
      </c>
      <c r="J55" s="35">
        <v>5579.8851751270895</v>
      </c>
      <c r="K55" s="48">
        <v>18.781542406399144</v>
      </c>
      <c r="L55" s="31">
        <v>19921.928075260093</v>
      </c>
      <c r="M55" s="31">
        <v>233.27210786045438</v>
      </c>
      <c r="N55" s="31">
        <v>61.278931298639989</v>
      </c>
      <c r="O55" s="31">
        <v>171.99317656181435</v>
      </c>
      <c r="P55" s="31">
        <v>0</v>
      </c>
      <c r="Q55" s="31">
        <v>20087.586630457521</v>
      </c>
      <c r="R55" s="31">
        <v>67.613552663036913</v>
      </c>
      <c r="T55" s="27"/>
      <c r="U55" s="32">
        <v>69</v>
      </c>
      <c r="V55" s="29" t="s">
        <v>113</v>
      </c>
      <c r="W55" s="30"/>
      <c r="X55" s="47">
        <v>9492.8392834188689</v>
      </c>
      <c r="Y55" s="35">
        <v>1225.0644444539535</v>
      </c>
      <c r="Z55" s="35">
        <v>420.05673843610998</v>
      </c>
      <c r="AA55" s="35">
        <v>805.00770601784211</v>
      </c>
      <c r="AB55" s="35">
        <v>0</v>
      </c>
      <c r="AC55" s="35">
        <v>9701.6862334223151</v>
      </c>
      <c r="AD55" s="48">
        <v>1016.2174944505111</v>
      </c>
      <c r="AE55" s="31">
        <v>34174.221420307927</v>
      </c>
      <c r="AF55" s="31">
        <v>4410.2320000342324</v>
      </c>
      <c r="AG55" s="31">
        <v>1512.2042583699961</v>
      </c>
      <c r="AH55" s="31">
        <v>2898.0277416642316</v>
      </c>
      <c r="AI55" s="31">
        <v>0</v>
      </c>
      <c r="AJ55" s="31">
        <v>34926.070440320334</v>
      </c>
      <c r="AK55" s="31">
        <v>3658.38298002184</v>
      </c>
    </row>
    <row r="56" spans="1:37" s="32" customFormat="1" ht="18" customHeight="1" x14ac:dyDescent="0.2">
      <c r="A56" s="27"/>
      <c r="B56" s="33">
        <v>23</v>
      </c>
      <c r="C56" s="29" t="s">
        <v>10</v>
      </c>
      <c r="D56" s="30"/>
      <c r="E56" s="47">
        <v>7005.434287768895</v>
      </c>
      <c r="F56" s="35">
        <v>70.612963849464236</v>
      </c>
      <c r="G56" s="35">
        <v>29.268598374346173</v>
      </c>
      <c r="H56" s="35">
        <v>41.344365475118117</v>
      </c>
      <c r="I56" s="35">
        <v>6.063298011819521E-12</v>
      </c>
      <c r="J56" s="35">
        <v>7067.3229483511204</v>
      </c>
      <c r="K56" s="48">
        <v>8.7243032672331253</v>
      </c>
      <c r="L56" s="31">
        <v>25219.563435968023</v>
      </c>
      <c r="M56" s="31">
        <v>254.20666985807125</v>
      </c>
      <c r="N56" s="31">
        <v>105.36695414764623</v>
      </c>
      <c r="O56" s="31">
        <v>148.83971571042522</v>
      </c>
      <c r="P56" s="31">
        <v>2.1827872842550278E-11</v>
      </c>
      <c r="Q56" s="31">
        <v>25442.362614064034</v>
      </c>
      <c r="R56" s="31">
        <v>31.40749176203925</v>
      </c>
      <c r="T56" s="27"/>
      <c r="U56" s="32">
        <v>70</v>
      </c>
      <c r="V56" s="29" t="s">
        <v>114</v>
      </c>
      <c r="W56" s="30"/>
      <c r="X56" s="47">
        <v>749.20915541348245</v>
      </c>
      <c r="Y56" s="35">
        <v>62.259742653348788</v>
      </c>
      <c r="Z56" s="35">
        <v>0</v>
      </c>
      <c r="AA56" s="35">
        <v>62.259742653348788</v>
      </c>
      <c r="AB56" s="35">
        <v>0</v>
      </c>
      <c r="AC56" s="35">
        <v>762.33628646790112</v>
      </c>
      <c r="AD56" s="48">
        <v>49.132611598930282</v>
      </c>
      <c r="AE56" s="31">
        <v>2697.1529594885369</v>
      </c>
      <c r="AF56" s="31">
        <v>224.13507355205564</v>
      </c>
      <c r="AG56" s="31">
        <v>0</v>
      </c>
      <c r="AH56" s="31">
        <v>224.13507355205564</v>
      </c>
      <c r="AI56" s="31">
        <v>0</v>
      </c>
      <c r="AJ56" s="31">
        <v>2744.4106312844442</v>
      </c>
      <c r="AK56" s="31">
        <v>176.87740175614903</v>
      </c>
    </row>
    <row r="57" spans="1:37" s="32" customFormat="1" ht="18" customHeight="1" x14ac:dyDescent="0.2">
      <c r="A57" s="27"/>
      <c r="B57" s="33"/>
      <c r="C57" s="29" t="s">
        <v>153</v>
      </c>
      <c r="D57" s="30"/>
      <c r="E57" s="47">
        <v>6633.3039458028989</v>
      </c>
      <c r="F57" s="35">
        <v>66.702614641736545</v>
      </c>
      <c r="G57" s="35">
        <v>27.647784939742085</v>
      </c>
      <c r="H57" s="35">
        <v>39.054829701994507</v>
      </c>
      <c r="I57" s="35">
        <v>5.0527483431829345E-12</v>
      </c>
      <c r="J57" s="35">
        <v>6693.5490044586013</v>
      </c>
      <c r="K57" s="48">
        <v>6.4575559860291207</v>
      </c>
      <c r="L57" s="31">
        <v>23879.894204890436</v>
      </c>
      <c r="M57" s="31">
        <v>240.12941271025156</v>
      </c>
      <c r="N57" s="31">
        <v>99.532025783071504</v>
      </c>
      <c r="O57" s="31">
        <v>140.59738692718022</v>
      </c>
      <c r="P57" s="31">
        <v>1.8189894035458565E-11</v>
      </c>
      <c r="Q57" s="31">
        <v>24096.776416050965</v>
      </c>
      <c r="R57" s="31">
        <v>23.247201549704837</v>
      </c>
      <c r="T57" s="27"/>
      <c r="U57" s="25" t="s">
        <v>115</v>
      </c>
      <c r="V57" s="26" t="s">
        <v>116</v>
      </c>
      <c r="W57" s="23"/>
      <c r="X57" s="67">
        <v>8624.2468311417324</v>
      </c>
      <c r="Y57" s="68">
        <v>231.47692358129098</v>
      </c>
      <c r="Z57" s="68">
        <v>8.4674625195321216</v>
      </c>
      <c r="AA57" s="68">
        <v>223.00946106175886</v>
      </c>
      <c r="AB57" s="68">
        <v>1.010549668636587E-12</v>
      </c>
      <c r="AC57" s="68">
        <v>8780.7036603822944</v>
      </c>
      <c r="AD57" s="69">
        <v>75.020094340732356</v>
      </c>
      <c r="AE57" s="70">
        <f>SUM(AE58:AE61)</f>
        <v>31047.288592110239</v>
      </c>
      <c r="AF57" s="70">
        <f>SUM(AF58:AF61)</f>
        <v>833.31692489264753</v>
      </c>
      <c r="AG57" s="78">
        <f>SUM(AG58:AG61)</f>
        <v>30.482865070315636</v>
      </c>
      <c r="AH57" s="78">
        <f>SUM(AH58:AH61)</f>
        <v>802.83405982233194</v>
      </c>
      <c r="AI57" s="70">
        <f>SUM(AI58:AI61)</f>
        <v>3.637978807091713E-12</v>
      </c>
      <c r="AJ57" s="70">
        <f>SUM(AJ58:AJ61)</f>
        <v>31610.533177376259</v>
      </c>
      <c r="AK57" s="70">
        <f>SUM(AK58:AK61)</f>
        <v>270.07233962663651</v>
      </c>
    </row>
    <row r="58" spans="1:37" s="32" customFormat="1" ht="18" customHeight="1" x14ac:dyDescent="0.2">
      <c r="A58" s="27"/>
      <c r="B58" s="33">
        <v>24</v>
      </c>
      <c r="C58" s="29" t="s">
        <v>11</v>
      </c>
      <c r="D58" s="30"/>
      <c r="E58" s="47">
        <v>11977.369300531029</v>
      </c>
      <c r="F58" s="35">
        <v>397.58669039841232</v>
      </c>
      <c r="G58" s="35">
        <v>35.402430969249124</v>
      </c>
      <c r="H58" s="35">
        <v>362.18425942916338</v>
      </c>
      <c r="I58" s="35">
        <v>2.021099337273174E-12</v>
      </c>
      <c r="J58" s="35">
        <v>12160.476046403932</v>
      </c>
      <c r="K58" s="48">
        <v>214.47994452550685</v>
      </c>
      <c r="L58" s="31">
        <v>43118.529481911704</v>
      </c>
      <c r="M58" s="31">
        <v>1431.3120854342844</v>
      </c>
      <c r="N58" s="31">
        <v>127.44875148929685</v>
      </c>
      <c r="O58" s="31">
        <v>1303.8633339449882</v>
      </c>
      <c r="P58" s="31">
        <v>7.2759576141834259E-12</v>
      </c>
      <c r="Q58" s="31">
        <v>43777.713767054156</v>
      </c>
      <c r="R58" s="31">
        <v>772.12780029182466</v>
      </c>
      <c r="T58" s="21"/>
      <c r="U58" s="32">
        <v>71</v>
      </c>
      <c r="V58" s="29" t="s">
        <v>117</v>
      </c>
      <c r="W58" s="30"/>
      <c r="X58" s="47">
        <v>4140.7107822873568</v>
      </c>
      <c r="Y58" s="35">
        <v>53.349860363800936</v>
      </c>
      <c r="Z58" s="35">
        <v>8.0359639171197159</v>
      </c>
      <c r="AA58" s="35">
        <v>45.313896446681227</v>
      </c>
      <c r="AB58" s="35">
        <v>1.010549668636587E-12</v>
      </c>
      <c r="AC58" s="35">
        <v>4192.3357110905545</v>
      </c>
      <c r="AD58" s="48">
        <v>1.7249315606021796</v>
      </c>
      <c r="AE58" s="31">
        <v>14906.558816234485</v>
      </c>
      <c r="AF58" s="31">
        <v>192.05949730968337</v>
      </c>
      <c r="AG58" s="31">
        <v>28.929470101630976</v>
      </c>
      <c r="AH58" s="31">
        <v>163.13002720805241</v>
      </c>
      <c r="AI58" s="31">
        <v>3.637978807091713E-12</v>
      </c>
      <c r="AJ58" s="31">
        <v>15092.408559925996</v>
      </c>
      <c r="AK58" s="31">
        <v>6.2097536181678468</v>
      </c>
    </row>
    <row r="59" spans="1:37" s="32" customFormat="1" ht="18" customHeight="1" x14ac:dyDescent="0.2">
      <c r="A59" s="27"/>
      <c r="B59" s="33"/>
      <c r="C59" s="29" t="s">
        <v>153</v>
      </c>
      <c r="D59" s="30"/>
      <c r="E59" s="47">
        <v>9981.9075405620788</v>
      </c>
      <c r="F59" s="35">
        <v>327.15998651653086</v>
      </c>
      <c r="G59" s="35">
        <v>29.131404843923853</v>
      </c>
      <c r="H59" s="35">
        <v>298.02858167260723</v>
      </c>
      <c r="I59" s="35">
        <v>4.0421986745463479E-12</v>
      </c>
      <c r="J59" s="35">
        <v>10114.65684923252</v>
      </c>
      <c r="K59" s="48">
        <v>194.41067784608401</v>
      </c>
      <c r="L59" s="31">
        <v>35934.867146023484</v>
      </c>
      <c r="M59" s="31">
        <v>1177.7759514595111</v>
      </c>
      <c r="N59" s="31">
        <v>104.87305743812587</v>
      </c>
      <c r="O59" s="31">
        <v>1072.9028940213861</v>
      </c>
      <c r="P59" s="31">
        <v>1.4551915228366852E-11</v>
      </c>
      <c r="Q59" s="31">
        <v>36412.764657237072</v>
      </c>
      <c r="R59" s="31">
        <v>699.87844024590242</v>
      </c>
      <c r="T59" s="27"/>
      <c r="U59" s="32">
        <v>72</v>
      </c>
      <c r="V59" s="29" t="s">
        <v>118</v>
      </c>
      <c r="W59" s="30"/>
      <c r="X59" s="47">
        <v>1312.245280174046</v>
      </c>
      <c r="Y59" s="35">
        <v>82.282031909151243</v>
      </c>
      <c r="Z59" s="35">
        <v>0</v>
      </c>
      <c r="AA59" s="35">
        <v>82.282031909151243</v>
      </c>
      <c r="AB59" s="35">
        <v>0</v>
      </c>
      <c r="AC59" s="35">
        <v>1381.7604677965296</v>
      </c>
      <c r="AD59" s="48">
        <v>12.766844286668134</v>
      </c>
      <c r="AE59" s="31">
        <v>4724.083008626566</v>
      </c>
      <c r="AF59" s="31">
        <v>296.21531487294448</v>
      </c>
      <c r="AG59" s="31">
        <v>0</v>
      </c>
      <c r="AH59" s="31">
        <v>296.21531487294448</v>
      </c>
      <c r="AI59" s="31">
        <v>0</v>
      </c>
      <c r="AJ59" s="31">
        <v>4974.3376840675064</v>
      </c>
      <c r="AK59" s="31">
        <v>45.96063943200528</v>
      </c>
    </row>
    <row r="60" spans="1:37" s="32" customFormat="1" ht="18" customHeight="1" x14ac:dyDescent="0.2">
      <c r="A60" s="27"/>
      <c r="B60" s="33">
        <v>25</v>
      </c>
      <c r="C60" s="29" t="s">
        <v>61</v>
      </c>
      <c r="D60" s="30"/>
      <c r="E60" s="47">
        <v>4763.1452978092639</v>
      </c>
      <c r="F60" s="35">
        <v>169.89761567334389</v>
      </c>
      <c r="G60" s="35">
        <v>65.038459120022523</v>
      </c>
      <c r="H60" s="35">
        <v>104.85915655332126</v>
      </c>
      <c r="I60" s="35">
        <v>0</v>
      </c>
      <c r="J60" s="35">
        <v>4859.703207362676</v>
      </c>
      <c r="K60" s="48">
        <v>73.339706119932657</v>
      </c>
      <c r="L60" s="31">
        <v>17147.323072113351</v>
      </c>
      <c r="M60" s="31">
        <v>611.63141642403798</v>
      </c>
      <c r="N60" s="31">
        <v>234.1384528320811</v>
      </c>
      <c r="O60" s="31">
        <v>377.49296359195654</v>
      </c>
      <c r="P60" s="31">
        <v>0</v>
      </c>
      <c r="Q60" s="31">
        <v>17494.931546505635</v>
      </c>
      <c r="R60" s="31">
        <v>264.02294203175757</v>
      </c>
      <c r="T60" s="27"/>
      <c r="U60" s="32">
        <v>73</v>
      </c>
      <c r="V60" s="29" t="s">
        <v>119</v>
      </c>
      <c r="W60" s="30"/>
      <c r="X60" s="47">
        <v>194.05785650511987</v>
      </c>
      <c r="Y60" s="35">
        <v>2.0051201111753998</v>
      </c>
      <c r="Z60" s="35">
        <v>0</v>
      </c>
      <c r="AA60" s="35">
        <v>2.0051201111753998</v>
      </c>
      <c r="AB60" s="35">
        <v>0</v>
      </c>
      <c r="AC60" s="35">
        <v>193.80602809309053</v>
      </c>
      <c r="AD60" s="48">
        <v>2.2569485232048816</v>
      </c>
      <c r="AE60" s="31">
        <v>698.6082834184316</v>
      </c>
      <c r="AF60" s="31">
        <v>7.2184324002314391</v>
      </c>
      <c r="AG60" s="31">
        <v>0</v>
      </c>
      <c r="AH60" s="31">
        <v>7.2184324002314391</v>
      </c>
      <c r="AI60" s="31">
        <v>0</v>
      </c>
      <c r="AJ60" s="31">
        <v>697.70170113512597</v>
      </c>
      <c r="AK60" s="31">
        <v>8.1250146835375734</v>
      </c>
    </row>
    <row r="61" spans="1:37" s="32" customFormat="1" ht="18" customHeight="1" x14ac:dyDescent="0.2">
      <c r="A61" s="27"/>
      <c r="B61" s="33"/>
      <c r="C61" s="29" t="s">
        <v>153</v>
      </c>
      <c r="D61" s="30"/>
      <c r="E61" s="47">
        <v>4061.2599347446403</v>
      </c>
      <c r="F61" s="35">
        <v>157.92054692985545</v>
      </c>
      <c r="G61" s="35">
        <v>60.453520757210121</v>
      </c>
      <c r="H61" s="35">
        <v>97.46702617264522</v>
      </c>
      <c r="I61" s="35">
        <v>5.0527483431829349E-13</v>
      </c>
      <c r="J61" s="35">
        <v>4147.9898888130137</v>
      </c>
      <c r="K61" s="48">
        <v>71.190592861481761</v>
      </c>
      <c r="L61" s="31">
        <v>14620.535765080705</v>
      </c>
      <c r="M61" s="31">
        <v>568.51396894747961</v>
      </c>
      <c r="N61" s="31">
        <v>217.63267472595643</v>
      </c>
      <c r="O61" s="31">
        <v>350.88129422152281</v>
      </c>
      <c r="P61" s="31">
        <v>1.8189894035458565E-12</v>
      </c>
      <c r="Q61" s="31">
        <v>14932.76359972685</v>
      </c>
      <c r="R61" s="31">
        <v>256.28613430133436</v>
      </c>
      <c r="T61" s="21"/>
      <c r="U61" s="32">
        <v>74</v>
      </c>
      <c r="V61" s="29" t="s">
        <v>120</v>
      </c>
      <c r="W61" s="23"/>
      <c r="X61" s="47">
        <v>2977.2329121752105</v>
      </c>
      <c r="Y61" s="35">
        <v>93.839911197163403</v>
      </c>
      <c r="Z61" s="35">
        <v>0.43149860241240595</v>
      </c>
      <c r="AA61" s="35">
        <v>93.408412594750985</v>
      </c>
      <c r="AB61" s="35">
        <v>0</v>
      </c>
      <c r="AC61" s="35">
        <v>3012.801453402119</v>
      </c>
      <c r="AD61" s="48">
        <v>58.271369970257169</v>
      </c>
      <c r="AE61" s="31">
        <v>10718.038483830758</v>
      </c>
      <c r="AF61" s="31">
        <v>337.82368030978824</v>
      </c>
      <c r="AG61" s="31">
        <v>1.5533949686846615</v>
      </c>
      <c r="AH61" s="31">
        <v>336.27028534110354</v>
      </c>
      <c r="AI61" s="31">
        <v>0</v>
      </c>
      <c r="AJ61" s="31">
        <v>10846.085232247629</v>
      </c>
      <c r="AK61" s="31">
        <v>209.7769318929258</v>
      </c>
    </row>
    <row r="62" spans="1:37" s="32" customFormat="1" ht="18" customHeight="1" x14ac:dyDescent="0.2">
      <c r="A62" s="27"/>
      <c r="B62" s="33">
        <v>26</v>
      </c>
      <c r="C62" s="29" t="s">
        <v>62</v>
      </c>
      <c r="D62" s="30"/>
      <c r="E62" s="47">
        <v>8782.553056136363</v>
      </c>
      <c r="F62" s="35">
        <v>232.68308112625644</v>
      </c>
      <c r="G62" s="35">
        <v>1.2012837594346459</v>
      </c>
      <c r="H62" s="35">
        <v>231.48179736682178</v>
      </c>
      <c r="I62" s="35">
        <v>2.021099337273174E-12</v>
      </c>
      <c r="J62" s="35">
        <v>8925.5315059784425</v>
      </c>
      <c r="K62" s="48">
        <v>89.704631284174539</v>
      </c>
      <c r="L62" s="31">
        <v>31617.191002090905</v>
      </c>
      <c r="M62" s="31">
        <v>837.65909205452317</v>
      </c>
      <c r="N62" s="31">
        <v>4.3246215339647254</v>
      </c>
      <c r="O62" s="31">
        <v>833.3344705205584</v>
      </c>
      <c r="P62" s="31">
        <v>7.2759576141834259E-12</v>
      </c>
      <c r="Q62" s="31">
        <v>32131.913421522393</v>
      </c>
      <c r="R62" s="31">
        <v>322.93667262302836</v>
      </c>
      <c r="T62" s="27"/>
      <c r="U62" s="25" t="s">
        <v>121</v>
      </c>
      <c r="V62" s="26" t="s">
        <v>122</v>
      </c>
      <c r="W62" s="30"/>
      <c r="X62" s="67">
        <v>37227.835193000989</v>
      </c>
      <c r="Y62" s="68">
        <v>311.78579078002923</v>
      </c>
      <c r="Z62" s="68">
        <v>125.38217392230582</v>
      </c>
      <c r="AA62" s="68">
        <v>186.40361685772351</v>
      </c>
      <c r="AB62" s="68">
        <v>0</v>
      </c>
      <c r="AC62" s="68">
        <v>37476.356128629646</v>
      </c>
      <c r="AD62" s="69">
        <v>63.264855151365218</v>
      </c>
      <c r="AE62" s="70">
        <f>SUM(AE63:AE65)</f>
        <v>134020.20669480355</v>
      </c>
      <c r="AF62" s="70">
        <f>SUM(AF63:AF65)</f>
        <v>1122.4288468081052</v>
      </c>
      <c r="AG62" s="78">
        <f>SUM(AG63:AG65)</f>
        <v>451.37582612030099</v>
      </c>
      <c r="AH62" s="78">
        <f>SUM(AH63:AH65)</f>
        <v>671.05302068780463</v>
      </c>
      <c r="AI62" s="70">
        <f>SUM(AI63:AI65)</f>
        <v>0</v>
      </c>
      <c r="AJ62" s="70">
        <f>SUM(AJ63:AJ65)</f>
        <v>134914.88206306673</v>
      </c>
      <c r="AK62" s="70">
        <f>SUM(AK63:AK65)</f>
        <v>227.7534785449148</v>
      </c>
    </row>
    <row r="63" spans="1:37" s="32" customFormat="1" ht="18" customHeight="1" x14ac:dyDescent="0.2">
      <c r="A63" s="27"/>
      <c r="B63" s="33"/>
      <c r="C63" s="29" t="s">
        <v>153</v>
      </c>
      <c r="D63" s="30"/>
      <c r="E63" s="47">
        <v>6911.2298233217571</v>
      </c>
      <c r="F63" s="35">
        <v>192.00418517101298</v>
      </c>
      <c r="G63" s="35">
        <v>0.99126893228763058</v>
      </c>
      <c r="H63" s="35">
        <v>191.01291623872535</v>
      </c>
      <c r="I63" s="35">
        <v>0</v>
      </c>
      <c r="J63" s="35">
        <v>7024.9337718063625</v>
      </c>
      <c r="K63" s="48">
        <v>78.300236686407231</v>
      </c>
      <c r="L63" s="31">
        <v>24880.427363958326</v>
      </c>
      <c r="M63" s="31">
        <v>691.21506661564672</v>
      </c>
      <c r="N63" s="31">
        <v>3.5685681562354703</v>
      </c>
      <c r="O63" s="31">
        <v>687.6464984594113</v>
      </c>
      <c r="P63" s="31">
        <v>0</v>
      </c>
      <c r="Q63" s="31">
        <v>25289.761578502905</v>
      </c>
      <c r="R63" s="31">
        <v>281.88085207106604</v>
      </c>
      <c r="T63" s="27"/>
      <c r="U63" s="32">
        <v>75</v>
      </c>
      <c r="V63" s="29" t="s">
        <v>123</v>
      </c>
      <c r="W63" s="30"/>
      <c r="X63" s="47">
        <v>11640.558665952432</v>
      </c>
      <c r="Y63" s="35">
        <v>103.03486314709895</v>
      </c>
      <c r="Z63" s="35">
        <v>95.032001199976079</v>
      </c>
      <c r="AA63" s="35">
        <v>8.0028619471229057</v>
      </c>
      <c r="AB63" s="35">
        <v>0</v>
      </c>
      <c r="AC63" s="35">
        <v>11739.350084812906</v>
      </c>
      <c r="AD63" s="48">
        <v>4.2434442866272297</v>
      </c>
      <c r="AE63" s="31">
        <v>41906.011197428757</v>
      </c>
      <c r="AF63" s="31">
        <v>370.92550732955624</v>
      </c>
      <c r="AG63" s="31">
        <v>342.11520431991391</v>
      </c>
      <c r="AH63" s="31">
        <v>28.81030300964246</v>
      </c>
      <c r="AI63" s="31">
        <v>0</v>
      </c>
      <c r="AJ63" s="31">
        <v>42261.660305326463</v>
      </c>
      <c r="AK63" s="31">
        <v>15.276399431858026</v>
      </c>
    </row>
    <row r="64" spans="1:37" s="32" customFormat="1" ht="18" customHeight="1" x14ac:dyDescent="0.2">
      <c r="A64" s="27"/>
      <c r="B64" s="33">
        <v>27</v>
      </c>
      <c r="C64" s="29" t="s">
        <v>63</v>
      </c>
      <c r="D64" s="30"/>
      <c r="E64" s="47">
        <v>3202.7607051482937</v>
      </c>
      <c r="F64" s="35">
        <v>62.49893224151095</v>
      </c>
      <c r="G64" s="35">
        <v>6.8927472192334367</v>
      </c>
      <c r="H64" s="35">
        <v>55.6061850222776</v>
      </c>
      <c r="I64" s="35">
        <v>0</v>
      </c>
      <c r="J64" s="35">
        <v>3252.0259347786741</v>
      </c>
      <c r="K64" s="48">
        <v>13.233702611132546</v>
      </c>
      <c r="L64" s="31">
        <v>11529.938538533857</v>
      </c>
      <c r="M64" s="31">
        <v>224.99615606943942</v>
      </c>
      <c r="N64" s="31">
        <v>24.813889989240373</v>
      </c>
      <c r="O64" s="31">
        <v>200.18226608019935</v>
      </c>
      <c r="P64" s="31">
        <v>0</v>
      </c>
      <c r="Q64" s="31">
        <v>11707.293365203228</v>
      </c>
      <c r="R64" s="31">
        <v>47.641329400077169</v>
      </c>
      <c r="T64" s="21"/>
      <c r="U64" s="32">
        <v>76</v>
      </c>
      <c r="V64" s="29" t="s">
        <v>124</v>
      </c>
      <c r="W64" s="30"/>
      <c r="X64" s="47">
        <v>18061.628217469257</v>
      </c>
      <c r="Y64" s="35">
        <v>147.82112213493221</v>
      </c>
      <c r="Z64" s="35">
        <v>0</v>
      </c>
      <c r="AA64" s="35">
        <v>147.82112213493232</v>
      </c>
      <c r="AB64" s="35">
        <v>0</v>
      </c>
      <c r="AC64" s="35">
        <v>18154.95382182311</v>
      </c>
      <c r="AD64" s="48">
        <v>54.495517781075094</v>
      </c>
      <c r="AE64" s="31">
        <v>65021.861582889323</v>
      </c>
      <c r="AF64" s="31">
        <v>532.15603968575601</v>
      </c>
      <c r="AG64" s="31">
        <v>0</v>
      </c>
      <c r="AH64" s="31">
        <v>532.15603968575635</v>
      </c>
      <c r="AI64" s="31">
        <v>0</v>
      </c>
      <c r="AJ64" s="31">
        <v>65357.833758563203</v>
      </c>
      <c r="AK64" s="31">
        <v>196.18386401187036</v>
      </c>
    </row>
    <row r="65" spans="1:37" s="32" customFormat="1" ht="18" customHeight="1" x14ac:dyDescent="0.2">
      <c r="A65" s="27"/>
      <c r="B65" s="33"/>
      <c r="C65" s="29" t="s">
        <v>153</v>
      </c>
      <c r="D65" s="30"/>
      <c r="E65" s="47">
        <v>2916.8564427852398</v>
      </c>
      <c r="F65" s="35">
        <v>56.675378746670106</v>
      </c>
      <c r="G65" s="35">
        <v>6.2504917323315219</v>
      </c>
      <c r="H65" s="35">
        <v>50.424887014338665</v>
      </c>
      <c r="I65" s="35">
        <v>0</v>
      </c>
      <c r="J65" s="35">
        <v>2962.2476069905383</v>
      </c>
      <c r="K65" s="48">
        <v>11.284214541373755</v>
      </c>
      <c r="L65" s="31">
        <v>10500.683194026864</v>
      </c>
      <c r="M65" s="31">
        <v>204.03136348801237</v>
      </c>
      <c r="N65" s="31">
        <v>22.50177023639348</v>
      </c>
      <c r="O65" s="31">
        <v>181.52959325161919</v>
      </c>
      <c r="P65" s="31">
        <v>0</v>
      </c>
      <c r="Q65" s="31">
        <v>10664.091385165939</v>
      </c>
      <c r="R65" s="31">
        <v>40.623172348945516</v>
      </c>
      <c r="T65" s="27"/>
      <c r="U65" s="32">
        <v>77</v>
      </c>
      <c r="V65" s="29" t="s">
        <v>125</v>
      </c>
      <c r="W65" s="23"/>
      <c r="X65" s="47">
        <v>7525.6483095792937</v>
      </c>
      <c r="Y65" s="35">
        <v>60.929805497998032</v>
      </c>
      <c r="Z65" s="35">
        <v>30.350172722329745</v>
      </c>
      <c r="AA65" s="35">
        <v>30.579632775668276</v>
      </c>
      <c r="AB65" s="35">
        <v>0</v>
      </c>
      <c r="AC65" s="35">
        <v>7582.0522219936292</v>
      </c>
      <c r="AD65" s="48">
        <v>4.5258930836628926</v>
      </c>
      <c r="AE65" s="31">
        <v>27092.333914485458</v>
      </c>
      <c r="AF65" s="31">
        <v>219.34729979279291</v>
      </c>
      <c r="AG65" s="31">
        <v>109.26062180038709</v>
      </c>
      <c r="AH65" s="31">
        <v>110.0866779924058</v>
      </c>
      <c r="AI65" s="31">
        <v>0</v>
      </c>
      <c r="AJ65" s="31">
        <v>27295.387999177066</v>
      </c>
      <c r="AK65" s="31">
        <v>16.293215101186412</v>
      </c>
    </row>
    <row r="66" spans="1:37" s="32" customFormat="1" ht="18" customHeight="1" x14ac:dyDescent="0.2">
      <c r="A66" s="27"/>
      <c r="B66" s="33">
        <v>28</v>
      </c>
      <c r="C66" s="29" t="s">
        <v>64</v>
      </c>
      <c r="D66" s="30"/>
      <c r="E66" s="47">
        <v>13867.170877727618</v>
      </c>
      <c r="F66" s="35">
        <v>244.19699407790182</v>
      </c>
      <c r="G66" s="35">
        <v>120.56180636838481</v>
      </c>
      <c r="H66" s="35">
        <v>123.63518770951704</v>
      </c>
      <c r="I66" s="35">
        <v>4.0421986745463479E-12</v>
      </c>
      <c r="J66" s="35">
        <v>14058.942875844852</v>
      </c>
      <c r="K66" s="48">
        <v>52.424995960662216</v>
      </c>
      <c r="L66" s="31">
        <v>49921.815159819424</v>
      </c>
      <c r="M66" s="31">
        <v>879.10917868044658</v>
      </c>
      <c r="N66" s="31">
        <v>434.02250292618533</v>
      </c>
      <c r="O66" s="31">
        <v>445.08667575426136</v>
      </c>
      <c r="P66" s="31">
        <v>1.4551915228366852E-11</v>
      </c>
      <c r="Q66" s="31">
        <v>50612.194353041472</v>
      </c>
      <c r="R66" s="31">
        <v>188.72998545838399</v>
      </c>
      <c r="T66" s="27"/>
      <c r="U66" s="25" t="s">
        <v>2</v>
      </c>
      <c r="V66" s="26" t="s">
        <v>126</v>
      </c>
      <c r="W66" s="30"/>
      <c r="X66" s="67">
        <v>26381.76994708243</v>
      </c>
      <c r="Y66" s="68">
        <v>335.54935416673112</v>
      </c>
      <c r="Z66" s="68">
        <v>107.78371781700649</v>
      </c>
      <c r="AA66" s="68">
        <v>227.76563634972464</v>
      </c>
      <c r="AB66" s="68">
        <v>1.1116046355002456E-11</v>
      </c>
      <c r="AC66" s="68">
        <v>26627.687707736077</v>
      </c>
      <c r="AD66" s="69">
        <v>89.631593513072474</v>
      </c>
      <c r="AE66" s="70">
        <f>SUM(AE67:AE69)</f>
        <v>94974.371809496748</v>
      </c>
      <c r="AF66" s="70">
        <f>SUM(AF67:AF69)</f>
        <v>1207.977675000232</v>
      </c>
      <c r="AG66" s="78">
        <f>SUM(AG67:AG69)</f>
        <v>388.02138414122339</v>
      </c>
      <c r="AH66" s="78">
        <f>SUM(AH67:AH69)</f>
        <v>819.95629085900873</v>
      </c>
      <c r="AI66" s="70">
        <f>SUM(AI67:AI69)</f>
        <v>4.0017766878008842E-11</v>
      </c>
      <c r="AJ66" s="70">
        <f>SUM(AJ67:AJ69)</f>
        <v>95859.675747849877</v>
      </c>
      <c r="AK66" s="70">
        <f>SUM(AK67:AK69)</f>
        <v>322.67373664706093</v>
      </c>
    </row>
    <row r="67" spans="1:37" s="32" customFormat="1" ht="18" customHeight="1" x14ac:dyDescent="0.2">
      <c r="A67" s="27"/>
      <c r="B67" s="33"/>
      <c r="C67" s="29" t="s">
        <v>153</v>
      </c>
      <c r="D67" s="30"/>
      <c r="E67" s="47">
        <v>13369.360080513357</v>
      </c>
      <c r="F67" s="35">
        <v>238.83520780652481</v>
      </c>
      <c r="G67" s="35">
        <v>117.91465405318392</v>
      </c>
      <c r="H67" s="35">
        <v>120.92055375334093</v>
      </c>
      <c r="I67" s="35">
        <v>6.063298011819521E-12</v>
      </c>
      <c r="J67" s="35">
        <v>13557.441383500654</v>
      </c>
      <c r="K67" s="48">
        <v>50.753904819220459</v>
      </c>
      <c r="L67" s="31">
        <v>48129.696289848085</v>
      </c>
      <c r="M67" s="31">
        <v>859.80674810348933</v>
      </c>
      <c r="N67" s="31">
        <v>424.49275459146213</v>
      </c>
      <c r="O67" s="31">
        <v>435.31399351202737</v>
      </c>
      <c r="P67" s="31">
        <v>2.1827872842550278E-11</v>
      </c>
      <c r="Q67" s="31">
        <v>48806.78898060236</v>
      </c>
      <c r="R67" s="31">
        <v>182.71405734919367</v>
      </c>
      <c r="T67" s="27"/>
      <c r="U67" s="32">
        <v>78</v>
      </c>
      <c r="V67" s="29" t="s">
        <v>127</v>
      </c>
      <c r="W67" s="30"/>
      <c r="X67" s="47">
        <v>5108.2733127035481</v>
      </c>
      <c r="Y67" s="35">
        <v>146.66694528429386</v>
      </c>
      <c r="Z67" s="35">
        <v>13.668329510984705</v>
      </c>
      <c r="AA67" s="35">
        <v>132.99861577330915</v>
      </c>
      <c r="AB67" s="35">
        <v>3.0316490059097605E-12</v>
      </c>
      <c r="AC67" s="35">
        <v>5215.084235692877</v>
      </c>
      <c r="AD67" s="48">
        <v>39.856022294961996</v>
      </c>
      <c r="AE67" s="31">
        <v>18389.783925732772</v>
      </c>
      <c r="AF67" s="31">
        <v>528.00100302345788</v>
      </c>
      <c r="AG67" s="31">
        <v>49.205986239544941</v>
      </c>
      <c r="AH67" s="31">
        <v>478.79501678391296</v>
      </c>
      <c r="AI67" s="31">
        <v>1.0913936421275139E-11</v>
      </c>
      <c r="AJ67" s="31">
        <v>18774.303248494358</v>
      </c>
      <c r="AK67" s="31">
        <v>143.48168026186318</v>
      </c>
    </row>
    <row r="68" spans="1:37" s="32" customFormat="1" ht="18" customHeight="1" x14ac:dyDescent="0.2">
      <c r="A68" s="27"/>
      <c r="B68" s="33">
        <v>29</v>
      </c>
      <c r="C68" s="29" t="s">
        <v>65</v>
      </c>
      <c r="D68" s="30"/>
      <c r="E68" s="47">
        <v>6375.9289313784411</v>
      </c>
      <c r="F68" s="35">
        <v>283.23254211111771</v>
      </c>
      <c r="G68" s="35">
        <v>113.34797584413836</v>
      </c>
      <c r="H68" s="35">
        <v>169.88456626697931</v>
      </c>
      <c r="I68" s="35">
        <v>0</v>
      </c>
      <c r="J68" s="35">
        <v>6589.0461247018711</v>
      </c>
      <c r="K68" s="48">
        <v>70.115348787689697</v>
      </c>
      <c r="L68" s="31">
        <v>22953.344152962389</v>
      </c>
      <c r="M68" s="31">
        <v>1019.6371516000237</v>
      </c>
      <c r="N68" s="31">
        <v>408.0527130388981</v>
      </c>
      <c r="O68" s="31">
        <v>611.58443856112547</v>
      </c>
      <c r="P68" s="31">
        <v>0</v>
      </c>
      <c r="Q68" s="31">
        <v>23720.566048926736</v>
      </c>
      <c r="R68" s="31">
        <v>252.41525563568294</v>
      </c>
      <c r="T68" s="27"/>
      <c r="U68" s="32">
        <v>79</v>
      </c>
      <c r="V68" s="29" t="s">
        <v>128</v>
      </c>
      <c r="W68" s="23"/>
      <c r="X68" s="47">
        <v>2531.6133903965501</v>
      </c>
      <c r="Y68" s="35">
        <v>14.97271097916439</v>
      </c>
      <c r="Z68" s="35">
        <v>5.3839159504750222</v>
      </c>
      <c r="AA68" s="35">
        <v>9.588795028689356</v>
      </c>
      <c r="AB68" s="35">
        <v>0</v>
      </c>
      <c r="AC68" s="35">
        <v>2540.0835701886172</v>
      </c>
      <c r="AD68" s="48">
        <v>6.5025311871003524</v>
      </c>
      <c r="AE68" s="31">
        <v>9113.8082054275801</v>
      </c>
      <c r="AF68" s="31">
        <v>53.901759524991803</v>
      </c>
      <c r="AG68" s="31">
        <v>19.382097421710082</v>
      </c>
      <c r="AH68" s="31">
        <v>34.519662103281682</v>
      </c>
      <c r="AI68" s="31">
        <v>0</v>
      </c>
      <c r="AJ68" s="31">
        <v>9144.3008526790218</v>
      </c>
      <c r="AK68" s="31">
        <v>23.40911227356127</v>
      </c>
    </row>
    <row r="69" spans="1:37" s="32" customFormat="1" ht="18" customHeight="1" x14ac:dyDescent="0.2">
      <c r="A69" s="27"/>
      <c r="B69" s="33"/>
      <c r="C69" s="29" t="s">
        <v>153</v>
      </c>
      <c r="D69" s="30"/>
      <c r="E69" s="47">
        <v>5852.7540239672608</v>
      </c>
      <c r="F69" s="35">
        <v>266.70816227543366</v>
      </c>
      <c r="G69" s="35">
        <v>106.73501748669204</v>
      </c>
      <c r="H69" s="35">
        <v>159.97314478874159</v>
      </c>
      <c r="I69" s="35">
        <v>0</v>
      </c>
      <c r="J69" s="35">
        <v>6057.0816887722394</v>
      </c>
      <c r="K69" s="48">
        <v>62.380497470457037</v>
      </c>
      <c r="L69" s="31">
        <v>21069.914486282138</v>
      </c>
      <c r="M69" s="31">
        <v>960.14938419156113</v>
      </c>
      <c r="N69" s="31">
        <v>384.24606295209139</v>
      </c>
      <c r="O69" s="31">
        <v>575.90332123946973</v>
      </c>
      <c r="P69" s="31">
        <v>0</v>
      </c>
      <c r="Q69" s="31">
        <v>21805.494079580061</v>
      </c>
      <c r="R69" s="31">
        <v>224.56979089364535</v>
      </c>
      <c r="T69" s="27"/>
      <c r="U69" s="32">
        <v>80</v>
      </c>
      <c r="V69" s="29" t="s">
        <v>129</v>
      </c>
      <c r="W69" s="30"/>
      <c r="X69" s="47">
        <v>18741.883243982331</v>
      </c>
      <c r="Y69" s="35">
        <v>173.9096979032729</v>
      </c>
      <c r="Z69" s="35">
        <v>88.731472355546757</v>
      </c>
      <c r="AA69" s="35">
        <v>85.178225547726129</v>
      </c>
      <c r="AB69" s="35">
        <v>8.0843973490926958E-12</v>
      </c>
      <c r="AC69" s="35">
        <v>18872.519901854583</v>
      </c>
      <c r="AD69" s="48">
        <v>43.273040031010133</v>
      </c>
      <c r="AE69" s="31">
        <v>67470.779678336388</v>
      </c>
      <c r="AF69" s="31">
        <v>626.07491245178244</v>
      </c>
      <c r="AG69" s="31">
        <v>319.43330047996835</v>
      </c>
      <c r="AH69" s="31">
        <v>306.64161197181409</v>
      </c>
      <c r="AI69" s="31">
        <v>2.9103830456733704E-11</v>
      </c>
      <c r="AJ69" s="31">
        <v>67941.071646676501</v>
      </c>
      <c r="AK69" s="31">
        <v>155.78294411163648</v>
      </c>
    </row>
    <row r="70" spans="1:37" s="32" customFormat="1" ht="18" customHeight="1" x14ac:dyDescent="0.2">
      <c r="A70" s="27"/>
      <c r="B70" s="33">
        <v>30</v>
      </c>
      <c r="C70" s="29" t="s">
        <v>66</v>
      </c>
      <c r="D70" s="30"/>
      <c r="E70" s="47">
        <v>1045.7311182002704</v>
      </c>
      <c r="F70" s="35">
        <v>22.740391250051548</v>
      </c>
      <c r="G70" s="35">
        <v>5.4366671382281608E-3</v>
      </c>
      <c r="H70" s="35">
        <v>22.734954582913304</v>
      </c>
      <c r="I70" s="35">
        <v>2.021099337273174E-12</v>
      </c>
      <c r="J70" s="35">
        <v>1063.7617423765819</v>
      </c>
      <c r="K70" s="48">
        <v>4.7097670737381385</v>
      </c>
      <c r="L70" s="31">
        <v>3764.6320255209739</v>
      </c>
      <c r="M70" s="31">
        <v>81.86540850018558</v>
      </c>
      <c r="N70" s="31">
        <v>1.9572001697621379E-2</v>
      </c>
      <c r="O70" s="31">
        <v>81.845836498487898</v>
      </c>
      <c r="P70" s="31">
        <v>7.2759576141834259E-12</v>
      </c>
      <c r="Q70" s="31">
        <v>3829.5422725556946</v>
      </c>
      <c r="R70" s="31">
        <v>16.955161465457298</v>
      </c>
      <c r="T70" s="27"/>
      <c r="U70" s="25" t="s">
        <v>27</v>
      </c>
      <c r="V70" s="26" t="s">
        <v>130</v>
      </c>
      <c r="W70" s="30"/>
      <c r="X70" s="67">
        <v>30140.032937880584</v>
      </c>
      <c r="Y70" s="68">
        <v>895.41161356336431</v>
      </c>
      <c r="Z70" s="68">
        <v>664.4013756047724</v>
      </c>
      <c r="AA70" s="68">
        <v>231.01023795859291</v>
      </c>
      <c r="AB70" s="68">
        <v>1.6168794698185392E-11</v>
      </c>
      <c r="AC70" s="68">
        <v>30980.947377019162</v>
      </c>
      <c r="AD70" s="69">
        <v>54.49717442477079</v>
      </c>
      <c r="AE70" s="70">
        <f>SUM(AE71:AE72)</f>
        <v>108504.11857637011</v>
      </c>
      <c r="AF70" s="70">
        <f>SUM(AF71:AF72)</f>
        <v>3223.4818088281118</v>
      </c>
      <c r="AG70" s="78">
        <f>SUM(AG71:AG72)</f>
        <v>2391.8449521771809</v>
      </c>
      <c r="AH70" s="78">
        <f>SUM(AH71:AH72)</f>
        <v>831.63685665093453</v>
      </c>
      <c r="AI70" s="70">
        <f>SUM(AI71:AI72)</f>
        <v>5.8207660913467407E-11</v>
      </c>
      <c r="AJ70" s="70">
        <f>SUM(AJ71:AJ72)</f>
        <v>111531.41055726899</v>
      </c>
      <c r="AK70" s="70">
        <f>SUM(AK71:AK72)</f>
        <v>196.18982792917484</v>
      </c>
    </row>
    <row r="71" spans="1:37" s="32" customFormat="1" ht="18" customHeight="1" x14ac:dyDescent="0.2">
      <c r="A71" s="27"/>
      <c r="B71" s="33"/>
      <c r="C71" s="29" t="s">
        <v>153</v>
      </c>
      <c r="D71" s="30"/>
      <c r="E71" s="47">
        <v>908.90622253722995</v>
      </c>
      <c r="F71" s="35">
        <v>19.941402041231893</v>
      </c>
      <c r="G71" s="35">
        <v>4.767497796130297E-3</v>
      </c>
      <c r="H71" s="35">
        <v>19.936634543435751</v>
      </c>
      <c r="I71" s="35">
        <v>1.7684619201140271E-12</v>
      </c>
      <c r="J71" s="35">
        <v>925.74016975773907</v>
      </c>
      <c r="K71" s="48">
        <v>3.1074548207210131</v>
      </c>
      <c r="L71" s="31">
        <v>3272.0624011340278</v>
      </c>
      <c r="M71" s="31">
        <v>71.789047348434821</v>
      </c>
      <c r="N71" s="31">
        <v>1.7162992066069069E-2</v>
      </c>
      <c r="O71" s="31">
        <v>71.771884356368702</v>
      </c>
      <c r="P71" s="31">
        <v>6.3664629124104977E-12</v>
      </c>
      <c r="Q71" s="31">
        <v>3332.6646111278606</v>
      </c>
      <c r="R71" s="31">
        <v>11.186837354595648</v>
      </c>
      <c r="T71" s="27"/>
      <c r="U71" s="32">
        <v>81</v>
      </c>
      <c r="V71" s="29" t="s">
        <v>131</v>
      </c>
      <c r="W71" s="23"/>
      <c r="X71" s="47">
        <v>21752.362100413451</v>
      </c>
      <c r="Y71" s="35">
        <v>715.24614523858179</v>
      </c>
      <c r="Z71" s="35">
        <v>572.0377959846918</v>
      </c>
      <c r="AA71" s="35">
        <v>143.20834925389056</v>
      </c>
      <c r="AB71" s="35">
        <v>1.6168794698185392E-11</v>
      </c>
      <c r="AC71" s="35">
        <v>22451.868118391405</v>
      </c>
      <c r="AD71" s="48">
        <v>15.740127260612095</v>
      </c>
      <c r="AE71" s="31">
        <v>78308.503561488425</v>
      </c>
      <c r="AF71" s="31">
        <v>2574.8861228588944</v>
      </c>
      <c r="AG71" s="31">
        <v>2059.3360655448905</v>
      </c>
      <c r="AH71" s="31">
        <v>515.55005731400604</v>
      </c>
      <c r="AI71" s="31">
        <v>5.8207660913467407E-11</v>
      </c>
      <c r="AJ71" s="31">
        <v>80826.725226209062</v>
      </c>
      <c r="AK71" s="31">
        <v>56.664458138203543</v>
      </c>
    </row>
    <row r="72" spans="1:37" s="32" customFormat="1" ht="18" customHeight="1" x14ac:dyDescent="0.2">
      <c r="A72" s="27"/>
      <c r="B72" s="33">
        <v>31</v>
      </c>
      <c r="C72" s="29" t="s">
        <v>12</v>
      </c>
      <c r="D72" s="30"/>
      <c r="E72" s="47">
        <v>18453.664522596348</v>
      </c>
      <c r="F72" s="35">
        <v>529.28723712075691</v>
      </c>
      <c r="G72" s="35">
        <v>43.40806278405951</v>
      </c>
      <c r="H72" s="35">
        <v>485.87917433669719</v>
      </c>
      <c r="I72" s="35">
        <v>8.0843973490926958E-12</v>
      </c>
      <c r="J72" s="35">
        <v>18886.645183231849</v>
      </c>
      <c r="K72" s="48">
        <v>96.306576485251981</v>
      </c>
      <c r="L72" s="31">
        <v>66433.192281346855</v>
      </c>
      <c r="M72" s="31">
        <v>1905.4340536347249</v>
      </c>
      <c r="N72" s="31">
        <v>156.26902602261424</v>
      </c>
      <c r="O72" s="31">
        <v>1749.16502761211</v>
      </c>
      <c r="P72" s="31">
        <v>2.9103830456733704E-11</v>
      </c>
      <c r="Q72" s="31">
        <v>67991.922659634656</v>
      </c>
      <c r="R72" s="31">
        <v>346.70367534690712</v>
      </c>
      <c r="T72" s="27"/>
      <c r="U72" s="32">
        <v>82</v>
      </c>
      <c r="V72" s="29" t="s">
        <v>132</v>
      </c>
      <c r="W72" s="30"/>
      <c r="X72" s="47">
        <v>8387.6708374671343</v>
      </c>
      <c r="Y72" s="35">
        <v>180.16546832478264</v>
      </c>
      <c r="Z72" s="35">
        <v>92.363579620080642</v>
      </c>
      <c r="AA72" s="35">
        <v>87.801888704702336</v>
      </c>
      <c r="AB72" s="35">
        <v>0</v>
      </c>
      <c r="AC72" s="35">
        <v>8529.0792586277585</v>
      </c>
      <c r="AD72" s="48">
        <v>38.757047164158692</v>
      </c>
      <c r="AE72" s="31">
        <v>30195.615014881681</v>
      </c>
      <c r="AF72" s="31">
        <v>648.59568596921747</v>
      </c>
      <c r="AG72" s="31">
        <v>332.50888663229034</v>
      </c>
      <c r="AH72" s="31">
        <v>316.08679933692844</v>
      </c>
      <c r="AI72" s="31">
        <v>0</v>
      </c>
      <c r="AJ72" s="31">
        <v>30704.685331059929</v>
      </c>
      <c r="AK72" s="31">
        <v>139.5253697909713</v>
      </c>
    </row>
    <row r="73" spans="1:37" s="32" customFormat="1" ht="18" customHeight="1" x14ac:dyDescent="0.2">
      <c r="A73" s="27"/>
      <c r="B73" s="33"/>
      <c r="C73" s="29" t="s">
        <v>153</v>
      </c>
      <c r="D73" s="30"/>
      <c r="E73" s="47">
        <v>16861.393133456801</v>
      </c>
      <c r="F73" s="35">
        <v>509.1648603475212</v>
      </c>
      <c r="G73" s="35">
        <v>41.757780417364465</v>
      </c>
      <c r="H73" s="35">
        <v>467.40707993015644</v>
      </c>
      <c r="I73" s="35">
        <v>2.021099337273174E-12</v>
      </c>
      <c r="J73" s="35">
        <v>17277.186889231714</v>
      </c>
      <c r="K73" s="48">
        <v>93.371104572605432</v>
      </c>
      <c r="L73" s="31">
        <v>60701.015280444481</v>
      </c>
      <c r="M73" s="31">
        <v>1832.9934972510764</v>
      </c>
      <c r="N73" s="31">
        <v>150.32800950251209</v>
      </c>
      <c r="O73" s="31">
        <v>1682.6654877485632</v>
      </c>
      <c r="P73" s="31">
        <v>7.2759576141834259E-12</v>
      </c>
      <c r="Q73" s="31">
        <v>62197.872801234167</v>
      </c>
      <c r="R73" s="31">
        <v>336.13597646137958</v>
      </c>
      <c r="T73" s="27"/>
      <c r="U73" s="25" t="s">
        <v>28</v>
      </c>
      <c r="V73" s="26" t="s">
        <v>133</v>
      </c>
      <c r="W73" s="30"/>
      <c r="X73" s="67">
        <v>42012.870398335304</v>
      </c>
      <c r="Y73" s="68">
        <v>617.10876391306499</v>
      </c>
      <c r="Z73" s="68">
        <v>512.6274932070188</v>
      </c>
      <c r="AA73" s="68">
        <v>104.48127070604642</v>
      </c>
      <c r="AB73" s="68">
        <v>2.8421709430404007E-11</v>
      </c>
      <c r="AC73" s="68">
        <v>42548.421299802103</v>
      </c>
      <c r="AD73" s="69">
        <v>81.557862446236228</v>
      </c>
      <c r="AE73" s="70">
        <f>SUM(AE74:AE76)</f>
        <v>151246.3334340071</v>
      </c>
      <c r="AF73" s="70">
        <f>SUM(AF74:AF76)</f>
        <v>2221.5915500870342</v>
      </c>
      <c r="AG73" s="78">
        <f>SUM(AG74:AG76)</f>
        <v>1845.4589755452675</v>
      </c>
      <c r="AH73" s="78">
        <f>SUM(AH74:AH76)</f>
        <v>376.1325745417671</v>
      </c>
      <c r="AI73" s="70">
        <f>SUM(AI74:AI76)</f>
        <v>1.0231815394945443E-10</v>
      </c>
      <c r="AJ73" s="70">
        <f>SUM(AJ74:AJ76)</f>
        <v>153174.31667928759</v>
      </c>
      <c r="AK73" s="70">
        <f>SUM(AK74:AK76)</f>
        <v>293.60830480645041</v>
      </c>
    </row>
    <row r="74" spans="1:37" s="32" customFormat="1" ht="18" customHeight="1" x14ac:dyDescent="0.2">
      <c r="A74" s="36"/>
      <c r="B74" s="33">
        <v>32</v>
      </c>
      <c r="C74" s="34" t="s">
        <v>67</v>
      </c>
      <c r="D74" s="30"/>
      <c r="E74" s="47">
        <v>2441.71236153892</v>
      </c>
      <c r="F74" s="35">
        <v>82.490778348659916</v>
      </c>
      <c r="G74" s="35">
        <v>30.13563176506851</v>
      </c>
      <c r="H74" s="35">
        <v>52.355146583591406</v>
      </c>
      <c r="I74" s="35">
        <v>1.010549668636587E-12</v>
      </c>
      <c r="J74" s="35">
        <v>2499.8440948251086</v>
      </c>
      <c r="K74" s="48">
        <v>24.359045062470326</v>
      </c>
      <c r="L74" s="31">
        <v>8790.1645015401118</v>
      </c>
      <c r="M74" s="31">
        <v>296.96680205517572</v>
      </c>
      <c r="N74" s="31">
        <v>108.48827435424664</v>
      </c>
      <c r="O74" s="31">
        <v>188.47852770092908</v>
      </c>
      <c r="P74" s="31">
        <v>3.637978807091713E-12</v>
      </c>
      <c r="Q74" s="31">
        <v>8999.4387413703917</v>
      </c>
      <c r="R74" s="31">
        <v>87.69256222489318</v>
      </c>
      <c r="T74" s="27"/>
      <c r="U74" s="32">
        <v>83</v>
      </c>
      <c r="V74" s="29" t="s">
        <v>134</v>
      </c>
      <c r="W74" s="30"/>
      <c r="X74" s="47">
        <v>20933.273324316549</v>
      </c>
      <c r="Y74" s="35">
        <v>448.16858334713436</v>
      </c>
      <c r="Z74" s="35">
        <v>432.80634849761043</v>
      </c>
      <c r="AA74" s="35">
        <v>15.362234849524034</v>
      </c>
      <c r="AB74" s="35">
        <v>4.0421986745463479E-12</v>
      </c>
      <c r="AC74" s="35">
        <v>21341.968836075419</v>
      </c>
      <c r="AD74" s="48">
        <v>39.473071588263785</v>
      </c>
      <c r="AE74" s="31">
        <v>75359.783967539581</v>
      </c>
      <c r="AF74" s="31">
        <v>1613.4069000496838</v>
      </c>
      <c r="AG74" s="35">
        <v>1558.1028545913975</v>
      </c>
      <c r="AH74" s="35">
        <v>55.304045458286524</v>
      </c>
      <c r="AI74" s="31">
        <v>1.4551915228366852E-11</v>
      </c>
      <c r="AJ74" s="31">
        <v>76831.087809871504</v>
      </c>
      <c r="AK74" s="31">
        <v>142.10305771774964</v>
      </c>
    </row>
    <row r="75" spans="1:37" s="24" customFormat="1" ht="18" customHeight="1" x14ac:dyDescent="0.2">
      <c r="A75" s="21"/>
      <c r="B75" s="65"/>
      <c r="C75" s="29" t="s">
        <v>153</v>
      </c>
      <c r="D75" s="30"/>
      <c r="E75" s="47">
        <v>2083.3163432678903</v>
      </c>
      <c r="F75" s="35">
        <v>74.318511474002634</v>
      </c>
      <c r="G75" s="35">
        <v>27.150129262235833</v>
      </c>
      <c r="H75" s="35">
        <v>47.168382211766797</v>
      </c>
      <c r="I75" s="35">
        <v>7.5791225147744013E-13</v>
      </c>
      <c r="J75" s="35">
        <v>2136.6049457580643</v>
      </c>
      <c r="K75" s="48">
        <v>21.029908983827816</v>
      </c>
      <c r="L75" s="31">
        <v>7499.9388357644057</v>
      </c>
      <c r="M75" s="31">
        <v>267.54664130640947</v>
      </c>
      <c r="N75" s="31">
        <v>97.740465344048999</v>
      </c>
      <c r="O75" s="31">
        <v>169.80617596236047</v>
      </c>
      <c r="P75" s="31">
        <v>2.7284841053187847E-12</v>
      </c>
      <c r="Q75" s="31">
        <v>7691.7778047290321</v>
      </c>
      <c r="R75" s="31">
        <v>75.707672341780139</v>
      </c>
      <c r="T75" s="27"/>
      <c r="U75" s="32">
        <v>84</v>
      </c>
      <c r="V75" s="29" t="s">
        <v>135</v>
      </c>
      <c r="W75" s="30"/>
      <c r="X75" s="47">
        <v>628.64877937024312</v>
      </c>
      <c r="Y75" s="35">
        <v>5.7546643692829837</v>
      </c>
      <c r="Z75" s="35">
        <v>0.11108799676517561</v>
      </c>
      <c r="AA75" s="35">
        <v>5.6435763725178072</v>
      </c>
      <c r="AB75" s="35">
        <v>1.2631870857957337E-13</v>
      </c>
      <c r="AC75" s="35">
        <v>633.56445993168302</v>
      </c>
      <c r="AD75" s="48">
        <v>0.83898380784300519</v>
      </c>
      <c r="AE75" s="31">
        <v>2263.1356057328753</v>
      </c>
      <c r="AF75" s="31">
        <v>20.716791729418741</v>
      </c>
      <c r="AG75" s="35">
        <v>0.39991678835463224</v>
      </c>
      <c r="AH75" s="35">
        <v>20.316874941064107</v>
      </c>
      <c r="AI75" s="31">
        <v>4.5474735088646412E-13</v>
      </c>
      <c r="AJ75" s="31">
        <v>2280.8320557540587</v>
      </c>
      <c r="AK75" s="31">
        <v>3.020341708234819</v>
      </c>
    </row>
    <row r="76" spans="1:37" s="24" customFormat="1" ht="18" customHeight="1" x14ac:dyDescent="0.2">
      <c r="A76" s="21"/>
      <c r="B76" s="43"/>
      <c r="C76" s="44" t="s">
        <v>20</v>
      </c>
      <c r="D76" s="45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T76" s="27"/>
      <c r="U76" s="32">
        <v>85</v>
      </c>
      <c r="V76" s="29" t="s">
        <v>136</v>
      </c>
      <c r="W76" s="30"/>
      <c r="X76" s="47">
        <v>20450.948294648511</v>
      </c>
      <c r="Y76" s="35">
        <v>163.18551619664768</v>
      </c>
      <c r="Z76" s="35">
        <v>79.710056712643151</v>
      </c>
      <c r="AA76" s="35">
        <v>83.47545948400456</v>
      </c>
      <c r="AB76" s="35">
        <v>2.4253192047278084E-11</v>
      </c>
      <c r="AC76" s="35">
        <v>20572.888003795008</v>
      </c>
      <c r="AD76" s="48">
        <v>41.245807050129443</v>
      </c>
      <c r="AE76" s="31">
        <v>73623.413860734639</v>
      </c>
      <c r="AF76" s="31">
        <v>587.46785830793169</v>
      </c>
      <c r="AG76" s="35">
        <v>286.95620416551537</v>
      </c>
      <c r="AH76" s="35">
        <v>300.51165414241643</v>
      </c>
      <c r="AI76" s="31">
        <v>8.7311491370201111E-11</v>
      </c>
      <c r="AJ76" s="31">
        <v>74062.396813662024</v>
      </c>
      <c r="AK76" s="31">
        <v>148.48490538046599</v>
      </c>
    </row>
    <row r="77" spans="1:37" s="32" customFormat="1" ht="18" customHeight="1" x14ac:dyDescent="0.2">
      <c r="A77" s="27"/>
      <c r="T77" s="27"/>
      <c r="U77" s="25" t="s">
        <v>3</v>
      </c>
      <c r="V77" s="26" t="s">
        <v>29</v>
      </c>
      <c r="W77" s="30"/>
      <c r="X77" s="67">
        <v>1239.525568040126</v>
      </c>
      <c r="Y77" s="68">
        <v>12.574170046779024</v>
      </c>
      <c r="Z77" s="68">
        <v>3.3156262231754275E-4</v>
      </c>
      <c r="AA77" s="68">
        <v>12.57383848415671</v>
      </c>
      <c r="AB77" s="68">
        <v>1.2631870857957337E-13</v>
      </c>
      <c r="AC77" s="68">
        <v>1243.9423031932117</v>
      </c>
      <c r="AD77" s="69">
        <v>8.1574348936935195</v>
      </c>
      <c r="AE77" s="70">
        <f>SUM(AE78:AE79)</f>
        <v>4462.2920449444537</v>
      </c>
      <c r="AF77" s="70">
        <f>SUM(AF78:AF79)</f>
        <v>45.267012168404484</v>
      </c>
      <c r="AG77" s="79">
        <f>SUM(AG78:AG79)</f>
        <v>1.1936254403431539E-3</v>
      </c>
      <c r="AH77" s="79">
        <f>SUM(AH78:AH79)</f>
        <v>45.265818542964155</v>
      </c>
      <c r="AI77" s="70">
        <f>SUM(AI78:AI79)</f>
        <v>4.5474735088646412E-13</v>
      </c>
      <c r="AJ77" s="70">
        <f>SUM(AJ78:AJ79)</f>
        <v>4478.1922914955621</v>
      </c>
      <c r="AK77" s="70">
        <f>SUM(AK78:AK79)</f>
        <v>29.366765617296672</v>
      </c>
    </row>
    <row r="78" spans="1:37" s="32" customFormat="1" ht="18" customHeight="1" x14ac:dyDescent="0.2">
      <c r="A78" s="27"/>
      <c r="B78" s="15" t="s">
        <v>18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T78" s="27"/>
      <c r="U78" s="32">
        <v>86</v>
      </c>
      <c r="V78" s="29" t="s">
        <v>137</v>
      </c>
      <c r="W78" s="30"/>
      <c r="X78" s="47">
        <v>729.38191303730696</v>
      </c>
      <c r="Y78" s="35">
        <v>1.8777955657397667E-2</v>
      </c>
      <c r="Z78" s="35">
        <v>0</v>
      </c>
      <c r="AA78" s="35">
        <v>1.8777955657397667E-2</v>
      </c>
      <c r="AB78" s="35">
        <v>1.2631870857957337E-13</v>
      </c>
      <c r="AC78" s="35">
        <v>729.40069099296409</v>
      </c>
      <c r="AD78" s="48">
        <v>0</v>
      </c>
      <c r="AE78" s="31">
        <v>2625.774886934305</v>
      </c>
      <c r="AF78" s="31">
        <v>6.7600640366631604E-2</v>
      </c>
      <c r="AG78" s="76">
        <v>0</v>
      </c>
      <c r="AH78" s="76">
        <v>6.7600640366631604E-2</v>
      </c>
      <c r="AI78" s="31">
        <v>4.5474735088646412E-13</v>
      </c>
      <c r="AJ78" s="31">
        <v>2625.8424875746709</v>
      </c>
      <c r="AK78" s="31">
        <v>0</v>
      </c>
    </row>
    <row r="79" spans="1:37" s="32" customFormat="1" ht="18" customHeight="1" x14ac:dyDescent="0.2">
      <c r="A79" s="27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T79" s="21"/>
      <c r="U79" s="32">
        <v>87</v>
      </c>
      <c r="V79" s="29" t="s">
        <v>138</v>
      </c>
      <c r="W79" s="30"/>
      <c r="X79" s="47">
        <v>510.14365500281906</v>
      </c>
      <c r="Y79" s="35">
        <v>12.555392091121625</v>
      </c>
      <c r="Z79" s="35">
        <v>3.3156262231754275E-4</v>
      </c>
      <c r="AA79" s="35">
        <v>12.555060528499311</v>
      </c>
      <c r="AB79" s="35">
        <v>0</v>
      </c>
      <c r="AC79" s="35">
        <v>514.54161220024753</v>
      </c>
      <c r="AD79" s="48">
        <v>8.1574348936935195</v>
      </c>
      <c r="AE79" s="31">
        <v>1836.5171580101487</v>
      </c>
      <c r="AF79" s="31">
        <v>45.199411528037849</v>
      </c>
      <c r="AG79" s="73">
        <v>1.1936254403431539E-3</v>
      </c>
      <c r="AH79" s="73">
        <v>45.19821790259752</v>
      </c>
      <c r="AI79" s="31">
        <v>0</v>
      </c>
      <c r="AJ79" s="31">
        <v>1852.349803920891</v>
      </c>
      <c r="AK79" s="31">
        <v>29.366765617296672</v>
      </c>
    </row>
    <row r="80" spans="1:37" s="32" customFormat="1" ht="18" customHeight="1" x14ac:dyDescent="0.2">
      <c r="A80" s="27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T80" s="27"/>
      <c r="U80" s="25" t="s">
        <v>4</v>
      </c>
      <c r="V80" s="26" t="s">
        <v>30</v>
      </c>
      <c r="W80" s="30"/>
      <c r="X80" s="67">
        <v>20250.532301947915</v>
      </c>
      <c r="Y80" s="68">
        <v>1462.4609018963226</v>
      </c>
      <c r="Z80" s="68">
        <v>428.01124239128632</v>
      </c>
      <c r="AA80" s="68">
        <v>651.92255257171212</v>
      </c>
      <c r="AB80" s="68">
        <v>1.5789838572446671E-12</v>
      </c>
      <c r="AC80" s="68">
        <v>21179.177035142384</v>
      </c>
      <c r="AD80" s="69">
        <v>533.81616870186383</v>
      </c>
      <c r="AE80" s="68">
        <f>SUM(AE81:AE88)</f>
        <v>72901.9162870125</v>
      </c>
      <c r="AF80" s="68">
        <f>SUM(AF81:AF88)</f>
        <v>5264.8592468267616</v>
      </c>
      <c r="AG80" s="80">
        <f>SUM(AG81:AG88)</f>
        <v>1540.8404726086308</v>
      </c>
      <c r="AH80" s="80">
        <f>SUM(AH81:AH88)</f>
        <v>2346.9211892581638</v>
      </c>
      <c r="AI80" s="68">
        <f>SUM(AI81:AI88)</f>
        <v>5.6843418860808015E-12</v>
      </c>
      <c r="AJ80" s="68">
        <f>SUM(AJ81:AJ88)</f>
        <v>76245.037326512582</v>
      </c>
      <c r="AK80" s="68">
        <f>SUM(AK81:AK88)</f>
        <v>1921.7382073267097</v>
      </c>
    </row>
    <row r="81" spans="1:37" s="32" customFormat="1" ht="18" customHeight="1" x14ac:dyDescent="0.2">
      <c r="A81" s="27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T81" s="51"/>
      <c r="U81" s="32">
        <v>88</v>
      </c>
      <c r="V81" s="29" t="s">
        <v>139</v>
      </c>
      <c r="W81" s="30"/>
      <c r="X81" s="47">
        <v>7574.104524930106</v>
      </c>
      <c r="Y81" s="35">
        <v>1144.0407580093058</v>
      </c>
      <c r="Z81" s="35">
        <v>406.61778106506074</v>
      </c>
      <c r="AA81" s="35">
        <v>354.89587001092104</v>
      </c>
      <c r="AB81" s="35">
        <v>0</v>
      </c>
      <c r="AC81" s="35">
        <v>8294.6044538662736</v>
      </c>
      <c r="AD81" s="48">
        <v>423.54082907314239</v>
      </c>
      <c r="AE81" s="35">
        <v>27266.776289748381</v>
      </c>
      <c r="AF81" s="35">
        <v>4118.5467288335012</v>
      </c>
      <c r="AG81" s="74">
        <v>1463.8240118342187</v>
      </c>
      <c r="AH81" s="74">
        <v>1277.6251320393158</v>
      </c>
      <c r="AI81" s="35">
        <v>0</v>
      </c>
      <c r="AJ81" s="35">
        <v>29860.576033918587</v>
      </c>
      <c r="AK81" s="35">
        <v>1524.7469846633126</v>
      </c>
    </row>
    <row r="82" spans="1:37" s="32" customFormat="1" ht="18" customHeight="1" x14ac:dyDescent="0.2">
      <c r="T82" s="1"/>
      <c r="U82" s="32">
        <v>89</v>
      </c>
      <c r="V82" s="29" t="s">
        <v>140</v>
      </c>
      <c r="W82" s="30"/>
      <c r="X82" s="47">
        <v>818.55808405720268</v>
      </c>
      <c r="Y82" s="35">
        <v>62.171382433308182</v>
      </c>
      <c r="Z82" s="35">
        <v>0.52611919994474199</v>
      </c>
      <c r="AA82" s="35">
        <v>61.645263233363508</v>
      </c>
      <c r="AB82" s="35">
        <v>0</v>
      </c>
      <c r="AC82" s="35">
        <v>835.57107017671444</v>
      </c>
      <c r="AD82" s="48">
        <v>45.158396313796516</v>
      </c>
      <c r="AE82" s="35">
        <v>2946.8091026059296</v>
      </c>
      <c r="AF82" s="35">
        <v>223.81697675990947</v>
      </c>
      <c r="AG82" s="75">
        <v>1.8940291198010712</v>
      </c>
      <c r="AH82" s="75">
        <v>221.92294764010865</v>
      </c>
      <c r="AI82" s="35">
        <v>0</v>
      </c>
      <c r="AJ82" s="35">
        <v>3008.0558526361719</v>
      </c>
      <c r="AK82" s="35">
        <v>162.57022672966747</v>
      </c>
    </row>
    <row r="83" spans="1:37" s="10" customFormat="1" ht="18" customHeight="1" x14ac:dyDescent="0.2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T83" s="40"/>
      <c r="U83" s="32">
        <v>90</v>
      </c>
      <c r="V83" s="29" t="s">
        <v>141</v>
      </c>
      <c r="W83" s="30"/>
      <c r="X83" s="47">
        <v>583.79310961225508</v>
      </c>
      <c r="Y83" s="35">
        <v>14.872573645729148</v>
      </c>
      <c r="Z83" s="35">
        <v>0</v>
      </c>
      <c r="AA83" s="35">
        <v>14.872573645729148</v>
      </c>
      <c r="AB83" s="35">
        <v>5.0527483431829349E-13</v>
      </c>
      <c r="AC83" s="35">
        <v>593.76882561756054</v>
      </c>
      <c r="AD83" s="48">
        <v>4.8968576404230868</v>
      </c>
      <c r="AE83" s="31">
        <v>2101.6551946041182</v>
      </c>
      <c r="AF83" s="31">
        <v>53.541265124624935</v>
      </c>
      <c r="AG83" s="72">
        <v>0</v>
      </c>
      <c r="AH83" s="72">
        <v>53.541265124624935</v>
      </c>
      <c r="AI83" s="31">
        <v>1.8189894035458565E-12</v>
      </c>
      <c r="AJ83" s="31">
        <v>2137.5677722232181</v>
      </c>
      <c r="AK83" s="31">
        <v>17.628687505523114</v>
      </c>
    </row>
    <row r="84" spans="1:37" s="10" customFormat="1" ht="18" customHeight="1" x14ac:dyDescent="0.2">
      <c r="B84" s="15"/>
      <c r="U84" s="32">
        <v>91</v>
      </c>
      <c r="V84" s="29" t="s">
        <v>142</v>
      </c>
      <c r="W84" s="30"/>
      <c r="X84" s="47">
        <v>375.65696676257738</v>
      </c>
      <c r="Y84" s="35">
        <v>5.5327374763515254</v>
      </c>
      <c r="Z84" s="35">
        <v>0</v>
      </c>
      <c r="AA84" s="35">
        <v>5.5327374763515254</v>
      </c>
      <c r="AB84" s="35">
        <v>6.3159354289786686E-14</v>
      </c>
      <c r="AC84" s="35">
        <v>379.64592285748682</v>
      </c>
      <c r="AD84" s="48">
        <v>1.5437813814420267</v>
      </c>
      <c r="AE84" s="31">
        <v>1352.3650803452786</v>
      </c>
      <c r="AF84" s="31">
        <v>19.91785491486549</v>
      </c>
      <c r="AG84" s="73">
        <v>0</v>
      </c>
      <c r="AH84" s="73">
        <v>19.91785491486549</v>
      </c>
      <c r="AI84" s="31">
        <v>2.2737367544323206E-13</v>
      </c>
      <c r="AJ84" s="31">
        <v>1366.7253222869526</v>
      </c>
      <c r="AK84" s="31">
        <v>5.5576129731912962</v>
      </c>
    </row>
    <row r="85" spans="1:37" s="10" customFormat="1" ht="18" customHeight="1" x14ac:dyDescent="0.2">
      <c r="T85" s="15"/>
      <c r="U85" s="32">
        <v>92</v>
      </c>
      <c r="V85" s="29" t="s">
        <v>143</v>
      </c>
      <c r="W85" s="30"/>
      <c r="X85" s="47">
        <v>5052.2353460161767</v>
      </c>
      <c r="Y85" s="35">
        <v>145.35576424912961</v>
      </c>
      <c r="Z85" s="35">
        <v>4.9646365416438734</v>
      </c>
      <c r="AA85" s="35">
        <v>140.39112770748571</v>
      </c>
      <c r="AB85" s="35">
        <v>0</v>
      </c>
      <c r="AC85" s="35">
        <v>5150.6452652691787</v>
      </c>
      <c r="AD85" s="48">
        <v>46.945844996131946</v>
      </c>
      <c r="AE85" s="31">
        <v>18188.047245658236</v>
      </c>
      <c r="AF85" s="31">
        <v>523.28075129686658</v>
      </c>
      <c r="AG85" s="73">
        <v>17.872691549917946</v>
      </c>
      <c r="AH85" s="73">
        <v>505.40805974694854</v>
      </c>
      <c r="AI85" s="31">
        <v>0</v>
      </c>
      <c r="AJ85" s="31">
        <v>18542.322954969044</v>
      </c>
      <c r="AK85" s="31">
        <v>169.00504198607501</v>
      </c>
    </row>
    <row r="86" spans="1:37" s="15" customFormat="1" ht="18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T86" s="20"/>
      <c r="U86" s="32">
        <v>93</v>
      </c>
      <c r="V86" s="29" t="s">
        <v>144</v>
      </c>
      <c r="W86" s="23"/>
      <c r="X86" s="47">
        <v>1587.58051316099</v>
      </c>
      <c r="Y86" s="35">
        <v>29.189039421002057</v>
      </c>
      <c r="Z86" s="35">
        <v>2.8097331285432686E-5</v>
      </c>
      <c r="AA86" s="35">
        <v>29.189011323670801</v>
      </c>
      <c r="AB86" s="35">
        <v>0</v>
      </c>
      <c r="AC86" s="35">
        <v>1612.8680008327854</v>
      </c>
      <c r="AD86" s="48">
        <v>3.9015517492074596</v>
      </c>
      <c r="AE86" s="31">
        <v>5715.289847379564</v>
      </c>
      <c r="AF86" s="31">
        <v>105.08054191560741</v>
      </c>
      <c r="AG86" s="73">
        <v>1.0115039262755767E-4</v>
      </c>
      <c r="AH86" s="73">
        <v>105.08044076521489</v>
      </c>
      <c r="AI86" s="31">
        <v>0</v>
      </c>
      <c r="AJ86" s="31">
        <v>5806.3248029980277</v>
      </c>
      <c r="AK86" s="31">
        <v>14.045586297146855</v>
      </c>
    </row>
    <row r="87" spans="1:37" s="20" customFormat="1" ht="18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T87" s="24"/>
      <c r="U87" s="32">
        <v>94</v>
      </c>
      <c r="V87" s="29" t="s">
        <v>145</v>
      </c>
      <c r="W87" s="30"/>
      <c r="X87" s="47">
        <v>1667.8256902914834</v>
      </c>
      <c r="Y87" s="35">
        <v>41.984309692722711</v>
      </c>
      <c r="Z87" s="35">
        <v>15.887373864371327</v>
      </c>
      <c r="AA87" s="35">
        <v>26.096935828351366</v>
      </c>
      <c r="AB87" s="35">
        <v>5.0527483431829349E-13</v>
      </c>
      <c r="AC87" s="35">
        <v>1703.949018037116</v>
      </c>
      <c r="AD87" s="48">
        <v>5.8609819470892965</v>
      </c>
      <c r="AE87" s="35">
        <v>6004.1724850493401</v>
      </c>
      <c r="AF87" s="35">
        <v>151.14351489380175</v>
      </c>
      <c r="AG87" s="74">
        <v>57.194545911736775</v>
      </c>
      <c r="AH87" s="74">
        <v>93.948968982064926</v>
      </c>
      <c r="AI87" s="35">
        <v>1.8189894035458565E-12</v>
      </c>
      <c r="AJ87" s="35">
        <v>6134.2164649336182</v>
      </c>
      <c r="AK87" s="35">
        <v>21.099535009521468</v>
      </c>
    </row>
    <row r="88" spans="1:37" s="32" customFormat="1" ht="18" customHeight="1" x14ac:dyDescent="0.2">
      <c r="U88" s="32">
        <v>95</v>
      </c>
      <c r="V88" s="29" t="s">
        <v>146</v>
      </c>
      <c r="W88" s="30"/>
      <c r="X88" s="47">
        <v>2590.7780671171245</v>
      </c>
      <c r="Y88" s="35">
        <v>19.314336968773464</v>
      </c>
      <c r="Z88" s="35">
        <v>1.5303622934414054E-2</v>
      </c>
      <c r="AA88" s="35">
        <v>19.299033345839074</v>
      </c>
      <c r="AB88" s="35">
        <v>5.0527483431829349E-13</v>
      </c>
      <c r="AC88" s="35">
        <v>2608.1244784852661</v>
      </c>
      <c r="AD88" s="48">
        <v>1.9679256006311103</v>
      </c>
      <c r="AE88" s="35">
        <v>9326.8010416216475</v>
      </c>
      <c r="AF88" s="35">
        <v>69.531613087584475</v>
      </c>
      <c r="AG88" s="75">
        <v>5.5093042563890596E-2</v>
      </c>
      <c r="AH88" s="75">
        <v>69.476520045020663</v>
      </c>
      <c r="AI88" s="35">
        <v>1.8189894035458565E-12</v>
      </c>
      <c r="AJ88" s="35">
        <v>9389.2481225469583</v>
      </c>
      <c r="AK88" s="35">
        <v>7.084532162271997</v>
      </c>
    </row>
    <row r="89" spans="1:37" s="32" customFormat="1" ht="18" customHeight="1" x14ac:dyDescent="0.2">
      <c r="U89" s="25" t="s">
        <v>147</v>
      </c>
      <c r="V89" s="26" t="s">
        <v>148</v>
      </c>
      <c r="W89" s="10"/>
      <c r="X89" s="67">
        <v>6556.4812960710024</v>
      </c>
      <c r="Y89" s="68">
        <v>199.82340105262296</v>
      </c>
      <c r="Z89" s="68">
        <v>23.549301007175369</v>
      </c>
      <c r="AA89" s="68">
        <v>176.27410004544777</v>
      </c>
      <c r="AB89" s="68">
        <v>1.7684619201140271E-12</v>
      </c>
      <c r="AC89" s="68">
        <v>6657.7626119344404</v>
      </c>
      <c r="AD89" s="69">
        <v>98.542085189190104</v>
      </c>
      <c r="AE89" s="68">
        <f>SUM(AE90:AE91)</f>
        <v>23603.332665855611</v>
      </c>
      <c r="AF89" s="68">
        <f>SUM(AF90:AF91)</f>
        <v>719.36424378944264</v>
      </c>
      <c r="AG89" s="81">
        <f>SUM(AG90:AG91)</f>
        <v>84.777483625831337</v>
      </c>
      <c r="AH89" s="81">
        <f>SUM(AH90:AH91)</f>
        <v>634.58676016361198</v>
      </c>
      <c r="AI89" s="68">
        <f>SUM(AI90:AI91)</f>
        <v>6.3664629124104977E-12</v>
      </c>
      <c r="AJ89" s="68">
        <f>SUM(AJ90:AJ91)</f>
        <v>23967.945402963986</v>
      </c>
      <c r="AK89" s="68">
        <f>SUM(AK90:AK91)</f>
        <v>354.75150668108438</v>
      </c>
    </row>
    <row r="90" spans="1:37" s="32" customFormat="1" ht="19.5" customHeight="1" x14ac:dyDescent="0.2">
      <c r="U90" s="32">
        <v>97</v>
      </c>
      <c r="V90" s="29" t="s">
        <v>149</v>
      </c>
      <c r="W90" s="15"/>
      <c r="X90" s="47">
        <v>2010.6748871048819</v>
      </c>
      <c r="Y90" s="35">
        <v>89.561574694535437</v>
      </c>
      <c r="Z90" s="35">
        <v>13.635843948786555</v>
      </c>
      <c r="AA90" s="35">
        <v>75.925730745748936</v>
      </c>
      <c r="AB90" s="35">
        <v>1.7684619201140271E-12</v>
      </c>
      <c r="AC90" s="35">
        <v>2040.2015836841704</v>
      </c>
      <c r="AD90" s="48">
        <v>60.03487811524532</v>
      </c>
      <c r="AE90" s="35">
        <v>7238.4295935775754</v>
      </c>
      <c r="AF90" s="35">
        <v>322.42166890032757</v>
      </c>
      <c r="AG90" s="75">
        <v>49.089038215631597</v>
      </c>
      <c r="AH90" s="75">
        <v>273.3326306846962</v>
      </c>
      <c r="AI90" s="35">
        <v>6.3664629124104977E-12</v>
      </c>
      <c r="AJ90" s="35">
        <v>7344.7257012630134</v>
      </c>
      <c r="AK90" s="35">
        <v>216.12556121488316</v>
      </c>
    </row>
    <row r="91" spans="1:37" s="32" customFormat="1" ht="19.5" customHeight="1" x14ac:dyDescent="0.2">
      <c r="T91" s="24"/>
      <c r="U91" s="37">
        <v>98</v>
      </c>
      <c r="V91" s="38" t="s">
        <v>150</v>
      </c>
      <c r="W91" s="66"/>
      <c r="X91" s="49">
        <v>4545.8064089661211</v>
      </c>
      <c r="Y91" s="39">
        <v>110.26182635808752</v>
      </c>
      <c r="Z91" s="39">
        <v>9.9134570583888184</v>
      </c>
      <c r="AA91" s="39">
        <v>100.34836929969883</v>
      </c>
      <c r="AB91" s="39">
        <v>0</v>
      </c>
      <c r="AC91" s="39">
        <v>4617.5610282502694</v>
      </c>
      <c r="AD91" s="50">
        <v>38.507207073944784</v>
      </c>
      <c r="AE91" s="39">
        <v>16364.903072278035</v>
      </c>
      <c r="AF91" s="39">
        <v>396.94257488911506</v>
      </c>
      <c r="AG91" s="39">
        <v>35.688445410199748</v>
      </c>
      <c r="AH91" s="39">
        <v>361.25412947891579</v>
      </c>
      <c r="AI91" s="39">
        <v>0</v>
      </c>
      <c r="AJ91" s="39">
        <v>16623.219701700971</v>
      </c>
      <c r="AK91" s="39">
        <v>138.62594546620122</v>
      </c>
    </row>
    <row r="92" spans="1:37" s="24" customFormat="1" ht="29.25" customHeight="1" x14ac:dyDescent="0.2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10"/>
      <c r="Y92" s="10"/>
      <c r="Z92" s="10"/>
      <c r="AA92" s="10"/>
      <c r="AB92" s="10"/>
      <c r="AC92" s="10"/>
      <c r="AD92" s="10"/>
      <c r="AE92" s="10"/>
      <c r="AF92" s="10"/>
      <c r="AG92" s="32"/>
      <c r="AH92" s="32"/>
      <c r="AI92" s="10"/>
      <c r="AJ92" s="10"/>
      <c r="AK92" s="10"/>
    </row>
    <row r="93" spans="1:37" s="32" customFormat="1" ht="19.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X93" s="15"/>
      <c r="Y93" s="15"/>
      <c r="Z93" s="15"/>
      <c r="AA93" s="15"/>
      <c r="AB93" s="15"/>
      <c r="AC93" s="15"/>
      <c r="AD93" s="15"/>
      <c r="AE93" s="15"/>
      <c r="AF93" s="15"/>
      <c r="AG93" s="24"/>
      <c r="AH93" s="24"/>
      <c r="AI93" s="15"/>
      <c r="AJ93" s="15"/>
      <c r="AK93" s="15"/>
    </row>
    <row r="94" spans="1:37" s="32" customFormat="1" ht="19.5" customHeight="1" x14ac:dyDescent="0.2">
      <c r="X94" s="20"/>
      <c r="Y94" s="20"/>
      <c r="Z94" s="20"/>
      <c r="AA94" s="20"/>
      <c r="AB94" s="20"/>
      <c r="AC94" s="20"/>
      <c r="AD94" s="20"/>
      <c r="AE94" s="20"/>
      <c r="AF94" s="20"/>
      <c r="AI94" s="20"/>
      <c r="AJ94" s="20"/>
      <c r="AK94" s="20"/>
    </row>
    <row r="95" spans="1:37" s="32" customFormat="1" ht="19.5" customHeight="1" x14ac:dyDescent="0.2">
      <c r="X95" s="24"/>
      <c r="Y95" s="24"/>
      <c r="Z95" s="24"/>
      <c r="AA95" s="24"/>
      <c r="AB95" s="24"/>
      <c r="AC95" s="24"/>
      <c r="AD95" s="24"/>
      <c r="AE95" s="24"/>
      <c r="AF95" s="24"/>
      <c r="AI95" s="24"/>
      <c r="AJ95" s="24"/>
      <c r="AK95" s="24"/>
    </row>
    <row r="96" spans="1:37" s="32" customFormat="1" ht="19.5" customHeight="1" x14ac:dyDescent="0.2"/>
    <row r="97" spans="2:37" s="32" customFormat="1" ht="19.5" customHeight="1" x14ac:dyDescent="0.2">
      <c r="U97" s="24"/>
      <c r="V97" s="24"/>
      <c r="W97" s="24"/>
    </row>
    <row r="98" spans="2:37" s="32" customFormat="1" ht="19.5" customHeight="1" x14ac:dyDescent="0.2"/>
    <row r="99" spans="2:37" s="32" customFormat="1" ht="19.5" customHeight="1" x14ac:dyDescent="0.2">
      <c r="T99" s="24"/>
    </row>
    <row r="100" spans="2:37" s="24" customFormat="1" ht="29.25" customHeight="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2:37" s="32" customFormat="1" ht="19.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</row>
    <row r="102" spans="2:37" s="32" customFormat="1" ht="19.5" customHeight="1" x14ac:dyDescent="0.2"/>
    <row r="103" spans="2:37" s="32" customFormat="1" ht="19.5" customHeight="1" x14ac:dyDescent="0.2"/>
    <row r="104" spans="2:37" s="32" customFormat="1" ht="19.5" customHeight="1" x14ac:dyDescent="0.2"/>
    <row r="105" spans="2:37" s="32" customFormat="1" ht="19.5" customHeight="1" x14ac:dyDescent="0.2">
      <c r="U105" s="24"/>
      <c r="V105" s="24"/>
      <c r="W105" s="24"/>
    </row>
    <row r="106" spans="2:37" s="32" customFormat="1" ht="19.5" customHeight="1" x14ac:dyDescent="0.2"/>
    <row r="107" spans="2:37" s="32" customFormat="1" ht="19.5" customHeight="1" x14ac:dyDescent="0.2"/>
    <row r="108" spans="2:37" s="32" customFormat="1" ht="19.5" customHeight="1" x14ac:dyDescent="0.2"/>
    <row r="109" spans="2:37" s="32" customFormat="1" ht="19.5" customHeight="1" x14ac:dyDescent="0.2">
      <c r="X109" s="24"/>
      <c r="Y109" s="24"/>
      <c r="Z109" s="24"/>
      <c r="AA109" s="24"/>
      <c r="AB109" s="24"/>
      <c r="AC109" s="24"/>
      <c r="AD109" s="24"/>
      <c r="AE109" s="24"/>
      <c r="AF109" s="24"/>
      <c r="AI109" s="24"/>
      <c r="AJ109" s="24"/>
      <c r="AK109" s="24"/>
    </row>
    <row r="110" spans="2:37" s="32" customFormat="1" ht="19.5" customHeight="1" x14ac:dyDescent="0.2"/>
    <row r="111" spans="2:37" s="32" customFormat="1" ht="19.5" customHeight="1" x14ac:dyDescent="0.2"/>
    <row r="112" spans="2:37" s="32" customFormat="1" ht="19.5" customHeight="1" x14ac:dyDescent="0.2">
      <c r="T112" s="24"/>
    </row>
    <row r="113" spans="2:37" s="24" customFormat="1" ht="29.25" customHeight="1" x14ac:dyDescent="0.2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2:37" s="32" customFormat="1" ht="19.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AG114" s="24"/>
      <c r="AH114" s="24"/>
    </row>
    <row r="115" spans="2:37" s="32" customFormat="1" ht="19.5" customHeight="1" x14ac:dyDescent="0.2"/>
    <row r="116" spans="2:37" s="32" customFormat="1" ht="19.5" customHeight="1" x14ac:dyDescent="0.2"/>
    <row r="117" spans="2:37" s="32" customFormat="1" ht="19.5" customHeight="1" x14ac:dyDescent="0.2"/>
    <row r="118" spans="2:37" s="32" customFormat="1" ht="19.5" customHeight="1" x14ac:dyDescent="0.2">
      <c r="U118" s="24"/>
      <c r="V118" s="24"/>
      <c r="W118" s="24"/>
    </row>
    <row r="119" spans="2:37" s="32" customFormat="1" ht="19.5" customHeight="1" x14ac:dyDescent="0.2"/>
    <row r="120" spans="2:37" s="32" customFormat="1" ht="19.5" customHeight="1" x14ac:dyDescent="0.2">
      <c r="T120" s="24"/>
    </row>
    <row r="121" spans="2:37" s="24" customFormat="1" ht="29.25" customHeight="1" x14ac:dyDescent="0.2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2:37" s="32" customFormat="1" ht="19.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</row>
    <row r="123" spans="2:37" s="32" customFormat="1" ht="19.5" customHeight="1" x14ac:dyDescent="0.2">
      <c r="T123" s="24"/>
    </row>
    <row r="124" spans="2:37" s="24" customFormat="1" ht="29.25" customHeight="1" x14ac:dyDescent="0.2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2:37" s="32" customFormat="1" ht="19.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AG125" s="24"/>
      <c r="AH125" s="24"/>
    </row>
    <row r="126" spans="2:37" s="32" customFormat="1" ht="19.5" customHeight="1" x14ac:dyDescent="0.2">
      <c r="U126" s="24"/>
      <c r="V126" s="24"/>
      <c r="W126" s="24"/>
    </row>
    <row r="127" spans="2:37" s="32" customFormat="1" ht="19.5" customHeight="1" x14ac:dyDescent="0.2">
      <c r="T127" s="24"/>
    </row>
    <row r="128" spans="2:37" s="24" customFormat="1" ht="29.25" customHeight="1" x14ac:dyDescent="0.2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2:37" s="32" customFormat="1" ht="19.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U129" s="24"/>
      <c r="V129" s="24"/>
      <c r="W129" s="24"/>
      <c r="AG129" s="24"/>
      <c r="AH129" s="24"/>
    </row>
    <row r="130" spans="2:37" s="32" customFormat="1" ht="19.5" customHeight="1" x14ac:dyDescent="0.2">
      <c r="X130" s="24"/>
      <c r="Y130" s="24"/>
      <c r="Z130" s="24"/>
      <c r="AA130" s="24"/>
      <c r="AB130" s="24"/>
      <c r="AC130" s="24"/>
      <c r="AD130" s="24"/>
      <c r="AE130" s="24"/>
      <c r="AF130" s="24"/>
      <c r="AI130" s="24"/>
      <c r="AJ130" s="24"/>
      <c r="AK130" s="24"/>
    </row>
    <row r="131" spans="2:37" s="32" customFormat="1" ht="19.5" customHeight="1" x14ac:dyDescent="0.2">
      <c r="T131" s="24"/>
    </row>
    <row r="132" spans="2:37" s="24" customFormat="1" ht="29.25" customHeight="1" x14ac:dyDescent="0.2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2:37" s="32" customFormat="1" ht="19.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</row>
    <row r="134" spans="2:37" s="32" customFormat="1" ht="19.5" customHeight="1" x14ac:dyDescent="0.2">
      <c r="T134" s="24"/>
    </row>
    <row r="135" spans="2:37" s="24" customFormat="1" ht="29.25" customHeight="1" x14ac:dyDescent="0.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2:37" s="32" customFormat="1" ht="19.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AG136" s="24"/>
      <c r="AH136" s="24"/>
    </row>
    <row r="137" spans="2:37" s="32" customFormat="1" ht="19.5" customHeight="1" x14ac:dyDescent="0.2"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I137" s="24"/>
      <c r="AJ137" s="24"/>
      <c r="AK137" s="24"/>
    </row>
    <row r="138" spans="2:37" s="24" customFormat="1" ht="29.25" customHeight="1" x14ac:dyDescent="0.2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2:37" s="32" customFormat="1" ht="19.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AG139" s="24"/>
      <c r="AH139" s="24"/>
    </row>
    <row r="140" spans="2:37" s="32" customFormat="1" ht="19.5" customHeight="1" x14ac:dyDescent="0.2">
      <c r="U140" s="24"/>
      <c r="V140" s="24"/>
      <c r="W140" s="24"/>
    </row>
    <row r="141" spans="2:37" s="32" customFormat="1" ht="19.5" customHeight="1" x14ac:dyDescent="0.2">
      <c r="X141" s="24"/>
      <c r="Y141" s="24"/>
      <c r="Z141" s="24"/>
      <c r="AA141" s="24"/>
      <c r="AB141" s="24"/>
      <c r="AC141" s="24"/>
      <c r="AD141" s="24"/>
      <c r="AE141" s="24"/>
      <c r="AF141" s="24"/>
      <c r="AI141" s="24"/>
      <c r="AJ141" s="24"/>
      <c r="AK141" s="24"/>
    </row>
    <row r="142" spans="2:37" s="32" customFormat="1" ht="19.5" customHeight="1" x14ac:dyDescent="0.2"/>
    <row r="143" spans="2:37" s="32" customFormat="1" ht="19.5" customHeight="1" x14ac:dyDescent="0.2">
      <c r="U143" s="24"/>
      <c r="V143" s="24"/>
      <c r="W143" s="24"/>
    </row>
    <row r="144" spans="2:37" s="32" customFormat="1" ht="19.5" customHeight="1" x14ac:dyDescent="0.2">
      <c r="X144" s="24"/>
      <c r="Y144" s="24"/>
      <c r="Z144" s="24"/>
      <c r="AA144" s="24"/>
      <c r="AB144" s="24"/>
      <c r="AC144" s="24"/>
      <c r="AD144" s="24"/>
      <c r="AE144" s="24"/>
      <c r="AF144" s="24"/>
      <c r="AI144" s="24"/>
      <c r="AJ144" s="24"/>
      <c r="AK144" s="24"/>
    </row>
    <row r="145" spans="1:37" s="32" customFormat="1" ht="19.5" customHeight="1" x14ac:dyDescent="0.2"/>
    <row r="146" spans="1:37" s="32" customFormat="1" ht="19.5" customHeight="1" x14ac:dyDescent="0.2"/>
    <row r="147" spans="1:37" s="32" customFormat="1" ht="19.5" customHeight="1" x14ac:dyDescent="0.2">
      <c r="X147" s="24"/>
      <c r="Y147" s="24"/>
      <c r="Z147" s="24"/>
      <c r="AA147" s="24"/>
      <c r="AB147" s="24"/>
      <c r="AC147" s="24"/>
      <c r="AD147" s="24"/>
      <c r="AE147" s="24"/>
      <c r="AF147" s="24"/>
      <c r="AI147" s="24"/>
      <c r="AJ147" s="24"/>
      <c r="AK147" s="24"/>
    </row>
    <row r="148" spans="1:37" s="32" customFormat="1" ht="19.5" customHeight="1" x14ac:dyDescent="0.2"/>
    <row r="149" spans="1:37" s="32" customFormat="1" ht="19.5" customHeight="1" x14ac:dyDescent="0.2"/>
    <row r="150" spans="1:37" s="32" customFormat="1" ht="19.5" customHeight="1" x14ac:dyDescent="0.2"/>
    <row r="151" spans="1:37" s="32" customFormat="1" ht="19.5" customHeight="1" x14ac:dyDescent="0.2"/>
    <row r="152" spans="1:37" s="32" customFormat="1" ht="19.5" customHeight="1" x14ac:dyDescent="0.2">
      <c r="T152" s="24"/>
    </row>
    <row r="153" spans="1:37" s="24" customFormat="1" ht="29.25" customHeight="1" x14ac:dyDescent="0.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s="32" customFormat="1" ht="19.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AG154" s="24"/>
      <c r="AH154" s="24"/>
    </row>
    <row r="155" spans="1:37" s="32" customFormat="1" ht="19.5" customHeight="1" x14ac:dyDescent="0.2">
      <c r="T155" s="42"/>
    </row>
    <row r="156" spans="1:37" ht="14" x14ac:dyDescent="0.2">
      <c r="A156" s="4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T156" s="41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s="41" customFormat="1" ht="124.5" customHeight="1" x14ac:dyDescent="0.2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42"/>
      <c r="AH157" s="42"/>
      <c r="AI157" s="32"/>
      <c r="AJ157" s="32"/>
      <c r="AK157" s="32"/>
    </row>
    <row r="158" spans="1:37" s="41" customFormat="1" ht="14" x14ac:dyDescent="0.2">
      <c r="A158" s="40"/>
      <c r="U158" s="24"/>
      <c r="V158" s="24"/>
      <c r="W158" s="24"/>
      <c r="X158" s="32"/>
      <c r="Y158" s="32"/>
      <c r="Z158" s="32"/>
      <c r="AA158" s="32"/>
      <c r="AB158" s="32"/>
      <c r="AC158" s="32"/>
      <c r="AD158" s="32"/>
      <c r="AE158" s="32"/>
      <c r="AF158" s="32"/>
      <c r="AI158" s="32"/>
      <c r="AJ158" s="32"/>
      <c r="AK158" s="32"/>
    </row>
    <row r="159" spans="1:37" s="41" customFormat="1" ht="14" x14ac:dyDescent="0.2">
      <c r="A159" s="40"/>
      <c r="B159" s="40"/>
      <c r="C159" s="40"/>
      <c r="D159" s="4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I159" s="32"/>
      <c r="AJ159" s="32"/>
      <c r="AK159" s="32"/>
    </row>
    <row r="160" spans="1:37" s="41" customFormat="1" ht="14" x14ac:dyDescent="0.2">
      <c r="A160" s="40"/>
      <c r="B160" s="40"/>
      <c r="C160" s="40"/>
      <c r="D160" s="4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I160" s="32"/>
      <c r="AJ160" s="32"/>
      <c r="AK160" s="32"/>
    </row>
    <row r="161" spans="1:37" s="41" customFormat="1" ht="14" x14ac:dyDescent="0.2">
      <c r="A161" s="40"/>
      <c r="B161" s="40"/>
      <c r="C161" s="40"/>
      <c r="D161" s="40"/>
      <c r="U161" s="42"/>
      <c r="V161" s="42"/>
      <c r="W161" s="42"/>
      <c r="X161" s="32"/>
      <c r="Y161" s="32"/>
      <c r="Z161" s="32"/>
      <c r="AA161" s="32"/>
      <c r="AB161" s="32"/>
      <c r="AC161" s="32"/>
      <c r="AD161" s="32"/>
      <c r="AE161" s="32"/>
      <c r="AF161" s="32"/>
      <c r="AI161" s="32"/>
      <c r="AJ161" s="32"/>
      <c r="AK161" s="32"/>
    </row>
    <row r="162" spans="1:37" s="41" customFormat="1" ht="14" x14ac:dyDescent="0.2">
      <c r="A162" s="40"/>
      <c r="B162" s="40"/>
      <c r="C162" s="40"/>
      <c r="D162" s="40"/>
      <c r="T162" s="42"/>
      <c r="X162" s="24"/>
      <c r="Y162" s="24"/>
      <c r="Z162" s="24"/>
      <c r="AA162" s="24"/>
      <c r="AB162" s="24"/>
      <c r="AC162" s="24"/>
      <c r="AD162" s="24"/>
      <c r="AE162" s="24"/>
      <c r="AF162" s="24"/>
      <c r="AI162" s="24"/>
      <c r="AJ162" s="24"/>
      <c r="AK162" s="24"/>
    </row>
    <row r="163" spans="1:37" ht="14" x14ac:dyDescent="0.2">
      <c r="B163" s="40"/>
      <c r="C163" s="40"/>
      <c r="D163" s="40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U163" s="41"/>
      <c r="V163" s="41"/>
      <c r="W163" s="41"/>
      <c r="X163" s="32"/>
      <c r="Y163" s="32"/>
      <c r="Z163" s="32"/>
      <c r="AA163" s="32"/>
      <c r="AB163" s="32"/>
      <c r="AC163" s="32"/>
      <c r="AD163" s="32"/>
      <c r="AE163" s="32"/>
      <c r="AF163" s="32"/>
      <c r="AG163" s="41"/>
      <c r="AH163" s="41"/>
      <c r="AI163" s="32"/>
      <c r="AJ163" s="32"/>
      <c r="AK163" s="32"/>
    </row>
    <row r="164" spans="1:37" ht="14" x14ac:dyDescent="0.2">
      <c r="U164" s="41"/>
      <c r="V164" s="41"/>
      <c r="W164" s="41"/>
      <c r="X164" s="32"/>
      <c r="Y164" s="32"/>
      <c r="Z164" s="32"/>
      <c r="AA164" s="32"/>
      <c r="AB164" s="32"/>
      <c r="AC164" s="32"/>
      <c r="AD164" s="32"/>
      <c r="AE164" s="32"/>
      <c r="AF164" s="32"/>
      <c r="AI164" s="32"/>
      <c r="AJ164" s="32"/>
      <c r="AK164" s="32"/>
    </row>
    <row r="165" spans="1:37" x14ac:dyDescent="0.2">
      <c r="U165" s="41"/>
      <c r="V165" s="41"/>
      <c r="W165" s="41"/>
    </row>
    <row r="166" spans="1:37" x14ac:dyDescent="0.2"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I166" s="41"/>
      <c r="AJ166" s="41"/>
      <c r="AK166" s="41"/>
    </row>
    <row r="167" spans="1:37" x14ac:dyDescent="0.2"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I167" s="41"/>
      <c r="AJ167" s="41"/>
      <c r="AK167" s="41"/>
    </row>
    <row r="168" spans="1:37" x14ac:dyDescent="0.2">
      <c r="X168" s="41"/>
      <c r="Y168" s="41"/>
      <c r="Z168" s="41"/>
      <c r="AA168" s="41"/>
      <c r="AB168" s="41"/>
      <c r="AC168" s="41"/>
      <c r="AD168" s="41"/>
      <c r="AE168" s="41"/>
      <c r="AF168" s="41"/>
      <c r="AI168" s="41"/>
      <c r="AJ168" s="41"/>
      <c r="AK168" s="41"/>
    </row>
    <row r="169" spans="1:37" x14ac:dyDescent="0.2">
      <c r="X169" s="41"/>
      <c r="Y169" s="41"/>
      <c r="Z169" s="41"/>
      <c r="AA169" s="41"/>
      <c r="AB169" s="41"/>
      <c r="AC169" s="41"/>
      <c r="AD169" s="41"/>
      <c r="AE169" s="41"/>
      <c r="AF169" s="41"/>
      <c r="AI169" s="41"/>
      <c r="AJ169" s="41"/>
      <c r="AK169" s="41"/>
    </row>
    <row r="170" spans="1:37" x14ac:dyDescent="0.2">
      <c r="X170" s="41"/>
      <c r="Y170" s="41"/>
      <c r="Z170" s="41"/>
      <c r="AA170" s="41"/>
      <c r="AB170" s="41"/>
      <c r="AC170" s="41"/>
      <c r="AD170" s="41"/>
      <c r="AE170" s="41"/>
      <c r="AF170" s="41"/>
      <c r="AI170" s="41"/>
      <c r="AJ170" s="41"/>
      <c r="AK170" s="41"/>
    </row>
    <row r="171" spans="1:37" x14ac:dyDescent="0.2">
      <c r="X171" s="41"/>
      <c r="Y171" s="41"/>
      <c r="Z171" s="41"/>
      <c r="AA171" s="41"/>
      <c r="AB171" s="41"/>
      <c r="AC171" s="41"/>
      <c r="AD171" s="41"/>
      <c r="AE171" s="41"/>
      <c r="AF171" s="41"/>
      <c r="AI171" s="41"/>
      <c r="AJ171" s="41"/>
      <c r="AK171" s="41"/>
    </row>
  </sheetData>
  <mergeCells count="11">
    <mergeCell ref="AE7:AK7"/>
    <mergeCell ref="AG9:AG10"/>
    <mergeCell ref="U12:V12"/>
    <mergeCell ref="B12:C12"/>
    <mergeCell ref="B13:C13"/>
    <mergeCell ref="E7:K7"/>
    <mergeCell ref="L7:R7"/>
    <mergeCell ref="X7:AD7"/>
    <mergeCell ref="N9:N10"/>
    <mergeCell ref="G9:G10"/>
    <mergeCell ref="Z9:Z10"/>
  </mergeCells>
  <phoneticPr fontId="7"/>
  <pageMargins left="0.39370078740157483" right="0.39370078740157483" top="0.74803149606299213" bottom="0" header="0.51181102362204722" footer="0.23622047244094491"/>
  <pageSetup paperSize="8" scale="57" firstPageNumber="346" fitToWidth="2" pageOrder="overThenDown" orientation="portrait" cellComments="asDisplayed" useFirstPageNumber="1" r:id="rId1"/>
  <headerFooter alignWithMargins="0"/>
  <colBreaks count="1" manualBreakCount="1">
    <brk id="19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１－２(b)</vt:lpstr>
      <vt:lpstr>'１－２(b)'!Print_Area</vt:lpstr>
      <vt:lpstr>'１－２(b)'!Print_Titles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2023-03-30T04:50:22Z</dcterms:created>
  <dcterms:modified xsi:type="dcterms:W3CDTF">2026-03-05T02:26:40Z</dcterms:modified>
</cp:coreProperties>
</file>