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filterPrivacy="1" codeName="ThisWorkbook" defaultThemeVersion="124226"/>
  <xr:revisionPtr revIDLastSave="0" documentId="13_ncr:1_{D4771B1D-60D7-4EEE-B4BC-84C1D21EA027}" xr6:coauthVersionLast="47" xr6:coauthVersionMax="47" xr10:uidLastSave="{00000000-0000-0000-0000-000000000000}"/>
  <bookViews>
    <workbookView xWindow="-110" yWindow="-110" windowWidth="38620" windowHeight="21100" activeTab="1" xr2:uid="{5F40901F-DF10-403B-9DEC-AE6B442EC6C0}"/>
  </bookViews>
  <sheets>
    <sheet name="１－１－１－A(b)" sheetId="4" r:id="rId1"/>
    <sheet name="１－１－１－B(b)" sheetId="5" r:id="rId2"/>
  </sheets>
  <definedNames>
    <definedName name="Q_拡大推計３_相関分析_総消費量_業務1">#REF!</definedName>
    <definedName name="Q_拡大推計３_相関分析_総消費量_業務2">#REF!</definedName>
    <definedName name="Q_拡大推計３_相関分析_総消費量_産業">#REF!</definedName>
    <definedName name="Q_拡大推計３売上高_相関分析_電力_製造業_中分類規模別">#REF!</definedName>
    <definedName name="Q_業種規模検証_データ作成_総消費量_活動指標_業務1">#REF!</definedName>
    <definedName name="Q_業種規模検証_データ作成_総消費量_活動指標_業務2">#REF!</definedName>
    <definedName name="Q_業種規模検証_データ作成_総消費量_活動指標_産業">#REF!</definedName>
    <definedName name="Q_業種規模検証_データ作成_燃料別_活動指標_業務1">#REF!</definedName>
    <definedName name="Q_業種規模検証_データ作成_燃料別_活動指標_業務2">#REF!</definedName>
    <definedName name="Q_業種規模検証_データ作成_燃料別_活動指標_産業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89" i="5" l="1"/>
  <c r="AE89" i="5"/>
  <c r="AD89" i="5"/>
  <c r="AC89" i="5"/>
  <c r="AB89" i="5"/>
  <c r="AA89" i="5"/>
  <c r="Z89" i="5"/>
  <c r="Y89" i="5"/>
  <c r="X89" i="5"/>
  <c r="W89" i="5"/>
  <c r="W12" i="5" s="1"/>
  <c r="V89" i="5"/>
  <c r="V12" i="5" s="1"/>
  <c r="AF80" i="5"/>
  <c r="AE80" i="5"/>
  <c r="AD80" i="5"/>
  <c r="AC80" i="5"/>
  <c r="AB80" i="5"/>
  <c r="AA80" i="5"/>
  <c r="Z80" i="5"/>
  <c r="Y80" i="5"/>
  <c r="X80" i="5"/>
  <c r="W80" i="5"/>
  <c r="V80" i="5"/>
  <c r="AF77" i="5"/>
  <c r="AE77" i="5"/>
  <c r="AD77" i="5"/>
  <c r="AC77" i="5"/>
  <c r="AB77" i="5"/>
  <c r="AA77" i="5"/>
  <c r="Z77" i="5"/>
  <c r="Y77" i="5"/>
  <c r="X77" i="5"/>
  <c r="W77" i="5"/>
  <c r="V77" i="5"/>
  <c r="AF73" i="5"/>
  <c r="AE73" i="5"/>
  <c r="AD73" i="5"/>
  <c r="AC73" i="5"/>
  <c r="AB73" i="5"/>
  <c r="AA73" i="5"/>
  <c r="Z73" i="5"/>
  <c r="Y73" i="5"/>
  <c r="X73" i="5"/>
  <c r="W73" i="5"/>
  <c r="V73" i="5"/>
  <c r="AF70" i="5"/>
  <c r="AE70" i="5"/>
  <c r="AE12" i="5" s="1"/>
  <c r="AD70" i="5"/>
  <c r="AC70" i="5"/>
  <c r="AB70" i="5"/>
  <c r="AA70" i="5"/>
  <c r="Z70" i="5"/>
  <c r="Y70" i="5"/>
  <c r="X70" i="5"/>
  <c r="W70" i="5"/>
  <c r="V70" i="5"/>
  <c r="AF66" i="5"/>
  <c r="AE66" i="5"/>
  <c r="AD66" i="5"/>
  <c r="AC66" i="5"/>
  <c r="AB66" i="5"/>
  <c r="AA66" i="5"/>
  <c r="Z66" i="5"/>
  <c r="Y66" i="5"/>
  <c r="X66" i="5"/>
  <c r="W66" i="5"/>
  <c r="V66" i="5"/>
  <c r="AF62" i="5"/>
  <c r="AE62" i="5"/>
  <c r="AD62" i="5"/>
  <c r="AC62" i="5"/>
  <c r="AB62" i="5"/>
  <c r="AA62" i="5"/>
  <c r="Z62" i="5"/>
  <c r="Y62" i="5"/>
  <c r="X62" i="5"/>
  <c r="W62" i="5"/>
  <c r="V62" i="5"/>
  <c r="AF57" i="5"/>
  <c r="AE57" i="5"/>
  <c r="AD57" i="5"/>
  <c r="AC57" i="5"/>
  <c r="AB57" i="5"/>
  <c r="AA57" i="5"/>
  <c r="Z57" i="5"/>
  <c r="Y57" i="5"/>
  <c r="X57" i="5"/>
  <c r="W57" i="5"/>
  <c r="V57" i="5"/>
  <c r="AF53" i="5"/>
  <c r="AE53" i="5"/>
  <c r="AD53" i="5"/>
  <c r="AC53" i="5"/>
  <c r="AB53" i="5"/>
  <c r="AA53" i="5"/>
  <c r="Z53" i="5"/>
  <c r="Y53" i="5"/>
  <c r="X53" i="5"/>
  <c r="W53" i="5"/>
  <c r="V53" i="5"/>
  <c r="AF46" i="5"/>
  <c r="AE46" i="5"/>
  <c r="AD46" i="5"/>
  <c r="AC46" i="5"/>
  <c r="AB46" i="5"/>
  <c r="AA46" i="5"/>
  <c r="Z46" i="5"/>
  <c r="Y46" i="5"/>
  <c r="X46" i="5"/>
  <c r="W46" i="5"/>
  <c r="V46" i="5"/>
  <c r="AF33" i="5"/>
  <c r="AE33" i="5"/>
  <c r="AD33" i="5"/>
  <c r="AC33" i="5"/>
  <c r="AB33" i="5"/>
  <c r="AA33" i="5"/>
  <c r="Z33" i="5"/>
  <c r="Y33" i="5"/>
  <c r="X33" i="5"/>
  <c r="W33" i="5"/>
  <c r="V33" i="5"/>
  <c r="O27" i="5"/>
  <c r="N27" i="5"/>
  <c r="M27" i="5"/>
  <c r="L27" i="5"/>
  <c r="K27" i="5"/>
  <c r="J27" i="5"/>
  <c r="I27" i="5"/>
  <c r="H27" i="5"/>
  <c r="G27" i="5"/>
  <c r="F27" i="5"/>
  <c r="E27" i="5"/>
  <c r="O26" i="5"/>
  <c r="N26" i="5"/>
  <c r="M26" i="5"/>
  <c r="L26" i="5"/>
  <c r="K26" i="5"/>
  <c r="J26" i="5"/>
  <c r="I26" i="5"/>
  <c r="H26" i="5"/>
  <c r="G26" i="5"/>
  <c r="F26" i="5"/>
  <c r="E26" i="5"/>
  <c r="AF24" i="5"/>
  <c r="AE24" i="5"/>
  <c r="AD24" i="5"/>
  <c r="AC24" i="5"/>
  <c r="AB24" i="5"/>
  <c r="AA24" i="5"/>
  <c r="Z24" i="5"/>
  <c r="Y24" i="5"/>
  <c r="X24" i="5"/>
  <c r="W24" i="5"/>
  <c r="V24" i="5"/>
  <c r="O22" i="5"/>
  <c r="N22" i="5"/>
  <c r="M22" i="5"/>
  <c r="L22" i="5"/>
  <c r="K22" i="5"/>
  <c r="J22" i="5"/>
  <c r="I22" i="5"/>
  <c r="H22" i="5"/>
  <c r="G22" i="5"/>
  <c r="F22" i="5"/>
  <c r="E22" i="5"/>
  <c r="O20" i="5"/>
  <c r="N20" i="5"/>
  <c r="M20" i="5"/>
  <c r="L20" i="5"/>
  <c r="K20" i="5"/>
  <c r="J20" i="5"/>
  <c r="I20" i="5"/>
  <c r="H20" i="5"/>
  <c r="G20" i="5"/>
  <c r="F20" i="5"/>
  <c r="E20" i="5"/>
  <c r="AF18" i="5"/>
  <c r="AE18" i="5"/>
  <c r="AD18" i="5"/>
  <c r="AC18" i="5"/>
  <c r="AB18" i="5"/>
  <c r="AA18" i="5"/>
  <c r="Z18" i="5"/>
  <c r="Y18" i="5"/>
  <c r="X18" i="5"/>
  <c r="W18" i="5"/>
  <c r="V18" i="5"/>
  <c r="O17" i="5"/>
  <c r="N17" i="5"/>
  <c r="M17" i="5"/>
  <c r="L17" i="5"/>
  <c r="K17" i="5"/>
  <c r="J17" i="5"/>
  <c r="I17" i="5"/>
  <c r="H17" i="5"/>
  <c r="G17" i="5"/>
  <c r="F17" i="5"/>
  <c r="E17" i="5"/>
  <c r="O14" i="5"/>
  <c r="N14" i="5"/>
  <c r="M14" i="5"/>
  <c r="L14" i="5"/>
  <c r="L13" i="5" s="1"/>
  <c r="K14" i="5"/>
  <c r="J14" i="5"/>
  <c r="I14" i="5"/>
  <c r="H14" i="5"/>
  <c r="G14" i="5"/>
  <c r="F14" i="5"/>
  <c r="E14" i="5"/>
  <c r="O13" i="5"/>
  <c r="N13" i="5"/>
  <c r="M13" i="5"/>
  <c r="K13" i="5"/>
  <c r="J13" i="5"/>
  <c r="I13" i="5"/>
  <c r="H13" i="5"/>
  <c r="G13" i="5"/>
  <c r="F13" i="5"/>
  <c r="E13" i="5"/>
  <c r="AF13" i="5"/>
  <c r="AE13" i="5"/>
  <c r="AD13" i="5"/>
  <c r="AC13" i="5"/>
  <c r="AB13" i="5"/>
  <c r="AA13" i="5"/>
  <c r="Z13" i="5"/>
  <c r="Y13" i="5"/>
  <c r="X13" i="5"/>
  <c r="W13" i="5"/>
  <c r="V13" i="5"/>
  <c r="AF12" i="5"/>
  <c r="AD12" i="5"/>
  <c r="AC12" i="5"/>
  <c r="AB12" i="5"/>
  <c r="AA12" i="5"/>
  <c r="Z12" i="5"/>
  <c r="Y12" i="5"/>
  <c r="X12" i="5"/>
  <c r="L75" i="5"/>
  <c r="G75" i="5" s="1"/>
  <c r="L73" i="5"/>
  <c r="G73" i="5" s="1"/>
  <c r="L71" i="5"/>
  <c r="G71" i="5"/>
  <c r="L69" i="5"/>
  <c r="G69" i="5"/>
  <c r="L67" i="5"/>
  <c r="G67" i="5"/>
  <c r="L65" i="5"/>
  <c r="G65" i="5" s="1"/>
  <c r="L63" i="5"/>
  <c r="G63" i="5"/>
  <c r="L61" i="5"/>
  <c r="G61" i="5"/>
  <c r="L59" i="5"/>
  <c r="G59" i="5"/>
  <c r="L57" i="5"/>
  <c r="G57" i="5"/>
  <c r="L55" i="5"/>
  <c r="G55" i="5"/>
  <c r="L53" i="5"/>
  <c r="G53" i="5"/>
  <c r="L51" i="5"/>
  <c r="G51" i="5"/>
  <c r="L49" i="5"/>
  <c r="G49" i="5"/>
  <c r="L47" i="5"/>
  <c r="G47" i="5"/>
  <c r="L45" i="5"/>
  <c r="G45" i="5"/>
  <c r="L43" i="5"/>
  <c r="G43" i="5"/>
  <c r="L41" i="5"/>
  <c r="G41" i="5" s="1"/>
  <c r="L39" i="5"/>
  <c r="G39" i="5"/>
  <c r="L37" i="5"/>
  <c r="G37" i="5"/>
  <c r="L35" i="5"/>
  <c r="G35" i="5"/>
  <c r="L33" i="5"/>
  <c r="G33" i="5"/>
  <c r="L31" i="5"/>
  <c r="G31" i="5"/>
  <c r="L29" i="5"/>
  <c r="G29" i="5"/>
  <c r="AC91" i="5"/>
  <c r="X91" i="5"/>
  <c r="AC90" i="5"/>
  <c r="X90" i="5"/>
  <c r="AC88" i="5"/>
  <c r="X88" i="5"/>
  <c r="AC87" i="5"/>
  <c r="X87" i="5"/>
  <c r="AC86" i="5"/>
  <c r="X86" i="5"/>
  <c r="AC85" i="5"/>
  <c r="X85" i="5"/>
  <c r="AC84" i="5"/>
  <c r="X84" i="5"/>
  <c r="AC83" i="5"/>
  <c r="X83" i="5"/>
  <c r="AC82" i="5"/>
  <c r="X82" i="5"/>
  <c r="AC81" i="5"/>
  <c r="X81" i="5"/>
  <c r="AC79" i="5"/>
  <c r="X79" i="5"/>
  <c r="AC78" i="5"/>
  <c r="X78" i="5"/>
  <c r="AC76" i="5"/>
  <c r="X76" i="5" s="1"/>
  <c r="AC75" i="5"/>
  <c r="X75" i="5"/>
  <c r="AC74" i="5"/>
  <c r="X74" i="5"/>
  <c r="AC72" i="5"/>
  <c r="X72" i="5"/>
  <c r="AC71" i="5"/>
  <c r="X71" i="5" s="1"/>
  <c r="AC69" i="5"/>
  <c r="X69" i="5" s="1"/>
  <c r="AC68" i="5"/>
  <c r="X68" i="5"/>
  <c r="AC67" i="5"/>
  <c r="X67" i="5"/>
  <c r="AC65" i="5"/>
  <c r="X65" i="5"/>
  <c r="AC64" i="5"/>
  <c r="X64" i="5"/>
  <c r="AC63" i="5"/>
  <c r="X63" i="5"/>
  <c r="AC61" i="5"/>
  <c r="X61" i="5"/>
  <c r="AC60" i="5"/>
  <c r="X60" i="5"/>
  <c r="AC59" i="5"/>
  <c r="X59" i="5"/>
  <c r="AC58" i="5"/>
  <c r="X58" i="5"/>
  <c r="AC56" i="5"/>
  <c r="X56" i="5"/>
  <c r="AC55" i="5"/>
  <c r="X55" i="5" s="1"/>
  <c r="AC54" i="5"/>
  <c r="X54" i="5"/>
  <c r="AC52" i="5"/>
  <c r="X52" i="5"/>
  <c r="AC51" i="5"/>
  <c r="X51" i="5"/>
  <c r="AC50" i="5"/>
  <c r="X50" i="5"/>
  <c r="AC49" i="5"/>
  <c r="X49" i="5"/>
  <c r="AC48" i="5"/>
  <c r="X48" i="5"/>
  <c r="AC47" i="5"/>
  <c r="X47" i="5"/>
  <c r="AC45" i="5"/>
  <c r="X45" i="5"/>
  <c r="AC44" i="5"/>
  <c r="X44" i="5"/>
  <c r="AC43" i="5"/>
  <c r="X43" i="5"/>
  <c r="AC42" i="5"/>
  <c r="X42" i="5" s="1"/>
  <c r="AC41" i="5"/>
  <c r="X41" i="5"/>
  <c r="AC40" i="5"/>
  <c r="X40" i="5"/>
  <c r="AC39" i="5"/>
  <c r="X39" i="5"/>
  <c r="AC38" i="5"/>
  <c r="X38" i="5"/>
  <c r="AC37" i="5"/>
  <c r="X37" i="5"/>
  <c r="AC36" i="5"/>
  <c r="X36" i="5"/>
  <c r="AC35" i="5"/>
  <c r="X35" i="5" s="1"/>
  <c r="AC34" i="5"/>
  <c r="X34" i="5"/>
  <c r="AC32" i="5"/>
  <c r="X32" i="5"/>
  <c r="AC31" i="5"/>
  <c r="X31" i="5"/>
  <c r="AC30" i="5"/>
  <c r="X30" i="5"/>
  <c r="AC29" i="5"/>
  <c r="X29" i="5"/>
  <c r="AC28" i="5"/>
  <c r="X28" i="5"/>
  <c r="AC27" i="5"/>
  <c r="X27" i="5"/>
  <c r="AC26" i="5"/>
  <c r="X26" i="5"/>
  <c r="AC25" i="5"/>
  <c r="X25" i="5"/>
  <c r="AC23" i="5"/>
  <c r="X23" i="5"/>
  <c r="AC22" i="5"/>
  <c r="X22" i="5"/>
  <c r="AC21" i="5"/>
  <c r="X21" i="5"/>
  <c r="AC20" i="5"/>
  <c r="X20" i="5"/>
  <c r="AC19" i="5"/>
  <c r="X19" i="5"/>
  <c r="AC17" i="5"/>
  <c r="X17" i="5"/>
  <c r="AC16" i="5"/>
  <c r="X16" i="5"/>
  <c r="AC15" i="5"/>
  <c r="X15" i="5"/>
  <c r="AC14" i="5"/>
  <c r="X14" i="5"/>
  <c r="L74" i="5"/>
  <c r="G74" i="5"/>
  <c r="L72" i="5"/>
  <c r="G72" i="5"/>
  <c r="L70" i="5"/>
  <c r="G70" i="5"/>
  <c r="L68" i="5"/>
  <c r="G68" i="5"/>
  <c r="L66" i="5"/>
  <c r="G66" i="5"/>
  <c r="L64" i="5"/>
  <c r="G64" i="5"/>
  <c r="L62" i="5"/>
  <c r="G62" i="5"/>
  <c r="L60" i="5"/>
  <c r="G60" i="5"/>
  <c r="L58" i="5"/>
  <c r="G58" i="5"/>
  <c r="L56" i="5"/>
  <c r="G56" i="5"/>
  <c r="L54" i="5"/>
  <c r="G54" i="5"/>
  <c r="L52" i="5"/>
  <c r="G52" i="5"/>
  <c r="L50" i="5"/>
  <c r="G50" i="5"/>
  <c r="L48" i="5"/>
  <c r="G48" i="5"/>
  <c r="L46" i="5"/>
  <c r="G46" i="5"/>
  <c r="L44" i="5"/>
  <c r="G44" i="5"/>
  <c r="L42" i="5"/>
  <c r="G42" i="5"/>
  <c r="L40" i="5"/>
  <c r="G40" i="5"/>
  <c r="L38" i="5"/>
  <c r="G38" i="5"/>
  <c r="L36" i="5"/>
  <c r="G36" i="5"/>
  <c r="L34" i="5"/>
  <c r="G34" i="5"/>
  <c r="L32" i="5"/>
  <c r="G32" i="5"/>
  <c r="L30" i="5"/>
  <c r="G30" i="5"/>
  <c r="L28" i="5"/>
  <c r="G28" i="5"/>
  <c r="L25" i="5"/>
  <c r="G25" i="5"/>
  <c r="L24" i="5"/>
  <c r="G24" i="5"/>
  <c r="L23" i="5"/>
  <c r="G23" i="5"/>
  <c r="L21" i="5"/>
  <c r="G21" i="5"/>
  <c r="L19" i="5"/>
  <c r="G19" i="5"/>
  <c r="L18" i="5"/>
  <c r="G18" i="5"/>
  <c r="L16" i="5"/>
  <c r="G16" i="5"/>
  <c r="L15" i="5"/>
  <c r="G15" i="5" s="1"/>
  <c r="O12" i="5" l="1"/>
  <c r="N12" i="5"/>
  <c r="M12" i="5"/>
  <c r="L12" i="5"/>
  <c r="K12" i="5"/>
  <c r="J12" i="5"/>
  <c r="I12" i="5"/>
  <c r="H12" i="5"/>
  <c r="G12" i="5"/>
  <c r="F12" i="5"/>
  <c r="E12" i="5"/>
</calcChain>
</file>

<file path=xl/sharedStrings.xml><?xml version="1.0" encoding="utf-8"?>
<sst xmlns="http://schemas.openxmlformats.org/spreadsheetml/2006/main" count="538" uniqueCount="248">
  <si>
    <t>業種計</t>
    <rPh sb="0" eb="2">
      <t>ギョウシュ</t>
    </rPh>
    <rPh sb="2" eb="3">
      <t>ケイ</t>
    </rPh>
    <phoneticPr fontId="4"/>
  </si>
  <si>
    <t>M</t>
    <phoneticPr fontId="4"/>
  </si>
  <si>
    <t>N</t>
    <phoneticPr fontId="4"/>
  </si>
  <si>
    <t>O</t>
    <phoneticPr fontId="4"/>
  </si>
  <si>
    <t>Q</t>
    <phoneticPr fontId="4"/>
  </si>
  <si>
    <t>R</t>
    <phoneticPr fontId="4"/>
  </si>
  <si>
    <t>飲料・たばこ・飼料製造業</t>
  </si>
  <si>
    <t>家具・装備品製造業</t>
  </si>
  <si>
    <t>パルプ・紙・紙加工品製造業</t>
  </si>
  <si>
    <t>印刷・同関連業</t>
  </si>
  <si>
    <t>化学工業</t>
  </si>
  <si>
    <t>石油製品・石炭製品製造業</t>
  </si>
  <si>
    <t>ゴム製品製造業</t>
  </si>
  <si>
    <t>なめし革・同製品・毛皮製造業</t>
  </si>
  <si>
    <t>窯業・土石製品製造業</t>
  </si>
  <si>
    <t>鉄鋼業</t>
  </si>
  <si>
    <t>非鉄金属製造業</t>
  </si>
  <si>
    <t>金属製品製造業</t>
  </si>
  <si>
    <t>受入</t>
    <rPh sb="0" eb="2">
      <t>ウケイレ</t>
    </rPh>
    <phoneticPr fontId="4"/>
  </si>
  <si>
    <t>消費</t>
    <rPh sb="0" eb="2">
      <t>ショウヒ</t>
    </rPh>
    <phoneticPr fontId="4"/>
  </si>
  <si>
    <t>発生・回収</t>
    <rPh sb="0" eb="2">
      <t>ハッセイ</t>
    </rPh>
    <rPh sb="3" eb="5">
      <t>カイシュウ</t>
    </rPh>
    <phoneticPr fontId="4"/>
  </si>
  <si>
    <t>または生産</t>
    <rPh sb="3" eb="5">
      <t>セイサン</t>
    </rPh>
    <phoneticPr fontId="4"/>
  </si>
  <si>
    <t>コジェネ用</t>
  </si>
  <si>
    <t>原料用</t>
    <rPh sb="0" eb="3">
      <t>ゲンリョウヨウ</t>
    </rPh>
    <phoneticPr fontId="4"/>
  </si>
  <si>
    <t>その他用</t>
    <rPh sb="2" eb="3">
      <t>タ</t>
    </rPh>
    <rPh sb="3" eb="4">
      <t>ヨウ</t>
    </rPh>
    <phoneticPr fontId="4"/>
  </si>
  <si>
    <t>払出</t>
    <rPh sb="0" eb="2">
      <t>ハライダシ</t>
    </rPh>
    <phoneticPr fontId="4"/>
  </si>
  <si>
    <t>燃料・電力・蒸気受払</t>
    <rPh sb="0" eb="2">
      <t>ネンリョウ</t>
    </rPh>
    <rPh sb="3" eb="5">
      <t>デンリョク</t>
    </rPh>
    <rPh sb="6" eb="8">
      <t>ジョウキ</t>
    </rPh>
    <rPh sb="8" eb="10">
      <t>ウケハラ</t>
    </rPh>
    <phoneticPr fontId="7"/>
  </si>
  <si>
    <t>B　熱量単位表</t>
    <rPh sb="2" eb="4">
      <t>ネツリョウ</t>
    </rPh>
    <rPh sb="4" eb="6">
      <t>タンイ</t>
    </rPh>
    <rPh sb="6" eb="7">
      <t>ヒョウ</t>
    </rPh>
    <phoneticPr fontId="7"/>
  </si>
  <si>
    <t>（１）燃料受払　①業種別表</t>
    <phoneticPr fontId="4"/>
  </si>
  <si>
    <t>　</t>
    <phoneticPr fontId="7"/>
  </si>
  <si>
    <t>（１）燃料受払　①業種別表</t>
    <phoneticPr fontId="4"/>
  </si>
  <si>
    <t>A　固有単位表</t>
    <rPh sb="2" eb="4">
      <t>コユウ</t>
    </rPh>
    <rPh sb="4" eb="6">
      <t>タンイ</t>
    </rPh>
    <rPh sb="6" eb="7">
      <t>ヒョウ</t>
    </rPh>
    <phoneticPr fontId="7"/>
  </si>
  <si>
    <t>注：</t>
    <rPh sb="0" eb="1">
      <t>チュウ</t>
    </rPh>
    <phoneticPr fontId="7"/>
  </si>
  <si>
    <t>（↓左頁より）</t>
    <rPh sb="2" eb="3">
      <t>ヒダリ</t>
    </rPh>
    <rPh sb="3" eb="4">
      <t>ページ</t>
    </rPh>
    <phoneticPr fontId="7"/>
  </si>
  <si>
    <t>（↓右頁に続く）</t>
    <rPh sb="3" eb="4">
      <t>ページ</t>
    </rPh>
    <phoneticPr fontId="7"/>
  </si>
  <si>
    <t>農業</t>
    <rPh sb="0" eb="2">
      <t>ノウギョウ</t>
    </rPh>
    <phoneticPr fontId="4"/>
  </si>
  <si>
    <t>サービス業（他に分類されないもの）</t>
    <phoneticPr fontId="4"/>
  </si>
  <si>
    <t>K</t>
    <phoneticPr fontId="4"/>
  </si>
  <si>
    <t>L</t>
    <phoneticPr fontId="4"/>
  </si>
  <si>
    <t>不動産取引業</t>
    <phoneticPr fontId="4"/>
  </si>
  <si>
    <t>不動産賃貸業・管理業</t>
    <phoneticPr fontId="4"/>
  </si>
  <si>
    <t>宿泊業</t>
    <phoneticPr fontId="4"/>
  </si>
  <si>
    <t>学術・開発研究機関</t>
    <phoneticPr fontId="4"/>
  </si>
  <si>
    <t>洗濯・理容・美容・浴場業</t>
    <phoneticPr fontId="4"/>
  </si>
  <si>
    <t>その他の生活関連サービス業</t>
    <phoneticPr fontId="4"/>
  </si>
  <si>
    <t>娯楽業</t>
    <phoneticPr fontId="4"/>
  </si>
  <si>
    <t>物品賃貸業</t>
    <phoneticPr fontId="4"/>
  </si>
  <si>
    <t>広告業</t>
    <phoneticPr fontId="4"/>
  </si>
  <si>
    <t>インターネット附随サービス業</t>
    <rPh sb="7" eb="9">
      <t>フズイ</t>
    </rPh>
    <phoneticPr fontId="4"/>
  </si>
  <si>
    <t>協同組織金融業</t>
    <rPh sb="0" eb="2">
      <t>キョウドウ</t>
    </rPh>
    <phoneticPr fontId="4"/>
  </si>
  <si>
    <t>P</t>
    <phoneticPr fontId="4"/>
  </si>
  <si>
    <t>原油換算</t>
    <rPh sb="0" eb="2">
      <t>ゲンユ</t>
    </rPh>
    <rPh sb="2" eb="4">
      <t>カンザン</t>
    </rPh>
    <phoneticPr fontId="7"/>
  </si>
  <si>
    <t>10^3kl</t>
    <phoneticPr fontId="4"/>
  </si>
  <si>
    <t>生産ボイラ用</t>
    <rPh sb="0" eb="2">
      <t>セイサン</t>
    </rPh>
    <rPh sb="5" eb="6">
      <t>ヨウ</t>
    </rPh>
    <phoneticPr fontId="4"/>
  </si>
  <si>
    <t>発電ボイラ用</t>
    <rPh sb="0" eb="2">
      <t>ハツデン</t>
    </rPh>
    <rPh sb="5" eb="6">
      <t>ヨウ</t>
    </rPh>
    <phoneticPr fontId="7"/>
  </si>
  <si>
    <t>ディーゼル</t>
    <phoneticPr fontId="7"/>
  </si>
  <si>
    <t>F～S　　業務部門計</t>
    <rPh sb="5" eb="7">
      <t>ギョウム</t>
    </rPh>
    <rPh sb="7" eb="9">
      <t>ブモン</t>
    </rPh>
    <rPh sb="9" eb="10">
      <t>ケイ</t>
    </rPh>
    <phoneticPr fontId="4"/>
  </si>
  <si>
    <t>F～S</t>
    <phoneticPr fontId="4"/>
  </si>
  <si>
    <t>A～D　　非製造業計</t>
    <rPh sb="5" eb="6">
      <t>ヒ</t>
    </rPh>
    <rPh sb="6" eb="9">
      <t>セイゾウギョウ</t>
    </rPh>
    <rPh sb="9" eb="10">
      <t>ケイ</t>
    </rPh>
    <phoneticPr fontId="4"/>
  </si>
  <si>
    <t>A～D</t>
    <phoneticPr fontId="4"/>
  </si>
  <si>
    <t>F</t>
    <phoneticPr fontId="4"/>
  </si>
  <si>
    <t>電気・ガス・熱供給・水道業</t>
    <phoneticPr fontId="4"/>
  </si>
  <si>
    <t>A</t>
    <phoneticPr fontId="4"/>
  </si>
  <si>
    <t>農業，林業</t>
    <phoneticPr fontId="4"/>
  </si>
  <si>
    <t>電気業</t>
    <phoneticPr fontId="4"/>
  </si>
  <si>
    <t>ガス業</t>
    <phoneticPr fontId="4"/>
  </si>
  <si>
    <t>林業</t>
    <phoneticPr fontId="4"/>
  </si>
  <si>
    <t>熱供給業</t>
    <rPh sb="0" eb="1">
      <t>ネツ</t>
    </rPh>
    <rPh sb="1" eb="3">
      <t>キョウキュウ</t>
    </rPh>
    <rPh sb="3" eb="4">
      <t>ギョウ</t>
    </rPh>
    <phoneticPr fontId="4"/>
  </si>
  <si>
    <t>B</t>
    <phoneticPr fontId="4"/>
  </si>
  <si>
    <t>漁業</t>
    <phoneticPr fontId="4"/>
  </si>
  <si>
    <t>水道業</t>
    <phoneticPr fontId="4"/>
  </si>
  <si>
    <t>漁業（水産養殖業を除く）</t>
    <phoneticPr fontId="4"/>
  </si>
  <si>
    <t>G</t>
    <phoneticPr fontId="4"/>
  </si>
  <si>
    <t>情報通信業</t>
    <phoneticPr fontId="4"/>
  </si>
  <si>
    <t>水産養殖業</t>
    <phoneticPr fontId="4"/>
  </si>
  <si>
    <t>通信業</t>
    <phoneticPr fontId="4"/>
  </si>
  <si>
    <t>C</t>
    <phoneticPr fontId="4"/>
  </si>
  <si>
    <t>鉱業，採石業，砂利採取業</t>
    <phoneticPr fontId="4"/>
  </si>
  <si>
    <t>放送業</t>
    <phoneticPr fontId="4"/>
  </si>
  <si>
    <t>情報サービス業</t>
    <phoneticPr fontId="4"/>
  </si>
  <si>
    <t>D</t>
    <phoneticPr fontId="4"/>
  </si>
  <si>
    <t>建設業</t>
    <phoneticPr fontId="4"/>
  </si>
  <si>
    <t>総合工事業</t>
    <phoneticPr fontId="4"/>
  </si>
  <si>
    <t>映像・音声・文字情報制作業</t>
    <phoneticPr fontId="4"/>
  </si>
  <si>
    <t xml:space="preserve">職別工事業(設備工事業を除く) </t>
    <phoneticPr fontId="4"/>
  </si>
  <si>
    <t>H</t>
    <phoneticPr fontId="4"/>
  </si>
  <si>
    <t>運輸業，郵便業</t>
    <phoneticPr fontId="4"/>
  </si>
  <si>
    <t>設備工事業</t>
    <phoneticPr fontId="4"/>
  </si>
  <si>
    <t>鉄道業</t>
    <phoneticPr fontId="4"/>
  </si>
  <si>
    <t>E</t>
    <phoneticPr fontId="4"/>
  </si>
  <si>
    <t>製造業</t>
    <phoneticPr fontId="4"/>
  </si>
  <si>
    <t>道路旅客運送業</t>
    <phoneticPr fontId="4"/>
  </si>
  <si>
    <t>道路貨物運送業</t>
    <phoneticPr fontId="4"/>
  </si>
  <si>
    <t>食料品製造業</t>
    <phoneticPr fontId="4"/>
  </si>
  <si>
    <t>水運業</t>
    <phoneticPr fontId="4"/>
  </si>
  <si>
    <t>航空運輸業</t>
    <phoneticPr fontId="4"/>
  </si>
  <si>
    <t>倉庫業</t>
    <phoneticPr fontId="4"/>
  </si>
  <si>
    <t>運輸に附帯するサービス業</t>
    <phoneticPr fontId="4"/>
  </si>
  <si>
    <t>繊維業</t>
    <phoneticPr fontId="4"/>
  </si>
  <si>
    <t>郵便業（信書便事業を含む）</t>
    <phoneticPr fontId="4"/>
  </si>
  <si>
    <t>I</t>
    <phoneticPr fontId="4"/>
  </si>
  <si>
    <t xml:space="preserve">卸売業，小売業 </t>
    <phoneticPr fontId="4"/>
  </si>
  <si>
    <t>12</t>
    <phoneticPr fontId="4"/>
  </si>
  <si>
    <t>木材・木製品製造業（家具を除く）</t>
    <phoneticPr fontId="4"/>
  </si>
  <si>
    <t>各種商品卸売業</t>
  </si>
  <si>
    <t>繊維・衣服等卸売業</t>
  </si>
  <si>
    <t>13</t>
    <phoneticPr fontId="4"/>
  </si>
  <si>
    <t>飲食料品卸売業</t>
  </si>
  <si>
    <t>建築材料，鉱物・金属材料等卸売業</t>
  </si>
  <si>
    <t>14</t>
    <phoneticPr fontId="4"/>
  </si>
  <si>
    <t>機械器具卸売業</t>
  </si>
  <si>
    <t>その他の卸売業</t>
  </si>
  <si>
    <t>15</t>
    <phoneticPr fontId="4"/>
  </si>
  <si>
    <t>各種商品小売業</t>
  </si>
  <si>
    <t>織物・衣服・身の回り品小売業</t>
  </si>
  <si>
    <t>16</t>
    <phoneticPr fontId="4"/>
  </si>
  <si>
    <t>飲食料品小売業</t>
  </si>
  <si>
    <t>機械器具小売業</t>
  </si>
  <si>
    <t>17</t>
    <phoneticPr fontId="4"/>
  </si>
  <si>
    <t>その他の小売業</t>
  </si>
  <si>
    <t>J</t>
    <phoneticPr fontId="4"/>
  </si>
  <si>
    <t>金融業，保険業</t>
    <phoneticPr fontId="4"/>
  </si>
  <si>
    <t>18</t>
    <phoneticPr fontId="4"/>
  </si>
  <si>
    <t>プラスチック製品製造業（別掲を除く）</t>
    <phoneticPr fontId="4"/>
  </si>
  <si>
    <t>銀行業</t>
    <phoneticPr fontId="4"/>
  </si>
  <si>
    <t>19</t>
    <phoneticPr fontId="4"/>
  </si>
  <si>
    <t>貸金業，クレジットカード業等非預金信用機関</t>
    <phoneticPr fontId="4"/>
  </si>
  <si>
    <t>金融商品取引業，商品先物取引業</t>
    <phoneticPr fontId="4"/>
  </si>
  <si>
    <t>20</t>
    <phoneticPr fontId="4"/>
  </si>
  <si>
    <t>補助的金融業等</t>
    <phoneticPr fontId="4"/>
  </si>
  <si>
    <t>21</t>
    <phoneticPr fontId="4"/>
  </si>
  <si>
    <t>不動産業，物品賃貸業</t>
    <phoneticPr fontId="4"/>
  </si>
  <si>
    <t>22</t>
    <phoneticPr fontId="4"/>
  </si>
  <si>
    <t>23</t>
    <phoneticPr fontId="4"/>
  </si>
  <si>
    <t>学術研究，専門・技術サービス業</t>
    <phoneticPr fontId="4"/>
  </si>
  <si>
    <t>24</t>
    <phoneticPr fontId="4"/>
  </si>
  <si>
    <t xml:space="preserve">専門サービス業（他に分類されないもの） </t>
    <phoneticPr fontId="4"/>
  </si>
  <si>
    <t>25</t>
    <phoneticPr fontId="4"/>
  </si>
  <si>
    <t>はん用機械器具製造業</t>
    <phoneticPr fontId="4"/>
  </si>
  <si>
    <t>技術サービス業（他に分類されないもの）</t>
    <phoneticPr fontId="4"/>
  </si>
  <si>
    <t>宿泊業，飲食サービス業</t>
    <phoneticPr fontId="4"/>
  </si>
  <si>
    <t>26</t>
    <phoneticPr fontId="4"/>
  </si>
  <si>
    <t>生産用機械器具製造業</t>
    <phoneticPr fontId="4"/>
  </si>
  <si>
    <t>飲食店</t>
    <phoneticPr fontId="4"/>
  </si>
  <si>
    <t>27</t>
    <phoneticPr fontId="4"/>
  </si>
  <si>
    <t>業務用機械器具製造業</t>
    <phoneticPr fontId="4"/>
  </si>
  <si>
    <t>持ち帰り・配達飲食サービス業</t>
    <phoneticPr fontId="4"/>
  </si>
  <si>
    <t>生活関連サービス業，娯楽業</t>
    <phoneticPr fontId="4"/>
  </si>
  <si>
    <t>28</t>
    <phoneticPr fontId="4"/>
  </si>
  <si>
    <t>電子部品・デバイス・電子回路製造業</t>
    <phoneticPr fontId="4"/>
  </si>
  <si>
    <t>電気機械器具製造業</t>
    <phoneticPr fontId="4"/>
  </si>
  <si>
    <t>教育，学習支援業</t>
    <phoneticPr fontId="4"/>
  </si>
  <si>
    <t>情報通信機械器具製造業</t>
    <phoneticPr fontId="4"/>
  </si>
  <si>
    <t>学校教育</t>
  </si>
  <si>
    <t>その他の教育，学習支援業</t>
  </si>
  <si>
    <t>医療，福祉</t>
    <phoneticPr fontId="4"/>
  </si>
  <si>
    <t>医療業</t>
  </si>
  <si>
    <t xml:space="preserve">その他の製造業 </t>
    <phoneticPr fontId="4"/>
  </si>
  <si>
    <t>保健衛生</t>
  </si>
  <si>
    <t>社会保険・社会福祉・介護事業</t>
  </si>
  <si>
    <t>複合サービス事業</t>
    <phoneticPr fontId="4"/>
  </si>
  <si>
    <t>郵便局</t>
  </si>
  <si>
    <t>協同組合（他に分類されないもの）</t>
  </si>
  <si>
    <t>廃棄物処理業</t>
  </si>
  <si>
    <t>自動車整備業</t>
  </si>
  <si>
    <t>機械等修理業（別掲を除く）</t>
  </si>
  <si>
    <t>職業紹介・労働者派遣業</t>
  </si>
  <si>
    <t>その他の事業サービス業</t>
  </si>
  <si>
    <t>政治・経済・文化団体</t>
  </si>
  <si>
    <t>宗教</t>
  </si>
  <si>
    <t>その他のサービス業</t>
  </si>
  <si>
    <t>S</t>
    <phoneticPr fontId="4"/>
  </si>
  <si>
    <t>国家公務</t>
    <phoneticPr fontId="4"/>
  </si>
  <si>
    <t>地方公務</t>
    <phoneticPr fontId="4"/>
  </si>
  <si>
    <t>鉱業，採石業，砂利採取業</t>
    <phoneticPr fontId="4"/>
  </si>
  <si>
    <t>農業，林業</t>
    <phoneticPr fontId="4"/>
  </si>
  <si>
    <t>建設業</t>
    <phoneticPr fontId="4"/>
  </si>
  <si>
    <t>公務（他に分類されるものを除く）</t>
    <phoneticPr fontId="4"/>
  </si>
  <si>
    <t>輸送用機械器具製造業</t>
    <phoneticPr fontId="4"/>
  </si>
  <si>
    <t>運輸業，郵便業</t>
    <phoneticPr fontId="4"/>
  </si>
  <si>
    <t>運輸に附帯するサービス業</t>
    <phoneticPr fontId="4"/>
  </si>
  <si>
    <t xml:space="preserve">卸売業，小売業 </t>
    <phoneticPr fontId="4"/>
  </si>
  <si>
    <t>各種商品卸売業</t>
    <phoneticPr fontId="4"/>
  </si>
  <si>
    <t>繊維・衣服等卸売業</t>
    <phoneticPr fontId="4"/>
  </si>
  <si>
    <t>建築材料，鉱物・金属材料等卸売業</t>
    <phoneticPr fontId="4"/>
  </si>
  <si>
    <t>機械器具卸売業</t>
    <phoneticPr fontId="4"/>
  </si>
  <si>
    <t>その他の卸売業</t>
    <phoneticPr fontId="4"/>
  </si>
  <si>
    <t>各種商品小売業</t>
    <phoneticPr fontId="4"/>
  </si>
  <si>
    <t>織物・衣服・身の回り品小売業</t>
    <phoneticPr fontId="4"/>
  </si>
  <si>
    <t>飲食料品小売業</t>
    <phoneticPr fontId="4"/>
  </si>
  <si>
    <t>機械器具小売業</t>
    <phoneticPr fontId="4"/>
  </si>
  <si>
    <t>その他の小売業</t>
    <phoneticPr fontId="4"/>
  </si>
  <si>
    <t>金融業，保険業</t>
    <phoneticPr fontId="4"/>
  </si>
  <si>
    <t>銀行業</t>
    <phoneticPr fontId="4"/>
  </si>
  <si>
    <t>貸金業，クレジットカード業等非預金信用機関</t>
    <phoneticPr fontId="4"/>
  </si>
  <si>
    <t>金融商品取引業，商品先物取引業</t>
    <phoneticPr fontId="4"/>
  </si>
  <si>
    <t>補助的金融業等</t>
    <phoneticPr fontId="4"/>
  </si>
  <si>
    <t>不動産業，物品賃貸業</t>
    <phoneticPr fontId="4"/>
  </si>
  <si>
    <t>物品賃貸業</t>
    <phoneticPr fontId="4"/>
  </si>
  <si>
    <t>学術研究，専門・技術サービス業</t>
    <phoneticPr fontId="4"/>
  </si>
  <si>
    <t>学術・開発研究機関</t>
    <phoneticPr fontId="4"/>
  </si>
  <si>
    <t xml:space="preserve">専門サービス業（他に分類されないもの） </t>
    <phoneticPr fontId="4"/>
  </si>
  <si>
    <t>広告業</t>
    <phoneticPr fontId="4"/>
  </si>
  <si>
    <t>技術サービス業（他に分類されないもの）</t>
    <phoneticPr fontId="4"/>
  </si>
  <si>
    <t>宿泊業，飲食サービス業</t>
    <phoneticPr fontId="4"/>
  </si>
  <si>
    <t>宿泊業</t>
    <phoneticPr fontId="4"/>
  </si>
  <si>
    <t>飲食店</t>
    <phoneticPr fontId="4"/>
  </si>
  <si>
    <t>持ち帰り・配達飲食サービス業</t>
    <phoneticPr fontId="4"/>
  </si>
  <si>
    <t>生活関連サービス業，娯楽業</t>
    <phoneticPr fontId="4"/>
  </si>
  <si>
    <t>洗濯・理容・美容・浴場業</t>
    <phoneticPr fontId="4"/>
  </si>
  <si>
    <t>その他の生活関連サービス業</t>
    <phoneticPr fontId="4"/>
  </si>
  <si>
    <t>娯楽業</t>
    <phoneticPr fontId="4"/>
  </si>
  <si>
    <t>教育，学習支援業</t>
    <phoneticPr fontId="4"/>
  </si>
  <si>
    <t>学校教育</t>
    <phoneticPr fontId="4"/>
  </si>
  <si>
    <t>その他の教育，学習支援業</t>
    <phoneticPr fontId="4"/>
  </si>
  <si>
    <t>医療，福祉</t>
    <phoneticPr fontId="4"/>
  </si>
  <si>
    <t>医療業</t>
    <phoneticPr fontId="4"/>
  </si>
  <si>
    <t>保健衛生</t>
    <phoneticPr fontId="4"/>
  </si>
  <si>
    <t>社会保険・社会福祉・介護事業</t>
    <phoneticPr fontId="4"/>
  </si>
  <si>
    <t>複合サービス事業</t>
    <phoneticPr fontId="4"/>
  </si>
  <si>
    <t>郵便局</t>
    <phoneticPr fontId="4"/>
  </si>
  <si>
    <t>協同組合（他に分類されないもの）</t>
    <phoneticPr fontId="4"/>
  </si>
  <si>
    <t>サービス業（他に分類されないもの）</t>
    <phoneticPr fontId="4"/>
  </si>
  <si>
    <t>廃棄物処理業</t>
    <phoneticPr fontId="4"/>
  </si>
  <si>
    <t>自動車整備業</t>
    <phoneticPr fontId="4"/>
  </si>
  <si>
    <t>機械等修理業（別掲を除く）</t>
    <phoneticPr fontId="4"/>
  </si>
  <si>
    <t>職業紹介・労働者派遣業</t>
    <phoneticPr fontId="4"/>
  </si>
  <si>
    <t>その他の事業サービス業</t>
    <phoneticPr fontId="4"/>
  </si>
  <si>
    <t>政治・経済・文化団体</t>
    <phoneticPr fontId="4"/>
  </si>
  <si>
    <t>宗教</t>
    <phoneticPr fontId="4"/>
  </si>
  <si>
    <t>その他のサービス業</t>
    <phoneticPr fontId="4"/>
  </si>
  <si>
    <t>公務（他に分類されるものを除く）</t>
    <phoneticPr fontId="4"/>
  </si>
  <si>
    <t>国家公務</t>
    <phoneticPr fontId="4"/>
  </si>
  <si>
    <t>地方公務</t>
    <phoneticPr fontId="4"/>
  </si>
  <si>
    <t>　　 （管理部門のみ）</t>
    <phoneticPr fontId="4"/>
  </si>
  <si>
    <t>　　 （製造部門のみ）</t>
    <rPh sb="4" eb="6">
      <t>セイゾウ</t>
    </rPh>
    <rPh sb="6" eb="8">
      <t>ブモン</t>
    </rPh>
    <phoneticPr fontId="4"/>
  </si>
  <si>
    <t>TJ</t>
    <phoneticPr fontId="4"/>
  </si>
  <si>
    <t>TJ</t>
    <phoneticPr fontId="4"/>
  </si>
  <si>
    <t>TJ</t>
    <phoneticPr fontId="4"/>
  </si>
  <si>
    <t>保険業（保険媒介代理業，保険ｻｰﾋﾞｽ業を含む）</t>
    <phoneticPr fontId="4"/>
  </si>
  <si>
    <t>無店舗小売業</t>
    <phoneticPr fontId="4"/>
  </si>
  <si>
    <t>無店舗小売業</t>
    <phoneticPr fontId="4"/>
  </si>
  <si>
    <t>R</t>
    <phoneticPr fontId="4"/>
  </si>
  <si>
    <t>R</t>
    <phoneticPr fontId="4"/>
  </si>
  <si>
    <t>発電用等</t>
    <rPh sb="0" eb="2">
      <t>ハツデン</t>
    </rPh>
    <rPh sb="2" eb="3">
      <t>ヨウ</t>
    </rPh>
    <rPh sb="3" eb="4">
      <t>トウ</t>
    </rPh>
    <phoneticPr fontId="7"/>
  </si>
  <si>
    <t>発電用等</t>
    <rPh sb="0" eb="3">
      <t>ハツデンヨウ</t>
    </rPh>
    <rPh sb="3" eb="4">
      <t>ナド</t>
    </rPh>
    <phoneticPr fontId="7"/>
  </si>
  <si>
    <t>直接消費</t>
    <rPh sb="0" eb="2">
      <t>チョクセツ</t>
    </rPh>
    <rPh sb="2" eb="4">
      <t>ショウヒ</t>
    </rPh>
    <phoneticPr fontId="4"/>
  </si>
  <si>
    <t>(令和６年度)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</si>
</sst>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#"/>
  </numFmts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24"/>
      <name val="ＭＳ Ｐゴシック"/>
      <family val="3"/>
      <charset val="128"/>
    </font>
    <font>
      <sz val="6"/>
      <name val="ＭＳ Ｐ明朝"/>
      <family val="1"/>
      <charset val="128"/>
    </font>
    <font>
      <sz val="16"/>
      <name val="ＭＳ Ｐゴシック"/>
      <family val="3"/>
      <charset val="128"/>
    </font>
    <font>
      <sz val="12"/>
      <name val="ＭＳ Ｐ明朝"/>
      <family val="1"/>
      <charset val="128"/>
    </font>
    <font>
      <b/>
      <sz val="12"/>
      <name val="ＭＳ Ｐゴシック"/>
      <family val="3"/>
      <charset val="128"/>
    </font>
    <font>
      <sz val="16"/>
      <name val="ＭＳ Ｐ明朝"/>
      <family val="1"/>
      <charset val="128"/>
    </font>
    <font>
      <b/>
      <sz val="16"/>
      <name val="ＭＳ Ｐゴシック"/>
      <family val="3"/>
      <charset val="128"/>
    </font>
    <font>
      <sz val="14"/>
      <name val="ＭＳ Ｐ明朝"/>
      <family val="1"/>
      <charset val="128"/>
    </font>
    <font>
      <sz val="14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" fontId="3" fillId="0" borderId="0">
      <alignment vertical="center"/>
    </xf>
  </cellStyleXfs>
  <cellXfs count="101">
    <xf numFmtId="0" fontId="0" fillId="0" borderId="0" xfId="0">
      <alignment vertical="center"/>
    </xf>
    <xf numFmtId="0" fontId="5" fillId="0" borderId="0" xfId="2" applyFo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>
      <alignment vertical="center"/>
    </xf>
    <xf numFmtId="0" fontId="0" fillId="0" borderId="0" xfId="0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0" xfId="0" quotePrefix="1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2" fillId="0" borderId="0" xfId="2" applyAlignment="1">
      <alignment horizontal="center" vertical="top"/>
    </xf>
    <xf numFmtId="0" fontId="2" fillId="0" borderId="1" xfId="2" applyBorder="1" applyAlignment="1">
      <alignment vertical="top"/>
    </xf>
    <xf numFmtId="0" fontId="2" fillId="0" borderId="1" xfId="2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/>
    </xf>
    <xf numFmtId="0" fontId="2" fillId="0" borderId="4" xfId="0" applyFont="1" applyBorder="1" applyAlignment="1">
      <alignment vertical="top"/>
    </xf>
    <xf numFmtId="0" fontId="2" fillId="0" borderId="4" xfId="0" applyFont="1" applyBorder="1" applyAlignment="1">
      <alignment horizontal="center" vertical="top"/>
    </xf>
    <xf numFmtId="0" fontId="2" fillId="0" borderId="3" xfId="2" applyBorder="1" applyAlignment="1">
      <alignment horizontal="center" vertical="top"/>
    </xf>
    <xf numFmtId="0" fontId="2" fillId="0" borderId="0" xfId="0" applyFont="1" applyAlignment="1">
      <alignment vertical="top"/>
    </xf>
    <xf numFmtId="0" fontId="2" fillId="0" borderId="0" xfId="2" applyAlignment="1">
      <alignment vertical="top"/>
    </xf>
    <xf numFmtId="0" fontId="2" fillId="0" borderId="5" xfId="2" applyBorder="1" applyAlignment="1">
      <alignment horizontal="center" vertical="top"/>
    </xf>
    <xf numFmtId="0" fontId="2" fillId="0" borderId="0" xfId="2" applyAlignment="1">
      <alignment horizontal="center" vertical="center"/>
    </xf>
    <xf numFmtId="0" fontId="2" fillId="0" borderId="0" xfId="2">
      <alignment vertical="center"/>
    </xf>
    <xf numFmtId="0" fontId="2" fillId="0" borderId="5" xfId="2" applyBorder="1" applyAlignment="1">
      <alignment horizontal="center" vertical="center"/>
    </xf>
    <xf numFmtId="0" fontId="2" fillId="0" borderId="0" xfId="0" applyFont="1">
      <alignment vertical="center"/>
    </xf>
    <xf numFmtId="0" fontId="2" fillId="0" borderId="6" xfId="2" applyBorder="1">
      <alignment vertical="center"/>
    </xf>
    <xf numFmtId="0" fontId="2" fillId="0" borderId="6" xfId="2" applyBorder="1" applyAlignment="1">
      <alignment horizontal="center" vertical="center"/>
    </xf>
    <xf numFmtId="0" fontId="2" fillId="0" borderId="7" xfId="2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8" xfId="2" applyBorder="1">
      <alignment vertical="center"/>
    </xf>
    <xf numFmtId="0" fontId="10" fillId="0" borderId="5" xfId="2" applyFont="1" applyBorder="1" applyAlignment="1">
      <alignment horizontal="center" vertical="center"/>
    </xf>
    <xf numFmtId="0" fontId="2" fillId="0" borderId="9" xfId="2" applyBorder="1">
      <alignment vertical="center"/>
    </xf>
    <xf numFmtId="0" fontId="2" fillId="0" borderId="0" xfId="0" applyFont="1" applyAlignment="1"/>
    <xf numFmtId="0" fontId="10" fillId="0" borderId="0" xfId="0" applyFont="1">
      <alignment vertical="center"/>
    </xf>
    <xf numFmtId="49" fontId="10" fillId="0" borderId="0" xfId="0" applyNumberFormat="1" applyFont="1" applyAlignment="1">
      <alignment horizontal="distributed" vertical="center"/>
    </xf>
    <xf numFmtId="0" fontId="10" fillId="0" borderId="5" xfId="0" applyFont="1" applyBorder="1" applyAlignment="1">
      <alignment horizontal="center" vertical="center"/>
    </xf>
    <xf numFmtId="0" fontId="9" fillId="0" borderId="0" xfId="2" applyFont="1">
      <alignment vertical="center"/>
    </xf>
    <xf numFmtId="176" fontId="9" fillId="0" borderId="0" xfId="0" applyNumberFormat="1" applyFont="1" applyAlignment="1">
      <alignment horizontal="right" vertical="center"/>
    </xf>
    <xf numFmtId="49" fontId="9" fillId="0" borderId="0" xfId="0" applyNumberFormat="1" applyFont="1" applyAlignment="1">
      <alignment horizontal="distributed" vertical="center"/>
    </xf>
    <xf numFmtId="0" fontId="9" fillId="0" borderId="9" xfId="2" applyFont="1" applyBorder="1">
      <alignment vertical="center"/>
    </xf>
    <xf numFmtId="38" fontId="9" fillId="0" borderId="0" xfId="1" applyFont="1" applyAlignment="1">
      <alignment horizontal="right" vertical="center"/>
    </xf>
    <xf numFmtId="0" fontId="9" fillId="0" borderId="0" xfId="0" applyFont="1">
      <alignment vertical="center"/>
    </xf>
    <xf numFmtId="49" fontId="9" fillId="0" borderId="0" xfId="0" applyNumberFormat="1" applyFont="1" applyAlignment="1">
      <alignment horizontal="right" vertical="center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Alignment="1">
      <alignment horizontal="distributed" vertical="center"/>
    </xf>
    <xf numFmtId="38" fontId="9" fillId="0" borderId="0" xfId="1" applyFont="1" applyBorder="1" applyAlignment="1">
      <alignment horizontal="right" vertical="center"/>
    </xf>
    <xf numFmtId="0" fontId="9" fillId="0" borderId="6" xfId="0" applyFont="1" applyBorder="1">
      <alignment vertical="center"/>
    </xf>
    <xf numFmtId="49" fontId="9" fillId="0" borderId="6" xfId="0" applyNumberFormat="1" applyFont="1" applyBorder="1" applyAlignment="1">
      <alignment horizontal="distributed" vertical="center"/>
    </xf>
    <xf numFmtId="0" fontId="9" fillId="0" borderId="10" xfId="2" applyFont="1" applyBorder="1">
      <alignment vertical="center"/>
    </xf>
    <xf numFmtId="38" fontId="9" fillId="0" borderId="6" xfId="1" applyFont="1" applyBorder="1" applyAlignment="1">
      <alignment horizontal="right" vertical="center"/>
    </xf>
    <xf numFmtId="0" fontId="9" fillId="0" borderId="7" xfId="0" applyFont="1" applyBorder="1" applyAlignment="1">
      <alignment horizontal="center" vertical="center"/>
    </xf>
    <xf numFmtId="0" fontId="5" fillId="0" borderId="0" xfId="2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0" xfId="2" applyFont="1" applyAlignment="1">
      <alignment horizontal="center" vertical="center" wrapText="1"/>
    </xf>
    <xf numFmtId="0" fontId="5" fillId="0" borderId="0" xfId="0" applyFont="1">
      <alignment vertical="center"/>
    </xf>
    <xf numFmtId="0" fontId="5" fillId="0" borderId="0" xfId="2" applyFont="1" applyAlignment="1">
      <alignment horizontal="center" vertical="center"/>
    </xf>
    <xf numFmtId="0" fontId="9" fillId="0" borderId="1" xfId="0" applyFont="1" applyBorder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1" xfId="2" applyFont="1" applyBorder="1">
      <alignment vertical="center"/>
    </xf>
    <xf numFmtId="38" fontId="9" fillId="0" borderId="1" xfId="1" applyFont="1" applyBorder="1" applyAlignment="1">
      <alignment horizontal="right" vertical="center"/>
    </xf>
    <xf numFmtId="38" fontId="9" fillId="0" borderId="5" xfId="1" applyFont="1" applyBorder="1" applyAlignment="1">
      <alignment horizontal="right" vertical="center"/>
    </xf>
    <xf numFmtId="38" fontId="9" fillId="0" borderId="9" xfId="1" applyFont="1" applyBorder="1" applyAlignment="1">
      <alignment horizontal="right" vertical="center"/>
    </xf>
    <xf numFmtId="38" fontId="9" fillId="0" borderId="7" xfId="1" applyFont="1" applyBorder="1" applyAlignment="1">
      <alignment horizontal="right" vertical="center"/>
    </xf>
    <xf numFmtId="38" fontId="9" fillId="0" borderId="10" xfId="1" applyFont="1" applyBorder="1" applyAlignment="1">
      <alignment horizontal="right" vertical="center"/>
    </xf>
    <xf numFmtId="3" fontId="9" fillId="0" borderId="0" xfId="2" applyNumberFormat="1" applyFont="1">
      <alignment vertical="center"/>
    </xf>
    <xf numFmtId="0" fontId="11" fillId="0" borderId="0" xfId="2" applyFont="1">
      <alignment vertical="center"/>
    </xf>
    <xf numFmtId="0" fontId="8" fillId="0" borderId="0" xfId="0" applyFont="1">
      <alignment vertical="center"/>
    </xf>
    <xf numFmtId="0" fontId="12" fillId="0" borderId="0" xfId="0" applyFont="1">
      <alignment vertical="center"/>
    </xf>
    <xf numFmtId="0" fontId="8" fillId="0" borderId="6" xfId="0" applyFont="1" applyBorder="1">
      <alignment vertical="center"/>
    </xf>
    <xf numFmtId="0" fontId="8" fillId="0" borderId="6" xfId="0" applyFont="1" applyBorder="1" applyAlignment="1">
      <alignment horizontal="center" vertical="center"/>
    </xf>
    <xf numFmtId="0" fontId="13" fillId="0" borderId="0" xfId="2" applyFont="1">
      <alignment vertical="center"/>
    </xf>
    <xf numFmtId="0" fontId="14" fillId="0" borderId="0" xfId="0" applyFont="1" applyAlignment="1">
      <alignment horizontal="left" vertical="center"/>
    </xf>
    <xf numFmtId="0" fontId="14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38" fontId="10" fillId="0" borderId="0" xfId="1" applyFont="1" applyAlignment="1">
      <alignment horizontal="right" vertical="center"/>
    </xf>
    <xf numFmtId="38" fontId="10" fillId="0" borderId="0" xfId="1" applyFont="1" applyBorder="1" applyAlignment="1">
      <alignment horizontal="right" vertical="center"/>
    </xf>
    <xf numFmtId="0" fontId="2" fillId="0" borderId="5" xfId="0" applyFont="1" applyBorder="1" applyAlignment="1">
      <alignment horizontal="center" vertical="top"/>
    </xf>
    <xf numFmtId="0" fontId="2" fillId="0" borderId="11" xfId="0" applyFont="1" applyBorder="1" applyAlignment="1">
      <alignment horizontal="center" vertical="top"/>
    </xf>
    <xf numFmtId="0" fontId="2" fillId="0" borderId="11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38" fontId="10" fillId="0" borderId="8" xfId="1" applyFont="1" applyBorder="1" applyAlignment="1">
      <alignment horizontal="right" vertical="center"/>
    </xf>
    <xf numFmtId="38" fontId="10" fillId="0" borderId="9" xfId="1" applyFont="1" applyBorder="1" applyAlignment="1">
      <alignment horizontal="right" vertical="center"/>
    </xf>
    <xf numFmtId="176" fontId="9" fillId="0" borderId="5" xfId="0" applyNumberFormat="1" applyFont="1" applyBorder="1" applyAlignment="1">
      <alignment horizontal="center" vertical="center"/>
    </xf>
    <xf numFmtId="49" fontId="9" fillId="0" borderId="5" xfId="0" applyNumberFormat="1" applyFont="1" applyBorder="1" applyAlignment="1">
      <alignment horizontal="center" vertical="center"/>
    </xf>
    <xf numFmtId="0" fontId="10" fillId="0" borderId="3" xfId="2" applyFont="1" applyBorder="1" applyAlignment="1">
      <alignment horizontal="center" vertical="center"/>
    </xf>
    <xf numFmtId="0" fontId="10" fillId="0" borderId="0" xfId="2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176" fontId="9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49" fontId="10" fillId="0" borderId="0" xfId="0" applyNumberFormat="1" applyFont="1">
      <alignment vertical="center"/>
    </xf>
    <xf numFmtId="49" fontId="9" fillId="0" borderId="0" xfId="0" applyNumberFormat="1" applyFont="1">
      <alignment vertical="center"/>
    </xf>
    <xf numFmtId="0" fontId="10" fillId="0" borderId="0" xfId="0" applyFont="1" applyAlignment="1">
      <alignment horizontal="distributed" vertical="center"/>
    </xf>
    <xf numFmtId="0" fontId="2" fillId="0" borderId="3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10" fillId="0" borderId="1" xfId="2" applyFont="1" applyBorder="1" applyAlignment="1">
      <alignment horizontal="distributed" vertical="center"/>
    </xf>
  </cellXfs>
  <cellStyles count="4">
    <cellStyle name="桁区切り" xfId="1" builtinId="6"/>
    <cellStyle name="標準" xfId="0" builtinId="0"/>
    <cellStyle name="標準_h2d2214j（石油等消費動態統計）" xfId="2" xr:uid="{DCF1FE76-6BEB-4546-96FB-DE003AE247AD}"/>
    <cellStyle name="未定義" xfId="3" xr:uid="{8A92BEAD-542C-4E21-890A-62805FC3EED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204788</xdr:colOff>
      <xdr:row>77</xdr:row>
      <xdr:rowOff>0</xdr:rowOff>
    </xdr:from>
    <xdr:to>
      <xdr:col>14</xdr:col>
      <xdr:colOff>696299</xdr:colOff>
      <xdr:row>83</xdr:row>
      <xdr:rowOff>239176</xdr:rowOff>
    </xdr:to>
    <xdr:sp macro="" textlink="">
      <xdr:nvSpPr>
        <xdr:cNvPr id="8194" name="Text Box 2">
          <a:extLst>
            <a:ext uri="{FF2B5EF4-FFF2-40B4-BE49-F238E27FC236}">
              <a16:creationId xmlns:a16="http://schemas.microsoft.com/office/drawing/2014/main" id="{407AC642-0CA1-24DC-1651-9C6698917123}"/>
            </a:ext>
          </a:extLst>
        </xdr:cNvPr>
        <xdr:cNvSpPr txBox="1">
          <a:spLocks noChangeArrowheads="1"/>
        </xdr:cNvSpPr>
      </xdr:nvSpPr>
      <xdr:spPr bwMode="auto">
        <a:xfrm>
          <a:off x="626269" y="19133344"/>
          <a:ext cx="14211300" cy="1738312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sng" strike="noStrike" baseline="0">
              <a:solidFill>
                <a:srgbClr val="000000"/>
              </a:solidFill>
              <a:latin typeface="ＭＳ Ｐゴシック"/>
              <a:ea typeface="+mn-ea"/>
            </a:rPr>
            <a:t>①石油等消費動態統計の対象事業所のエネルギー消費量は含まれていません。
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+mn-ea"/>
            </a:rPr>
            <a:t>②農業部門におけるエネルギー消費量には、本統計で調査を行っていない耕種農業・畜産農業のエネルギー消費量が含まれていません。
③自動車輸送統計、鉄道輸送統計等で把握されている運輸に係るエネルギー消費量は含まれていません。営業用の車、バス、鉄道等のエネルギーは含まれません。運輸業に記載されている数値は、運輸業の事業所が輸送活動のために消費したエネルギーを除いたエネルギー消費量です。
④電気業、ガス業には、一般電気事業者・卸電気事業者・特定電気事業者・特定規模電気事業者が発電のために消費したエネルギーや、ガス製造工場が都市ガス製造のために消費したエネルギーは含まれていません。電気業、ガス業に記載されている数値は、それらの事業所がエネルギー転換に消費したエネルギーを除いたエネルギー消費量です。
⑤四捨五入のため、各値の合計と表示されている合計値は必ずしも一致しません。
⑥エネルギー種別、地域等の定義については巻頭をご参照ください。</a:t>
          </a:r>
          <a:endParaRPr lang="ja-JP" altLang="en-US" u="none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282734</xdr:colOff>
      <xdr:row>77</xdr:row>
      <xdr:rowOff>27623</xdr:rowOff>
    </xdr:from>
    <xdr:to>
      <xdr:col>14</xdr:col>
      <xdr:colOff>767915</xdr:colOff>
      <xdr:row>83</xdr:row>
      <xdr:rowOff>112505</xdr:rowOff>
    </xdr:to>
    <xdr:sp macro="" textlink="">
      <xdr:nvSpPr>
        <xdr:cNvPr id="9217" name="Text Box 1">
          <a:extLst>
            <a:ext uri="{FF2B5EF4-FFF2-40B4-BE49-F238E27FC236}">
              <a16:creationId xmlns:a16="http://schemas.microsoft.com/office/drawing/2014/main" id="{88074196-8114-739B-A1DE-80459C3721A1}"/>
            </a:ext>
          </a:extLst>
        </xdr:cNvPr>
        <xdr:cNvSpPr txBox="1">
          <a:spLocks noChangeArrowheads="1"/>
        </xdr:cNvSpPr>
      </xdr:nvSpPr>
      <xdr:spPr bwMode="auto">
        <a:xfrm>
          <a:off x="685800" y="19147632"/>
          <a:ext cx="14211300" cy="1604962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rtl="0">
            <a:lnSpc>
              <a:spcPts val="1300"/>
            </a:lnSpc>
          </a:pPr>
          <a:r>
            <a:rPr lang="ja-JP" altLang="en-US" sz="1100" b="0" i="0" u="sng" baseline="0">
              <a:effectLst/>
              <a:latin typeface="+mn-lt"/>
              <a:ea typeface="+mn-ea"/>
              <a:cs typeface="+mn-cs"/>
            </a:rPr>
            <a:t>①石油等消費動態統計の対象事業所のエネルギー消費量は含まれていません。
</a:t>
          </a:r>
          <a:r>
            <a:rPr lang="ja-JP" altLang="en-US" sz="1100" b="0" i="0" u="none" baseline="0">
              <a:effectLst/>
              <a:latin typeface="+mn-lt"/>
              <a:ea typeface="+mn-ea"/>
              <a:cs typeface="+mn-cs"/>
            </a:rPr>
            <a:t>②農業部門におけるエネルギー消費量には、本統計で調査を行っていない耕種農業・畜産農業のエネルギー消費量が含まれていません。
③自動車輸送統計、鉄道輸送統計等で把握されている運輸に係るエネルギー消費量は含まれていません。営業用の車、バス、鉄道等のエネルギーは含まれません。運輸業に記載されている数値は、運輸業の事業所が輸送活動のために消費したエネルギーを除いたエネルギー消費量です。
④電気業、ガス業には、一般電気事業者・卸電気事業者・特定電気事業者・特定規模電気事業者が発電のために消費したエネルギーや、ガス製造工場が都市ガス製造のために消費したエネルギーは含まれていません。電気業、ガス業に記載されている数値は、それらの事業所がエネルギー転換に消費したエネルギーを除いたエネルギー消費量です。
⑤四捨五入のため、各値の合計と表示されている合計値は必ずしも一致しません。
⑥エネルギー種別、地域等の定義については巻頭をご参照ください。</a:t>
          </a:r>
          <a:endParaRPr lang="ja-JP" altLang="ja-JP" u="none">
            <a:effectLst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E26065-DB7D-42E1-8A00-F5A166B47125}">
  <sheetPr codeName="Sheet1"/>
  <dimension ref="A1:AG170"/>
  <sheetViews>
    <sheetView showGridLines="0" view="pageBreakPreview" zoomScale="80" zoomScaleNormal="75" zoomScaleSheetLayoutView="80" workbookViewId="0">
      <selection activeCell="B1" sqref="B1"/>
    </sheetView>
  </sheetViews>
  <sheetFormatPr defaultColWidth="9" defaultRowHeight="13" x14ac:dyDescent="0.2"/>
  <cols>
    <col min="1" max="1" width="0.90625" style="1" customWidth="1"/>
    <col min="2" max="2" width="4.26953125" style="1" customWidth="1"/>
    <col min="3" max="3" width="44" style="1" customWidth="1"/>
    <col min="4" max="4" width="0.90625" style="1" customWidth="1"/>
    <col min="5" max="15" width="13.453125" style="54" customWidth="1"/>
    <col min="16" max="17" width="7.453125" style="55" customWidth="1"/>
    <col min="18" max="18" width="8.90625" style="54" customWidth="1"/>
    <col min="19" max="19" width="4.36328125" style="54" customWidth="1"/>
    <col min="20" max="20" width="44" style="54" customWidth="1"/>
    <col min="21" max="21" width="0.90625" style="54" customWidth="1"/>
    <col min="22" max="32" width="13.453125" style="54" customWidth="1"/>
    <col min="33" max="16384" width="9" style="54"/>
  </cols>
  <sheetData>
    <row r="1" spans="1:33" customFormat="1" ht="28" customHeight="1" x14ac:dyDescent="0.2">
      <c r="A1" s="1"/>
      <c r="B1" s="2">
        <v>1</v>
      </c>
      <c r="C1" s="2" t="s">
        <v>26</v>
      </c>
      <c r="E1" s="72" t="s">
        <v>247</v>
      </c>
      <c r="H1" s="3"/>
      <c r="I1" s="3"/>
      <c r="J1" s="4" t="s">
        <v>29</v>
      </c>
      <c r="K1" s="4"/>
      <c r="L1" s="3"/>
      <c r="M1" s="3"/>
      <c r="P1" s="5"/>
      <c r="Q1" s="5"/>
      <c r="Y1" s="3"/>
      <c r="Z1" s="3"/>
      <c r="AA1" s="4"/>
      <c r="AB1" s="4"/>
      <c r="AC1" s="3"/>
      <c r="AD1" s="3"/>
    </row>
    <row r="2" spans="1:33" customFormat="1" ht="4.5" customHeight="1" x14ac:dyDescent="0.2">
      <c r="A2" s="6"/>
      <c r="C2" s="6"/>
      <c r="D2" s="5"/>
      <c r="M2" s="6"/>
      <c r="P2" s="7"/>
      <c r="Q2" s="7"/>
      <c r="AD2" s="6"/>
    </row>
    <row r="3" spans="1:33" s="66" customFormat="1" ht="22" customHeight="1" x14ac:dyDescent="0.2">
      <c r="A3" s="65"/>
      <c r="B3" s="8" t="s">
        <v>30</v>
      </c>
      <c r="C3" s="8"/>
      <c r="D3" s="8"/>
      <c r="H3" s="8"/>
      <c r="I3" s="8"/>
      <c r="P3" s="9"/>
      <c r="Q3" s="9"/>
      <c r="Y3" s="8"/>
      <c r="Z3" s="8"/>
      <c r="AA3" s="8"/>
    </row>
    <row r="4" spans="1:33" customFormat="1" ht="4.5" customHeight="1" x14ac:dyDescent="0.2">
      <c r="A4" s="6"/>
      <c r="C4" s="6"/>
      <c r="D4" s="5"/>
      <c r="M4" s="6"/>
      <c r="P4" s="7"/>
      <c r="Q4" s="7"/>
      <c r="AD4" s="6"/>
    </row>
    <row r="5" spans="1:33" s="72" customFormat="1" ht="22" customHeight="1" x14ac:dyDescent="0.2">
      <c r="A5" s="70"/>
      <c r="B5" s="71"/>
      <c r="C5" s="72" t="s">
        <v>31</v>
      </c>
      <c r="D5" s="71"/>
      <c r="E5" s="71"/>
      <c r="F5" s="71"/>
      <c r="G5" s="71"/>
      <c r="O5" s="71"/>
      <c r="P5" s="73"/>
      <c r="Q5" s="73"/>
      <c r="V5" s="71"/>
      <c r="W5" s="71"/>
      <c r="X5" s="71"/>
      <c r="AF5" s="71"/>
    </row>
    <row r="6" spans="1:33" s="66" customFormat="1" ht="19" x14ac:dyDescent="0.2">
      <c r="A6" s="67"/>
      <c r="B6" s="68"/>
      <c r="C6" s="72"/>
      <c r="H6" s="68"/>
      <c r="I6" s="68"/>
      <c r="J6" s="68"/>
      <c r="N6" s="68"/>
      <c r="P6" s="69"/>
      <c r="Q6" s="9"/>
    </row>
    <row r="7" spans="1:33" s="18" customFormat="1" ht="17.25" customHeight="1" x14ac:dyDescent="0.2">
      <c r="A7" s="10"/>
      <c r="B7" s="11"/>
      <c r="C7" s="12"/>
      <c r="D7" s="12"/>
      <c r="E7" s="13" t="s">
        <v>18</v>
      </c>
      <c r="F7" s="14" t="s">
        <v>20</v>
      </c>
      <c r="G7" s="14" t="s">
        <v>19</v>
      </c>
      <c r="H7" s="15"/>
      <c r="I7" s="15"/>
      <c r="J7" s="16"/>
      <c r="K7" s="16"/>
      <c r="L7" s="16"/>
      <c r="M7" s="16"/>
      <c r="N7" s="16"/>
      <c r="O7" s="13" t="s">
        <v>25</v>
      </c>
      <c r="P7" s="17"/>
      <c r="Q7" s="10"/>
      <c r="R7" s="10"/>
      <c r="S7" s="11"/>
      <c r="T7" s="12"/>
      <c r="U7" s="12"/>
      <c r="V7" s="13" t="s">
        <v>18</v>
      </c>
      <c r="W7" s="14" t="s">
        <v>20</v>
      </c>
      <c r="X7" s="14" t="s">
        <v>19</v>
      </c>
      <c r="Y7" s="15"/>
      <c r="Z7" s="15"/>
      <c r="AA7" s="16"/>
      <c r="AB7" s="16"/>
      <c r="AC7" s="16"/>
      <c r="AD7" s="16"/>
      <c r="AE7" s="16"/>
      <c r="AF7" s="14" t="s">
        <v>25</v>
      </c>
      <c r="AG7" s="17"/>
    </row>
    <row r="8" spans="1:33" s="18" customFormat="1" ht="17.25" customHeight="1" x14ac:dyDescent="0.2">
      <c r="A8" s="10"/>
      <c r="B8" s="19"/>
      <c r="C8" s="10"/>
      <c r="D8" s="10"/>
      <c r="E8" s="77"/>
      <c r="F8" s="77" t="s">
        <v>21</v>
      </c>
      <c r="G8" s="77"/>
      <c r="H8" s="13" t="s">
        <v>53</v>
      </c>
      <c r="I8" s="13" t="s">
        <v>54</v>
      </c>
      <c r="J8" s="13" t="s">
        <v>22</v>
      </c>
      <c r="K8" s="14" t="s">
        <v>55</v>
      </c>
      <c r="L8" s="98" t="s">
        <v>246</v>
      </c>
      <c r="M8" s="16"/>
      <c r="N8" s="16"/>
      <c r="O8" s="78"/>
      <c r="P8" s="20"/>
      <c r="Q8" s="10"/>
      <c r="R8" s="10"/>
      <c r="S8" s="19"/>
      <c r="T8" s="10"/>
      <c r="U8" s="10"/>
      <c r="V8" s="77"/>
      <c r="W8" s="77" t="s">
        <v>21</v>
      </c>
      <c r="X8" s="77"/>
      <c r="Y8" s="13" t="s">
        <v>53</v>
      </c>
      <c r="Z8" s="13" t="s">
        <v>54</v>
      </c>
      <c r="AA8" s="13" t="s">
        <v>22</v>
      </c>
      <c r="AB8" s="14" t="s">
        <v>55</v>
      </c>
      <c r="AC8" s="98" t="s">
        <v>246</v>
      </c>
      <c r="AD8" s="16"/>
      <c r="AE8" s="16"/>
      <c r="AF8" s="77"/>
      <c r="AG8" s="20"/>
    </row>
    <row r="9" spans="1:33" s="18" customFormat="1" ht="40.5" customHeight="1" x14ac:dyDescent="0.2">
      <c r="A9" s="10"/>
      <c r="B9" s="19"/>
      <c r="C9" s="10"/>
      <c r="D9" s="10"/>
      <c r="E9" s="78"/>
      <c r="F9" s="78"/>
      <c r="G9" s="78"/>
      <c r="H9" s="79"/>
      <c r="I9" s="79"/>
      <c r="J9" s="79"/>
      <c r="K9" s="80" t="s">
        <v>244</v>
      </c>
      <c r="L9" s="99"/>
      <c r="M9" s="81" t="s">
        <v>23</v>
      </c>
      <c r="N9" s="81" t="s">
        <v>24</v>
      </c>
      <c r="O9" s="78"/>
      <c r="P9" s="20"/>
      <c r="Q9" s="10"/>
      <c r="R9" s="10"/>
      <c r="S9" s="19"/>
      <c r="T9" s="10"/>
      <c r="U9" s="10"/>
      <c r="V9" s="78"/>
      <c r="W9" s="78"/>
      <c r="X9" s="78"/>
      <c r="Y9" s="79"/>
      <c r="Z9" s="79"/>
      <c r="AA9" s="79"/>
      <c r="AB9" s="80" t="s">
        <v>244</v>
      </c>
      <c r="AC9" s="99"/>
      <c r="AD9" s="81" t="s">
        <v>23</v>
      </c>
      <c r="AE9" s="81" t="s">
        <v>24</v>
      </c>
      <c r="AF9" s="78"/>
      <c r="AG9" s="20"/>
    </row>
    <row r="10" spans="1:33" s="24" customFormat="1" ht="16.5" customHeight="1" x14ac:dyDescent="0.2">
      <c r="A10" s="21"/>
      <c r="B10" s="22"/>
      <c r="C10" s="21"/>
      <c r="D10" s="21"/>
      <c r="E10" s="82" t="s">
        <v>51</v>
      </c>
      <c r="F10" s="82" t="s">
        <v>51</v>
      </c>
      <c r="G10" s="82" t="s">
        <v>51</v>
      </c>
      <c r="H10" s="83" t="s">
        <v>51</v>
      </c>
      <c r="I10" s="83" t="s">
        <v>51</v>
      </c>
      <c r="J10" s="83" t="s">
        <v>51</v>
      </c>
      <c r="K10" s="83" t="s">
        <v>51</v>
      </c>
      <c r="L10" s="83" t="s">
        <v>51</v>
      </c>
      <c r="M10" s="83" t="s">
        <v>51</v>
      </c>
      <c r="N10" s="83" t="s">
        <v>51</v>
      </c>
      <c r="O10" s="82" t="s">
        <v>51</v>
      </c>
      <c r="P10" s="23"/>
      <c r="Q10" s="21"/>
      <c r="R10" s="21"/>
      <c r="S10" s="22"/>
      <c r="T10" s="21"/>
      <c r="U10" s="21"/>
      <c r="V10" s="82" t="s">
        <v>51</v>
      </c>
      <c r="W10" s="82" t="s">
        <v>51</v>
      </c>
      <c r="X10" s="82" t="s">
        <v>51</v>
      </c>
      <c r="Y10" s="83" t="s">
        <v>51</v>
      </c>
      <c r="Z10" s="83" t="s">
        <v>51</v>
      </c>
      <c r="AA10" s="83" t="s">
        <v>51</v>
      </c>
      <c r="AB10" s="83" t="s">
        <v>51</v>
      </c>
      <c r="AC10" s="83" t="s">
        <v>51</v>
      </c>
      <c r="AD10" s="83" t="s">
        <v>51</v>
      </c>
      <c r="AE10" s="83" t="s">
        <v>51</v>
      </c>
      <c r="AF10" s="82" t="s">
        <v>51</v>
      </c>
      <c r="AG10" s="23"/>
    </row>
    <row r="11" spans="1:33" s="28" customFormat="1" ht="17.25" customHeight="1" x14ac:dyDescent="0.2">
      <c r="A11" s="21"/>
      <c r="B11" s="25"/>
      <c r="C11" s="26"/>
      <c r="D11" s="26"/>
      <c r="E11" s="84" t="s">
        <v>52</v>
      </c>
      <c r="F11" s="84" t="s">
        <v>52</v>
      </c>
      <c r="G11" s="84" t="s">
        <v>52</v>
      </c>
      <c r="H11" s="85" t="s">
        <v>52</v>
      </c>
      <c r="I11" s="85" t="s">
        <v>52</v>
      </c>
      <c r="J11" s="85" t="s">
        <v>52</v>
      </c>
      <c r="K11" s="85" t="s">
        <v>52</v>
      </c>
      <c r="L11" s="85" t="s">
        <v>52</v>
      </c>
      <c r="M11" s="85" t="s">
        <v>52</v>
      </c>
      <c r="N11" s="85" t="s">
        <v>52</v>
      </c>
      <c r="O11" s="85" t="s">
        <v>52</v>
      </c>
      <c r="P11" s="27"/>
      <c r="Q11" s="21"/>
      <c r="R11" s="21"/>
      <c r="S11" s="25"/>
      <c r="T11" s="26" t="s">
        <v>33</v>
      </c>
      <c r="U11" s="26"/>
      <c r="V11" s="84" t="s">
        <v>52</v>
      </c>
      <c r="W11" s="84" t="s">
        <v>52</v>
      </c>
      <c r="X11" s="84" t="s">
        <v>52</v>
      </c>
      <c r="Y11" s="85" t="s">
        <v>52</v>
      </c>
      <c r="Z11" s="85" t="s">
        <v>52</v>
      </c>
      <c r="AA11" s="85" t="s">
        <v>52</v>
      </c>
      <c r="AB11" s="85" t="s">
        <v>52</v>
      </c>
      <c r="AC11" s="85" t="s">
        <v>52</v>
      </c>
      <c r="AD11" s="85" t="s">
        <v>52</v>
      </c>
      <c r="AE11" s="85" t="s">
        <v>52</v>
      </c>
      <c r="AF11" s="85" t="s">
        <v>52</v>
      </c>
      <c r="AG11" s="27"/>
    </row>
    <row r="12" spans="1:33" s="24" customFormat="1" ht="19.5" customHeight="1" x14ac:dyDescent="0.2">
      <c r="A12" s="22"/>
      <c r="B12" s="100" t="s">
        <v>0</v>
      </c>
      <c r="C12" s="100"/>
      <c r="D12" s="29"/>
      <c r="E12" s="75">
        <v>61098.421920739886</v>
      </c>
      <c r="F12" s="75">
        <v>5085.7029712009735</v>
      </c>
      <c r="G12" s="75">
        <v>66184.124891940868</v>
      </c>
      <c r="H12" s="75">
        <v>6953.8122241769643</v>
      </c>
      <c r="I12" s="75">
        <v>3471.6258467237176</v>
      </c>
      <c r="J12" s="75">
        <v>15730.189020868374</v>
      </c>
      <c r="K12" s="75">
        <v>5060.3647632749125</v>
      </c>
      <c r="L12" s="75">
        <v>34968.133036896899</v>
      </c>
      <c r="M12" s="75">
        <v>26.891167462611868</v>
      </c>
      <c r="N12" s="75">
        <v>34941.241869434292</v>
      </c>
      <c r="O12" s="86">
        <v>0</v>
      </c>
      <c r="P12" s="90" t="s">
        <v>0</v>
      </c>
      <c r="Q12" s="91"/>
      <c r="R12" s="22"/>
      <c r="S12" s="97" t="s">
        <v>56</v>
      </c>
      <c r="T12" s="97"/>
      <c r="U12" s="31"/>
      <c r="V12" s="76">
        <v>41489.36354743065</v>
      </c>
      <c r="W12" s="76">
        <v>4102.5404876811053</v>
      </c>
      <c r="X12" s="76">
        <v>45591.904035111766</v>
      </c>
      <c r="Y12" s="76">
        <v>807.31294705298365</v>
      </c>
      <c r="Z12" s="76">
        <v>3294.5614278111771</v>
      </c>
      <c r="AA12" s="76">
        <v>14800.235108067234</v>
      </c>
      <c r="AB12" s="76">
        <v>4024.0983747128598</v>
      </c>
      <c r="AC12" s="76">
        <v>22665.696177467511</v>
      </c>
      <c r="AD12" s="76">
        <v>0</v>
      </c>
      <c r="AE12" s="76">
        <v>22665.696177467511</v>
      </c>
      <c r="AF12" s="76">
        <v>0</v>
      </c>
      <c r="AG12" s="30" t="s">
        <v>57</v>
      </c>
    </row>
    <row r="13" spans="1:33" s="32" customFormat="1" ht="19.5" customHeight="1" x14ac:dyDescent="0.2">
      <c r="A13" s="22"/>
      <c r="B13" s="97" t="s">
        <v>58</v>
      </c>
      <c r="C13" s="97"/>
      <c r="D13" s="31"/>
      <c r="E13" s="75">
        <v>2690.0312883529746</v>
      </c>
      <c r="F13" s="75">
        <v>341.4409901499908</v>
      </c>
      <c r="G13" s="75">
        <v>3031.4722785029658</v>
      </c>
      <c r="H13" s="75">
        <v>4.4778520767115007</v>
      </c>
      <c r="I13" s="75">
        <v>0</v>
      </c>
      <c r="J13" s="75">
        <v>8.415772017516046</v>
      </c>
      <c r="K13" s="75">
        <v>350.4581205560699</v>
      </c>
      <c r="L13" s="75">
        <v>2668.1205338526679</v>
      </c>
      <c r="M13" s="75">
        <v>21.217899509985052</v>
      </c>
      <c r="N13" s="75">
        <v>2646.9026343426831</v>
      </c>
      <c r="O13" s="87">
        <v>0</v>
      </c>
      <c r="P13" s="30" t="s">
        <v>59</v>
      </c>
      <c r="Q13" s="91"/>
      <c r="R13" s="36"/>
      <c r="S13" s="33" t="s">
        <v>60</v>
      </c>
      <c r="T13" s="34" t="s">
        <v>61</v>
      </c>
      <c r="U13" s="31"/>
      <c r="V13" s="75">
        <v>5882.4735863745173</v>
      </c>
      <c r="W13" s="75">
        <v>2294.5776989416213</v>
      </c>
      <c r="X13" s="75">
        <v>8177.0512853161445</v>
      </c>
      <c r="Y13" s="75">
        <v>745.74066584236982</v>
      </c>
      <c r="Z13" s="75">
        <v>2420.1649004923315</v>
      </c>
      <c r="AA13" s="75">
        <v>610.86479636987451</v>
      </c>
      <c r="AB13" s="75">
        <v>2100.9964779192101</v>
      </c>
      <c r="AC13" s="75">
        <v>2299.2844446923582</v>
      </c>
      <c r="AD13" s="75">
        <v>0</v>
      </c>
      <c r="AE13" s="75">
        <v>2299.2844446923582</v>
      </c>
      <c r="AF13" s="75">
        <v>0</v>
      </c>
      <c r="AG13" s="35" t="s">
        <v>60</v>
      </c>
    </row>
    <row r="14" spans="1:33" s="32" customFormat="1" ht="19.5" customHeight="1" x14ac:dyDescent="0.2">
      <c r="A14" s="22"/>
      <c r="B14" s="33" t="s">
        <v>62</v>
      </c>
      <c r="C14" s="34" t="s">
        <v>175</v>
      </c>
      <c r="D14" s="31"/>
      <c r="E14" s="75">
        <v>139.63341350156</v>
      </c>
      <c r="F14" s="75">
        <v>36.227820774233628</v>
      </c>
      <c r="G14" s="75">
        <v>175.86123427579361</v>
      </c>
      <c r="H14" s="75">
        <v>1.0630302068767025E-2</v>
      </c>
      <c r="I14" s="75">
        <v>0</v>
      </c>
      <c r="J14" s="75">
        <v>0</v>
      </c>
      <c r="K14" s="75">
        <v>36.306013728707292</v>
      </c>
      <c r="L14" s="75">
        <v>139.54459024501753</v>
      </c>
      <c r="M14" s="75">
        <v>0</v>
      </c>
      <c r="N14" s="75">
        <v>139.54459024501753</v>
      </c>
      <c r="O14" s="87">
        <v>0</v>
      </c>
      <c r="P14" s="35" t="s">
        <v>62</v>
      </c>
      <c r="Q14" s="92"/>
      <c r="R14" s="36"/>
      <c r="S14" s="41">
        <v>33</v>
      </c>
      <c r="T14" s="44" t="s">
        <v>64</v>
      </c>
      <c r="U14" s="39"/>
      <c r="V14" s="40">
        <v>4336.5545207939613</v>
      </c>
      <c r="W14" s="40">
        <v>2022.9237507733603</v>
      </c>
      <c r="X14" s="40">
        <v>6359.4782715673255</v>
      </c>
      <c r="Y14" s="40">
        <v>11.052599430033746</v>
      </c>
      <c r="Z14" s="40">
        <v>2420.163270900247</v>
      </c>
      <c r="AA14" s="40">
        <v>430.70332523953016</v>
      </c>
      <c r="AB14" s="40">
        <v>2066.3488697056018</v>
      </c>
      <c r="AC14" s="40">
        <v>1431.2102062919134</v>
      </c>
      <c r="AD14" s="40">
        <v>0</v>
      </c>
      <c r="AE14" s="40">
        <v>1431.2102062919134</v>
      </c>
      <c r="AF14" s="40">
        <v>0</v>
      </c>
      <c r="AG14" s="43">
        <v>33</v>
      </c>
    </row>
    <row r="15" spans="1:33" s="41" customFormat="1" ht="19.5" customHeight="1" x14ac:dyDescent="0.2">
      <c r="A15" s="22"/>
      <c r="B15" s="37">
        <v>1</v>
      </c>
      <c r="C15" s="38" t="s">
        <v>35</v>
      </c>
      <c r="D15" s="31"/>
      <c r="E15" s="40">
        <v>48.857803575318457</v>
      </c>
      <c r="F15" s="40">
        <v>35.429925139609757</v>
      </c>
      <c r="G15" s="40">
        <v>84.287728714928193</v>
      </c>
      <c r="H15" s="40">
        <v>0</v>
      </c>
      <c r="I15" s="40">
        <v>0</v>
      </c>
      <c r="J15" s="40">
        <v>0</v>
      </c>
      <c r="K15" s="40">
        <v>35.508118094083414</v>
      </c>
      <c r="L15" s="40">
        <v>48.779610620844792</v>
      </c>
      <c r="M15" s="40">
        <v>0</v>
      </c>
      <c r="N15" s="40">
        <v>48.779610620844792</v>
      </c>
      <c r="O15" s="61">
        <v>0</v>
      </c>
      <c r="P15" s="88">
        <v>1</v>
      </c>
      <c r="Q15" s="93"/>
      <c r="R15" s="36"/>
      <c r="S15" s="41">
        <v>34</v>
      </c>
      <c r="T15" s="44" t="s">
        <v>65</v>
      </c>
      <c r="U15" s="39"/>
      <c r="V15" s="40">
        <v>12.907788023356103</v>
      </c>
      <c r="W15" s="40">
        <v>0.10060131356544892</v>
      </c>
      <c r="X15" s="40">
        <v>13.008389336921551</v>
      </c>
      <c r="Y15" s="40">
        <v>0</v>
      </c>
      <c r="Z15" s="40">
        <v>0</v>
      </c>
      <c r="AA15" s="40">
        <v>3.1172954485098963</v>
      </c>
      <c r="AB15" s="40">
        <v>0.14617887084733164</v>
      </c>
      <c r="AC15" s="40">
        <v>9.7449150175643222</v>
      </c>
      <c r="AD15" s="40">
        <v>0</v>
      </c>
      <c r="AE15" s="40">
        <v>9.7449150175643222</v>
      </c>
      <c r="AF15" s="40">
        <v>0</v>
      </c>
      <c r="AG15" s="43">
        <v>34</v>
      </c>
    </row>
    <row r="16" spans="1:33" s="41" customFormat="1" ht="19.5" customHeight="1" x14ac:dyDescent="0.2">
      <c r="A16" s="36"/>
      <c r="B16" s="37">
        <v>2</v>
      </c>
      <c r="C16" s="38" t="s">
        <v>66</v>
      </c>
      <c r="D16" s="39"/>
      <c r="E16" s="40">
        <v>90.775609926241543</v>
      </c>
      <c r="F16" s="40">
        <v>0.79789563462387358</v>
      </c>
      <c r="G16" s="40">
        <v>91.573505560865399</v>
      </c>
      <c r="H16" s="40">
        <v>1.0630302068767025E-2</v>
      </c>
      <c r="I16" s="40">
        <v>0</v>
      </c>
      <c r="J16" s="40">
        <v>0</v>
      </c>
      <c r="K16" s="40">
        <v>0.79789563462387358</v>
      </c>
      <c r="L16" s="40">
        <v>90.764979624172753</v>
      </c>
      <c r="M16" s="40">
        <v>0</v>
      </c>
      <c r="N16" s="40">
        <v>90.764979624172753</v>
      </c>
      <c r="O16" s="61">
        <v>0</v>
      </c>
      <c r="P16" s="88">
        <v>2</v>
      </c>
      <c r="Q16" s="93"/>
      <c r="R16" s="36"/>
      <c r="S16" s="41">
        <v>35</v>
      </c>
      <c r="T16" s="44" t="s">
        <v>67</v>
      </c>
      <c r="U16" s="39"/>
      <c r="V16" s="40">
        <v>1138.2162419777314</v>
      </c>
      <c r="W16" s="40">
        <v>249.73120159803798</v>
      </c>
      <c r="X16" s="40">
        <v>1387.94744357577</v>
      </c>
      <c r="Y16" s="40">
        <v>733.31042811821419</v>
      </c>
      <c r="Z16" s="40">
        <v>0</v>
      </c>
      <c r="AA16" s="40">
        <v>113.88389559362493</v>
      </c>
      <c r="AB16" s="40">
        <v>8.2814948517897363E-2</v>
      </c>
      <c r="AC16" s="40">
        <v>540.670304915413</v>
      </c>
      <c r="AD16" s="40">
        <v>0</v>
      </c>
      <c r="AE16" s="40">
        <v>540.670304915413</v>
      </c>
      <c r="AF16" s="40">
        <v>0</v>
      </c>
      <c r="AG16" s="43">
        <v>35</v>
      </c>
    </row>
    <row r="17" spans="1:33" s="41" customFormat="1" ht="19.5" customHeight="1" x14ac:dyDescent="0.2">
      <c r="A17" s="22"/>
      <c r="B17" s="33" t="s">
        <v>68</v>
      </c>
      <c r="C17" s="34" t="s">
        <v>69</v>
      </c>
      <c r="D17" s="31"/>
      <c r="E17" s="75">
        <v>238.77651898800184</v>
      </c>
      <c r="F17" s="75">
        <v>1.2675092788184537</v>
      </c>
      <c r="G17" s="75">
        <v>240.04402826682031</v>
      </c>
      <c r="H17" s="75">
        <v>0</v>
      </c>
      <c r="I17" s="75">
        <v>0</v>
      </c>
      <c r="J17" s="75">
        <v>0</v>
      </c>
      <c r="K17" s="75">
        <v>1.2686044341710561</v>
      </c>
      <c r="L17" s="75">
        <v>238.77542383264924</v>
      </c>
      <c r="M17" s="75">
        <v>0</v>
      </c>
      <c r="N17" s="75">
        <v>238.77542383264924</v>
      </c>
      <c r="O17" s="87">
        <v>0</v>
      </c>
      <c r="P17" s="35" t="s">
        <v>68</v>
      </c>
      <c r="Q17" s="92"/>
      <c r="R17" s="22"/>
      <c r="S17" s="41">
        <v>36</v>
      </c>
      <c r="T17" s="44" t="s">
        <v>70</v>
      </c>
      <c r="U17" s="39"/>
      <c r="V17" s="40">
        <v>394.79503557946873</v>
      </c>
      <c r="W17" s="40">
        <v>21.822145256657631</v>
      </c>
      <c r="X17" s="40">
        <v>416.61718083612652</v>
      </c>
      <c r="Y17" s="40">
        <v>1.3776382941217988</v>
      </c>
      <c r="Z17" s="40">
        <v>1.6295920844832845E-3</v>
      </c>
      <c r="AA17" s="40">
        <v>63.160280088209646</v>
      </c>
      <c r="AB17" s="40">
        <v>34.418614394243356</v>
      </c>
      <c r="AC17" s="40">
        <v>317.65901846746726</v>
      </c>
      <c r="AD17" s="40">
        <v>0</v>
      </c>
      <c r="AE17" s="40">
        <v>317.65901846746726</v>
      </c>
      <c r="AF17" s="40">
        <v>0</v>
      </c>
      <c r="AG17" s="43">
        <v>36</v>
      </c>
    </row>
    <row r="18" spans="1:33" s="32" customFormat="1" ht="19.5" customHeight="1" x14ac:dyDescent="0.2">
      <c r="A18" s="36"/>
      <c r="B18" s="37">
        <v>3</v>
      </c>
      <c r="C18" s="38" t="s">
        <v>71</v>
      </c>
      <c r="D18" s="39"/>
      <c r="E18" s="40">
        <v>165.784684287875</v>
      </c>
      <c r="F18" s="40">
        <v>0.60631661762042666</v>
      </c>
      <c r="G18" s="40">
        <v>166.39100090549545</v>
      </c>
      <c r="H18" s="40">
        <v>0</v>
      </c>
      <c r="I18" s="40">
        <v>0</v>
      </c>
      <c r="J18" s="40">
        <v>0</v>
      </c>
      <c r="K18" s="40">
        <v>0.60631661762042666</v>
      </c>
      <c r="L18" s="40">
        <v>165.784684287875</v>
      </c>
      <c r="M18" s="40">
        <v>0</v>
      </c>
      <c r="N18" s="40">
        <v>165.784684287875</v>
      </c>
      <c r="O18" s="61">
        <v>0</v>
      </c>
      <c r="P18" s="88">
        <v>3</v>
      </c>
      <c r="Q18" s="93"/>
      <c r="R18" s="36"/>
      <c r="S18" s="33" t="s">
        <v>72</v>
      </c>
      <c r="T18" s="34" t="s">
        <v>73</v>
      </c>
      <c r="U18" s="31"/>
      <c r="V18" s="75">
        <v>132.10106486423598</v>
      </c>
      <c r="W18" s="75">
        <v>11.510770157606943</v>
      </c>
      <c r="X18" s="75">
        <v>143.61183502184295</v>
      </c>
      <c r="Y18" s="75">
        <v>0</v>
      </c>
      <c r="Z18" s="75">
        <v>0</v>
      </c>
      <c r="AA18" s="75">
        <v>15.106288282118244</v>
      </c>
      <c r="AB18" s="75">
        <v>17.712940283946804</v>
      </c>
      <c r="AC18" s="75">
        <v>110.7926064557779</v>
      </c>
      <c r="AD18" s="75">
        <v>0</v>
      </c>
      <c r="AE18" s="75">
        <v>110.7926064557779</v>
      </c>
      <c r="AF18" s="75">
        <v>0</v>
      </c>
      <c r="AG18" s="35" t="s">
        <v>72</v>
      </c>
    </row>
    <row r="19" spans="1:33" s="41" customFormat="1" ht="19.5" customHeight="1" x14ac:dyDescent="0.2">
      <c r="A19" s="36"/>
      <c r="B19" s="37">
        <v>4</v>
      </c>
      <c r="C19" s="38" t="s">
        <v>74</v>
      </c>
      <c r="D19" s="39"/>
      <c r="E19" s="40">
        <v>72.991834700126844</v>
      </c>
      <c r="F19" s="40">
        <v>0.661192661198027</v>
      </c>
      <c r="G19" s="40">
        <v>73.653027361324874</v>
      </c>
      <c r="H19" s="40">
        <v>0</v>
      </c>
      <c r="I19" s="40">
        <v>0</v>
      </c>
      <c r="J19" s="40">
        <v>0</v>
      </c>
      <c r="K19" s="40">
        <v>0.6622878165506294</v>
      </c>
      <c r="L19" s="40">
        <v>72.990739544774243</v>
      </c>
      <c r="M19" s="40">
        <v>0</v>
      </c>
      <c r="N19" s="40">
        <v>72.990739544774243</v>
      </c>
      <c r="O19" s="61">
        <v>0</v>
      </c>
      <c r="P19" s="88">
        <v>4</v>
      </c>
      <c r="Q19" s="93"/>
      <c r="R19" s="36"/>
      <c r="S19" s="41">
        <v>37</v>
      </c>
      <c r="T19" s="44" t="s">
        <v>75</v>
      </c>
      <c r="U19" s="39"/>
      <c r="V19" s="40">
        <v>32.609089185220611</v>
      </c>
      <c r="W19" s="40">
        <v>1.3424471442969885</v>
      </c>
      <c r="X19" s="40">
        <v>33.951536329517623</v>
      </c>
      <c r="Y19" s="40">
        <v>0</v>
      </c>
      <c r="Z19" s="40">
        <v>0</v>
      </c>
      <c r="AA19" s="40">
        <v>1.686627209256188</v>
      </c>
      <c r="AB19" s="40">
        <v>6.3536573564128913</v>
      </c>
      <c r="AC19" s="40">
        <v>25.911251763848536</v>
      </c>
      <c r="AD19" s="40">
        <v>0</v>
      </c>
      <c r="AE19" s="40">
        <v>25.911251763848536</v>
      </c>
      <c r="AF19" s="40">
        <v>0</v>
      </c>
      <c r="AG19" s="43">
        <v>37</v>
      </c>
    </row>
    <row r="20" spans="1:33" s="32" customFormat="1" ht="19.5" customHeight="1" x14ac:dyDescent="0.2">
      <c r="A20" s="22"/>
      <c r="B20" s="33" t="s">
        <v>76</v>
      </c>
      <c r="C20" s="34" t="s">
        <v>174</v>
      </c>
      <c r="D20" s="31"/>
      <c r="E20" s="75">
        <v>296.40968358370793</v>
      </c>
      <c r="F20" s="75">
        <v>2.1595867296915281</v>
      </c>
      <c r="G20" s="75">
        <v>298.56927031339956</v>
      </c>
      <c r="H20" s="75">
        <v>4.4672217746427334</v>
      </c>
      <c r="I20" s="75">
        <v>0</v>
      </c>
      <c r="J20" s="75">
        <v>7.5873139424065714</v>
      </c>
      <c r="K20" s="75">
        <v>10.999137249614162</v>
      </c>
      <c r="L20" s="75">
        <v>275.51559734673606</v>
      </c>
      <c r="M20" s="75">
        <v>4.9494131295085328E-2</v>
      </c>
      <c r="N20" s="75">
        <v>275.46610321544097</v>
      </c>
      <c r="O20" s="87">
        <v>0</v>
      </c>
      <c r="P20" s="35" t="s">
        <v>76</v>
      </c>
      <c r="Q20" s="92"/>
      <c r="R20" s="36"/>
      <c r="S20" s="41">
        <v>38</v>
      </c>
      <c r="T20" s="44" t="s">
        <v>78</v>
      </c>
      <c r="U20" s="39"/>
      <c r="V20" s="40">
        <v>22.626503074429344</v>
      </c>
      <c r="W20" s="40">
        <v>1.8330651516500844</v>
      </c>
      <c r="X20" s="40">
        <v>24.45956822607943</v>
      </c>
      <c r="Y20" s="40">
        <v>0</v>
      </c>
      <c r="Z20" s="40">
        <v>0</v>
      </c>
      <c r="AA20" s="40">
        <v>8.7787238661002824</v>
      </c>
      <c r="AB20" s="40">
        <v>2.0350733071438034</v>
      </c>
      <c r="AC20" s="40">
        <v>13.645771052835343</v>
      </c>
      <c r="AD20" s="40">
        <v>0</v>
      </c>
      <c r="AE20" s="40">
        <v>13.645771052835343</v>
      </c>
      <c r="AF20" s="40">
        <v>0</v>
      </c>
      <c r="AG20" s="43">
        <v>38</v>
      </c>
    </row>
    <row r="21" spans="1:33" s="41" customFormat="1" ht="19.5" customHeight="1" x14ac:dyDescent="0.2">
      <c r="A21" s="36"/>
      <c r="B21" s="37">
        <v>5</v>
      </c>
      <c r="C21" s="38" t="s">
        <v>174</v>
      </c>
      <c r="D21" s="39"/>
      <c r="E21" s="40">
        <v>296.40968358370793</v>
      </c>
      <c r="F21" s="40">
        <v>2.1595867296915281</v>
      </c>
      <c r="G21" s="40">
        <v>298.56927031339956</v>
      </c>
      <c r="H21" s="40">
        <v>4.4672217746427334</v>
      </c>
      <c r="I21" s="40">
        <v>0</v>
      </c>
      <c r="J21" s="40">
        <v>7.5873139424065714</v>
      </c>
      <c r="K21" s="40">
        <v>10.999137249614162</v>
      </c>
      <c r="L21" s="40">
        <v>275.51559734673606</v>
      </c>
      <c r="M21" s="40">
        <v>4.9494131295085328E-2</v>
      </c>
      <c r="N21" s="40">
        <v>275.46610321544097</v>
      </c>
      <c r="O21" s="61">
        <v>0</v>
      </c>
      <c r="P21" s="88">
        <v>5</v>
      </c>
      <c r="Q21" s="93"/>
      <c r="R21" s="36"/>
      <c r="S21" s="41">
        <v>39</v>
      </c>
      <c r="T21" s="44" t="s">
        <v>79</v>
      </c>
      <c r="U21" s="39"/>
      <c r="V21" s="40">
        <v>42.956742492358295</v>
      </c>
      <c r="W21" s="40">
        <v>5.2602107275927317</v>
      </c>
      <c r="X21" s="40">
        <v>48.216953219951016</v>
      </c>
      <c r="Y21" s="40">
        <v>0</v>
      </c>
      <c r="Z21" s="40">
        <v>0</v>
      </c>
      <c r="AA21" s="40">
        <v>4.4158233474214299</v>
      </c>
      <c r="AB21" s="40">
        <v>6.0286953695604444</v>
      </c>
      <c r="AC21" s="40">
        <v>37.772434502969141</v>
      </c>
      <c r="AD21" s="40">
        <v>0</v>
      </c>
      <c r="AE21" s="40">
        <v>37.772434502969141</v>
      </c>
      <c r="AF21" s="40">
        <v>0</v>
      </c>
      <c r="AG21" s="43">
        <v>39</v>
      </c>
    </row>
    <row r="22" spans="1:33" s="41" customFormat="1" ht="19.5" customHeight="1" x14ac:dyDescent="0.2">
      <c r="A22" s="22"/>
      <c r="B22" s="33" t="s">
        <v>80</v>
      </c>
      <c r="C22" s="34" t="s">
        <v>176</v>
      </c>
      <c r="D22" s="31"/>
      <c r="E22" s="75">
        <v>2015.2116722797048</v>
      </c>
      <c r="F22" s="75">
        <v>301.78607336724718</v>
      </c>
      <c r="G22" s="75">
        <v>2316.9977456469524</v>
      </c>
      <c r="H22" s="75">
        <v>0</v>
      </c>
      <c r="I22" s="75">
        <v>0</v>
      </c>
      <c r="J22" s="75">
        <v>0.82845807510947445</v>
      </c>
      <c r="K22" s="75">
        <v>301.88436514357738</v>
      </c>
      <c r="L22" s="75">
        <v>2014.2849224282654</v>
      </c>
      <c r="M22" s="75">
        <v>21.168405378689968</v>
      </c>
      <c r="N22" s="75">
        <v>1993.1165170495754</v>
      </c>
      <c r="O22" s="87">
        <v>0</v>
      </c>
      <c r="P22" s="35" t="s">
        <v>80</v>
      </c>
      <c r="Q22" s="92"/>
      <c r="R22" s="36"/>
      <c r="S22" s="41">
        <v>40</v>
      </c>
      <c r="T22" s="44" t="s">
        <v>48</v>
      </c>
      <c r="U22" s="39"/>
      <c r="V22" s="40">
        <v>7.9257667894638413</v>
      </c>
      <c r="W22" s="40">
        <v>1.6006039649598058</v>
      </c>
      <c r="X22" s="40">
        <v>9.5263707544236489</v>
      </c>
      <c r="Y22" s="40">
        <v>0</v>
      </c>
      <c r="Z22" s="40">
        <v>0</v>
      </c>
      <c r="AA22" s="40">
        <v>0</v>
      </c>
      <c r="AB22" s="40">
        <v>1.7590992586059093</v>
      </c>
      <c r="AC22" s="40">
        <v>7.7672714958177389</v>
      </c>
      <c r="AD22" s="40">
        <v>0</v>
      </c>
      <c r="AE22" s="40">
        <v>7.7672714958177389</v>
      </c>
      <c r="AF22" s="40">
        <v>0</v>
      </c>
      <c r="AG22" s="43">
        <v>40</v>
      </c>
    </row>
    <row r="23" spans="1:33" s="41" customFormat="1" ht="19.5" customHeight="1" x14ac:dyDescent="0.2">
      <c r="A23" s="36"/>
      <c r="B23" s="37">
        <v>6</v>
      </c>
      <c r="C23" s="38" t="s">
        <v>82</v>
      </c>
      <c r="D23" s="39"/>
      <c r="E23" s="40">
        <v>1280.1332655554031</v>
      </c>
      <c r="F23" s="40">
        <v>168.65141655470185</v>
      </c>
      <c r="G23" s="40">
        <v>1448.784682110105</v>
      </c>
      <c r="H23" s="40">
        <v>0</v>
      </c>
      <c r="I23" s="40">
        <v>0</v>
      </c>
      <c r="J23" s="40">
        <v>0.82845807510947445</v>
      </c>
      <c r="K23" s="40">
        <v>168.74202935679574</v>
      </c>
      <c r="L23" s="40">
        <v>1279.2141946781999</v>
      </c>
      <c r="M23" s="40">
        <v>21.165067517713538</v>
      </c>
      <c r="N23" s="40">
        <v>1258.0491271604863</v>
      </c>
      <c r="O23" s="61">
        <v>0</v>
      </c>
      <c r="P23" s="88">
        <v>6</v>
      </c>
      <c r="Q23" s="93"/>
      <c r="R23" s="36"/>
      <c r="S23" s="41">
        <v>41</v>
      </c>
      <c r="T23" s="38" t="s">
        <v>83</v>
      </c>
      <c r="U23" s="39"/>
      <c r="V23" s="40">
        <v>25.98296332276389</v>
      </c>
      <c r="W23" s="40">
        <v>1.4744431691073334</v>
      </c>
      <c r="X23" s="40">
        <v>27.457406491871239</v>
      </c>
      <c r="Y23" s="40">
        <v>0</v>
      </c>
      <c r="Z23" s="40">
        <v>0</v>
      </c>
      <c r="AA23" s="40">
        <v>0.22511385934034392</v>
      </c>
      <c r="AB23" s="40">
        <v>1.5364149922237533</v>
      </c>
      <c r="AC23" s="40">
        <v>25.695877640307142</v>
      </c>
      <c r="AD23" s="40">
        <v>0</v>
      </c>
      <c r="AE23" s="40">
        <v>25.695877640307142</v>
      </c>
      <c r="AF23" s="40">
        <v>0</v>
      </c>
      <c r="AG23" s="43">
        <v>41</v>
      </c>
    </row>
    <row r="24" spans="1:33" s="32" customFormat="1" ht="19.5" customHeight="1" x14ac:dyDescent="0.2">
      <c r="A24" s="36"/>
      <c r="B24" s="37">
        <v>7</v>
      </c>
      <c r="C24" s="38" t="s">
        <v>84</v>
      </c>
      <c r="D24" s="39"/>
      <c r="E24" s="40">
        <v>407.57372846388733</v>
      </c>
      <c r="F24" s="40">
        <v>60.368759701217279</v>
      </c>
      <c r="G24" s="40">
        <v>467.94248816510463</v>
      </c>
      <c r="H24" s="40">
        <v>0</v>
      </c>
      <c r="I24" s="40">
        <v>0</v>
      </c>
      <c r="J24" s="40">
        <v>0</v>
      </c>
      <c r="K24" s="40">
        <v>60.368819639802496</v>
      </c>
      <c r="L24" s="40">
        <v>407.57366852530214</v>
      </c>
      <c r="M24" s="40">
        <v>3.3378609764300711E-3</v>
      </c>
      <c r="N24" s="40">
        <v>407.5703306643257</v>
      </c>
      <c r="O24" s="61">
        <v>0</v>
      </c>
      <c r="P24" s="88">
        <v>7</v>
      </c>
      <c r="Q24" s="93"/>
      <c r="R24" s="36"/>
      <c r="S24" s="33" t="s">
        <v>85</v>
      </c>
      <c r="T24" s="34" t="s">
        <v>86</v>
      </c>
      <c r="U24" s="31"/>
      <c r="V24" s="75">
        <v>885.88868119351332</v>
      </c>
      <c r="W24" s="75">
        <v>126.57274139397484</v>
      </c>
      <c r="X24" s="75">
        <v>1012.4614225874885</v>
      </c>
      <c r="Y24" s="75">
        <v>0.54486648240268643</v>
      </c>
      <c r="Z24" s="75">
        <v>2.757764210929033E-5</v>
      </c>
      <c r="AA24" s="75">
        <v>10.372565583856169</v>
      </c>
      <c r="AB24" s="75">
        <v>128.94838950154249</v>
      </c>
      <c r="AC24" s="75">
        <v>872.59557344204495</v>
      </c>
      <c r="AD24" s="75">
        <v>0</v>
      </c>
      <c r="AE24" s="75">
        <v>872.59557344204495</v>
      </c>
      <c r="AF24" s="75">
        <v>0</v>
      </c>
      <c r="AG24" s="35" t="s">
        <v>85</v>
      </c>
    </row>
    <row r="25" spans="1:33" s="32" customFormat="1" ht="19.5" customHeight="1" x14ac:dyDescent="0.2">
      <c r="A25" s="36"/>
      <c r="B25" s="37">
        <v>8</v>
      </c>
      <c r="C25" s="38" t="s">
        <v>87</v>
      </c>
      <c r="D25" s="39"/>
      <c r="E25" s="40">
        <v>327.50467826041449</v>
      </c>
      <c r="F25" s="40">
        <v>72.765897111328101</v>
      </c>
      <c r="G25" s="40">
        <v>400.27057537174255</v>
      </c>
      <c r="H25" s="40">
        <v>0</v>
      </c>
      <c r="I25" s="40">
        <v>0</v>
      </c>
      <c r="J25" s="40">
        <v>0</v>
      </c>
      <c r="K25" s="40">
        <v>72.773516146979148</v>
      </c>
      <c r="L25" s="40">
        <v>327.49705922476346</v>
      </c>
      <c r="M25" s="40">
        <v>0</v>
      </c>
      <c r="N25" s="40">
        <v>327.49705922476346</v>
      </c>
      <c r="O25" s="61">
        <v>0</v>
      </c>
      <c r="P25" s="88">
        <v>8</v>
      </c>
      <c r="Q25" s="93"/>
      <c r="R25" s="22"/>
      <c r="S25" s="41">
        <v>42</v>
      </c>
      <c r="T25" s="38" t="s">
        <v>88</v>
      </c>
      <c r="U25" s="39"/>
      <c r="V25" s="40">
        <v>3.5263017377849972</v>
      </c>
      <c r="W25" s="40">
        <v>0.11282537639261485</v>
      </c>
      <c r="X25" s="40">
        <v>3.6391271141776125</v>
      </c>
      <c r="Y25" s="40">
        <v>0</v>
      </c>
      <c r="Z25" s="40">
        <v>0</v>
      </c>
      <c r="AA25" s="40">
        <v>0</v>
      </c>
      <c r="AB25" s="40">
        <v>0.11346235718199488</v>
      </c>
      <c r="AC25" s="40">
        <v>3.5256647569956177</v>
      </c>
      <c r="AD25" s="40">
        <v>0</v>
      </c>
      <c r="AE25" s="40">
        <v>3.5256647569956177</v>
      </c>
      <c r="AF25" s="40">
        <v>0</v>
      </c>
      <c r="AG25" s="43">
        <v>42</v>
      </c>
    </row>
    <row r="26" spans="1:33" s="41" customFormat="1" ht="19.5" customHeight="1" x14ac:dyDescent="0.2">
      <c r="A26" s="22"/>
      <c r="B26" s="33" t="s">
        <v>89</v>
      </c>
      <c r="C26" s="34" t="s">
        <v>90</v>
      </c>
      <c r="D26" s="31"/>
      <c r="E26" s="75">
        <v>16919.027084956266</v>
      </c>
      <c r="F26" s="75">
        <v>641.72149336987673</v>
      </c>
      <c r="G26" s="75">
        <v>17560.748578326147</v>
      </c>
      <c r="H26" s="75">
        <v>6142.0214250472691</v>
      </c>
      <c r="I26" s="75">
        <v>177.06441891254025</v>
      </c>
      <c r="J26" s="75">
        <v>921.53814078362484</v>
      </c>
      <c r="K26" s="75">
        <v>685.80826800598322</v>
      </c>
      <c r="L26" s="75">
        <v>9634.3163255767249</v>
      </c>
      <c r="M26" s="75">
        <v>5.673267952626813</v>
      </c>
      <c r="N26" s="75">
        <v>9628.6430576240982</v>
      </c>
      <c r="O26" s="87">
        <v>0</v>
      </c>
      <c r="P26" s="35" t="s">
        <v>89</v>
      </c>
      <c r="Q26" s="92"/>
      <c r="R26" s="36"/>
      <c r="S26" s="41">
        <v>43</v>
      </c>
      <c r="T26" s="38" t="s">
        <v>91</v>
      </c>
      <c r="U26" s="39"/>
      <c r="V26" s="40">
        <v>27.029329759407677</v>
      </c>
      <c r="W26" s="40">
        <v>1.9616705450065359</v>
      </c>
      <c r="X26" s="40">
        <v>28.991000304414211</v>
      </c>
      <c r="Y26" s="40">
        <v>0</v>
      </c>
      <c r="Z26" s="40">
        <v>0</v>
      </c>
      <c r="AA26" s="40">
        <v>0</v>
      </c>
      <c r="AB26" s="40">
        <v>1.9637275597237589</v>
      </c>
      <c r="AC26" s="40">
        <v>27.027272744690453</v>
      </c>
      <c r="AD26" s="40">
        <v>0</v>
      </c>
      <c r="AE26" s="40">
        <v>27.027272744690453</v>
      </c>
      <c r="AF26" s="40">
        <v>0</v>
      </c>
      <c r="AG26" s="43">
        <v>43</v>
      </c>
    </row>
    <row r="27" spans="1:33" s="41" customFormat="1" ht="19.5" customHeight="1" x14ac:dyDescent="0.2">
      <c r="A27" s="22"/>
      <c r="B27" s="95"/>
      <c r="C27" s="34" t="s">
        <v>234</v>
      </c>
      <c r="D27" s="31"/>
      <c r="E27" s="75">
        <v>1150.9410853252277</v>
      </c>
      <c r="F27" s="75">
        <v>90.087924608371921</v>
      </c>
      <c r="G27" s="75">
        <v>1241.0290099336053</v>
      </c>
      <c r="H27" s="75">
        <v>14.534924305711309</v>
      </c>
      <c r="I27" s="75">
        <v>4.7022367917868561E-2</v>
      </c>
      <c r="J27" s="75">
        <v>0.28334056774515182</v>
      </c>
      <c r="K27" s="75">
        <v>90.275876326651954</v>
      </c>
      <c r="L27" s="75">
        <v>1135.8878463655722</v>
      </c>
      <c r="M27" s="75">
        <v>0.1184599084561678</v>
      </c>
      <c r="N27" s="75">
        <v>1135.7693864571195</v>
      </c>
      <c r="O27" s="87">
        <v>0</v>
      </c>
      <c r="P27" s="35"/>
      <c r="Q27" s="92"/>
      <c r="R27" s="36"/>
      <c r="S27" s="41">
        <v>44</v>
      </c>
      <c r="T27" s="38" t="s">
        <v>92</v>
      </c>
      <c r="U27" s="39"/>
      <c r="V27" s="40">
        <v>289.01982747430117</v>
      </c>
      <c r="W27" s="40">
        <v>66.197952306589499</v>
      </c>
      <c r="X27" s="40">
        <v>355.21777978089074</v>
      </c>
      <c r="Y27" s="40">
        <v>0</v>
      </c>
      <c r="Z27" s="40">
        <v>0</v>
      </c>
      <c r="AA27" s="40">
        <v>0</v>
      </c>
      <c r="AB27" s="40">
        <v>66.28294233565228</v>
      </c>
      <c r="AC27" s="40">
        <v>288.93483744523849</v>
      </c>
      <c r="AD27" s="40">
        <v>0</v>
      </c>
      <c r="AE27" s="40">
        <v>288.93483744523849</v>
      </c>
      <c r="AF27" s="40">
        <v>0</v>
      </c>
      <c r="AG27" s="43">
        <v>44</v>
      </c>
    </row>
    <row r="28" spans="1:33" s="41" customFormat="1" ht="19.5" customHeight="1" x14ac:dyDescent="0.2">
      <c r="A28" s="36"/>
      <c r="B28" s="37">
        <v>9</v>
      </c>
      <c r="C28" s="38" t="s">
        <v>93</v>
      </c>
      <c r="D28" s="39"/>
      <c r="E28" s="40">
        <v>3679.3903252374353</v>
      </c>
      <c r="F28" s="40">
        <v>56.401751959442592</v>
      </c>
      <c r="G28" s="40">
        <v>3735.7920771968788</v>
      </c>
      <c r="H28" s="40">
        <v>1849.421600057995</v>
      </c>
      <c r="I28" s="40">
        <v>7.0146506561242985</v>
      </c>
      <c r="J28" s="40">
        <v>106.67814224227676</v>
      </c>
      <c r="K28" s="40">
        <v>64.092485238348459</v>
      </c>
      <c r="L28" s="40">
        <v>1708.5851990021338</v>
      </c>
      <c r="M28" s="40">
        <v>7.415291484524752E-3</v>
      </c>
      <c r="N28" s="40">
        <v>1708.5777837106491</v>
      </c>
      <c r="O28" s="61">
        <v>0</v>
      </c>
      <c r="P28" s="88">
        <v>9</v>
      </c>
      <c r="Q28" s="93"/>
      <c r="R28" s="36"/>
      <c r="S28" s="41">
        <v>45</v>
      </c>
      <c r="T28" s="38" t="s">
        <v>94</v>
      </c>
      <c r="U28" s="39"/>
      <c r="V28" s="40">
        <v>143.62929743845507</v>
      </c>
      <c r="W28" s="40">
        <v>3.7944518829337741</v>
      </c>
      <c r="X28" s="40">
        <v>147.42374932138884</v>
      </c>
      <c r="Y28" s="40">
        <v>0</v>
      </c>
      <c r="Z28" s="40">
        <v>0</v>
      </c>
      <c r="AA28" s="40">
        <v>0</v>
      </c>
      <c r="AB28" s="40">
        <v>5.2941974991547669</v>
      </c>
      <c r="AC28" s="40">
        <v>142.12955182223408</v>
      </c>
      <c r="AD28" s="40">
        <v>0</v>
      </c>
      <c r="AE28" s="40">
        <v>142.12955182223408</v>
      </c>
      <c r="AF28" s="40">
        <v>0</v>
      </c>
      <c r="AG28" s="43">
        <v>45</v>
      </c>
    </row>
    <row r="29" spans="1:33" s="41" customFormat="1" ht="19.5" customHeight="1" x14ac:dyDescent="0.2">
      <c r="A29" s="36"/>
      <c r="B29" s="42"/>
      <c r="C29" s="38" t="s">
        <v>235</v>
      </c>
      <c r="D29" s="39"/>
      <c r="E29" s="40">
        <v>3511.1137476583708</v>
      </c>
      <c r="F29" s="40">
        <v>48.854294285936248</v>
      </c>
      <c r="G29" s="40">
        <v>3559.9680419443075</v>
      </c>
      <c r="H29" s="40">
        <v>1845.7966102316564</v>
      </c>
      <c r="I29" s="40">
        <v>6.9854640112129101</v>
      </c>
      <c r="J29" s="40">
        <v>106.67814224227676</v>
      </c>
      <c r="K29" s="40">
        <v>56.51395832030375</v>
      </c>
      <c r="L29" s="40">
        <v>1543.9938671388572</v>
      </c>
      <c r="M29" s="40">
        <v>7.415291484524752E-3</v>
      </c>
      <c r="N29" s="40">
        <v>1543.9864518473726</v>
      </c>
      <c r="O29" s="61">
        <v>0</v>
      </c>
      <c r="P29" s="88"/>
      <c r="Q29" s="93"/>
      <c r="R29" s="36"/>
      <c r="S29" s="41">
        <v>46</v>
      </c>
      <c r="T29" s="38" t="s">
        <v>95</v>
      </c>
      <c r="U29" s="39"/>
      <c r="V29" s="40">
        <v>12.476391117991644</v>
      </c>
      <c r="W29" s="40">
        <v>1.1437859742039719E-2</v>
      </c>
      <c r="X29" s="40">
        <v>12.487828977733685</v>
      </c>
      <c r="Y29" s="40">
        <v>0</v>
      </c>
      <c r="Z29" s="40">
        <v>0</v>
      </c>
      <c r="AA29" s="40">
        <v>2.2359874048687129</v>
      </c>
      <c r="AB29" s="40">
        <v>1.1437859742039719E-2</v>
      </c>
      <c r="AC29" s="40">
        <v>10.240403713122932</v>
      </c>
      <c r="AD29" s="40">
        <v>0</v>
      </c>
      <c r="AE29" s="40">
        <v>10.240403713122932</v>
      </c>
      <c r="AF29" s="40">
        <v>0</v>
      </c>
      <c r="AG29" s="43">
        <v>46</v>
      </c>
    </row>
    <row r="30" spans="1:33" s="41" customFormat="1" ht="19.5" customHeight="1" x14ac:dyDescent="0.2">
      <c r="A30" s="36"/>
      <c r="B30" s="42">
        <v>10</v>
      </c>
      <c r="C30" s="38" t="s">
        <v>6</v>
      </c>
      <c r="D30" s="39"/>
      <c r="E30" s="40">
        <v>1232.1651792278469</v>
      </c>
      <c r="F30" s="40">
        <v>10.19570613013452</v>
      </c>
      <c r="G30" s="40">
        <v>1242.3608853579813</v>
      </c>
      <c r="H30" s="40">
        <v>720.70465193730683</v>
      </c>
      <c r="I30" s="40">
        <v>3.7078425278852611</v>
      </c>
      <c r="J30" s="40">
        <v>154.88304570981899</v>
      </c>
      <c r="K30" s="40">
        <v>11.667503600521689</v>
      </c>
      <c r="L30" s="40">
        <v>351.39784158244862</v>
      </c>
      <c r="M30" s="40">
        <v>1.5118118766314808E-4</v>
      </c>
      <c r="N30" s="40">
        <v>351.39769040126095</v>
      </c>
      <c r="O30" s="61">
        <v>0</v>
      </c>
      <c r="P30" s="89">
        <v>10</v>
      </c>
      <c r="Q30" s="94"/>
      <c r="R30" s="36"/>
      <c r="S30" s="41">
        <v>47</v>
      </c>
      <c r="T30" s="38" t="s">
        <v>96</v>
      </c>
      <c r="U30" s="39"/>
      <c r="V30" s="40">
        <v>99.223799822554881</v>
      </c>
      <c r="W30" s="40">
        <v>40.862930768953731</v>
      </c>
      <c r="X30" s="40">
        <v>140.0867305915086</v>
      </c>
      <c r="Y30" s="40">
        <v>0.54486648240268643</v>
      </c>
      <c r="Z30" s="40">
        <v>0</v>
      </c>
      <c r="AA30" s="40">
        <v>0</v>
      </c>
      <c r="AB30" s="40">
        <v>41.340584935606323</v>
      </c>
      <c r="AC30" s="40">
        <v>98.201279173499586</v>
      </c>
      <c r="AD30" s="40">
        <v>0</v>
      </c>
      <c r="AE30" s="40">
        <v>98.201279173499586</v>
      </c>
      <c r="AF30" s="40">
        <v>0</v>
      </c>
      <c r="AG30" s="43">
        <v>47</v>
      </c>
    </row>
    <row r="31" spans="1:33" s="41" customFormat="1" ht="19.5" customHeight="1" x14ac:dyDescent="0.2">
      <c r="A31" s="36"/>
      <c r="B31" s="42"/>
      <c r="C31" s="38" t="s">
        <v>235</v>
      </c>
      <c r="D31" s="39"/>
      <c r="E31" s="40">
        <v>1173.1791891429443</v>
      </c>
      <c r="F31" s="40">
        <v>9.5559436946690326</v>
      </c>
      <c r="G31" s="40">
        <v>1182.7351328376137</v>
      </c>
      <c r="H31" s="40">
        <v>718.69990245285453</v>
      </c>
      <c r="I31" s="40">
        <v>3.7078425278852611</v>
      </c>
      <c r="J31" s="40">
        <v>154.59970514207379</v>
      </c>
      <c r="K31" s="40">
        <v>11.027723573885376</v>
      </c>
      <c r="L31" s="40">
        <v>294.69995914091447</v>
      </c>
      <c r="M31" s="40">
        <v>1.5118118766314808E-4</v>
      </c>
      <c r="N31" s="40">
        <v>294.69980795972674</v>
      </c>
      <c r="O31" s="61">
        <v>0</v>
      </c>
      <c r="P31" s="89"/>
      <c r="Q31" s="94"/>
      <c r="R31" s="36"/>
      <c r="S31" s="41">
        <v>48</v>
      </c>
      <c r="T31" s="38" t="s">
        <v>97</v>
      </c>
      <c r="U31" s="39"/>
      <c r="V31" s="40">
        <v>299.30890743561463</v>
      </c>
      <c r="W31" s="40">
        <v>13.631472654356644</v>
      </c>
      <c r="X31" s="40">
        <v>312.94038008997137</v>
      </c>
      <c r="Y31" s="40">
        <v>0</v>
      </c>
      <c r="Z31" s="40">
        <v>2.757764210929033E-5</v>
      </c>
      <c r="AA31" s="40">
        <v>8.1365781789874561</v>
      </c>
      <c r="AB31" s="40">
        <v>13.942036954481335</v>
      </c>
      <c r="AC31" s="40">
        <v>290.86173737886048</v>
      </c>
      <c r="AD31" s="40">
        <v>0</v>
      </c>
      <c r="AE31" s="40">
        <v>290.86173737886048</v>
      </c>
      <c r="AF31" s="40">
        <v>0</v>
      </c>
      <c r="AG31" s="43">
        <v>48</v>
      </c>
    </row>
    <row r="32" spans="1:33" s="41" customFormat="1" ht="19.5" customHeight="1" x14ac:dyDescent="0.2">
      <c r="A32" s="36"/>
      <c r="B32" s="42">
        <v>11</v>
      </c>
      <c r="C32" s="38" t="s">
        <v>98</v>
      </c>
      <c r="D32" s="39"/>
      <c r="E32" s="40">
        <v>608.39189033846299</v>
      </c>
      <c r="F32" s="40">
        <v>19.398011723270578</v>
      </c>
      <c r="G32" s="40">
        <v>627.78990206173376</v>
      </c>
      <c r="H32" s="40">
        <v>352.6850104022638</v>
      </c>
      <c r="I32" s="40">
        <v>4.3044415846042154</v>
      </c>
      <c r="J32" s="40">
        <v>6.5294722963241645</v>
      </c>
      <c r="K32" s="40">
        <v>19.54024614578929</v>
      </c>
      <c r="L32" s="40">
        <v>244.73073163275228</v>
      </c>
      <c r="M32" s="40">
        <v>0</v>
      </c>
      <c r="N32" s="40">
        <v>244.73073163275228</v>
      </c>
      <c r="O32" s="61">
        <v>0</v>
      </c>
      <c r="P32" s="89">
        <v>11</v>
      </c>
      <c r="Q32" s="94"/>
      <c r="R32" s="36"/>
      <c r="S32" s="41">
        <v>49</v>
      </c>
      <c r="T32" s="38" t="s">
        <v>99</v>
      </c>
      <c r="U32" s="39"/>
      <c r="V32" s="40">
        <v>11.674826407403261</v>
      </c>
      <c r="W32" s="40">
        <v>0</v>
      </c>
      <c r="X32" s="40">
        <v>11.674826407403261</v>
      </c>
      <c r="Y32" s="40">
        <v>0</v>
      </c>
      <c r="Z32" s="40">
        <v>0</v>
      </c>
      <c r="AA32" s="40">
        <v>0</v>
      </c>
      <c r="AB32" s="40">
        <v>0</v>
      </c>
      <c r="AC32" s="40">
        <v>11.674826407403261</v>
      </c>
      <c r="AD32" s="40">
        <v>0</v>
      </c>
      <c r="AE32" s="40">
        <v>11.674826407403261</v>
      </c>
      <c r="AF32" s="40">
        <v>0</v>
      </c>
      <c r="AG32" s="43">
        <v>49</v>
      </c>
    </row>
    <row r="33" spans="1:33" s="41" customFormat="1" ht="19.5" customHeight="1" x14ac:dyDescent="0.2">
      <c r="A33" s="36"/>
      <c r="B33" s="42"/>
      <c r="C33" s="38" t="s">
        <v>235</v>
      </c>
      <c r="D33" s="39"/>
      <c r="E33" s="40">
        <v>569.46306765515567</v>
      </c>
      <c r="F33" s="40">
        <v>12.740095898900041</v>
      </c>
      <c r="G33" s="40">
        <v>582.20316355405589</v>
      </c>
      <c r="H33" s="40">
        <v>351.42949987637655</v>
      </c>
      <c r="I33" s="40">
        <v>4.3044415846042154</v>
      </c>
      <c r="J33" s="40">
        <v>6.5294722963241645</v>
      </c>
      <c r="K33" s="40">
        <v>12.85138506600981</v>
      </c>
      <c r="L33" s="40">
        <v>207.08836473074106</v>
      </c>
      <c r="M33" s="40">
        <v>0</v>
      </c>
      <c r="N33" s="40">
        <v>207.08836473074106</v>
      </c>
      <c r="O33" s="61">
        <v>0</v>
      </c>
      <c r="P33" s="89"/>
      <c r="Q33" s="94"/>
      <c r="R33" s="36"/>
      <c r="S33" s="33" t="s">
        <v>100</v>
      </c>
      <c r="T33" s="34" t="s">
        <v>101</v>
      </c>
      <c r="U33" s="31"/>
      <c r="V33" s="75">
        <v>1990.9634980288843</v>
      </c>
      <c r="W33" s="75">
        <v>547.18342597237722</v>
      </c>
      <c r="X33" s="75">
        <v>2538.1469240012616</v>
      </c>
      <c r="Y33" s="75">
        <v>28.601648051109482</v>
      </c>
      <c r="Z33" s="75">
        <v>0</v>
      </c>
      <c r="AA33" s="75">
        <v>6.5859104326455968</v>
      </c>
      <c r="AB33" s="75">
        <v>555.30076120435808</v>
      </c>
      <c r="AC33" s="75">
        <v>1947.6586043131481</v>
      </c>
      <c r="AD33" s="75">
        <v>0</v>
      </c>
      <c r="AE33" s="75">
        <v>1947.6586043131481</v>
      </c>
      <c r="AF33" s="75">
        <v>0</v>
      </c>
      <c r="AG33" s="35" t="s">
        <v>100</v>
      </c>
    </row>
    <row r="34" spans="1:33" s="41" customFormat="1" ht="19.5" customHeight="1" x14ac:dyDescent="0.2">
      <c r="A34" s="36"/>
      <c r="B34" s="42">
        <v>12</v>
      </c>
      <c r="C34" s="38" t="s">
        <v>103</v>
      </c>
      <c r="D34" s="39"/>
      <c r="E34" s="40">
        <v>802.2613733959131</v>
      </c>
      <c r="F34" s="40">
        <v>22.020401735458158</v>
      </c>
      <c r="G34" s="40">
        <v>824.28177513137177</v>
      </c>
      <c r="H34" s="40">
        <v>344.23002908248822</v>
      </c>
      <c r="I34" s="40">
        <v>68.54324708955528</v>
      </c>
      <c r="J34" s="40">
        <v>40.746103474801757</v>
      </c>
      <c r="K34" s="40">
        <v>22.146074262329449</v>
      </c>
      <c r="L34" s="40">
        <v>348.61632122219709</v>
      </c>
      <c r="M34" s="40">
        <v>6.7410656123138915E-3</v>
      </c>
      <c r="N34" s="40">
        <v>348.6095801565848</v>
      </c>
      <c r="O34" s="61">
        <v>0</v>
      </c>
      <c r="P34" s="89" t="s">
        <v>102</v>
      </c>
      <c r="Q34" s="94"/>
      <c r="R34" s="36"/>
      <c r="S34" s="41">
        <v>50</v>
      </c>
      <c r="T34" s="38" t="s">
        <v>104</v>
      </c>
      <c r="U34" s="39"/>
      <c r="V34" s="40">
        <v>2.7316921564986822</v>
      </c>
      <c r="W34" s="40">
        <v>0.36469032719856131</v>
      </c>
      <c r="X34" s="40">
        <v>3.0963824836972433</v>
      </c>
      <c r="Y34" s="40">
        <v>1.5110933523298628E-3</v>
      </c>
      <c r="Z34" s="40">
        <v>0</v>
      </c>
      <c r="AA34" s="40">
        <v>0</v>
      </c>
      <c r="AB34" s="40">
        <v>0.36632344334953404</v>
      </c>
      <c r="AC34" s="40">
        <v>2.7285479469953797</v>
      </c>
      <c r="AD34" s="40">
        <v>0</v>
      </c>
      <c r="AE34" s="40">
        <v>2.7285479469953797</v>
      </c>
      <c r="AF34" s="40">
        <v>0</v>
      </c>
      <c r="AG34" s="43">
        <v>50</v>
      </c>
    </row>
    <row r="35" spans="1:33" s="41" customFormat="1" ht="19.5" customHeight="1" x14ac:dyDescent="0.2">
      <c r="A35" s="36"/>
      <c r="B35" s="42"/>
      <c r="C35" s="38" t="s">
        <v>235</v>
      </c>
      <c r="D35" s="39"/>
      <c r="E35" s="40">
        <v>753.96676803823811</v>
      </c>
      <c r="F35" s="40">
        <v>17.328116566267784</v>
      </c>
      <c r="G35" s="40">
        <v>771.29488460450625</v>
      </c>
      <c r="H35" s="40">
        <v>343.23799742952269</v>
      </c>
      <c r="I35" s="40">
        <v>68.54324708955528</v>
      </c>
      <c r="J35" s="40">
        <v>40.746103474801757</v>
      </c>
      <c r="K35" s="40">
        <v>17.453762200255834</v>
      </c>
      <c r="L35" s="40">
        <v>301.3137744103708</v>
      </c>
      <c r="M35" s="40">
        <v>3.8607618899636222E-3</v>
      </c>
      <c r="N35" s="40">
        <v>301.30991364848086</v>
      </c>
      <c r="O35" s="61">
        <v>0</v>
      </c>
      <c r="P35" s="89"/>
      <c r="Q35" s="94"/>
      <c r="R35" s="36"/>
      <c r="S35" s="41">
        <v>51</v>
      </c>
      <c r="T35" s="38" t="s">
        <v>105</v>
      </c>
      <c r="U35" s="39"/>
      <c r="V35" s="40">
        <v>17.208308151104919</v>
      </c>
      <c r="W35" s="40">
        <v>3.4015404319551985</v>
      </c>
      <c r="X35" s="40">
        <v>20.609848583060113</v>
      </c>
      <c r="Y35" s="40">
        <v>4.5195309042331155</v>
      </c>
      <c r="Z35" s="40">
        <v>0</v>
      </c>
      <c r="AA35" s="40">
        <v>0</v>
      </c>
      <c r="AB35" s="40">
        <v>3.436928856727802</v>
      </c>
      <c r="AC35" s="40">
        <v>12.653388822099197</v>
      </c>
      <c r="AD35" s="40">
        <v>0</v>
      </c>
      <c r="AE35" s="40">
        <v>12.653388822099197</v>
      </c>
      <c r="AF35" s="40">
        <v>0</v>
      </c>
      <c r="AG35" s="43">
        <v>51</v>
      </c>
    </row>
    <row r="36" spans="1:33" s="41" customFormat="1" ht="19.5" customHeight="1" x14ac:dyDescent="0.2">
      <c r="A36" s="36"/>
      <c r="B36" s="42">
        <v>13</v>
      </c>
      <c r="C36" s="38" t="s">
        <v>7</v>
      </c>
      <c r="D36" s="39"/>
      <c r="E36" s="40">
        <v>78.410656351321549</v>
      </c>
      <c r="F36" s="40">
        <v>12.093695069229037</v>
      </c>
      <c r="G36" s="40">
        <v>90.504351420550606</v>
      </c>
      <c r="H36" s="40">
        <v>26.377492628346467</v>
      </c>
      <c r="I36" s="40">
        <v>0</v>
      </c>
      <c r="J36" s="40">
        <v>0.20418415616679825</v>
      </c>
      <c r="K36" s="40">
        <v>12.123360085995289</v>
      </c>
      <c r="L36" s="40">
        <v>51.799314550042062</v>
      </c>
      <c r="M36" s="40">
        <v>0</v>
      </c>
      <c r="N36" s="40">
        <v>51.799314550042062</v>
      </c>
      <c r="O36" s="61">
        <v>0</v>
      </c>
      <c r="P36" s="89" t="s">
        <v>106</v>
      </c>
      <c r="Q36" s="94"/>
      <c r="R36" s="36"/>
      <c r="S36" s="41">
        <v>52</v>
      </c>
      <c r="T36" s="38" t="s">
        <v>107</v>
      </c>
      <c r="U36" s="39"/>
      <c r="V36" s="40">
        <v>198.44074624379829</v>
      </c>
      <c r="W36" s="40">
        <v>37.952856982927244</v>
      </c>
      <c r="X36" s="40">
        <v>236.39360322672539</v>
      </c>
      <c r="Y36" s="40">
        <v>9.1190425633709893</v>
      </c>
      <c r="Z36" s="40">
        <v>0</v>
      </c>
      <c r="AA36" s="40">
        <v>1.8005926915056452</v>
      </c>
      <c r="AB36" s="40">
        <v>38.420987169033637</v>
      </c>
      <c r="AC36" s="40">
        <v>187.05298080281511</v>
      </c>
      <c r="AD36" s="40">
        <v>0</v>
      </c>
      <c r="AE36" s="40">
        <v>187.05298080281511</v>
      </c>
      <c r="AF36" s="40">
        <v>0</v>
      </c>
      <c r="AG36" s="43">
        <v>52</v>
      </c>
    </row>
    <row r="37" spans="1:33" s="41" customFormat="1" ht="19.5" customHeight="1" x14ac:dyDescent="0.2">
      <c r="A37" s="36"/>
      <c r="B37" s="42"/>
      <c r="C37" s="38" t="s">
        <v>235</v>
      </c>
      <c r="D37" s="39"/>
      <c r="E37" s="40">
        <v>66.708022937139276</v>
      </c>
      <c r="F37" s="40">
        <v>9.4043292296014993</v>
      </c>
      <c r="G37" s="40">
        <v>76.112352166740749</v>
      </c>
      <c r="H37" s="40">
        <v>25.876713669271624</v>
      </c>
      <c r="I37" s="40">
        <v>0</v>
      </c>
      <c r="J37" s="40">
        <v>0.20418415616679825</v>
      </c>
      <c r="K37" s="40">
        <v>9.4339890376329425</v>
      </c>
      <c r="L37" s="40">
        <v>40.597465303669381</v>
      </c>
      <c r="M37" s="40">
        <v>0</v>
      </c>
      <c r="N37" s="40">
        <v>40.597465303669381</v>
      </c>
      <c r="O37" s="61">
        <v>0</v>
      </c>
      <c r="P37" s="89"/>
      <c r="Q37" s="94"/>
      <c r="R37" s="36"/>
      <c r="S37" s="41">
        <v>53</v>
      </c>
      <c r="T37" s="38" t="s">
        <v>108</v>
      </c>
      <c r="U37" s="39"/>
      <c r="V37" s="40">
        <v>219.00032953151728</v>
      </c>
      <c r="W37" s="40">
        <v>79.345863579594095</v>
      </c>
      <c r="X37" s="40">
        <v>298.3461931111114</v>
      </c>
      <c r="Y37" s="40">
        <v>0.64573350467704593</v>
      </c>
      <c r="Z37" s="40">
        <v>0</v>
      </c>
      <c r="AA37" s="40">
        <v>3.8981509211015955E-5</v>
      </c>
      <c r="AB37" s="40">
        <v>79.366914241394454</v>
      </c>
      <c r="AC37" s="40">
        <v>218.3335063835307</v>
      </c>
      <c r="AD37" s="40">
        <v>0</v>
      </c>
      <c r="AE37" s="40">
        <v>218.3335063835307</v>
      </c>
      <c r="AF37" s="40">
        <v>0</v>
      </c>
      <c r="AG37" s="43">
        <v>53</v>
      </c>
    </row>
    <row r="38" spans="1:33" s="41" customFormat="1" ht="19.5" customHeight="1" x14ac:dyDescent="0.2">
      <c r="A38" s="36"/>
      <c r="B38" s="42">
        <v>14</v>
      </c>
      <c r="C38" s="38" t="s">
        <v>8</v>
      </c>
      <c r="D38" s="39"/>
      <c r="E38" s="40">
        <v>444.66283869662249</v>
      </c>
      <c r="F38" s="40">
        <v>29.966850856287838</v>
      </c>
      <c r="G38" s="40">
        <v>474.62968955291024</v>
      </c>
      <c r="H38" s="40">
        <v>282.46604144572308</v>
      </c>
      <c r="I38" s="40">
        <v>4.5592030224995313E-2</v>
      </c>
      <c r="J38" s="40">
        <v>11.992871338712121</v>
      </c>
      <c r="K38" s="40">
        <v>30.491643545457855</v>
      </c>
      <c r="L38" s="40">
        <v>149.63354119279222</v>
      </c>
      <c r="M38" s="40">
        <v>1.7149831891012364E-4</v>
      </c>
      <c r="N38" s="40">
        <v>149.63336969447332</v>
      </c>
      <c r="O38" s="61">
        <v>0</v>
      </c>
      <c r="P38" s="89" t="s">
        <v>109</v>
      </c>
      <c r="Q38" s="94"/>
      <c r="R38" s="22"/>
      <c r="S38" s="41">
        <v>54</v>
      </c>
      <c r="T38" s="38" t="s">
        <v>110</v>
      </c>
      <c r="U38" s="39"/>
      <c r="V38" s="40">
        <v>153.02896536746928</v>
      </c>
      <c r="W38" s="40">
        <v>45.62491770242238</v>
      </c>
      <c r="X38" s="40">
        <v>198.65388306989163</v>
      </c>
      <c r="Y38" s="40">
        <v>4.5391475312397045</v>
      </c>
      <c r="Z38" s="40">
        <v>0</v>
      </c>
      <c r="AA38" s="40">
        <v>0.82082773396252473</v>
      </c>
      <c r="AB38" s="40">
        <v>45.631961590548727</v>
      </c>
      <c r="AC38" s="40">
        <v>147.6619462141407</v>
      </c>
      <c r="AD38" s="40">
        <v>0</v>
      </c>
      <c r="AE38" s="40">
        <v>147.6619462141407</v>
      </c>
      <c r="AF38" s="40">
        <v>0</v>
      </c>
      <c r="AG38" s="43">
        <v>54</v>
      </c>
    </row>
    <row r="39" spans="1:33" s="41" customFormat="1" ht="19.5" customHeight="1" x14ac:dyDescent="0.2">
      <c r="A39" s="36"/>
      <c r="B39" s="42"/>
      <c r="C39" s="38" t="s">
        <v>235</v>
      </c>
      <c r="D39" s="39"/>
      <c r="E39" s="40">
        <v>431.28176957401394</v>
      </c>
      <c r="F39" s="40">
        <v>28.275051674746244</v>
      </c>
      <c r="G39" s="40">
        <v>459.55682124876006</v>
      </c>
      <c r="H39" s="40">
        <v>281.99193156575609</v>
      </c>
      <c r="I39" s="40">
        <v>4.5248964244406858E-2</v>
      </c>
      <c r="J39" s="40">
        <v>11.992871338712121</v>
      </c>
      <c r="K39" s="40">
        <v>28.764150797108858</v>
      </c>
      <c r="L39" s="40">
        <v>136.76261858293864</v>
      </c>
      <c r="M39" s="40">
        <v>1.7149831891012364E-4</v>
      </c>
      <c r="N39" s="40">
        <v>136.76244708461974</v>
      </c>
      <c r="O39" s="61">
        <v>0</v>
      </c>
      <c r="P39" s="89"/>
      <c r="Q39" s="94"/>
      <c r="R39" s="36"/>
      <c r="S39" s="41">
        <v>55</v>
      </c>
      <c r="T39" s="38" t="s">
        <v>111</v>
      </c>
      <c r="U39" s="39"/>
      <c r="V39" s="40">
        <v>107.00594885171553</v>
      </c>
      <c r="W39" s="40">
        <v>66.899980522568526</v>
      </c>
      <c r="X39" s="40">
        <v>173.90592937428406</v>
      </c>
      <c r="Y39" s="40">
        <v>5.9154892389929694</v>
      </c>
      <c r="Z39" s="40">
        <v>0</v>
      </c>
      <c r="AA39" s="40">
        <v>0.56426071743740502</v>
      </c>
      <c r="AB39" s="40">
        <v>66.906442522059507</v>
      </c>
      <c r="AC39" s="40">
        <v>100.51973689579417</v>
      </c>
      <c r="AD39" s="40">
        <v>0</v>
      </c>
      <c r="AE39" s="40">
        <v>100.51973689579417</v>
      </c>
      <c r="AF39" s="40">
        <v>0</v>
      </c>
      <c r="AG39" s="43">
        <v>55</v>
      </c>
    </row>
    <row r="40" spans="1:33" s="41" customFormat="1" ht="19.5" customHeight="1" x14ac:dyDescent="0.2">
      <c r="A40" s="36"/>
      <c r="B40" s="42">
        <v>15</v>
      </c>
      <c r="C40" s="38" t="s">
        <v>9</v>
      </c>
      <c r="D40" s="39"/>
      <c r="E40" s="40">
        <v>283.29373565605732</v>
      </c>
      <c r="F40" s="40">
        <v>13.609536966881032</v>
      </c>
      <c r="G40" s="40">
        <v>296.90327262293835</v>
      </c>
      <c r="H40" s="40">
        <v>55.877384166231472</v>
      </c>
      <c r="I40" s="40">
        <v>2.4202551629616556E-2</v>
      </c>
      <c r="J40" s="40">
        <v>6.9333601499806612</v>
      </c>
      <c r="K40" s="40">
        <v>13.899750024735342</v>
      </c>
      <c r="L40" s="40">
        <v>220.16857573036123</v>
      </c>
      <c r="M40" s="40">
        <v>3.2437473942144154E-3</v>
      </c>
      <c r="N40" s="40">
        <v>220.16533198296699</v>
      </c>
      <c r="O40" s="61">
        <v>0</v>
      </c>
      <c r="P40" s="89" t="s">
        <v>112</v>
      </c>
      <c r="Q40" s="94"/>
      <c r="R40" s="36"/>
      <c r="S40" s="41">
        <v>56</v>
      </c>
      <c r="T40" s="38" t="s">
        <v>113</v>
      </c>
      <c r="U40" s="39"/>
      <c r="V40" s="40">
        <v>281.96010924087199</v>
      </c>
      <c r="W40" s="40">
        <v>11.194986154298448</v>
      </c>
      <c r="X40" s="40">
        <v>293.15509539517035</v>
      </c>
      <c r="Y40" s="40">
        <v>0</v>
      </c>
      <c r="Z40" s="40">
        <v>0</v>
      </c>
      <c r="AA40" s="40">
        <v>3.0418916027926275</v>
      </c>
      <c r="AB40" s="40">
        <v>12.567517507345094</v>
      </c>
      <c r="AC40" s="40">
        <v>277.54568628503267</v>
      </c>
      <c r="AD40" s="40">
        <v>0</v>
      </c>
      <c r="AE40" s="40">
        <v>277.54568628503267</v>
      </c>
      <c r="AF40" s="40">
        <v>0</v>
      </c>
      <c r="AG40" s="43">
        <v>56</v>
      </c>
    </row>
    <row r="41" spans="1:33" s="41" customFormat="1" ht="19.5" customHeight="1" x14ac:dyDescent="0.2">
      <c r="A41" s="36"/>
      <c r="B41" s="96"/>
      <c r="C41" s="38" t="s">
        <v>235</v>
      </c>
      <c r="D41" s="39"/>
      <c r="E41" s="40">
        <v>254.95825302298829</v>
      </c>
      <c r="F41" s="40">
        <v>10.144754654208842</v>
      </c>
      <c r="G41" s="40">
        <v>265.10300767719713</v>
      </c>
      <c r="H41" s="40">
        <v>55.785143286950898</v>
      </c>
      <c r="I41" s="40">
        <v>2.4202551629616556E-2</v>
      </c>
      <c r="J41" s="40">
        <v>6.9333601499806612</v>
      </c>
      <c r="K41" s="40">
        <v>10.432921263490615</v>
      </c>
      <c r="L41" s="40">
        <v>191.92738042514532</v>
      </c>
      <c r="M41" s="40">
        <v>1.4580423860927549E-3</v>
      </c>
      <c r="N41" s="40">
        <v>191.92592238275921</v>
      </c>
      <c r="O41" s="61">
        <v>0</v>
      </c>
      <c r="P41" s="89"/>
      <c r="Q41" s="94"/>
      <c r="R41" s="36"/>
      <c r="S41" s="41">
        <v>57</v>
      </c>
      <c r="T41" s="38" t="s">
        <v>114</v>
      </c>
      <c r="U41" s="39"/>
      <c r="V41" s="40">
        <v>28.469711070166333</v>
      </c>
      <c r="W41" s="40">
        <v>12.792274656448271</v>
      </c>
      <c r="X41" s="40">
        <v>41.261985726614604</v>
      </c>
      <c r="Y41" s="40">
        <v>0</v>
      </c>
      <c r="Z41" s="40">
        <v>0</v>
      </c>
      <c r="AA41" s="40">
        <v>0</v>
      </c>
      <c r="AB41" s="40">
        <v>12.792274656448271</v>
      </c>
      <c r="AC41" s="40">
        <v>28.469711070166333</v>
      </c>
      <c r="AD41" s="40">
        <v>0</v>
      </c>
      <c r="AE41" s="40">
        <v>28.469711070166333</v>
      </c>
      <c r="AF41" s="40">
        <v>0</v>
      </c>
      <c r="AG41" s="43">
        <v>57</v>
      </c>
    </row>
    <row r="42" spans="1:33" s="41" customFormat="1" ht="19.5" customHeight="1" x14ac:dyDescent="0.2">
      <c r="A42" s="36"/>
      <c r="B42" s="42">
        <v>16</v>
      </c>
      <c r="C42" s="38" t="s">
        <v>10</v>
      </c>
      <c r="D42" s="39"/>
      <c r="E42" s="40">
        <v>1944.9379019186424</v>
      </c>
      <c r="F42" s="40">
        <v>20.694114972970077</v>
      </c>
      <c r="G42" s="40">
        <v>1965.632016891612</v>
      </c>
      <c r="H42" s="40">
        <v>1008.1984968082025</v>
      </c>
      <c r="I42" s="40">
        <v>18.28523778524039</v>
      </c>
      <c r="J42" s="40">
        <v>186.94970619594676</v>
      </c>
      <c r="K42" s="40">
        <v>22.830836674287831</v>
      </c>
      <c r="L42" s="40">
        <v>729.36773942793445</v>
      </c>
      <c r="M42" s="40">
        <v>4.9301889812550866E-4</v>
      </c>
      <c r="N42" s="40">
        <v>729.36724640903628</v>
      </c>
      <c r="O42" s="61">
        <v>0</v>
      </c>
      <c r="P42" s="89" t="s">
        <v>115</v>
      </c>
      <c r="Q42" s="94"/>
      <c r="R42" s="36"/>
      <c r="S42" s="41">
        <v>58</v>
      </c>
      <c r="T42" s="38" t="s">
        <v>116</v>
      </c>
      <c r="U42" s="39"/>
      <c r="V42" s="40">
        <v>294.2026090294184</v>
      </c>
      <c r="W42" s="40">
        <v>115.38221501786111</v>
      </c>
      <c r="X42" s="40">
        <v>409.5848240472796</v>
      </c>
      <c r="Y42" s="40">
        <v>3.7002491072298644</v>
      </c>
      <c r="Z42" s="40">
        <v>0</v>
      </c>
      <c r="AA42" s="40">
        <v>0.33601202864229512</v>
      </c>
      <c r="AB42" s="40">
        <v>115.56679252262288</v>
      </c>
      <c r="AC42" s="40">
        <v>289.98177038878453</v>
      </c>
      <c r="AD42" s="40">
        <v>0</v>
      </c>
      <c r="AE42" s="40">
        <v>289.98177038878453</v>
      </c>
      <c r="AF42" s="40">
        <v>0</v>
      </c>
      <c r="AG42" s="43">
        <v>58</v>
      </c>
    </row>
    <row r="43" spans="1:33" s="41" customFormat="1" ht="19.5" customHeight="1" x14ac:dyDescent="0.2">
      <c r="A43" s="36"/>
      <c r="B43" s="42"/>
      <c r="C43" s="38" t="s">
        <v>235</v>
      </c>
      <c r="D43" s="39"/>
      <c r="E43" s="40">
        <v>1922.1632319555702</v>
      </c>
      <c r="F43" s="40">
        <v>18.009882566784889</v>
      </c>
      <c r="G43" s="40">
        <v>1940.1731145223537</v>
      </c>
      <c r="H43" s="40">
        <v>1006.6783177246795</v>
      </c>
      <c r="I43" s="40">
        <v>18.28523778524039</v>
      </c>
      <c r="J43" s="40">
        <v>186.94970619594676</v>
      </c>
      <c r="K43" s="40">
        <v>20.144690516919987</v>
      </c>
      <c r="L43" s="40">
        <v>708.11516229956726</v>
      </c>
      <c r="M43" s="40">
        <v>4.9301889812550866E-4</v>
      </c>
      <c r="N43" s="40">
        <v>708.11466928066909</v>
      </c>
      <c r="O43" s="61">
        <v>0</v>
      </c>
      <c r="P43" s="89"/>
      <c r="Q43" s="94"/>
      <c r="R43" s="36"/>
      <c r="S43" s="41">
        <v>59</v>
      </c>
      <c r="T43" s="38" t="s">
        <v>117</v>
      </c>
      <c r="U43" s="39"/>
      <c r="V43" s="40">
        <v>166.65415818615878</v>
      </c>
      <c r="W43" s="40">
        <v>42.430524800912707</v>
      </c>
      <c r="X43" s="40">
        <v>209.08468298707149</v>
      </c>
      <c r="Y43" s="40">
        <v>0</v>
      </c>
      <c r="Z43" s="40">
        <v>0</v>
      </c>
      <c r="AA43" s="40">
        <v>1.1529293671029592E-3</v>
      </c>
      <c r="AB43" s="40">
        <v>42.430602573584522</v>
      </c>
      <c r="AC43" s="40">
        <v>166.65292748411986</v>
      </c>
      <c r="AD43" s="40">
        <v>0</v>
      </c>
      <c r="AE43" s="40">
        <v>166.65292748411986</v>
      </c>
      <c r="AF43" s="40">
        <v>0</v>
      </c>
      <c r="AG43" s="43">
        <v>59</v>
      </c>
    </row>
    <row r="44" spans="1:33" s="41" customFormat="1" ht="19.5" customHeight="1" x14ac:dyDescent="0.2">
      <c r="A44" s="36"/>
      <c r="B44" s="42">
        <v>17</v>
      </c>
      <c r="C44" s="38" t="s">
        <v>11</v>
      </c>
      <c r="D44" s="39"/>
      <c r="E44" s="40">
        <v>484.12096894254404</v>
      </c>
      <c r="F44" s="40">
        <v>0.71752613737869064</v>
      </c>
      <c r="G44" s="40">
        <v>484.83849507992244</v>
      </c>
      <c r="H44" s="40">
        <v>24.976976438191016</v>
      </c>
      <c r="I44" s="40">
        <v>0</v>
      </c>
      <c r="J44" s="40">
        <v>0</v>
      </c>
      <c r="K44" s="40">
        <v>0.72057612782762182</v>
      </c>
      <c r="L44" s="40">
        <v>459.14094251390384</v>
      </c>
      <c r="M44" s="40">
        <v>0</v>
      </c>
      <c r="N44" s="40">
        <v>459.14094251390384</v>
      </c>
      <c r="O44" s="61">
        <v>0</v>
      </c>
      <c r="P44" s="89" t="s">
        <v>118</v>
      </c>
      <c r="Q44" s="94"/>
      <c r="R44" s="36"/>
      <c r="S44" s="41">
        <v>60</v>
      </c>
      <c r="T44" s="38" t="s">
        <v>119</v>
      </c>
      <c r="U44" s="39"/>
      <c r="V44" s="40">
        <v>461.62677140200765</v>
      </c>
      <c r="W44" s="40">
        <v>120.09189816556677</v>
      </c>
      <c r="X44" s="40">
        <v>581.71866956757458</v>
      </c>
      <c r="Y44" s="40">
        <v>0</v>
      </c>
      <c r="Z44" s="40">
        <v>0</v>
      </c>
      <c r="AA44" s="40">
        <v>4.290603187935592E-3</v>
      </c>
      <c r="AB44" s="40">
        <v>126.07894212397869</v>
      </c>
      <c r="AC44" s="40">
        <v>455.63543684040786</v>
      </c>
      <c r="AD44" s="40">
        <v>0</v>
      </c>
      <c r="AE44" s="40">
        <v>455.63543684040786</v>
      </c>
      <c r="AF44" s="40">
        <v>0</v>
      </c>
      <c r="AG44" s="43">
        <v>60</v>
      </c>
    </row>
    <row r="45" spans="1:33" s="41" customFormat="1" ht="19.5" customHeight="1" x14ac:dyDescent="0.2">
      <c r="A45" s="36"/>
      <c r="B45" s="42"/>
      <c r="C45" s="38" t="s">
        <v>235</v>
      </c>
      <c r="D45" s="39"/>
      <c r="E45" s="40">
        <v>376.99076598513244</v>
      </c>
      <c r="F45" s="40">
        <v>0.63491086660319285</v>
      </c>
      <c r="G45" s="40">
        <v>377.62567685173548</v>
      </c>
      <c r="H45" s="40">
        <v>24.921227541674419</v>
      </c>
      <c r="I45" s="40">
        <v>0</v>
      </c>
      <c r="J45" s="40">
        <v>0</v>
      </c>
      <c r="K45" s="40">
        <v>0.63508537126428932</v>
      </c>
      <c r="L45" s="40">
        <v>352.06936393879681</v>
      </c>
      <c r="M45" s="40">
        <v>0</v>
      </c>
      <c r="N45" s="40">
        <v>352.06936393879681</v>
      </c>
      <c r="O45" s="61">
        <v>0</v>
      </c>
      <c r="P45" s="89"/>
      <c r="Q45" s="94"/>
      <c r="R45" s="22"/>
      <c r="S45" s="41">
        <v>61</v>
      </c>
      <c r="T45" s="38" t="s">
        <v>241</v>
      </c>
      <c r="U45" s="39"/>
      <c r="V45" s="40">
        <v>60.634148798157042</v>
      </c>
      <c r="W45" s="40">
        <v>11.701677630623918</v>
      </c>
      <c r="X45" s="40">
        <v>72.335826428780948</v>
      </c>
      <c r="Y45" s="40">
        <v>0.16094410801345985</v>
      </c>
      <c r="Z45" s="40">
        <v>0</v>
      </c>
      <c r="AA45" s="40">
        <v>1.6843144240850177E-2</v>
      </c>
      <c r="AB45" s="40">
        <v>11.735073997264914</v>
      </c>
      <c r="AC45" s="40">
        <v>60.422965179261723</v>
      </c>
      <c r="AD45" s="40">
        <v>0</v>
      </c>
      <c r="AE45" s="40">
        <v>60.422965179261723</v>
      </c>
      <c r="AF45" s="40">
        <v>0</v>
      </c>
      <c r="AG45" s="43">
        <v>61</v>
      </c>
    </row>
    <row r="46" spans="1:33" s="41" customFormat="1" ht="19.5" customHeight="1" x14ac:dyDescent="0.2">
      <c r="A46" s="36"/>
      <c r="B46" s="42">
        <v>18</v>
      </c>
      <c r="C46" s="38" t="s">
        <v>123</v>
      </c>
      <c r="D46" s="39"/>
      <c r="E46" s="40">
        <v>779.79523229710844</v>
      </c>
      <c r="F46" s="40">
        <v>48.258920570877436</v>
      </c>
      <c r="G46" s="40">
        <v>828.05415286798541</v>
      </c>
      <c r="H46" s="40">
        <v>395.99350420517601</v>
      </c>
      <c r="I46" s="40">
        <v>34.273891524395083</v>
      </c>
      <c r="J46" s="40">
        <v>59.410725150646861</v>
      </c>
      <c r="K46" s="40">
        <v>48.923092458719907</v>
      </c>
      <c r="L46" s="40">
        <v>289.45293952904751</v>
      </c>
      <c r="M46" s="40">
        <v>1.7307950200277394E-2</v>
      </c>
      <c r="N46" s="40">
        <v>289.43563157884722</v>
      </c>
      <c r="O46" s="61">
        <v>0</v>
      </c>
      <c r="P46" s="89" t="s">
        <v>122</v>
      </c>
      <c r="Q46" s="94"/>
      <c r="R46" s="36"/>
      <c r="S46" s="33" t="s">
        <v>120</v>
      </c>
      <c r="T46" s="34" t="s">
        <v>121</v>
      </c>
      <c r="U46" s="31"/>
      <c r="V46" s="75">
        <v>102.91814222699553</v>
      </c>
      <c r="W46" s="75">
        <v>6.5773849694002804</v>
      </c>
      <c r="X46" s="75">
        <v>109.49552719639577</v>
      </c>
      <c r="Y46" s="75">
        <v>0</v>
      </c>
      <c r="Z46" s="75">
        <v>0</v>
      </c>
      <c r="AA46" s="75">
        <v>7.9386207634564041</v>
      </c>
      <c r="AB46" s="75">
        <v>9.3897418776941279</v>
      </c>
      <c r="AC46" s="75">
        <v>92.16716455524525</v>
      </c>
      <c r="AD46" s="75">
        <v>0</v>
      </c>
      <c r="AE46" s="75">
        <v>92.16716455524525</v>
      </c>
      <c r="AF46" s="75">
        <v>0</v>
      </c>
      <c r="AG46" s="35" t="s">
        <v>120</v>
      </c>
    </row>
    <row r="47" spans="1:33" s="41" customFormat="1" ht="19.5" customHeight="1" x14ac:dyDescent="0.2">
      <c r="A47" s="36"/>
      <c r="B47" s="42"/>
      <c r="C47" s="38" t="s">
        <v>235</v>
      </c>
      <c r="D47" s="39"/>
      <c r="E47" s="40">
        <v>708.73594208351915</v>
      </c>
      <c r="F47" s="40">
        <v>42.450479433130717</v>
      </c>
      <c r="G47" s="40">
        <v>751.18642151664949</v>
      </c>
      <c r="H47" s="40">
        <v>394.45404776893542</v>
      </c>
      <c r="I47" s="40">
        <v>34.273891524395083</v>
      </c>
      <c r="J47" s="40">
        <v>59.410725150646861</v>
      </c>
      <c r="K47" s="40">
        <v>43.114651320973181</v>
      </c>
      <c r="L47" s="40">
        <v>219.93310575169889</v>
      </c>
      <c r="M47" s="40">
        <v>9.122359330705803E-3</v>
      </c>
      <c r="N47" s="40">
        <v>219.9239833923682</v>
      </c>
      <c r="O47" s="61">
        <v>0</v>
      </c>
      <c r="P47" s="89"/>
      <c r="Q47" s="94"/>
      <c r="R47" s="36"/>
      <c r="S47" s="41">
        <v>62</v>
      </c>
      <c r="T47" s="38" t="s">
        <v>124</v>
      </c>
      <c r="U47" s="39"/>
      <c r="V47" s="40">
        <v>34.596977570683705</v>
      </c>
      <c r="W47" s="40">
        <v>1.1244228222409789</v>
      </c>
      <c r="X47" s="40">
        <v>35.721400392924664</v>
      </c>
      <c r="Y47" s="40">
        <v>0</v>
      </c>
      <c r="Z47" s="40">
        <v>0</v>
      </c>
      <c r="AA47" s="40">
        <v>2.6991886898543767</v>
      </c>
      <c r="AB47" s="40">
        <v>1.4637443599554452</v>
      </c>
      <c r="AC47" s="40">
        <v>31.558467343114842</v>
      </c>
      <c r="AD47" s="40">
        <v>0</v>
      </c>
      <c r="AE47" s="40">
        <v>31.558467343114842</v>
      </c>
      <c r="AF47" s="40">
        <v>0</v>
      </c>
      <c r="AG47" s="43">
        <v>62</v>
      </c>
    </row>
    <row r="48" spans="1:33" s="41" customFormat="1" ht="19.5" customHeight="1" x14ac:dyDescent="0.2">
      <c r="A48" s="36"/>
      <c r="B48" s="42">
        <v>19</v>
      </c>
      <c r="C48" s="38" t="s">
        <v>12</v>
      </c>
      <c r="D48" s="39"/>
      <c r="E48" s="40">
        <v>375.39476689158431</v>
      </c>
      <c r="F48" s="40">
        <v>5.636469709880811</v>
      </c>
      <c r="G48" s="40">
        <v>381.03123660146503</v>
      </c>
      <c r="H48" s="40">
        <v>147.09493358810877</v>
      </c>
      <c r="I48" s="40">
        <v>0</v>
      </c>
      <c r="J48" s="40">
        <v>168.85307160422175</v>
      </c>
      <c r="K48" s="40">
        <v>6.2759478711994765</v>
      </c>
      <c r="L48" s="40">
        <v>58.807283537935007</v>
      </c>
      <c r="M48" s="40">
        <v>9.0546442986801541E-3</v>
      </c>
      <c r="N48" s="40">
        <v>58.798228893636328</v>
      </c>
      <c r="O48" s="61">
        <v>0</v>
      </c>
      <c r="P48" s="89" t="s">
        <v>125</v>
      </c>
      <c r="Q48" s="94"/>
      <c r="R48" s="22"/>
      <c r="S48" s="41">
        <v>63</v>
      </c>
      <c r="T48" s="38" t="s">
        <v>49</v>
      </c>
      <c r="U48" s="39"/>
      <c r="V48" s="40">
        <v>11.868629756949323</v>
      </c>
      <c r="W48" s="40">
        <v>0.45334452169091521</v>
      </c>
      <c r="X48" s="40">
        <v>12.321974278640237</v>
      </c>
      <c r="Y48" s="40">
        <v>0</v>
      </c>
      <c r="Z48" s="40">
        <v>0</v>
      </c>
      <c r="AA48" s="40">
        <v>2.2831523323763236E-5</v>
      </c>
      <c r="AB48" s="40">
        <v>2.246922665544838</v>
      </c>
      <c r="AC48" s="40">
        <v>10.075028781572076</v>
      </c>
      <c r="AD48" s="40">
        <v>0</v>
      </c>
      <c r="AE48" s="40">
        <v>10.075028781572076</v>
      </c>
      <c r="AF48" s="40">
        <v>0</v>
      </c>
      <c r="AG48" s="43">
        <v>63</v>
      </c>
    </row>
    <row r="49" spans="1:33" s="41" customFormat="1" ht="19.5" customHeight="1" x14ac:dyDescent="0.2">
      <c r="A49" s="36"/>
      <c r="B49" s="42"/>
      <c r="C49" s="38" t="s">
        <v>235</v>
      </c>
      <c r="D49" s="39"/>
      <c r="E49" s="40">
        <v>367.94110005620337</v>
      </c>
      <c r="F49" s="40">
        <v>4.3517417703953178</v>
      </c>
      <c r="G49" s="40">
        <v>372.29284182659859</v>
      </c>
      <c r="H49" s="40">
        <v>146.43556356132146</v>
      </c>
      <c r="I49" s="40">
        <v>0</v>
      </c>
      <c r="J49" s="40">
        <v>168.85307160422175</v>
      </c>
      <c r="K49" s="40">
        <v>4.9912199317139834</v>
      </c>
      <c r="L49" s="40">
        <v>52.012986729341428</v>
      </c>
      <c r="M49" s="40">
        <v>9.0546442986801541E-3</v>
      </c>
      <c r="N49" s="40">
        <v>52.003932085042749</v>
      </c>
      <c r="O49" s="61">
        <v>0</v>
      </c>
      <c r="P49" s="89"/>
      <c r="Q49" s="94"/>
      <c r="R49" s="36"/>
      <c r="S49" s="41">
        <v>64</v>
      </c>
      <c r="T49" s="38" t="s">
        <v>126</v>
      </c>
      <c r="U49" s="39"/>
      <c r="V49" s="40">
        <v>13.941195770474936</v>
      </c>
      <c r="W49" s="40">
        <v>1.5353038811160342</v>
      </c>
      <c r="X49" s="40">
        <v>15.476499651590972</v>
      </c>
      <c r="Y49" s="40">
        <v>0</v>
      </c>
      <c r="Z49" s="40">
        <v>0</v>
      </c>
      <c r="AA49" s="40">
        <v>0</v>
      </c>
      <c r="AB49" s="40">
        <v>2.1369444637803499</v>
      </c>
      <c r="AC49" s="40">
        <v>13.339555187810621</v>
      </c>
      <c r="AD49" s="40">
        <v>0</v>
      </c>
      <c r="AE49" s="40">
        <v>13.339555187810621</v>
      </c>
      <c r="AF49" s="40">
        <v>0</v>
      </c>
      <c r="AG49" s="43">
        <v>64</v>
      </c>
    </row>
    <row r="50" spans="1:33" s="41" customFormat="1" ht="19.5" customHeight="1" x14ac:dyDescent="0.2">
      <c r="A50" s="36"/>
      <c r="B50" s="42">
        <v>20</v>
      </c>
      <c r="C50" s="38" t="s">
        <v>13</v>
      </c>
      <c r="D50" s="39"/>
      <c r="E50" s="40">
        <v>6.6647644916457427</v>
      </c>
      <c r="F50" s="40">
        <v>0.470512971186829</v>
      </c>
      <c r="G50" s="40">
        <v>7.1352774628325726</v>
      </c>
      <c r="H50" s="40">
        <v>0.54999585346155311</v>
      </c>
      <c r="I50" s="40">
        <v>0</v>
      </c>
      <c r="J50" s="40">
        <v>0</v>
      </c>
      <c r="K50" s="40">
        <v>0.470512971186829</v>
      </c>
      <c r="L50" s="40">
        <v>6.1147686381841906</v>
      </c>
      <c r="M50" s="40">
        <v>3.2746776981676124E-4</v>
      </c>
      <c r="N50" s="40">
        <v>6.1144411704143735</v>
      </c>
      <c r="O50" s="61">
        <v>0</v>
      </c>
      <c r="P50" s="89" t="s">
        <v>128</v>
      </c>
      <c r="Q50" s="94"/>
      <c r="R50" s="36"/>
      <c r="S50" s="41">
        <v>65</v>
      </c>
      <c r="T50" s="38" t="s">
        <v>127</v>
      </c>
      <c r="U50" s="39"/>
      <c r="V50" s="40">
        <v>13.688728520551185</v>
      </c>
      <c r="W50" s="40">
        <v>1.0799441754134578</v>
      </c>
      <c r="X50" s="40">
        <v>14.768672695964637</v>
      </c>
      <c r="Y50" s="40">
        <v>0</v>
      </c>
      <c r="Z50" s="40">
        <v>0</v>
      </c>
      <c r="AA50" s="40">
        <v>5.133574067374135</v>
      </c>
      <c r="AB50" s="40">
        <v>1.1048818715265021</v>
      </c>
      <c r="AC50" s="40">
        <v>8.5302167570639984</v>
      </c>
      <c r="AD50" s="40">
        <v>0</v>
      </c>
      <c r="AE50" s="40">
        <v>8.5302167570639984</v>
      </c>
      <c r="AF50" s="40">
        <v>0</v>
      </c>
      <c r="AG50" s="43">
        <v>65</v>
      </c>
    </row>
    <row r="51" spans="1:33" s="41" customFormat="1" ht="19.5" customHeight="1" x14ac:dyDescent="0.2">
      <c r="A51" s="36"/>
      <c r="B51" s="42"/>
      <c r="C51" s="38" t="s">
        <v>235</v>
      </c>
      <c r="D51" s="39"/>
      <c r="E51" s="40">
        <v>3.8893059406334438</v>
      </c>
      <c r="F51" s="40">
        <v>0.33632042618712937</v>
      </c>
      <c r="G51" s="40">
        <v>4.2256263668205731</v>
      </c>
      <c r="H51" s="40">
        <v>0.54999585346155311</v>
      </c>
      <c r="I51" s="40">
        <v>0</v>
      </c>
      <c r="J51" s="40">
        <v>0</v>
      </c>
      <c r="K51" s="40">
        <v>0.33632042618712937</v>
      </c>
      <c r="L51" s="40">
        <v>3.3393100871718904</v>
      </c>
      <c r="M51" s="40">
        <v>1.6524989287576057E-4</v>
      </c>
      <c r="N51" s="40">
        <v>3.3391448372790142</v>
      </c>
      <c r="O51" s="61">
        <v>0</v>
      </c>
      <c r="P51" s="89"/>
      <c r="Q51" s="94"/>
      <c r="R51" s="36"/>
      <c r="S51" s="41">
        <v>66</v>
      </c>
      <c r="T51" s="38" t="s">
        <v>129</v>
      </c>
      <c r="U51" s="39"/>
      <c r="V51" s="40">
        <v>1.6397833648332523</v>
      </c>
      <c r="W51" s="40">
        <v>0.12168391328701716</v>
      </c>
      <c r="X51" s="40">
        <v>1.7614672781202696</v>
      </c>
      <c r="Y51" s="40">
        <v>0</v>
      </c>
      <c r="Z51" s="40">
        <v>0</v>
      </c>
      <c r="AA51" s="40">
        <v>1.4198590016369927E-5</v>
      </c>
      <c r="AB51" s="40">
        <v>0.12168391328701716</v>
      </c>
      <c r="AC51" s="40">
        <v>1.6397691662432361</v>
      </c>
      <c r="AD51" s="40">
        <v>0</v>
      </c>
      <c r="AE51" s="40">
        <v>1.6397691662432361</v>
      </c>
      <c r="AF51" s="40">
        <v>0</v>
      </c>
      <c r="AG51" s="43">
        <v>66</v>
      </c>
    </row>
    <row r="52" spans="1:33" s="41" customFormat="1" ht="19.5" customHeight="1" x14ac:dyDescent="0.2">
      <c r="A52" s="36"/>
      <c r="B52" s="42">
        <v>21</v>
      </c>
      <c r="C52" s="38" t="s">
        <v>14</v>
      </c>
      <c r="D52" s="39"/>
      <c r="E52" s="40">
        <v>1780.7607612228619</v>
      </c>
      <c r="F52" s="40">
        <v>70.399613056064553</v>
      </c>
      <c r="G52" s="40">
        <v>1851.1603742789266</v>
      </c>
      <c r="H52" s="40">
        <v>314.85738145703806</v>
      </c>
      <c r="I52" s="40">
        <v>40.80926586089047</v>
      </c>
      <c r="J52" s="40">
        <v>8.4302273396707772</v>
      </c>
      <c r="K52" s="40">
        <v>72.554329272977441</v>
      </c>
      <c r="L52" s="40">
        <v>1414.5091703483499</v>
      </c>
      <c r="M52" s="40">
        <v>4.3296099030431767</v>
      </c>
      <c r="N52" s="40">
        <v>1410.1795604453066</v>
      </c>
      <c r="O52" s="61">
        <v>0</v>
      </c>
      <c r="P52" s="89" t="s">
        <v>130</v>
      </c>
      <c r="Q52" s="94"/>
      <c r="R52" s="22"/>
      <c r="S52" s="41">
        <v>67</v>
      </c>
      <c r="T52" s="38" t="s">
        <v>239</v>
      </c>
      <c r="U52" s="39"/>
      <c r="V52" s="40">
        <v>27.18282724350312</v>
      </c>
      <c r="W52" s="40">
        <v>2.2626856556518775</v>
      </c>
      <c r="X52" s="40">
        <v>29.445512899155002</v>
      </c>
      <c r="Y52" s="40">
        <v>0</v>
      </c>
      <c r="Z52" s="40">
        <v>0</v>
      </c>
      <c r="AA52" s="40">
        <v>0.10582097611455192</v>
      </c>
      <c r="AB52" s="40">
        <v>2.3155646035999746</v>
      </c>
      <c r="AC52" s="40">
        <v>27.024127319440474</v>
      </c>
      <c r="AD52" s="40">
        <v>0</v>
      </c>
      <c r="AE52" s="40">
        <v>27.024127319440474</v>
      </c>
      <c r="AF52" s="40">
        <v>0</v>
      </c>
      <c r="AG52" s="43">
        <v>67</v>
      </c>
    </row>
    <row r="53" spans="1:33" s="41" customFormat="1" ht="19.5" customHeight="1" x14ac:dyDescent="0.2">
      <c r="A53" s="36"/>
      <c r="B53" s="42"/>
      <c r="C53" s="38" t="s">
        <v>235</v>
      </c>
      <c r="D53" s="39"/>
      <c r="E53" s="40">
        <v>1556.5357166512845</v>
      </c>
      <c r="F53" s="40">
        <v>63.297049181637078</v>
      </c>
      <c r="G53" s="40">
        <v>1619.832765832922</v>
      </c>
      <c r="H53" s="40">
        <v>314.38239698655514</v>
      </c>
      <c r="I53" s="40">
        <v>40.80926586089047</v>
      </c>
      <c r="J53" s="40">
        <v>8.4302273396707772</v>
      </c>
      <c r="K53" s="40">
        <v>65.449545194946651</v>
      </c>
      <c r="L53" s="40">
        <v>1190.7613304508588</v>
      </c>
      <c r="M53" s="40">
        <v>4.3296099030431767</v>
      </c>
      <c r="N53" s="40">
        <v>1186.4317205478155</v>
      </c>
      <c r="O53" s="61">
        <v>0</v>
      </c>
      <c r="P53" s="89"/>
      <c r="Q53" s="94"/>
      <c r="R53" s="36"/>
      <c r="S53" s="33" t="s">
        <v>37</v>
      </c>
      <c r="T53" s="34" t="s">
        <v>131</v>
      </c>
      <c r="U53" s="31"/>
      <c r="V53" s="75">
        <v>827.98964436778226</v>
      </c>
      <c r="W53" s="75">
        <v>222.86255952854029</v>
      </c>
      <c r="X53" s="75">
        <v>1050.8522038963229</v>
      </c>
      <c r="Y53" s="75">
        <v>0</v>
      </c>
      <c r="Z53" s="75">
        <v>0.10463754191793723</v>
      </c>
      <c r="AA53" s="75">
        <v>157.16848356233433</v>
      </c>
      <c r="AB53" s="75">
        <v>231.70379193695172</v>
      </c>
      <c r="AC53" s="75">
        <v>661.87529085511903</v>
      </c>
      <c r="AD53" s="75">
        <v>0</v>
      </c>
      <c r="AE53" s="75">
        <v>661.87529085511903</v>
      </c>
      <c r="AF53" s="75">
        <v>0</v>
      </c>
      <c r="AG53" s="35" t="s">
        <v>37</v>
      </c>
    </row>
    <row r="54" spans="1:33" s="41" customFormat="1" ht="19.5" customHeight="1" x14ac:dyDescent="0.2">
      <c r="A54" s="36"/>
      <c r="B54" s="42">
        <v>22</v>
      </c>
      <c r="C54" s="38" t="s">
        <v>15</v>
      </c>
      <c r="D54" s="39"/>
      <c r="E54" s="40">
        <v>553.84650444299882</v>
      </c>
      <c r="F54" s="40">
        <v>16.59305627339571</v>
      </c>
      <c r="G54" s="40">
        <v>570.439560716394</v>
      </c>
      <c r="H54" s="40">
        <v>50.850746127327191</v>
      </c>
      <c r="I54" s="40">
        <v>0</v>
      </c>
      <c r="J54" s="40">
        <v>3.273673119702416</v>
      </c>
      <c r="K54" s="40">
        <v>18.425828965121482</v>
      </c>
      <c r="L54" s="40">
        <v>497.88931250424287</v>
      </c>
      <c r="M54" s="40">
        <v>5.9512114955449181E-3</v>
      </c>
      <c r="N54" s="40">
        <v>497.88336129274734</v>
      </c>
      <c r="O54" s="61">
        <v>0</v>
      </c>
      <c r="P54" s="89" t="s">
        <v>132</v>
      </c>
      <c r="Q54" s="94"/>
      <c r="R54" s="36"/>
      <c r="S54" s="41">
        <v>68</v>
      </c>
      <c r="T54" s="38" t="s">
        <v>39</v>
      </c>
      <c r="U54" s="39"/>
      <c r="V54" s="40">
        <v>33.406359315174427</v>
      </c>
      <c r="W54" s="40">
        <v>23.766053774848896</v>
      </c>
      <c r="X54" s="40">
        <v>57.172413090023319</v>
      </c>
      <c r="Y54" s="40">
        <v>0</v>
      </c>
      <c r="Z54" s="40">
        <v>0</v>
      </c>
      <c r="AA54" s="40">
        <v>0</v>
      </c>
      <c r="AB54" s="40">
        <v>23.767035877700696</v>
      </c>
      <c r="AC54" s="40">
        <v>33.405377212322627</v>
      </c>
      <c r="AD54" s="40">
        <v>0</v>
      </c>
      <c r="AE54" s="40">
        <v>33.405377212322627</v>
      </c>
      <c r="AF54" s="40">
        <v>0</v>
      </c>
      <c r="AG54" s="43">
        <v>68</v>
      </c>
    </row>
    <row r="55" spans="1:33" s="41" customFormat="1" ht="19.5" customHeight="1" x14ac:dyDescent="0.2">
      <c r="A55" s="36"/>
      <c r="B55" s="42"/>
      <c r="C55" s="38" t="s">
        <v>235</v>
      </c>
      <c r="D55" s="39"/>
      <c r="E55" s="40">
        <v>483.28614729053612</v>
      </c>
      <c r="F55" s="40">
        <v>12.942608227382429</v>
      </c>
      <c r="G55" s="40">
        <v>496.22875551791822</v>
      </c>
      <c r="H55" s="40">
        <v>50.794412411002426</v>
      </c>
      <c r="I55" s="40">
        <v>0</v>
      </c>
      <c r="J55" s="40">
        <v>3.273673119702416</v>
      </c>
      <c r="K55" s="40">
        <v>14.775380919108198</v>
      </c>
      <c r="L55" s="40">
        <v>427.38528906810518</v>
      </c>
      <c r="M55" s="40">
        <v>3.7052646175158859E-3</v>
      </c>
      <c r="N55" s="40">
        <v>427.38158380348767</v>
      </c>
      <c r="O55" s="61">
        <v>0</v>
      </c>
      <c r="P55" s="89"/>
      <c r="Q55" s="94"/>
      <c r="R55" s="36"/>
      <c r="S55" s="41">
        <v>69</v>
      </c>
      <c r="T55" s="38" t="s">
        <v>40</v>
      </c>
      <c r="U55" s="39"/>
      <c r="V55" s="40">
        <v>700.06563446075472</v>
      </c>
      <c r="W55" s="40">
        <v>182.64778370370252</v>
      </c>
      <c r="X55" s="40">
        <v>882.71341816445761</v>
      </c>
      <c r="Y55" s="40">
        <v>0</v>
      </c>
      <c r="Z55" s="40">
        <v>0.10463754191793723</v>
      </c>
      <c r="AA55" s="40">
        <v>157.16848356233433</v>
      </c>
      <c r="AB55" s="40">
        <v>191.4878199267786</v>
      </c>
      <c r="AC55" s="40">
        <v>533.95247713342667</v>
      </c>
      <c r="AD55" s="40">
        <v>0</v>
      </c>
      <c r="AE55" s="40">
        <v>533.95247713342667</v>
      </c>
      <c r="AF55" s="40">
        <v>0</v>
      </c>
      <c r="AG55" s="43">
        <v>69</v>
      </c>
    </row>
    <row r="56" spans="1:33" s="41" customFormat="1" ht="19.5" customHeight="1" x14ac:dyDescent="0.2">
      <c r="A56" s="36"/>
      <c r="B56" s="42">
        <v>23</v>
      </c>
      <c r="C56" s="38" t="s">
        <v>16</v>
      </c>
      <c r="D56" s="39"/>
      <c r="E56" s="40">
        <v>855.49235220059313</v>
      </c>
      <c r="F56" s="40">
        <v>7.3087816323724928</v>
      </c>
      <c r="G56" s="40">
        <v>862.80113383296543</v>
      </c>
      <c r="H56" s="40">
        <v>67.244838912714201</v>
      </c>
      <c r="I56" s="40">
        <v>0</v>
      </c>
      <c r="J56" s="40">
        <v>11.028308599108595</v>
      </c>
      <c r="K56" s="40">
        <v>8.2069701522946144</v>
      </c>
      <c r="L56" s="40">
        <v>776.32101616884813</v>
      </c>
      <c r="M56" s="40">
        <v>4.7510856204771641E-2</v>
      </c>
      <c r="N56" s="40">
        <v>776.27350531264335</v>
      </c>
      <c r="O56" s="61">
        <v>0</v>
      </c>
      <c r="P56" s="89" t="s">
        <v>133</v>
      </c>
      <c r="Q56" s="94"/>
      <c r="R56" s="22"/>
      <c r="S56" s="41">
        <v>70</v>
      </c>
      <c r="T56" s="38" t="s">
        <v>46</v>
      </c>
      <c r="U56" s="39"/>
      <c r="V56" s="40">
        <v>94.517650591853155</v>
      </c>
      <c r="W56" s="40">
        <v>16.44872204998887</v>
      </c>
      <c r="X56" s="40">
        <v>110.96637264184203</v>
      </c>
      <c r="Y56" s="40">
        <v>0</v>
      </c>
      <c r="Z56" s="40">
        <v>0</v>
      </c>
      <c r="AA56" s="40">
        <v>0</v>
      </c>
      <c r="AB56" s="40">
        <v>16.448936132472387</v>
      </c>
      <c r="AC56" s="40">
        <v>94.517436509369631</v>
      </c>
      <c r="AD56" s="40">
        <v>0</v>
      </c>
      <c r="AE56" s="40">
        <v>94.517436509369631</v>
      </c>
      <c r="AF56" s="40">
        <v>0</v>
      </c>
      <c r="AG56" s="43">
        <v>70</v>
      </c>
    </row>
    <row r="57" spans="1:33" s="41" customFormat="1" ht="19.5" customHeight="1" x14ac:dyDescent="0.2">
      <c r="A57" s="36"/>
      <c r="B57" s="42"/>
      <c r="C57" s="38" t="s">
        <v>235</v>
      </c>
      <c r="D57" s="39"/>
      <c r="E57" s="40">
        <v>803.65812826185447</v>
      </c>
      <c r="F57" s="40">
        <v>6.1965509618236974</v>
      </c>
      <c r="G57" s="40">
        <v>809.8546792236782</v>
      </c>
      <c r="H57" s="40">
        <v>67.103491808597383</v>
      </c>
      <c r="I57" s="40">
        <v>0</v>
      </c>
      <c r="J57" s="40">
        <v>11.028308599108595</v>
      </c>
      <c r="K57" s="40">
        <v>7.0946451107803723</v>
      </c>
      <c r="L57" s="40">
        <v>724.62823370519186</v>
      </c>
      <c r="M57" s="40">
        <v>4.0894230599339276E-2</v>
      </c>
      <c r="N57" s="40">
        <v>724.58733947459245</v>
      </c>
      <c r="O57" s="61">
        <v>0</v>
      </c>
      <c r="P57" s="89"/>
      <c r="Q57" s="94"/>
      <c r="R57" s="36"/>
      <c r="S57" s="33" t="s">
        <v>38</v>
      </c>
      <c r="T57" s="34" t="s">
        <v>134</v>
      </c>
      <c r="U57" s="31"/>
      <c r="V57" s="75">
        <v>439.72087701770755</v>
      </c>
      <c r="W57" s="75">
        <v>479.85940584792763</v>
      </c>
      <c r="X57" s="75">
        <v>919.58028286563479</v>
      </c>
      <c r="Y57" s="75">
        <v>2.2093494012292654</v>
      </c>
      <c r="Z57" s="75">
        <v>2.9910954587582028E-6</v>
      </c>
      <c r="AA57" s="75">
        <v>8.0070978974483076</v>
      </c>
      <c r="AB57" s="75">
        <v>485.49329252580111</v>
      </c>
      <c r="AC57" s="75">
        <v>423.8705400500607</v>
      </c>
      <c r="AD57" s="75">
        <v>0</v>
      </c>
      <c r="AE57" s="75">
        <v>423.8705400500607</v>
      </c>
      <c r="AF57" s="75">
        <v>0</v>
      </c>
      <c r="AG57" s="35" t="s">
        <v>38</v>
      </c>
    </row>
    <row r="58" spans="1:33" s="41" customFormat="1" ht="19.5" customHeight="1" x14ac:dyDescent="0.2">
      <c r="A58" s="36"/>
      <c r="B58" s="42">
        <v>24</v>
      </c>
      <c r="C58" s="38" t="s">
        <v>17</v>
      </c>
      <c r="D58" s="39"/>
      <c r="E58" s="40">
        <v>867.08713686807289</v>
      </c>
      <c r="F58" s="40">
        <v>80.368993697609014</v>
      </c>
      <c r="G58" s="40">
        <v>947.45613056568175</v>
      </c>
      <c r="H58" s="40">
        <v>140.65984325522629</v>
      </c>
      <c r="I58" s="40">
        <v>0</v>
      </c>
      <c r="J58" s="40">
        <v>5.9207559458032435</v>
      </c>
      <c r="K58" s="40">
        <v>81.203435176363726</v>
      </c>
      <c r="L58" s="40">
        <v>719.67209618828838</v>
      </c>
      <c r="M58" s="40">
        <v>0.34498139586938242</v>
      </c>
      <c r="N58" s="40">
        <v>719.32711479241902</v>
      </c>
      <c r="O58" s="61">
        <v>0</v>
      </c>
      <c r="P58" s="89" t="s">
        <v>135</v>
      </c>
      <c r="Q58" s="94"/>
      <c r="R58" s="36"/>
      <c r="S58" s="41">
        <v>71</v>
      </c>
      <c r="T58" s="38" t="s">
        <v>42</v>
      </c>
      <c r="U58" s="39"/>
      <c r="V58" s="40">
        <v>239.73217575669341</v>
      </c>
      <c r="W58" s="40">
        <v>6.0969450753164454</v>
      </c>
      <c r="X58" s="40">
        <v>245.82912083200978</v>
      </c>
      <c r="Y58" s="40">
        <v>1.6579201402524437</v>
      </c>
      <c r="Z58" s="40">
        <v>2.9910954587582028E-6</v>
      </c>
      <c r="AA58" s="40">
        <v>7.995925412438238</v>
      </c>
      <c r="AB58" s="40">
        <v>11.652820347498315</v>
      </c>
      <c r="AC58" s="40">
        <v>224.52245194072535</v>
      </c>
      <c r="AD58" s="40">
        <v>0</v>
      </c>
      <c r="AE58" s="40">
        <v>224.52245194072535</v>
      </c>
      <c r="AF58" s="40">
        <v>0</v>
      </c>
      <c r="AG58" s="43">
        <v>71</v>
      </c>
    </row>
    <row r="59" spans="1:33" s="41" customFormat="1" ht="19.5" customHeight="1" x14ac:dyDescent="0.2">
      <c r="A59" s="36"/>
      <c r="B59" s="42"/>
      <c r="C59" s="38" t="s">
        <v>235</v>
      </c>
      <c r="D59" s="39"/>
      <c r="E59" s="40">
        <v>777.2740430969003</v>
      </c>
      <c r="F59" s="40">
        <v>65.138708934251909</v>
      </c>
      <c r="G59" s="40">
        <v>842.41275203115231</v>
      </c>
      <c r="H59" s="40">
        <v>140.08662569204648</v>
      </c>
      <c r="I59" s="40">
        <v>0</v>
      </c>
      <c r="J59" s="40">
        <v>5.9207559458032435</v>
      </c>
      <c r="K59" s="40">
        <v>65.973146837327675</v>
      </c>
      <c r="L59" s="40">
        <v>630.43222355597482</v>
      </c>
      <c r="M59" s="40">
        <v>0.33288135062478769</v>
      </c>
      <c r="N59" s="40">
        <v>630.09934220535001</v>
      </c>
      <c r="O59" s="61">
        <v>0</v>
      </c>
      <c r="P59" s="89"/>
      <c r="Q59" s="94"/>
      <c r="R59" s="22"/>
      <c r="S59" s="41">
        <v>72</v>
      </c>
      <c r="T59" s="38" t="s">
        <v>136</v>
      </c>
      <c r="U59" s="39"/>
      <c r="V59" s="40">
        <v>64.79382934204979</v>
      </c>
      <c r="W59" s="40">
        <v>15.472705883066745</v>
      </c>
      <c r="X59" s="40">
        <v>80.266535225116542</v>
      </c>
      <c r="Y59" s="40">
        <v>0</v>
      </c>
      <c r="Z59" s="40">
        <v>0</v>
      </c>
      <c r="AA59" s="40">
        <v>0</v>
      </c>
      <c r="AB59" s="40">
        <v>15.472921308335515</v>
      </c>
      <c r="AC59" s="40">
        <v>64.793613916781027</v>
      </c>
      <c r="AD59" s="40">
        <v>0</v>
      </c>
      <c r="AE59" s="40">
        <v>64.793613916781027</v>
      </c>
      <c r="AF59" s="40">
        <v>0</v>
      </c>
      <c r="AG59" s="43">
        <v>72</v>
      </c>
    </row>
    <row r="60" spans="1:33" s="41" customFormat="1" ht="19.5" customHeight="1" x14ac:dyDescent="0.2">
      <c r="A60" s="36"/>
      <c r="B60" s="42">
        <v>25</v>
      </c>
      <c r="C60" s="38" t="s">
        <v>138</v>
      </c>
      <c r="D60" s="39"/>
      <c r="E60" s="40">
        <v>180.46249700853716</v>
      </c>
      <c r="F60" s="40">
        <v>23.914777927981739</v>
      </c>
      <c r="G60" s="40">
        <v>204.37727493651866</v>
      </c>
      <c r="H60" s="40">
        <v>14.633220109861774</v>
      </c>
      <c r="I60" s="40">
        <v>0</v>
      </c>
      <c r="J60" s="40">
        <v>8.5934762534148756</v>
      </c>
      <c r="K60" s="40">
        <v>36.273840477841709</v>
      </c>
      <c r="L60" s="40">
        <v>144.87673809540033</v>
      </c>
      <c r="M60" s="40">
        <v>0.29076560959546888</v>
      </c>
      <c r="N60" s="40">
        <v>144.58597248580486</v>
      </c>
      <c r="O60" s="61">
        <v>0</v>
      </c>
      <c r="P60" s="89" t="s">
        <v>137</v>
      </c>
      <c r="Q60" s="94"/>
      <c r="R60" s="36"/>
      <c r="S60" s="41">
        <v>73</v>
      </c>
      <c r="T60" s="38" t="s">
        <v>47</v>
      </c>
      <c r="U60" s="39"/>
      <c r="V60" s="40">
        <v>7.061540740974892</v>
      </c>
      <c r="W60" s="40">
        <v>0.38500312470032455</v>
      </c>
      <c r="X60" s="40">
        <v>7.4465438656752161</v>
      </c>
      <c r="Y60" s="40">
        <v>0</v>
      </c>
      <c r="Z60" s="40">
        <v>0</v>
      </c>
      <c r="AA60" s="40">
        <v>0</v>
      </c>
      <c r="AB60" s="40">
        <v>0.38806521748339834</v>
      </c>
      <c r="AC60" s="40">
        <v>7.0584786481918176</v>
      </c>
      <c r="AD60" s="40">
        <v>0</v>
      </c>
      <c r="AE60" s="40">
        <v>7.0584786481918176</v>
      </c>
      <c r="AF60" s="40">
        <v>0</v>
      </c>
      <c r="AG60" s="43">
        <v>73</v>
      </c>
    </row>
    <row r="61" spans="1:33" s="41" customFormat="1" ht="19.5" customHeight="1" x14ac:dyDescent="0.2">
      <c r="A61" s="36"/>
      <c r="B61" s="42"/>
      <c r="C61" s="38" t="s">
        <v>235</v>
      </c>
      <c r="D61" s="39"/>
      <c r="E61" s="40">
        <v>166.21025033563993</v>
      </c>
      <c r="F61" s="40">
        <v>21.32346477984396</v>
      </c>
      <c r="G61" s="40">
        <v>187.53371511548374</v>
      </c>
      <c r="H61" s="40">
        <v>14.531180931270772</v>
      </c>
      <c r="I61" s="40">
        <v>0</v>
      </c>
      <c r="J61" s="40">
        <v>8.5934762534148756</v>
      </c>
      <c r="K61" s="40">
        <v>33.682243199541645</v>
      </c>
      <c r="L61" s="40">
        <v>130.72681473125647</v>
      </c>
      <c r="M61" s="40">
        <v>0.27565025544845395</v>
      </c>
      <c r="N61" s="40">
        <v>130.45116447580801</v>
      </c>
      <c r="O61" s="61">
        <v>0</v>
      </c>
      <c r="P61" s="89"/>
      <c r="Q61" s="94"/>
      <c r="R61" s="36"/>
      <c r="S61" s="41">
        <v>74</v>
      </c>
      <c r="T61" s="38" t="s">
        <v>139</v>
      </c>
      <c r="U61" s="39"/>
      <c r="V61" s="40">
        <v>128.13333117798942</v>
      </c>
      <c r="W61" s="40">
        <v>457.90475176484415</v>
      </c>
      <c r="X61" s="40">
        <v>586.03808294283328</v>
      </c>
      <c r="Y61" s="40">
        <v>0.5514292609768221</v>
      </c>
      <c r="Z61" s="40">
        <v>0</v>
      </c>
      <c r="AA61" s="40">
        <v>1.1172485010069564E-2</v>
      </c>
      <c r="AB61" s="40">
        <v>457.9794856524839</v>
      </c>
      <c r="AC61" s="40">
        <v>127.49599554436247</v>
      </c>
      <c r="AD61" s="40">
        <v>0</v>
      </c>
      <c r="AE61" s="40">
        <v>127.49599554436247</v>
      </c>
      <c r="AF61" s="40">
        <v>0</v>
      </c>
      <c r="AG61" s="43">
        <v>74</v>
      </c>
    </row>
    <row r="62" spans="1:33" s="41" customFormat="1" ht="19.5" customHeight="1" x14ac:dyDescent="0.2">
      <c r="A62" s="36"/>
      <c r="B62" s="42">
        <v>26</v>
      </c>
      <c r="C62" s="38" t="s">
        <v>142</v>
      </c>
      <c r="D62" s="39"/>
      <c r="E62" s="40">
        <v>193.17395020634973</v>
      </c>
      <c r="F62" s="40">
        <v>47.550421056458127</v>
      </c>
      <c r="G62" s="40">
        <v>240.72437126280781</v>
      </c>
      <c r="H62" s="40">
        <v>8.9377894314089179</v>
      </c>
      <c r="I62" s="40">
        <v>1.5464128395275908E-2</v>
      </c>
      <c r="J62" s="40">
        <v>8.3408042604667748E-2</v>
      </c>
      <c r="K62" s="40">
        <v>49.474979838354905</v>
      </c>
      <c r="L62" s="40">
        <v>182.21272982204403</v>
      </c>
      <c r="M62" s="40">
        <v>0.30267306364441854</v>
      </c>
      <c r="N62" s="40">
        <v>181.91005675839963</v>
      </c>
      <c r="O62" s="61">
        <v>0</v>
      </c>
      <c r="P62" s="89" t="s">
        <v>141</v>
      </c>
      <c r="Q62" s="94"/>
      <c r="R62" s="22"/>
      <c r="S62" s="33" t="s">
        <v>1</v>
      </c>
      <c r="T62" s="34" t="s">
        <v>140</v>
      </c>
      <c r="U62" s="31"/>
      <c r="V62" s="75">
        <v>4169.3016702299674</v>
      </c>
      <c r="W62" s="75">
        <v>30.606268183979687</v>
      </c>
      <c r="X62" s="75">
        <v>4199.9079384139459</v>
      </c>
      <c r="Y62" s="75">
        <v>10.183572035086268</v>
      </c>
      <c r="Z62" s="75">
        <v>13.688796258813973</v>
      </c>
      <c r="AA62" s="75">
        <v>31.27699569176319</v>
      </c>
      <c r="AB62" s="75">
        <v>32.679940285207465</v>
      </c>
      <c r="AC62" s="75">
        <v>4112.0786341430749</v>
      </c>
      <c r="AD62" s="75">
        <v>0</v>
      </c>
      <c r="AE62" s="75">
        <v>4112.0786341430749</v>
      </c>
      <c r="AF62" s="75">
        <v>0</v>
      </c>
      <c r="AG62" s="35" t="s">
        <v>1</v>
      </c>
    </row>
    <row r="63" spans="1:33" s="41" customFormat="1" ht="19.5" customHeight="1" x14ac:dyDescent="0.2">
      <c r="A63" s="36"/>
      <c r="B63" s="42"/>
      <c r="C63" s="38" t="s">
        <v>235</v>
      </c>
      <c r="D63" s="39"/>
      <c r="E63" s="40">
        <v>156.73567824940238</v>
      </c>
      <c r="F63" s="40">
        <v>40.634191762176151</v>
      </c>
      <c r="G63" s="40">
        <v>197.36987001157848</v>
      </c>
      <c r="H63" s="40">
        <v>8.9199114230232102</v>
      </c>
      <c r="I63" s="40">
        <v>8.0571926251203521E-4</v>
      </c>
      <c r="J63" s="40">
        <v>8.3408042604667748E-2</v>
      </c>
      <c r="K63" s="40">
        <v>42.498122003349152</v>
      </c>
      <c r="L63" s="40">
        <v>145.86762282333893</v>
      </c>
      <c r="M63" s="40">
        <v>0.26594699662697457</v>
      </c>
      <c r="N63" s="40">
        <v>145.60167582671195</v>
      </c>
      <c r="O63" s="61">
        <v>0</v>
      </c>
      <c r="P63" s="89"/>
      <c r="Q63" s="94"/>
      <c r="R63" s="36"/>
      <c r="S63" s="41">
        <v>75</v>
      </c>
      <c r="T63" s="38" t="s">
        <v>41</v>
      </c>
      <c r="U63" s="39"/>
      <c r="V63" s="40">
        <v>1579.2035435577725</v>
      </c>
      <c r="W63" s="40">
        <v>5.2006013621993592</v>
      </c>
      <c r="X63" s="40">
        <v>1584.404144919971</v>
      </c>
      <c r="Y63" s="40">
        <v>0.5092302932367061</v>
      </c>
      <c r="Z63" s="40">
        <v>8.1299646388108027</v>
      </c>
      <c r="AA63" s="40">
        <v>29.633362449927041</v>
      </c>
      <c r="AB63" s="40">
        <v>7.2722001873478685</v>
      </c>
      <c r="AC63" s="40">
        <v>1538.8593873506486</v>
      </c>
      <c r="AD63" s="40">
        <v>0</v>
      </c>
      <c r="AE63" s="40">
        <v>1538.8593873506486</v>
      </c>
      <c r="AF63" s="40">
        <v>0</v>
      </c>
      <c r="AG63" s="43">
        <v>75</v>
      </c>
    </row>
    <row r="64" spans="1:33" s="41" customFormat="1" ht="19.5" customHeight="1" x14ac:dyDescent="0.2">
      <c r="A64" s="36"/>
      <c r="B64" s="42">
        <v>27</v>
      </c>
      <c r="C64" s="38" t="s">
        <v>145</v>
      </c>
      <c r="D64" s="39"/>
      <c r="E64" s="40">
        <v>119.87504616989291</v>
      </c>
      <c r="F64" s="40">
        <v>10.585075804243271</v>
      </c>
      <c r="G64" s="40">
        <v>130.46012197413626</v>
      </c>
      <c r="H64" s="40">
        <v>38.612303078275261</v>
      </c>
      <c r="I64" s="40">
        <v>3.7748925702243905E-2</v>
      </c>
      <c r="J64" s="40">
        <v>1.5328960840853014</v>
      </c>
      <c r="K64" s="40">
        <v>12.140899462551026</v>
      </c>
      <c r="L64" s="40">
        <v>78.136274423522437</v>
      </c>
      <c r="M64" s="40">
        <v>8.8823161076351399E-3</v>
      </c>
      <c r="N64" s="40">
        <v>78.127392107414792</v>
      </c>
      <c r="O64" s="61">
        <v>0</v>
      </c>
      <c r="P64" s="89" t="s">
        <v>144</v>
      </c>
      <c r="Q64" s="94"/>
      <c r="R64" s="36"/>
      <c r="S64" s="41">
        <v>76</v>
      </c>
      <c r="T64" s="38" t="s">
        <v>143</v>
      </c>
      <c r="U64" s="39"/>
      <c r="V64" s="40">
        <v>1514.1494122602751</v>
      </c>
      <c r="W64" s="40">
        <v>13.434012466084562</v>
      </c>
      <c r="X64" s="40">
        <v>1527.5834247263599</v>
      </c>
      <c r="Y64" s="40">
        <v>2.2496040152848908</v>
      </c>
      <c r="Z64" s="40">
        <v>0</v>
      </c>
      <c r="AA64" s="40">
        <v>0.93831895789218789</v>
      </c>
      <c r="AB64" s="40">
        <v>13.434012466084562</v>
      </c>
      <c r="AC64" s="40">
        <v>1510.9614892870982</v>
      </c>
      <c r="AD64" s="40">
        <v>0</v>
      </c>
      <c r="AE64" s="40">
        <v>1510.9614892870982</v>
      </c>
      <c r="AF64" s="40">
        <v>0</v>
      </c>
      <c r="AG64" s="43">
        <v>76</v>
      </c>
    </row>
    <row r="65" spans="1:33" s="41" customFormat="1" ht="19.5" customHeight="1" x14ac:dyDescent="0.2">
      <c r="A65" s="36"/>
      <c r="B65" s="42"/>
      <c r="C65" s="38" t="s">
        <v>235</v>
      </c>
      <c r="D65" s="39"/>
      <c r="E65" s="40">
        <v>113.0433774595803</v>
      </c>
      <c r="F65" s="40">
        <v>9.7075364234634183</v>
      </c>
      <c r="G65" s="40">
        <v>122.75091388304379</v>
      </c>
      <c r="H65" s="40">
        <v>38.604635737323484</v>
      </c>
      <c r="I65" s="40">
        <v>3.7748925702243905E-2</v>
      </c>
      <c r="J65" s="40">
        <v>1.5328960840853014</v>
      </c>
      <c r="K65" s="40">
        <v>11.263108226895612</v>
      </c>
      <c r="L65" s="40">
        <v>71.312524909037165</v>
      </c>
      <c r="M65" s="40">
        <v>8.8823161076351399E-3</v>
      </c>
      <c r="N65" s="40">
        <v>71.303642592929535</v>
      </c>
      <c r="O65" s="61">
        <v>0</v>
      </c>
      <c r="P65" s="89"/>
      <c r="Q65" s="94"/>
      <c r="R65" s="36"/>
      <c r="S65" s="41">
        <v>77</v>
      </c>
      <c r="T65" s="38" t="s">
        <v>146</v>
      </c>
      <c r="U65" s="39"/>
      <c r="V65" s="40">
        <v>1075.9487144119194</v>
      </c>
      <c r="W65" s="40">
        <v>11.971654355695769</v>
      </c>
      <c r="X65" s="40">
        <v>1087.9203687676152</v>
      </c>
      <c r="Y65" s="40">
        <v>7.4247377265646719</v>
      </c>
      <c r="Z65" s="40">
        <v>5.5588316200031702</v>
      </c>
      <c r="AA65" s="40">
        <v>0.70531428394396511</v>
      </c>
      <c r="AB65" s="40">
        <v>11.973727631775036</v>
      </c>
      <c r="AC65" s="40">
        <v>1062.2577575053283</v>
      </c>
      <c r="AD65" s="40">
        <v>0</v>
      </c>
      <c r="AE65" s="40">
        <v>1062.2577575053283</v>
      </c>
      <c r="AF65" s="40">
        <v>0</v>
      </c>
      <c r="AG65" s="43">
        <v>77</v>
      </c>
    </row>
    <row r="66" spans="1:33" s="41" customFormat="1" ht="19.5" customHeight="1" x14ac:dyDescent="0.2">
      <c r="A66" s="36"/>
      <c r="B66" s="42">
        <v>28</v>
      </c>
      <c r="C66" s="38" t="s">
        <v>149</v>
      </c>
      <c r="D66" s="39"/>
      <c r="E66" s="40">
        <v>371.52581110752612</v>
      </c>
      <c r="F66" s="40">
        <v>19.379906554491996</v>
      </c>
      <c r="G66" s="40">
        <v>390.90571766201816</v>
      </c>
      <c r="H66" s="40">
        <v>104.00868948266039</v>
      </c>
      <c r="I66" s="40">
        <v>0</v>
      </c>
      <c r="J66" s="40">
        <v>57.897871447954614</v>
      </c>
      <c r="K66" s="40">
        <v>22.126023468894068</v>
      </c>
      <c r="L66" s="40">
        <v>206.8731332625091</v>
      </c>
      <c r="M66" s="40">
        <v>1.3956143966001068E-2</v>
      </c>
      <c r="N66" s="40">
        <v>206.8591771185431</v>
      </c>
      <c r="O66" s="61">
        <v>0</v>
      </c>
      <c r="P66" s="89" t="s">
        <v>148</v>
      </c>
      <c r="Q66" s="94"/>
      <c r="R66" s="36"/>
      <c r="S66" s="33" t="s">
        <v>2</v>
      </c>
      <c r="T66" s="34" t="s">
        <v>147</v>
      </c>
      <c r="U66" s="31"/>
      <c r="V66" s="75">
        <v>2712.6982114807197</v>
      </c>
      <c r="W66" s="75">
        <v>62.590232162682682</v>
      </c>
      <c r="X66" s="75">
        <v>2775.2884436434019</v>
      </c>
      <c r="Y66" s="75">
        <v>15.830424858120201</v>
      </c>
      <c r="Z66" s="75">
        <v>7.5253751663365565</v>
      </c>
      <c r="AA66" s="75">
        <v>10.977354735121953</v>
      </c>
      <c r="AB66" s="75">
        <v>66.947165442709633</v>
      </c>
      <c r="AC66" s="75">
        <v>2674.0081234411136</v>
      </c>
      <c r="AD66" s="75">
        <v>0</v>
      </c>
      <c r="AE66" s="75">
        <v>2674.0081234411136</v>
      </c>
      <c r="AF66" s="75">
        <v>0</v>
      </c>
      <c r="AG66" s="35" t="s">
        <v>2</v>
      </c>
    </row>
    <row r="67" spans="1:33" s="41" customFormat="1" ht="19.5" customHeight="1" x14ac:dyDescent="0.2">
      <c r="A67" s="36"/>
      <c r="B67" s="42"/>
      <c r="C67" s="38" t="s">
        <v>235</v>
      </c>
      <c r="D67" s="39"/>
      <c r="E67" s="40">
        <v>366.82860616655455</v>
      </c>
      <c r="F67" s="40">
        <v>18.265939446455604</v>
      </c>
      <c r="G67" s="40">
        <v>385.09454561301027</v>
      </c>
      <c r="H67" s="40">
        <v>103.93500087152366</v>
      </c>
      <c r="I67" s="40">
        <v>0</v>
      </c>
      <c r="J67" s="40">
        <v>57.897871447954614</v>
      </c>
      <c r="K67" s="40">
        <v>21.012056360857684</v>
      </c>
      <c r="L67" s="40">
        <v>202.24961693267434</v>
      </c>
      <c r="M67" s="40">
        <v>1.3956143966001068E-2</v>
      </c>
      <c r="N67" s="40">
        <v>202.23566078870832</v>
      </c>
      <c r="O67" s="61">
        <v>0</v>
      </c>
      <c r="P67" s="89"/>
      <c r="Q67" s="94"/>
      <c r="R67" s="36"/>
      <c r="S67" s="41">
        <v>78</v>
      </c>
      <c r="T67" s="38" t="s">
        <v>43</v>
      </c>
      <c r="U67" s="39"/>
      <c r="V67" s="40">
        <v>1594.5847054176675</v>
      </c>
      <c r="W67" s="40">
        <v>27.956343672868361</v>
      </c>
      <c r="X67" s="40">
        <v>1622.541049090536</v>
      </c>
      <c r="Y67" s="40">
        <v>15.774514279443991</v>
      </c>
      <c r="Z67" s="40">
        <v>7.5253751663365565</v>
      </c>
      <c r="AA67" s="40">
        <v>4.6372512222160411</v>
      </c>
      <c r="AB67" s="40">
        <v>27.963173941879596</v>
      </c>
      <c r="AC67" s="40">
        <v>1566.6407344806598</v>
      </c>
      <c r="AD67" s="40">
        <v>0</v>
      </c>
      <c r="AE67" s="40">
        <v>1566.6407344806598</v>
      </c>
      <c r="AF67" s="40">
        <v>0</v>
      </c>
      <c r="AG67" s="43">
        <v>78</v>
      </c>
    </row>
    <row r="68" spans="1:33" s="41" customFormat="1" ht="19.5" customHeight="1" x14ac:dyDescent="0.2">
      <c r="A68" s="36"/>
      <c r="B68" s="42">
        <v>29</v>
      </c>
      <c r="C68" s="38" t="s">
        <v>150</v>
      </c>
      <c r="D68" s="39"/>
      <c r="E68" s="40">
        <v>244.22281671422309</v>
      </c>
      <c r="F68" s="40">
        <v>39.994787089431405</v>
      </c>
      <c r="G68" s="40">
        <v>284.21760380365475</v>
      </c>
      <c r="H68" s="40">
        <v>50.838100687523628</v>
      </c>
      <c r="I68" s="40">
        <v>0</v>
      </c>
      <c r="J68" s="40">
        <v>23.924976752178988</v>
      </c>
      <c r="K68" s="40">
        <v>42.28753502478763</v>
      </c>
      <c r="L68" s="40">
        <v>167.16699133916453</v>
      </c>
      <c r="M68" s="40">
        <v>3.4437830628064166E-2</v>
      </c>
      <c r="N68" s="40">
        <v>167.13255350853646</v>
      </c>
      <c r="O68" s="61">
        <v>0</v>
      </c>
      <c r="P68" s="43">
        <v>29</v>
      </c>
      <c r="Q68" s="94"/>
      <c r="R68" s="36"/>
      <c r="S68" s="41">
        <v>79</v>
      </c>
      <c r="T68" s="38" t="s">
        <v>44</v>
      </c>
      <c r="U68" s="39"/>
      <c r="V68" s="40">
        <v>198.72311815234497</v>
      </c>
      <c r="W68" s="40">
        <v>6.9877684912618783</v>
      </c>
      <c r="X68" s="40">
        <v>205.71088664360684</v>
      </c>
      <c r="Y68" s="40">
        <v>5.5910578676209521E-2</v>
      </c>
      <c r="Z68" s="40">
        <v>0</v>
      </c>
      <c r="AA68" s="40">
        <v>6.3630724977142533E-2</v>
      </c>
      <c r="AB68" s="40">
        <v>6.9912597323968786</v>
      </c>
      <c r="AC68" s="40">
        <v>198.60008560755659</v>
      </c>
      <c r="AD68" s="40">
        <v>0</v>
      </c>
      <c r="AE68" s="40">
        <v>198.60008560755659</v>
      </c>
      <c r="AF68" s="40">
        <v>0</v>
      </c>
      <c r="AG68" s="43">
        <v>79</v>
      </c>
    </row>
    <row r="69" spans="1:33" s="41" customFormat="1" ht="19.5" customHeight="1" x14ac:dyDescent="0.2">
      <c r="A69" s="36"/>
      <c r="B69" s="42"/>
      <c r="C69" s="38" t="s">
        <v>235</v>
      </c>
      <c r="D69" s="39"/>
      <c r="E69" s="40">
        <v>228.47324080759503</v>
      </c>
      <c r="F69" s="40">
        <v>36.519857532370892</v>
      </c>
      <c r="G69" s="40">
        <v>264.99309833996625</v>
      </c>
      <c r="H69" s="40">
        <v>50.765694236117156</v>
      </c>
      <c r="I69" s="40">
        <v>0</v>
      </c>
      <c r="J69" s="40">
        <v>23.924976752178988</v>
      </c>
      <c r="K69" s="40">
        <v>38.808414351331081</v>
      </c>
      <c r="L69" s="40">
        <v>151.49401300033904</v>
      </c>
      <c r="M69" s="40">
        <v>1.6662880093012894E-2</v>
      </c>
      <c r="N69" s="40">
        <v>151.477350120246</v>
      </c>
      <c r="O69" s="61">
        <v>0</v>
      </c>
      <c r="P69" s="43"/>
      <c r="Q69" s="74"/>
      <c r="R69" s="36"/>
      <c r="S69" s="41">
        <v>80</v>
      </c>
      <c r="T69" s="38" t="s">
        <v>45</v>
      </c>
      <c r="U69" s="39"/>
      <c r="V69" s="40">
        <v>919.39038791070698</v>
      </c>
      <c r="W69" s="40">
        <v>27.646119998552432</v>
      </c>
      <c r="X69" s="40">
        <v>947.03650790925906</v>
      </c>
      <c r="Y69" s="40">
        <v>0</v>
      </c>
      <c r="Z69" s="40">
        <v>0</v>
      </c>
      <c r="AA69" s="40">
        <v>6.2764727879287685</v>
      </c>
      <c r="AB69" s="40">
        <v>31.992731768433163</v>
      </c>
      <c r="AC69" s="40">
        <v>908.7673033528971</v>
      </c>
      <c r="AD69" s="40">
        <v>0</v>
      </c>
      <c r="AE69" s="40">
        <v>908.7673033528971</v>
      </c>
      <c r="AF69" s="40">
        <v>0</v>
      </c>
      <c r="AG69" s="43">
        <v>80</v>
      </c>
    </row>
    <row r="70" spans="1:33" s="41" customFormat="1" ht="19.5" customHeight="1" x14ac:dyDescent="0.2">
      <c r="A70" s="36"/>
      <c r="B70" s="42">
        <v>30</v>
      </c>
      <c r="C70" s="38" t="s">
        <v>152</v>
      </c>
      <c r="D70" s="39"/>
      <c r="E70" s="40">
        <v>24.195177370073136</v>
      </c>
      <c r="F70" s="40">
        <v>4.8940455276448596</v>
      </c>
      <c r="G70" s="40">
        <v>29.089222897718003</v>
      </c>
      <c r="H70" s="40">
        <v>1.4949718362382656</v>
      </c>
      <c r="I70" s="40">
        <v>0</v>
      </c>
      <c r="J70" s="40">
        <v>0.34095467175352789</v>
      </c>
      <c r="K70" s="40">
        <v>5.0242421009547114</v>
      </c>
      <c r="L70" s="40">
        <v>22.229054288771501</v>
      </c>
      <c r="M70" s="40">
        <v>5.3504282077295124E-3</v>
      </c>
      <c r="N70" s="40">
        <v>22.22370386056377</v>
      </c>
      <c r="O70" s="61">
        <v>0</v>
      </c>
      <c r="P70" s="43">
        <v>30</v>
      </c>
      <c r="Q70" s="74"/>
      <c r="R70" s="36"/>
      <c r="S70" s="33" t="s">
        <v>3</v>
      </c>
      <c r="T70" s="34" t="s">
        <v>151</v>
      </c>
      <c r="U70" s="31"/>
      <c r="V70" s="75">
        <v>2608.514966404739</v>
      </c>
      <c r="W70" s="75">
        <v>87.650314818769715</v>
      </c>
      <c r="X70" s="75">
        <v>2696.165281223507</v>
      </c>
      <c r="Y70" s="75">
        <v>0</v>
      </c>
      <c r="Z70" s="75">
        <v>1.163734162539346</v>
      </c>
      <c r="AA70" s="75">
        <v>176.56715991626663</v>
      </c>
      <c r="AB70" s="75">
        <v>105.90226502525276</v>
      </c>
      <c r="AC70" s="75">
        <v>2412.5321221194481</v>
      </c>
      <c r="AD70" s="75">
        <v>0</v>
      </c>
      <c r="AE70" s="75">
        <v>2412.5321221194481</v>
      </c>
      <c r="AF70" s="75">
        <v>0</v>
      </c>
      <c r="AG70" s="35" t="s">
        <v>3</v>
      </c>
    </row>
    <row r="71" spans="1:33" s="41" customFormat="1" ht="19.5" customHeight="1" x14ac:dyDescent="0.2">
      <c r="A71" s="36"/>
      <c r="B71" s="42"/>
      <c r="C71" s="38" t="s">
        <v>235</v>
      </c>
      <c r="D71" s="39"/>
      <c r="E71" s="40">
        <v>22.501533783814232</v>
      </c>
      <c r="F71" s="40">
        <v>4.2575855017913469</v>
      </c>
      <c r="G71" s="40">
        <v>26.759119285605589</v>
      </c>
      <c r="H71" s="40">
        <v>1.4911317643039281</v>
      </c>
      <c r="I71" s="40">
        <v>0</v>
      </c>
      <c r="J71" s="40">
        <v>0.34095467175352789</v>
      </c>
      <c r="K71" s="40">
        <v>4.3877820751011978</v>
      </c>
      <c r="L71" s="40">
        <v>20.539250774446934</v>
      </c>
      <c r="M71" s="40">
        <v>5.3504282077295124E-3</v>
      </c>
      <c r="N71" s="40">
        <v>20.533900346239204</v>
      </c>
      <c r="O71" s="61">
        <v>0</v>
      </c>
      <c r="P71" s="43"/>
      <c r="Q71" s="74"/>
      <c r="R71" s="36"/>
      <c r="S71" s="41">
        <v>81</v>
      </c>
      <c r="T71" s="38" t="s">
        <v>153</v>
      </c>
      <c r="U71" s="39"/>
      <c r="V71" s="40">
        <v>1868.0687058070564</v>
      </c>
      <c r="W71" s="40">
        <v>50.840328988390645</v>
      </c>
      <c r="X71" s="40">
        <v>1918.9090347954457</v>
      </c>
      <c r="Y71" s="40">
        <v>0</v>
      </c>
      <c r="Z71" s="40">
        <v>0</v>
      </c>
      <c r="AA71" s="40">
        <v>171.90490599702571</v>
      </c>
      <c r="AB71" s="40">
        <v>68.620861840923965</v>
      </c>
      <c r="AC71" s="40">
        <v>1678.3832669574958</v>
      </c>
      <c r="AD71" s="40">
        <v>0</v>
      </c>
      <c r="AE71" s="40">
        <v>1678.3832669574958</v>
      </c>
      <c r="AF71" s="40">
        <v>0</v>
      </c>
      <c r="AG71" s="43">
        <v>81</v>
      </c>
    </row>
    <row r="72" spans="1:33" s="41" customFormat="1" ht="19.5" customHeight="1" x14ac:dyDescent="0.2">
      <c r="A72" s="36"/>
      <c r="B72" s="42">
        <v>31</v>
      </c>
      <c r="C72" s="38" t="s">
        <v>178</v>
      </c>
      <c r="D72" s="39"/>
      <c r="E72" s="40">
        <v>884.22182086156158</v>
      </c>
      <c r="F72" s="40">
        <v>66.565287729367995</v>
      </c>
      <c r="G72" s="40">
        <v>950.7871085909303</v>
      </c>
      <c r="H72" s="40">
        <v>96.962388767011205</v>
      </c>
      <c r="I72" s="40">
        <v>0</v>
      </c>
      <c r="J72" s="40">
        <v>48.710119045215116</v>
      </c>
      <c r="K72" s="40">
        <v>69.870999498209571</v>
      </c>
      <c r="L72" s="40">
        <v>735.24360128049432</v>
      </c>
      <c r="M72" s="40">
        <v>0.23185371121865514</v>
      </c>
      <c r="N72" s="40">
        <v>735.01174756927571</v>
      </c>
      <c r="O72" s="61">
        <v>0</v>
      </c>
      <c r="P72" s="43">
        <v>31</v>
      </c>
      <c r="Q72" s="74"/>
      <c r="R72" s="36"/>
      <c r="S72" s="41">
        <v>82</v>
      </c>
      <c r="T72" s="38" t="s">
        <v>154</v>
      </c>
      <c r="U72" s="39"/>
      <c r="V72" s="40">
        <v>740.44626059768234</v>
      </c>
      <c r="W72" s="40">
        <v>36.809985830379063</v>
      </c>
      <c r="X72" s="40">
        <v>777.25624642806133</v>
      </c>
      <c r="Y72" s="40">
        <v>0</v>
      </c>
      <c r="Z72" s="40">
        <v>1.163734162539346</v>
      </c>
      <c r="AA72" s="40">
        <v>4.6622539192409347</v>
      </c>
      <c r="AB72" s="40">
        <v>37.281403184328788</v>
      </c>
      <c r="AC72" s="40">
        <v>734.14885516195227</v>
      </c>
      <c r="AD72" s="40">
        <v>0</v>
      </c>
      <c r="AE72" s="40">
        <v>734.14885516195227</v>
      </c>
      <c r="AF72" s="40">
        <v>0</v>
      </c>
      <c r="AG72" s="43">
        <v>82</v>
      </c>
    </row>
    <row r="73" spans="1:33" s="41" customFormat="1" ht="19.5" customHeight="1" x14ac:dyDescent="0.2">
      <c r="A73" s="36"/>
      <c r="B73" s="42"/>
      <c r="C73" s="38" t="s">
        <v>235</v>
      </c>
      <c r="D73" s="39"/>
      <c r="E73" s="40">
        <v>845.26222865970851</v>
      </c>
      <c r="F73" s="40">
        <v>60.044942889627308</v>
      </c>
      <c r="G73" s="40">
        <v>905.30717154933586</v>
      </c>
      <c r="H73" s="40">
        <v>96.681636712337948</v>
      </c>
      <c r="I73" s="40">
        <v>0</v>
      </c>
      <c r="J73" s="40">
        <v>48.710119045215116</v>
      </c>
      <c r="K73" s="40">
        <v>63.334970177680987</v>
      </c>
      <c r="L73" s="40">
        <v>696.5804456141019</v>
      </c>
      <c r="M73" s="40">
        <v>0.21698660966703875</v>
      </c>
      <c r="N73" s="40">
        <v>696.36345900443496</v>
      </c>
      <c r="O73" s="61">
        <v>0</v>
      </c>
      <c r="P73" s="43"/>
      <c r="Q73" s="74"/>
      <c r="R73" s="36"/>
      <c r="S73" s="33" t="s">
        <v>50</v>
      </c>
      <c r="T73" s="34" t="s">
        <v>155</v>
      </c>
      <c r="U73" s="31"/>
      <c r="V73" s="75">
        <v>3858.9879927777829</v>
      </c>
      <c r="W73" s="75">
        <v>73.570581596237659</v>
      </c>
      <c r="X73" s="75">
        <v>3932.5585743740235</v>
      </c>
      <c r="Y73" s="75">
        <v>0.27343038290940364</v>
      </c>
      <c r="Z73" s="75">
        <v>0.65178493159902917</v>
      </c>
      <c r="AA73" s="75">
        <v>124.59505855528278</v>
      </c>
      <c r="AB73" s="75">
        <v>84.440027231968159</v>
      </c>
      <c r="AC73" s="75">
        <v>3722.5982732722632</v>
      </c>
      <c r="AD73" s="75">
        <v>0</v>
      </c>
      <c r="AE73" s="75">
        <v>3722.5982732722632</v>
      </c>
      <c r="AF73" s="75">
        <v>0</v>
      </c>
      <c r="AG73" s="35" t="s">
        <v>50</v>
      </c>
    </row>
    <row r="74" spans="1:33" s="41" customFormat="1" ht="19.5" customHeight="1" x14ac:dyDescent="0.2">
      <c r="A74" s="36"/>
      <c r="B74" s="42">
        <v>32</v>
      </c>
      <c r="C74" s="44" t="s">
        <v>157</v>
      </c>
      <c r="D74" s="39"/>
      <c r="E74" s="40">
        <v>124.67357733838998</v>
      </c>
      <c r="F74" s="40">
        <v>14.703248217818077</v>
      </c>
      <c r="G74" s="40">
        <v>139.37682555620802</v>
      </c>
      <c r="H74" s="40">
        <v>44.345035288489363</v>
      </c>
      <c r="I74" s="40">
        <v>2.8342478931008704E-3</v>
      </c>
      <c r="J74" s="40">
        <v>8.6207911632360794</v>
      </c>
      <c r="K74" s="40">
        <v>15.037155561233284</v>
      </c>
      <c r="L74" s="40">
        <v>71.371009295356174</v>
      </c>
      <c r="M74" s="40">
        <v>1.2389617481438936E-2</v>
      </c>
      <c r="N74" s="40">
        <v>71.358619677874742</v>
      </c>
      <c r="O74" s="61">
        <v>0</v>
      </c>
      <c r="P74" s="43">
        <v>32</v>
      </c>
      <c r="Q74" s="74"/>
      <c r="R74" s="36"/>
      <c r="S74" s="41">
        <v>83</v>
      </c>
      <c r="T74" s="38" t="s">
        <v>156</v>
      </c>
      <c r="U74" s="39"/>
      <c r="V74" s="40">
        <v>1716.9522382240111</v>
      </c>
      <c r="W74" s="40">
        <v>21.271941334340582</v>
      </c>
      <c r="X74" s="40">
        <v>1738.2241795583525</v>
      </c>
      <c r="Y74" s="40">
        <v>0.2467386426834442</v>
      </c>
      <c r="Z74" s="40">
        <v>0.13725316564669326</v>
      </c>
      <c r="AA74" s="40">
        <v>112.14593399871553</v>
      </c>
      <c r="AB74" s="40">
        <v>30.129536524614913</v>
      </c>
      <c r="AC74" s="40">
        <v>1595.5647172266918</v>
      </c>
      <c r="AD74" s="40">
        <v>0</v>
      </c>
      <c r="AE74" s="40">
        <v>1595.5647172266918</v>
      </c>
      <c r="AF74" s="40">
        <v>0</v>
      </c>
      <c r="AG74" s="43">
        <v>83</v>
      </c>
    </row>
    <row r="75" spans="1:33" s="32" customFormat="1" ht="19.5" customHeight="1" x14ac:dyDescent="0.2">
      <c r="A75" s="36"/>
      <c r="B75" s="96"/>
      <c r="C75" s="38" t="s">
        <v>235</v>
      </c>
      <c r="D75" s="39"/>
      <c r="E75" s="40">
        <v>107.8858848182583</v>
      </c>
      <c r="F75" s="40">
        <v>11.219212053249999</v>
      </c>
      <c r="G75" s="40">
        <v>119.10509687150831</v>
      </c>
      <c r="H75" s="40">
        <v>44.333431204994739</v>
      </c>
      <c r="I75" s="40">
        <v>0</v>
      </c>
      <c r="J75" s="40">
        <v>8.6207911632360794</v>
      </c>
      <c r="K75" s="40">
        <v>11.553119396665211</v>
      </c>
      <c r="L75" s="40">
        <v>54.59775510661229</v>
      </c>
      <c r="M75" s="40">
        <v>1.2389617481438936E-2</v>
      </c>
      <c r="N75" s="40">
        <v>54.585365489130844</v>
      </c>
      <c r="O75" s="63">
        <v>0</v>
      </c>
      <c r="P75" s="50"/>
      <c r="Q75" s="74"/>
      <c r="R75" s="36"/>
      <c r="S75" s="41">
        <v>84</v>
      </c>
      <c r="T75" s="38" t="s">
        <v>158</v>
      </c>
      <c r="U75" s="39"/>
      <c r="V75" s="40">
        <v>36.498842087452417</v>
      </c>
      <c r="W75" s="40">
        <v>1.375866171836408</v>
      </c>
      <c r="X75" s="40">
        <v>37.874708259288809</v>
      </c>
      <c r="Y75" s="40">
        <v>0</v>
      </c>
      <c r="Z75" s="40">
        <v>0</v>
      </c>
      <c r="AA75" s="40">
        <v>0.87930855234520011</v>
      </c>
      <c r="AB75" s="40">
        <v>1.4937067626821223</v>
      </c>
      <c r="AC75" s="40">
        <v>35.501692944261485</v>
      </c>
      <c r="AD75" s="40">
        <v>0</v>
      </c>
      <c r="AE75" s="40">
        <v>35.501692944261485</v>
      </c>
      <c r="AF75" s="40">
        <v>0</v>
      </c>
      <c r="AG75" s="43">
        <v>84</v>
      </c>
    </row>
    <row r="76" spans="1:33" s="32" customFormat="1" ht="19.5" customHeight="1" x14ac:dyDescent="0.2">
      <c r="A76" s="36"/>
      <c r="B76" s="56"/>
      <c r="C76" s="57" t="s">
        <v>34</v>
      </c>
      <c r="D76" s="58"/>
      <c r="E76" s="59"/>
      <c r="F76" s="59"/>
      <c r="G76" s="59"/>
      <c r="H76" s="59"/>
      <c r="I76" s="59"/>
      <c r="J76" s="59"/>
      <c r="K76" s="59"/>
      <c r="L76" s="59"/>
      <c r="M76" s="59"/>
      <c r="N76" s="59"/>
      <c r="O76" s="59"/>
      <c r="P76" s="57"/>
      <c r="Q76" s="74"/>
      <c r="R76" s="36"/>
      <c r="S76" s="41">
        <v>85</v>
      </c>
      <c r="T76" s="38" t="s">
        <v>159</v>
      </c>
      <c r="U76" s="39"/>
      <c r="V76" s="40">
        <v>2105.5369124663184</v>
      </c>
      <c r="W76" s="40">
        <v>50.922774090060678</v>
      </c>
      <c r="X76" s="40">
        <v>2156.4596865563822</v>
      </c>
      <c r="Y76" s="40">
        <v>2.6691740225959413E-2</v>
      </c>
      <c r="Z76" s="40">
        <v>0.51453176595233596</v>
      </c>
      <c r="AA76" s="40">
        <v>11.569816004222044</v>
      </c>
      <c r="AB76" s="40">
        <v>52.81678394467113</v>
      </c>
      <c r="AC76" s="40">
        <v>2091.5318631013106</v>
      </c>
      <c r="AD76" s="40">
        <v>0</v>
      </c>
      <c r="AE76" s="40">
        <v>2091.5318631013106</v>
      </c>
      <c r="AF76" s="40">
        <v>0</v>
      </c>
      <c r="AG76" s="43">
        <v>85</v>
      </c>
    </row>
    <row r="77" spans="1:33" s="41" customFormat="1" ht="19.5" customHeight="1" x14ac:dyDescent="0.2">
      <c r="A77" s="22"/>
      <c r="Q77" s="74"/>
      <c r="R77" s="36"/>
      <c r="S77" s="33" t="s">
        <v>4</v>
      </c>
      <c r="T77" s="34" t="s">
        <v>160</v>
      </c>
      <c r="U77" s="31"/>
      <c r="V77" s="75">
        <v>27.492300187704625</v>
      </c>
      <c r="W77" s="75">
        <v>2.8343364080228954</v>
      </c>
      <c r="X77" s="75">
        <v>30.326636595727521</v>
      </c>
      <c r="Y77" s="75">
        <v>9.8580319704324689E-4</v>
      </c>
      <c r="Z77" s="75">
        <v>0</v>
      </c>
      <c r="AA77" s="75">
        <v>8.2713818487424503E-5</v>
      </c>
      <c r="AB77" s="75">
        <v>2.8372011709843861</v>
      </c>
      <c r="AC77" s="75">
        <v>27.488366907727606</v>
      </c>
      <c r="AD77" s="75">
        <v>0</v>
      </c>
      <c r="AE77" s="75">
        <v>27.488366907727606</v>
      </c>
      <c r="AF77" s="75">
        <v>0</v>
      </c>
      <c r="AG77" s="35" t="s">
        <v>4</v>
      </c>
    </row>
    <row r="78" spans="1:33" s="41" customFormat="1" ht="19.5" customHeight="1" x14ac:dyDescent="0.2">
      <c r="A78" s="22"/>
      <c r="B78" s="18" t="s">
        <v>32</v>
      </c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R78" s="36"/>
      <c r="S78" s="41">
        <v>86</v>
      </c>
      <c r="T78" s="38" t="s">
        <v>161</v>
      </c>
      <c r="U78" s="39"/>
      <c r="V78" s="40">
        <v>16.155522897739043</v>
      </c>
      <c r="W78" s="40">
        <v>1.7450317267623219E-2</v>
      </c>
      <c r="X78" s="40">
        <v>16.172973215006664</v>
      </c>
      <c r="Y78" s="40">
        <v>0</v>
      </c>
      <c r="Z78" s="40">
        <v>0</v>
      </c>
      <c r="AA78" s="40">
        <v>0</v>
      </c>
      <c r="AB78" s="40">
        <v>1.7450317267623219E-2</v>
      </c>
      <c r="AC78" s="40">
        <v>16.155522897739043</v>
      </c>
      <c r="AD78" s="40">
        <v>0</v>
      </c>
      <c r="AE78" s="40">
        <v>16.155522897739043</v>
      </c>
      <c r="AF78" s="40">
        <v>0</v>
      </c>
      <c r="AG78" s="43">
        <v>86</v>
      </c>
    </row>
    <row r="79" spans="1:33" s="41" customFormat="1" ht="19.5" customHeight="1" x14ac:dyDescent="0.2">
      <c r="A79" s="36"/>
      <c r="B79" s="18"/>
      <c r="C79" s="18"/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22"/>
      <c r="S79" s="41">
        <v>87</v>
      </c>
      <c r="T79" s="38" t="s">
        <v>162</v>
      </c>
      <c r="U79" s="39"/>
      <c r="V79" s="40">
        <v>11.336777289965587</v>
      </c>
      <c r="W79" s="40">
        <v>2.816886090755272</v>
      </c>
      <c r="X79" s="40">
        <v>14.153663380720859</v>
      </c>
      <c r="Y79" s="40">
        <v>9.8580319704324689E-4</v>
      </c>
      <c r="Z79" s="40">
        <v>0</v>
      </c>
      <c r="AA79" s="40">
        <v>8.2713818487424503E-5</v>
      </c>
      <c r="AB79" s="40">
        <v>2.8197508537167626</v>
      </c>
      <c r="AC79" s="40">
        <v>11.332844009988564</v>
      </c>
      <c r="AD79" s="40">
        <v>0</v>
      </c>
      <c r="AE79" s="40">
        <v>11.332844009988564</v>
      </c>
      <c r="AF79" s="40">
        <v>0</v>
      </c>
      <c r="AG79" s="43">
        <v>87</v>
      </c>
    </row>
    <row r="80" spans="1:33" s="41" customFormat="1" ht="19.5" customHeight="1" x14ac:dyDescent="0.2">
      <c r="A80" s="36"/>
      <c r="B80" s="18"/>
      <c r="C80" s="18"/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36"/>
      <c r="S80" s="33" t="s">
        <v>5</v>
      </c>
      <c r="T80" s="34" t="s">
        <v>36</v>
      </c>
      <c r="U80" s="31"/>
      <c r="V80" s="75">
        <v>17180.97746728134</v>
      </c>
      <c r="W80" s="75">
        <v>124.05120167384156</v>
      </c>
      <c r="X80" s="75">
        <v>17305.02866895519</v>
      </c>
      <c r="Y80" s="75">
        <v>3.9280041965595789</v>
      </c>
      <c r="Z80" s="75">
        <v>851.26090245683065</v>
      </c>
      <c r="AA80" s="75">
        <v>13635.431833068975</v>
      </c>
      <c r="AB80" s="75">
        <v>164.13767906544814</v>
      </c>
      <c r="AC80" s="75">
        <v>2650.2702501673775</v>
      </c>
      <c r="AD80" s="75">
        <v>0</v>
      </c>
      <c r="AE80" s="75">
        <v>2650.2702501673775</v>
      </c>
      <c r="AF80" s="75">
        <v>0</v>
      </c>
      <c r="AG80" s="35" t="s">
        <v>243</v>
      </c>
    </row>
    <row r="81" spans="1:33" s="41" customFormat="1" ht="19.5" customHeight="1" x14ac:dyDescent="0.2">
      <c r="A81" s="36"/>
      <c r="B81" s="24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18"/>
      <c r="R81" s="64"/>
      <c r="S81" s="41">
        <v>88</v>
      </c>
      <c r="T81" s="38" t="s">
        <v>163</v>
      </c>
      <c r="U81" s="39"/>
      <c r="V81" s="40">
        <v>16522.100090455664</v>
      </c>
      <c r="W81" s="40">
        <v>57.900357844845054</v>
      </c>
      <c r="X81" s="40">
        <v>16580.000448300521</v>
      </c>
      <c r="Y81" s="40">
        <v>0.156967979581811</v>
      </c>
      <c r="Z81" s="40">
        <v>851.19024245629271</v>
      </c>
      <c r="AA81" s="40">
        <v>13631.251664529515</v>
      </c>
      <c r="AB81" s="40">
        <v>96.348173481765016</v>
      </c>
      <c r="AC81" s="40">
        <v>2001.0533998533658</v>
      </c>
      <c r="AD81" s="40">
        <v>0</v>
      </c>
      <c r="AE81" s="40">
        <v>2001.0533998533658</v>
      </c>
      <c r="AF81" s="40">
        <v>0</v>
      </c>
      <c r="AG81" s="43">
        <v>88</v>
      </c>
    </row>
    <row r="82" spans="1:33" s="41" customFormat="1" ht="19.5" customHeight="1" x14ac:dyDescent="0.2">
      <c r="A82" s="36"/>
      <c r="C82" s="74"/>
      <c r="D82" s="36"/>
      <c r="E82" s="45"/>
      <c r="F82" s="45"/>
      <c r="G82" s="45"/>
      <c r="H82" s="45"/>
      <c r="I82" s="45"/>
      <c r="J82" s="45"/>
      <c r="K82" s="45"/>
      <c r="L82" s="45"/>
      <c r="M82" s="45"/>
      <c r="N82" s="45"/>
      <c r="O82" s="45"/>
      <c r="P82" s="74"/>
      <c r="Q82" s="24"/>
      <c r="R82" s="1"/>
      <c r="S82" s="41">
        <v>89</v>
      </c>
      <c r="T82" s="38" t="s">
        <v>164</v>
      </c>
      <c r="U82" s="39"/>
      <c r="V82" s="40">
        <v>69.882973957889618</v>
      </c>
      <c r="W82" s="40">
        <v>14.064604875871826</v>
      </c>
      <c r="X82" s="40">
        <v>83.947578833761426</v>
      </c>
      <c r="Y82" s="40">
        <v>0</v>
      </c>
      <c r="Z82" s="40">
        <v>0</v>
      </c>
      <c r="AA82" s="40">
        <v>3.3932864349349883E-3</v>
      </c>
      <c r="AB82" s="40">
        <v>14.064604875871826</v>
      </c>
      <c r="AC82" s="40">
        <v>69.879580671454676</v>
      </c>
      <c r="AD82" s="40">
        <v>0</v>
      </c>
      <c r="AE82" s="40">
        <v>69.879580671454676</v>
      </c>
      <c r="AF82" s="40">
        <v>0</v>
      </c>
      <c r="AG82" s="43">
        <v>89</v>
      </c>
    </row>
    <row r="83" spans="1:33" s="18" customFormat="1" ht="19.5" customHeight="1" x14ac:dyDescent="0.2">
      <c r="A83" s="36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74"/>
      <c r="R83" s="51"/>
      <c r="S83" s="41">
        <v>90</v>
      </c>
      <c r="T83" s="38" t="s">
        <v>165</v>
      </c>
      <c r="U83" s="39"/>
      <c r="V83" s="40">
        <v>37.482942988230846</v>
      </c>
      <c r="W83" s="40">
        <v>3.9933980345088789</v>
      </c>
      <c r="X83" s="40">
        <v>41.476341022739724</v>
      </c>
      <c r="Y83" s="40">
        <v>0</v>
      </c>
      <c r="Z83" s="40">
        <v>0</v>
      </c>
      <c r="AA83" s="40">
        <v>0</v>
      </c>
      <c r="AB83" s="40">
        <v>3.9948186704237969</v>
      </c>
      <c r="AC83" s="40">
        <v>37.481522352315928</v>
      </c>
      <c r="AD83" s="40">
        <v>0</v>
      </c>
      <c r="AE83" s="40">
        <v>37.481522352315928</v>
      </c>
      <c r="AF83" s="40">
        <v>0</v>
      </c>
      <c r="AG83" s="43">
        <v>90</v>
      </c>
    </row>
    <row r="84" spans="1:33" s="18" customFormat="1" ht="19.5" customHeight="1" x14ac:dyDescent="0.2">
      <c r="A84" s="41"/>
      <c r="Q84" s="41"/>
      <c r="S84" s="41">
        <v>91</v>
      </c>
      <c r="T84" s="38" t="s">
        <v>166</v>
      </c>
      <c r="U84" s="39"/>
      <c r="V84" s="40">
        <v>11.111796762403367</v>
      </c>
      <c r="W84" s="40">
        <v>7.7069254080088774</v>
      </c>
      <c r="X84" s="40">
        <v>18.818722170412244</v>
      </c>
      <c r="Y84" s="40">
        <v>0</v>
      </c>
      <c r="Z84" s="40">
        <v>0</v>
      </c>
      <c r="AA84" s="40">
        <v>4.4333656391593368E-2</v>
      </c>
      <c r="AB84" s="40">
        <v>7.7157582698160523</v>
      </c>
      <c r="AC84" s="40">
        <v>11.058630244204597</v>
      </c>
      <c r="AD84" s="40">
        <v>0</v>
      </c>
      <c r="AE84" s="40">
        <v>11.058630244204597</v>
      </c>
      <c r="AF84" s="40">
        <v>0</v>
      </c>
      <c r="AG84" s="43">
        <v>91</v>
      </c>
    </row>
    <row r="85" spans="1:33" s="18" customFormat="1" ht="19.5" customHeight="1" x14ac:dyDescent="0.2">
      <c r="R85" s="24"/>
      <c r="S85" s="41">
        <v>92</v>
      </c>
      <c r="T85" s="38" t="s">
        <v>167</v>
      </c>
      <c r="U85" s="39"/>
      <c r="V85" s="40">
        <v>209.04451102371831</v>
      </c>
      <c r="W85" s="40">
        <v>22.183899627208859</v>
      </c>
      <c r="X85" s="40">
        <v>231.22841065092723</v>
      </c>
      <c r="Y85" s="40">
        <v>2.2955531725504232</v>
      </c>
      <c r="Z85" s="40">
        <v>0</v>
      </c>
      <c r="AA85" s="40">
        <v>1.0453968359533758</v>
      </c>
      <c r="AB85" s="40">
        <v>23.469010022769215</v>
      </c>
      <c r="AC85" s="40">
        <v>204.41845061965421</v>
      </c>
      <c r="AD85" s="40">
        <v>0</v>
      </c>
      <c r="AE85" s="40">
        <v>204.41845061965421</v>
      </c>
      <c r="AF85" s="40">
        <v>0</v>
      </c>
      <c r="AG85" s="43">
        <v>92</v>
      </c>
    </row>
    <row r="86" spans="1:33" s="24" customFormat="1" ht="19.5" customHeight="1" x14ac:dyDescent="0.2">
      <c r="A86" s="18"/>
      <c r="Q86" s="18"/>
      <c r="R86" s="28"/>
      <c r="S86" s="41">
        <v>93</v>
      </c>
      <c r="T86" s="38" t="s">
        <v>168</v>
      </c>
      <c r="U86" s="39"/>
      <c r="V86" s="40">
        <v>48.898624171057165</v>
      </c>
      <c r="W86" s="40">
        <v>4.0996878632199589</v>
      </c>
      <c r="X86" s="40">
        <v>52.998312034277127</v>
      </c>
      <c r="Y86" s="40">
        <v>0</v>
      </c>
      <c r="Z86" s="40">
        <v>0</v>
      </c>
      <c r="AA86" s="40">
        <v>0.11129855854778589</v>
      </c>
      <c r="AB86" s="40">
        <v>4.1052433562961586</v>
      </c>
      <c r="AC86" s="40">
        <v>48.781770119433183</v>
      </c>
      <c r="AD86" s="40">
        <v>0</v>
      </c>
      <c r="AE86" s="40">
        <v>48.781770119433183</v>
      </c>
      <c r="AF86" s="40">
        <v>0</v>
      </c>
      <c r="AG86" s="43">
        <v>93</v>
      </c>
    </row>
    <row r="87" spans="1:33" s="28" customFormat="1" ht="19.5" customHeight="1" x14ac:dyDescent="0.2">
      <c r="A87" s="18"/>
      <c r="Q87" s="18"/>
      <c r="R87" s="32"/>
      <c r="S87" s="41">
        <v>94</v>
      </c>
      <c r="T87" s="38" t="s">
        <v>169</v>
      </c>
      <c r="U87" s="39"/>
      <c r="V87" s="40">
        <v>111.67652634116989</v>
      </c>
      <c r="W87" s="40">
        <v>11.477543489630639</v>
      </c>
      <c r="X87" s="40">
        <v>123.15406983080051</v>
      </c>
      <c r="Y87" s="40">
        <v>0</v>
      </c>
      <c r="Z87" s="40">
        <v>0</v>
      </c>
      <c r="AA87" s="40">
        <v>4.5017044017486074E-2</v>
      </c>
      <c r="AB87" s="40">
        <v>11.691533605206358</v>
      </c>
      <c r="AC87" s="40">
        <v>111.41751918157667</v>
      </c>
      <c r="AD87" s="40">
        <v>0</v>
      </c>
      <c r="AE87" s="40">
        <v>111.41751918157667</v>
      </c>
      <c r="AF87" s="40">
        <v>0</v>
      </c>
      <c r="AG87" s="43">
        <v>94</v>
      </c>
    </row>
    <row r="88" spans="1:33" s="32" customFormat="1" ht="19.5" customHeight="1" x14ac:dyDescent="0.2">
      <c r="A88" s="24"/>
      <c r="Q88" s="24"/>
      <c r="R88" s="41"/>
      <c r="S88" s="41">
        <v>95</v>
      </c>
      <c r="T88" s="38" t="s">
        <v>170</v>
      </c>
      <c r="U88" s="39"/>
      <c r="V88" s="45">
        <v>170.78000158120409</v>
      </c>
      <c r="W88" s="45">
        <v>2.62478453054745</v>
      </c>
      <c r="X88" s="45">
        <v>173.40478611175146</v>
      </c>
      <c r="Y88" s="45">
        <v>1.4754830444273452</v>
      </c>
      <c r="Z88" s="45">
        <v>7.0660000537971987E-2</v>
      </c>
      <c r="AA88" s="45">
        <v>2.9307291581137198</v>
      </c>
      <c r="AB88" s="45">
        <v>2.7485367832997278</v>
      </c>
      <c r="AC88" s="45">
        <v>166.1793771253727</v>
      </c>
      <c r="AD88" s="45">
        <v>0</v>
      </c>
      <c r="AE88" s="45">
        <v>166.1793771253727</v>
      </c>
      <c r="AF88" s="45">
        <v>0</v>
      </c>
      <c r="AG88" s="43">
        <v>95</v>
      </c>
    </row>
    <row r="89" spans="1:33" s="41" customFormat="1" ht="19.5" customHeight="1" x14ac:dyDescent="0.2">
      <c r="A89" s="28"/>
      <c r="Q89" s="28"/>
      <c r="S89" s="33" t="s">
        <v>171</v>
      </c>
      <c r="T89" s="34" t="s">
        <v>177</v>
      </c>
      <c r="U89" s="31"/>
      <c r="V89" s="75">
        <v>669.33544499475659</v>
      </c>
      <c r="W89" s="75">
        <v>32.093566026122488</v>
      </c>
      <c r="X89" s="75">
        <v>701.42901102087899</v>
      </c>
      <c r="Y89" s="75">
        <v>0</v>
      </c>
      <c r="Z89" s="75">
        <v>1.2662320712229418E-3</v>
      </c>
      <c r="AA89" s="75">
        <v>5.3428604942706528</v>
      </c>
      <c r="AB89" s="75">
        <v>37.608701241784487</v>
      </c>
      <c r="AC89" s="75">
        <v>658.47618305275262</v>
      </c>
      <c r="AD89" s="75">
        <v>0</v>
      </c>
      <c r="AE89" s="75">
        <v>658.47618305275262</v>
      </c>
      <c r="AF89" s="75">
        <v>0</v>
      </c>
      <c r="AG89" s="35" t="s">
        <v>171</v>
      </c>
    </row>
    <row r="90" spans="1:33" s="41" customFormat="1" ht="19.5" customHeight="1" x14ac:dyDescent="0.2">
      <c r="A90" s="32"/>
      <c r="B90" s="32"/>
      <c r="C90" s="32"/>
      <c r="D90" s="32"/>
      <c r="E90" s="32"/>
      <c r="F90" s="32"/>
      <c r="G90" s="32"/>
      <c r="H90" s="32"/>
      <c r="I90" s="32"/>
      <c r="J90" s="32"/>
      <c r="K90" s="32"/>
      <c r="L90" s="32"/>
      <c r="M90" s="32"/>
      <c r="N90" s="32"/>
      <c r="O90" s="32"/>
      <c r="P90" s="32"/>
      <c r="Q90" s="32"/>
      <c r="S90" s="41">
        <v>97</v>
      </c>
      <c r="T90" s="38" t="s">
        <v>172</v>
      </c>
      <c r="U90" s="39"/>
      <c r="V90" s="60">
        <v>337.20379230211472</v>
      </c>
      <c r="W90" s="45">
        <v>14.591357421039614</v>
      </c>
      <c r="X90" s="45">
        <v>351.79514972315405</v>
      </c>
      <c r="Y90" s="45">
        <v>0</v>
      </c>
      <c r="Z90" s="45">
        <v>0</v>
      </c>
      <c r="AA90" s="45">
        <v>0.76402895424278949</v>
      </c>
      <c r="AB90" s="45">
        <v>18.383674453889174</v>
      </c>
      <c r="AC90" s="45">
        <v>332.64744631502208</v>
      </c>
      <c r="AD90" s="45">
        <v>0</v>
      </c>
      <c r="AE90" s="45">
        <v>332.64744631502208</v>
      </c>
      <c r="AF90" s="61">
        <v>0</v>
      </c>
      <c r="AG90" s="43">
        <v>97</v>
      </c>
    </row>
    <row r="91" spans="1:33" s="41" customFormat="1" ht="19.5" customHeight="1" x14ac:dyDescent="0.2">
      <c r="S91" s="46">
        <v>98</v>
      </c>
      <c r="T91" s="47" t="s">
        <v>173</v>
      </c>
      <c r="U91" s="48"/>
      <c r="V91" s="62">
        <v>332.13165269264186</v>
      </c>
      <c r="W91" s="49">
        <v>17.502208605082874</v>
      </c>
      <c r="X91" s="49">
        <v>349.63386129772499</v>
      </c>
      <c r="Y91" s="49">
        <v>0</v>
      </c>
      <c r="Z91" s="49">
        <v>1.2662320712229418E-3</v>
      </c>
      <c r="AA91" s="49">
        <v>4.5788315400278634</v>
      </c>
      <c r="AB91" s="49">
        <v>19.225026787895313</v>
      </c>
      <c r="AC91" s="49">
        <v>325.82873673773059</v>
      </c>
      <c r="AD91" s="49">
        <v>0</v>
      </c>
      <c r="AE91" s="49">
        <v>325.82873673773059</v>
      </c>
      <c r="AF91" s="63">
        <v>0</v>
      </c>
      <c r="AG91" s="50">
        <v>98</v>
      </c>
    </row>
    <row r="92" spans="1:33" s="41" customFormat="1" ht="19.5" customHeight="1" x14ac:dyDescent="0.2">
      <c r="T92" s="38"/>
      <c r="U92" s="36"/>
      <c r="V92" s="45"/>
      <c r="W92" s="45"/>
      <c r="X92" s="45"/>
      <c r="Y92" s="45"/>
      <c r="Z92" s="45"/>
      <c r="AA92" s="45"/>
      <c r="AB92" s="45"/>
      <c r="AC92" s="45"/>
      <c r="AD92" s="45"/>
      <c r="AE92" s="45"/>
      <c r="AF92" s="45"/>
      <c r="AG92" s="74"/>
    </row>
    <row r="93" spans="1:33" s="41" customFormat="1" ht="19.5" customHeight="1" x14ac:dyDescent="0.2">
      <c r="R93" s="32"/>
    </row>
    <row r="94" spans="1:33" s="32" customFormat="1" ht="29.25" customHeight="1" x14ac:dyDescent="0.2">
      <c r="A94" s="41"/>
      <c r="B94" s="41"/>
      <c r="C94" s="41"/>
      <c r="D94" s="41"/>
      <c r="E94" s="41"/>
      <c r="F94" s="41"/>
      <c r="G94" s="41"/>
      <c r="H94" s="41"/>
      <c r="I94" s="41"/>
      <c r="J94" s="41"/>
      <c r="K94" s="41"/>
      <c r="L94" s="41"/>
      <c r="M94" s="41"/>
      <c r="N94" s="41"/>
      <c r="O94" s="41"/>
      <c r="P94" s="41"/>
      <c r="Q94" s="41"/>
      <c r="R94" s="41"/>
    </row>
    <row r="95" spans="1:33" s="41" customFormat="1" ht="19.5" customHeight="1" x14ac:dyDescent="0.2"/>
    <row r="96" spans="1:33" s="41" customFormat="1" ht="19.5" customHeight="1" x14ac:dyDescent="0.2">
      <c r="A96" s="32"/>
      <c r="B96" s="32"/>
      <c r="C96" s="32"/>
      <c r="D96" s="32"/>
      <c r="E96" s="32"/>
      <c r="F96" s="32"/>
      <c r="G96" s="32"/>
      <c r="H96" s="32"/>
      <c r="I96" s="32"/>
      <c r="J96" s="32"/>
      <c r="K96" s="32"/>
      <c r="L96" s="32"/>
      <c r="M96" s="32"/>
      <c r="N96" s="32"/>
      <c r="O96" s="32"/>
      <c r="P96" s="32"/>
      <c r="Q96" s="32"/>
    </row>
    <row r="97" spans="1:33" s="41" customFormat="1" ht="19.5" customHeight="1" x14ac:dyDescent="0.2"/>
    <row r="98" spans="1:33" s="41" customFormat="1" ht="19.5" customHeight="1" x14ac:dyDescent="0.2"/>
    <row r="99" spans="1:33" s="41" customFormat="1" ht="19.5" customHeight="1" x14ac:dyDescent="0.2"/>
    <row r="100" spans="1:33" s="41" customFormat="1" ht="19.5" customHeight="1" x14ac:dyDescent="0.2">
      <c r="S100" s="32"/>
      <c r="T100" s="32"/>
      <c r="U100" s="32"/>
      <c r="AG100" s="32"/>
    </row>
    <row r="101" spans="1:33" s="41" customFormat="1" ht="19.5" customHeight="1" x14ac:dyDescent="0.2">
      <c r="R101" s="32"/>
    </row>
    <row r="102" spans="1:33" s="32" customFormat="1" ht="29.25" customHeight="1" x14ac:dyDescent="0.2">
      <c r="A102" s="41"/>
      <c r="B102" s="41"/>
      <c r="C102" s="41"/>
      <c r="D102" s="41"/>
      <c r="E102" s="41"/>
      <c r="F102" s="41"/>
      <c r="G102" s="41"/>
      <c r="H102" s="41"/>
      <c r="I102" s="41"/>
      <c r="J102" s="41"/>
      <c r="K102" s="41"/>
      <c r="L102" s="41"/>
      <c r="M102" s="41"/>
      <c r="N102" s="41"/>
      <c r="O102" s="41"/>
      <c r="P102" s="41"/>
      <c r="Q102" s="41"/>
      <c r="R102" s="41"/>
      <c r="S102" s="41"/>
      <c r="T102" s="41"/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F102" s="41"/>
      <c r="AG102" s="41"/>
    </row>
    <row r="103" spans="1:33" s="41" customFormat="1" ht="19.5" customHeight="1" x14ac:dyDescent="0.2"/>
    <row r="104" spans="1:33" s="41" customFormat="1" ht="19.5" customHeight="1" x14ac:dyDescent="0.2">
      <c r="A104" s="32"/>
      <c r="B104" s="32"/>
      <c r="C104" s="32"/>
      <c r="D104" s="32"/>
      <c r="E104" s="32"/>
      <c r="F104" s="32"/>
      <c r="G104" s="32"/>
      <c r="H104" s="32"/>
      <c r="I104" s="32"/>
      <c r="J104" s="32"/>
      <c r="K104" s="32"/>
      <c r="L104" s="32"/>
      <c r="M104" s="32"/>
      <c r="N104" s="32"/>
      <c r="O104" s="32"/>
      <c r="P104" s="32"/>
      <c r="Q104" s="32"/>
    </row>
    <row r="105" spans="1:33" s="41" customFormat="1" ht="19.5" customHeight="1" x14ac:dyDescent="0.2"/>
    <row r="106" spans="1:33" s="41" customFormat="1" ht="19.5" customHeight="1" x14ac:dyDescent="0.2"/>
    <row r="107" spans="1:33" s="41" customFormat="1" ht="19.5" customHeight="1" x14ac:dyDescent="0.2">
      <c r="S107" s="32"/>
      <c r="T107" s="32"/>
      <c r="U107" s="32"/>
      <c r="AG107" s="32"/>
    </row>
    <row r="108" spans="1:33" s="41" customFormat="1" ht="19.5" customHeight="1" x14ac:dyDescent="0.2">
      <c r="V108" s="32"/>
      <c r="W108" s="32"/>
      <c r="X108" s="32"/>
      <c r="Y108" s="32"/>
      <c r="Z108" s="32"/>
      <c r="AA108" s="32"/>
      <c r="AB108" s="32"/>
      <c r="AC108" s="32"/>
      <c r="AD108" s="32"/>
      <c r="AE108" s="32"/>
      <c r="AF108" s="32"/>
    </row>
    <row r="109" spans="1:33" s="41" customFormat="1" ht="19.5" customHeight="1" x14ac:dyDescent="0.2"/>
    <row r="110" spans="1:33" s="41" customFormat="1" ht="19.5" customHeight="1" x14ac:dyDescent="0.2"/>
    <row r="111" spans="1:33" s="41" customFormat="1" ht="19.5" customHeight="1" x14ac:dyDescent="0.2"/>
    <row r="112" spans="1:33" s="41" customFormat="1" ht="19.5" customHeight="1" x14ac:dyDescent="0.2"/>
    <row r="113" spans="1:33" s="41" customFormat="1" ht="19.5" customHeight="1" x14ac:dyDescent="0.2"/>
    <row r="114" spans="1:33" s="41" customFormat="1" ht="19.5" customHeight="1" x14ac:dyDescent="0.2">
      <c r="R114" s="32"/>
    </row>
    <row r="115" spans="1:33" s="32" customFormat="1" ht="29.25" customHeight="1" x14ac:dyDescent="0.2">
      <c r="A115" s="41"/>
      <c r="B115" s="41"/>
      <c r="C115" s="41"/>
      <c r="D115" s="41"/>
      <c r="E115" s="41"/>
      <c r="F115" s="41"/>
      <c r="G115" s="41"/>
      <c r="H115" s="41"/>
      <c r="I115" s="41"/>
      <c r="J115" s="41"/>
      <c r="K115" s="41"/>
      <c r="L115" s="41"/>
      <c r="M115" s="41"/>
      <c r="N115" s="41"/>
      <c r="O115" s="41"/>
      <c r="P115" s="41"/>
      <c r="Q115" s="41"/>
      <c r="R115" s="41"/>
      <c r="S115" s="41"/>
      <c r="T115" s="41"/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  <c r="AF115" s="41"/>
      <c r="AG115" s="41"/>
    </row>
    <row r="116" spans="1:33" s="41" customFormat="1" ht="19.5" customHeight="1" x14ac:dyDescent="0.2"/>
    <row r="117" spans="1:33" s="41" customFormat="1" ht="19.5" customHeight="1" x14ac:dyDescent="0.2">
      <c r="A117" s="32"/>
      <c r="B117" s="32"/>
      <c r="C117" s="32"/>
      <c r="D117" s="32"/>
      <c r="E117" s="32"/>
      <c r="F117" s="32"/>
      <c r="G117" s="32"/>
      <c r="H117" s="32"/>
      <c r="I117" s="32"/>
      <c r="J117" s="32"/>
      <c r="K117" s="32"/>
      <c r="L117" s="32"/>
      <c r="M117" s="32"/>
      <c r="N117" s="32"/>
      <c r="O117" s="32"/>
      <c r="P117" s="32"/>
      <c r="Q117" s="32"/>
    </row>
    <row r="118" spans="1:33" s="41" customFormat="1" ht="19.5" customHeight="1" x14ac:dyDescent="0.2"/>
    <row r="119" spans="1:33" s="41" customFormat="1" ht="19.5" customHeight="1" x14ac:dyDescent="0.2"/>
    <row r="120" spans="1:33" s="41" customFormat="1" ht="19.5" customHeight="1" x14ac:dyDescent="0.2">
      <c r="S120" s="32"/>
      <c r="T120" s="32"/>
      <c r="U120" s="32"/>
      <c r="AG120" s="32"/>
    </row>
    <row r="121" spans="1:33" s="41" customFormat="1" ht="19.5" customHeight="1" x14ac:dyDescent="0.2">
      <c r="V121" s="32"/>
      <c r="W121" s="32"/>
      <c r="X121" s="32"/>
      <c r="Y121" s="32"/>
      <c r="Z121" s="32"/>
      <c r="AA121" s="32"/>
      <c r="AB121" s="32"/>
      <c r="AC121" s="32"/>
      <c r="AD121" s="32"/>
      <c r="AE121" s="32"/>
      <c r="AF121" s="32"/>
    </row>
    <row r="122" spans="1:33" s="41" customFormat="1" ht="19.5" customHeight="1" x14ac:dyDescent="0.2">
      <c r="R122" s="32"/>
    </row>
    <row r="123" spans="1:33" s="32" customFormat="1" ht="29.25" customHeight="1" x14ac:dyDescent="0.2">
      <c r="A123" s="41"/>
      <c r="B123" s="41"/>
      <c r="C123" s="41"/>
      <c r="D123" s="41"/>
      <c r="E123" s="41"/>
      <c r="F123" s="41"/>
      <c r="G123" s="41"/>
      <c r="H123" s="41"/>
      <c r="I123" s="41"/>
      <c r="J123" s="41"/>
      <c r="K123" s="41"/>
      <c r="L123" s="41"/>
      <c r="M123" s="41"/>
      <c r="N123" s="41"/>
      <c r="O123" s="41"/>
      <c r="P123" s="41"/>
      <c r="Q123" s="41"/>
      <c r="R123" s="41"/>
      <c r="S123" s="41"/>
      <c r="T123" s="41"/>
      <c r="U123" s="41"/>
      <c r="V123" s="41"/>
      <c r="W123" s="41"/>
      <c r="X123" s="41"/>
      <c r="Y123" s="41"/>
      <c r="Z123" s="41"/>
      <c r="AA123" s="41"/>
      <c r="AB123" s="41"/>
      <c r="AC123" s="41"/>
      <c r="AD123" s="41"/>
      <c r="AE123" s="41"/>
      <c r="AF123" s="41"/>
      <c r="AG123" s="41"/>
    </row>
    <row r="124" spans="1:33" s="41" customFormat="1" ht="19.5" customHeight="1" x14ac:dyDescent="0.2"/>
    <row r="125" spans="1:33" s="41" customFormat="1" ht="19.5" customHeight="1" x14ac:dyDescent="0.2">
      <c r="A125" s="32"/>
      <c r="B125" s="32"/>
      <c r="C125" s="32"/>
      <c r="D125" s="32"/>
      <c r="E125" s="32"/>
      <c r="F125" s="32"/>
      <c r="G125" s="32"/>
      <c r="H125" s="32"/>
      <c r="I125" s="32"/>
      <c r="J125" s="32"/>
      <c r="K125" s="32"/>
      <c r="L125" s="32"/>
      <c r="M125" s="32"/>
      <c r="N125" s="32"/>
      <c r="O125" s="32"/>
      <c r="P125" s="32"/>
      <c r="Q125" s="32"/>
      <c r="R125" s="32"/>
    </row>
    <row r="126" spans="1:33" s="32" customFormat="1" ht="29.25" customHeight="1" x14ac:dyDescent="0.2">
      <c r="A126" s="41"/>
      <c r="B126" s="41"/>
      <c r="C126" s="41"/>
      <c r="D126" s="41"/>
      <c r="E126" s="41"/>
      <c r="F126" s="41"/>
      <c r="G126" s="41"/>
      <c r="H126" s="41"/>
      <c r="I126" s="41"/>
      <c r="J126" s="41"/>
      <c r="K126" s="41"/>
      <c r="L126" s="41"/>
      <c r="M126" s="41"/>
      <c r="N126" s="41"/>
      <c r="O126" s="41"/>
      <c r="P126" s="41"/>
      <c r="Q126" s="41"/>
      <c r="R126" s="41"/>
      <c r="S126" s="41"/>
      <c r="T126" s="41"/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  <c r="AE126" s="41"/>
      <c r="AF126" s="41"/>
      <c r="AG126" s="41"/>
    </row>
    <row r="127" spans="1:33" s="41" customFormat="1" ht="19.5" customHeight="1" x14ac:dyDescent="0.2"/>
    <row r="128" spans="1:33" s="41" customFormat="1" ht="19.5" customHeight="1" x14ac:dyDescent="0.2">
      <c r="A128" s="32"/>
      <c r="B128" s="32"/>
      <c r="C128" s="32"/>
      <c r="D128" s="32"/>
      <c r="E128" s="32"/>
      <c r="F128" s="32"/>
      <c r="G128" s="32"/>
      <c r="H128" s="32"/>
      <c r="I128" s="32"/>
      <c r="J128" s="32"/>
      <c r="K128" s="32"/>
      <c r="L128" s="32"/>
      <c r="M128" s="32"/>
      <c r="N128" s="32"/>
      <c r="O128" s="32"/>
      <c r="P128" s="32"/>
      <c r="Q128" s="32"/>
      <c r="S128" s="32"/>
      <c r="T128" s="32"/>
      <c r="U128" s="32"/>
      <c r="AG128" s="32"/>
    </row>
    <row r="129" spans="1:33" s="41" customFormat="1" ht="19.5" customHeight="1" x14ac:dyDescent="0.2">
      <c r="R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  <c r="AF129" s="32"/>
    </row>
    <row r="130" spans="1:33" s="32" customFormat="1" ht="29.25" customHeight="1" x14ac:dyDescent="0.2">
      <c r="A130" s="41"/>
      <c r="B130" s="41"/>
      <c r="C130" s="41"/>
      <c r="D130" s="41"/>
      <c r="E130" s="41"/>
      <c r="F130" s="41"/>
      <c r="G130" s="41"/>
      <c r="H130" s="41"/>
      <c r="I130" s="41"/>
      <c r="J130" s="41"/>
      <c r="K130" s="41"/>
      <c r="L130" s="41"/>
      <c r="M130" s="41"/>
      <c r="N130" s="41"/>
      <c r="O130" s="41"/>
      <c r="P130" s="41"/>
      <c r="Q130" s="41"/>
      <c r="R130" s="41"/>
      <c r="S130" s="41"/>
      <c r="T130" s="41"/>
      <c r="U130" s="41"/>
      <c r="V130" s="41"/>
      <c r="W130" s="41"/>
      <c r="X130" s="41"/>
      <c r="Y130" s="41"/>
      <c r="Z130" s="41"/>
      <c r="AA130" s="41"/>
      <c r="AB130" s="41"/>
      <c r="AC130" s="41"/>
      <c r="AD130" s="41"/>
      <c r="AE130" s="41"/>
      <c r="AF130" s="41"/>
      <c r="AG130" s="41"/>
    </row>
    <row r="131" spans="1:33" s="41" customFormat="1" ht="19.5" customHeight="1" x14ac:dyDescent="0.2">
      <c r="S131" s="32"/>
      <c r="T131" s="32"/>
      <c r="U131" s="32"/>
      <c r="AG131" s="32"/>
    </row>
    <row r="132" spans="1:33" s="41" customFormat="1" ht="19.5" customHeight="1" x14ac:dyDescent="0.2">
      <c r="A132" s="32"/>
      <c r="B132" s="32"/>
      <c r="C132" s="32"/>
      <c r="D132" s="32"/>
      <c r="E132" s="32"/>
      <c r="F132" s="32"/>
      <c r="G132" s="32"/>
      <c r="H132" s="32"/>
      <c r="I132" s="32"/>
      <c r="J132" s="32"/>
      <c r="K132" s="32"/>
      <c r="L132" s="32"/>
      <c r="M132" s="32"/>
      <c r="N132" s="32"/>
      <c r="O132" s="32"/>
      <c r="P132" s="32"/>
      <c r="Q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  <c r="AF132" s="32"/>
    </row>
    <row r="133" spans="1:33" s="41" customFormat="1" ht="19.5" customHeight="1" x14ac:dyDescent="0.2">
      <c r="R133" s="32"/>
    </row>
    <row r="134" spans="1:33" s="32" customFormat="1" ht="29.25" customHeight="1" x14ac:dyDescent="0.2">
      <c r="A134" s="41"/>
      <c r="B134" s="41"/>
      <c r="C134" s="41"/>
      <c r="D134" s="41"/>
      <c r="E134" s="41"/>
      <c r="F134" s="41"/>
      <c r="G134" s="41"/>
      <c r="H134" s="41"/>
      <c r="I134" s="41"/>
      <c r="J134" s="41"/>
      <c r="K134" s="41"/>
      <c r="L134" s="41"/>
      <c r="M134" s="41"/>
      <c r="N134" s="41"/>
      <c r="O134" s="41"/>
      <c r="P134" s="41"/>
      <c r="Q134" s="41"/>
      <c r="R134" s="41"/>
      <c r="S134" s="41"/>
      <c r="T134" s="41"/>
      <c r="U134" s="41"/>
      <c r="V134" s="41"/>
      <c r="W134" s="41"/>
      <c r="X134" s="41"/>
      <c r="Y134" s="41"/>
      <c r="Z134" s="41"/>
      <c r="AA134" s="41"/>
      <c r="AB134" s="41"/>
      <c r="AC134" s="41"/>
      <c r="AD134" s="41"/>
      <c r="AE134" s="41"/>
      <c r="AF134" s="41"/>
      <c r="AG134" s="41"/>
    </row>
    <row r="135" spans="1:33" s="41" customFormat="1" ht="19.5" customHeight="1" x14ac:dyDescent="0.2">
      <c r="S135" s="32"/>
      <c r="T135" s="32"/>
      <c r="U135" s="32"/>
      <c r="AG135" s="32"/>
    </row>
    <row r="136" spans="1:33" s="41" customFormat="1" ht="19.5" customHeight="1" x14ac:dyDescent="0.2">
      <c r="A136" s="32"/>
      <c r="B136" s="32"/>
      <c r="C136" s="32"/>
      <c r="D136" s="32"/>
      <c r="E136" s="32"/>
      <c r="F136" s="32"/>
      <c r="G136" s="32"/>
      <c r="H136" s="32"/>
      <c r="I136" s="32"/>
      <c r="J136" s="32"/>
      <c r="K136" s="32"/>
      <c r="L136" s="32"/>
      <c r="M136" s="32"/>
      <c r="N136" s="32"/>
      <c r="O136" s="32"/>
      <c r="P136" s="32"/>
      <c r="Q136" s="32"/>
      <c r="R136" s="32"/>
      <c r="V136" s="32"/>
      <c r="W136" s="32"/>
      <c r="X136" s="32"/>
      <c r="Y136" s="32"/>
      <c r="Z136" s="32"/>
      <c r="AA136" s="32"/>
      <c r="AB136" s="32"/>
      <c r="AC136" s="32"/>
      <c r="AD136" s="32"/>
      <c r="AE136" s="32"/>
      <c r="AF136" s="32"/>
    </row>
    <row r="137" spans="1:33" s="32" customFormat="1" ht="29.25" customHeight="1" x14ac:dyDescent="0.2">
      <c r="A137" s="41"/>
      <c r="B137" s="41"/>
      <c r="C137" s="41"/>
      <c r="D137" s="41"/>
      <c r="E137" s="41"/>
      <c r="F137" s="41"/>
      <c r="G137" s="41"/>
      <c r="H137" s="41"/>
      <c r="I137" s="41"/>
      <c r="J137" s="41"/>
      <c r="K137" s="41"/>
      <c r="L137" s="41"/>
      <c r="M137" s="41"/>
      <c r="N137" s="41"/>
      <c r="O137" s="41"/>
      <c r="P137" s="41"/>
      <c r="Q137" s="41"/>
      <c r="R137" s="41"/>
      <c r="S137" s="41"/>
      <c r="T137" s="41"/>
      <c r="U137" s="41"/>
      <c r="V137" s="41"/>
      <c r="W137" s="41"/>
      <c r="X137" s="41"/>
      <c r="Y137" s="41"/>
      <c r="Z137" s="41"/>
      <c r="AA137" s="41"/>
      <c r="AB137" s="41"/>
      <c r="AC137" s="41"/>
      <c r="AD137" s="41"/>
      <c r="AE137" s="41"/>
      <c r="AF137" s="41"/>
      <c r="AG137" s="41"/>
    </row>
    <row r="138" spans="1:33" s="41" customFormat="1" ht="19.5" customHeight="1" x14ac:dyDescent="0.2"/>
    <row r="139" spans="1:33" s="41" customFormat="1" ht="19.5" customHeight="1" x14ac:dyDescent="0.2">
      <c r="A139" s="32"/>
      <c r="B139" s="32"/>
      <c r="C139" s="32"/>
      <c r="D139" s="32"/>
      <c r="E139" s="32"/>
      <c r="F139" s="32"/>
      <c r="G139" s="32"/>
      <c r="H139" s="32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2"/>
      <c r="AG139" s="32"/>
    </row>
    <row r="140" spans="1:33" s="32" customFormat="1" ht="29.25" customHeight="1" x14ac:dyDescent="0.2">
      <c r="A140" s="41"/>
      <c r="B140" s="41"/>
      <c r="C140" s="41"/>
      <c r="D140" s="41"/>
      <c r="E140" s="41"/>
      <c r="F140" s="41"/>
      <c r="G140" s="41"/>
      <c r="H140" s="41"/>
      <c r="I140" s="41"/>
      <c r="J140" s="41"/>
      <c r="K140" s="41"/>
      <c r="L140" s="41"/>
      <c r="M140" s="41"/>
      <c r="N140" s="41"/>
      <c r="O140" s="41"/>
      <c r="P140" s="41"/>
      <c r="Q140" s="41"/>
      <c r="R140" s="41"/>
      <c r="S140" s="41"/>
      <c r="T140" s="41"/>
      <c r="U140" s="41"/>
      <c r="AG140" s="41"/>
    </row>
    <row r="141" spans="1:33" s="41" customFormat="1" ht="19.5" customHeight="1" x14ac:dyDescent="0.2"/>
    <row r="142" spans="1:33" s="41" customFormat="1" ht="19.5" customHeight="1" x14ac:dyDescent="0.2">
      <c r="A142" s="32"/>
      <c r="B142" s="32"/>
      <c r="C142" s="32"/>
      <c r="D142" s="32"/>
      <c r="E142" s="32"/>
      <c r="F142" s="32"/>
      <c r="G142" s="32"/>
      <c r="H142" s="32"/>
      <c r="I142" s="32"/>
      <c r="J142" s="32"/>
      <c r="K142" s="32"/>
      <c r="L142" s="32"/>
      <c r="M142" s="32"/>
      <c r="N142" s="32"/>
      <c r="O142" s="32"/>
      <c r="P142" s="32"/>
      <c r="Q142" s="32"/>
      <c r="S142" s="32"/>
      <c r="T142" s="32"/>
      <c r="U142" s="32"/>
      <c r="AG142" s="32"/>
    </row>
    <row r="143" spans="1:33" s="41" customFormat="1" ht="19.5" customHeight="1" x14ac:dyDescent="0.2">
      <c r="V143" s="32"/>
      <c r="W143" s="32"/>
      <c r="X143" s="32"/>
      <c r="Y143" s="32"/>
      <c r="Z143" s="32"/>
      <c r="AA143" s="32"/>
      <c r="AB143" s="32"/>
      <c r="AC143" s="32"/>
      <c r="AD143" s="32"/>
      <c r="AE143" s="32"/>
      <c r="AF143" s="32"/>
    </row>
    <row r="144" spans="1:33" s="41" customFormat="1" ht="19.5" customHeight="1" x14ac:dyDescent="0.2"/>
    <row r="145" spans="1:33" s="41" customFormat="1" ht="19.5" customHeight="1" x14ac:dyDescent="0.2">
      <c r="S145" s="32"/>
      <c r="T145" s="32"/>
      <c r="U145" s="32"/>
      <c r="AG145" s="32"/>
    </row>
    <row r="146" spans="1:33" s="41" customFormat="1" ht="19.5" customHeight="1" x14ac:dyDescent="0.2">
      <c r="V146" s="32"/>
      <c r="W146" s="32"/>
      <c r="X146" s="32"/>
      <c r="Y146" s="32"/>
      <c r="Z146" s="32"/>
      <c r="AA146" s="32"/>
      <c r="AB146" s="32"/>
      <c r="AC146" s="32"/>
      <c r="AD146" s="32"/>
      <c r="AE146" s="32"/>
      <c r="AF146" s="32"/>
    </row>
    <row r="147" spans="1:33" s="41" customFormat="1" ht="19.5" customHeight="1" x14ac:dyDescent="0.2"/>
    <row r="148" spans="1:33" s="41" customFormat="1" ht="19.5" customHeight="1" x14ac:dyDescent="0.2"/>
    <row r="149" spans="1:33" s="41" customFormat="1" ht="19.5" customHeight="1" x14ac:dyDescent="0.2"/>
    <row r="150" spans="1:33" s="41" customFormat="1" ht="19.5" customHeight="1" x14ac:dyDescent="0.2"/>
    <row r="151" spans="1:33" s="41" customFormat="1" ht="19.5" customHeight="1" x14ac:dyDescent="0.2"/>
    <row r="152" spans="1:33" s="41" customFormat="1" ht="19.5" customHeight="1" x14ac:dyDescent="0.2"/>
    <row r="153" spans="1:33" s="41" customFormat="1" ht="19.5" customHeight="1" x14ac:dyDescent="0.2"/>
    <row r="154" spans="1:33" s="41" customFormat="1" ht="19.5" customHeight="1" x14ac:dyDescent="0.2">
      <c r="R154" s="32"/>
    </row>
    <row r="155" spans="1:33" s="32" customFormat="1" ht="29.25" customHeight="1" x14ac:dyDescent="0.2">
      <c r="A155" s="41"/>
      <c r="B155" s="41"/>
      <c r="C155" s="41"/>
      <c r="D155" s="41"/>
      <c r="E155" s="41"/>
      <c r="F155" s="41"/>
      <c r="G155" s="41"/>
      <c r="H155" s="41"/>
      <c r="I155" s="41"/>
      <c r="J155" s="41"/>
      <c r="K155" s="41"/>
      <c r="L155" s="41"/>
      <c r="M155" s="41"/>
      <c r="N155" s="41"/>
      <c r="O155" s="41"/>
      <c r="P155" s="41"/>
      <c r="Q155" s="41"/>
      <c r="R155" s="41"/>
      <c r="S155" s="41"/>
      <c r="T155" s="41"/>
      <c r="U155" s="41"/>
      <c r="V155" s="41"/>
      <c r="W155" s="41"/>
      <c r="X155" s="41"/>
      <c r="Y155" s="41"/>
      <c r="Z155" s="41"/>
      <c r="AA155" s="41"/>
      <c r="AB155" s="41"/>
      <c r="AC155" s="41"/>
      <c r="AD155" s="41"/>
      <c r="AE155" s="41"/>
      <c r="AF155" s="41"/>
      <c r="AG155" s="41"/>
    </row>
    <row r="156" spans="1:33" s="41" customFormat="1" ht="19.5" customHeight="1" x14ac:dyDescent="0.2"/>
    <row r="157" spans="1:33" s="41" customFormat="1" ht="19.5" customHeight="1" x14ac:dyDescent="0.2">
      <c r="A157" s="32"/>
      <c r="B157" s="32"/>
      <c r="C157" s="32"/>
      <c r="D157" s="32"/>
      <c r="E157" s="32"/>
      <c r="F157" s="32"/>
      <c r="G157" s="32"/>
      <c r="H157" s="32"/>
      <c r="I157" s="32"/>
      <c r="J157" s="32"/>
      <c r="K157" s="32"/>
      <c r="L157" s="32"/>
      <c r="M157" s="32"/>
      <c r="N157" s="32"/>
      <c r="O157" s="32"/>
      <c r="P157" s="32"/>
      <c r="Q157" s="32"/>
      <c r="R157" s="54"/>
    </row>
    <row r="158" spans="1:33" ht="14" x14ac:dyDescent="0.2">
      <c r="A158" s="41"/>
      <c r="B158" s="41"/>
      <c r="C158" s="41"/>
      <c r="D158" s="41"/>
      <c r="E158" s="41"/>
      <c r="F158" s="41"/>
      <c r="G158" s="41"/>
      <c r="H158" s="41"/>
      <c r="I158" s="41"/>
      <c r="J158" s="41"/>
      <c r="K158" s="41"/>
      <c r="L158" s="41"/>
      <c r="M158" s="41"/>
      <c r="N158" s="41"/>
      <c r="O158" s="41"/>
      <c r="P158" s="41"/>
      <c r="Q158" s="41"/>
      <c r="R158" s="52"/>
      <c r="S158" s="41"/>
      <c r="T158" s="41"/>
      <c r="U158" s="41"/>
      <c r="V158" s="41"/>
      <c r="W158" s="41"/>
      <c r="X158" s="41"/>
      <c r="Y158" s="41"/>
      <c r="Z158" s="41"/>
      <c r="AA158" s="41"/>
      <c r="AB158" s="41"/>
      <c r="AC158" s="41"/>
      <c r="AD158" s="41"/>
      <c r="AE158" s="41"/>
      <c r="AF158" s="41"/>
      <c r="AG158" s="41"/>
    </row>
    <row r="159" spans="1:33" s="52" customFormat="1" ht="124.5" customHeight="1" x14ac:dyDescent="0.2">
      <c r="A159" s="41"/>
      <c r="B159" s="41"/>
      <c r="C159" s="41"/>
      <c r="D159" s="41"/>
      <c r="E159" s="41"/>
      <c r="F159" s="41"/>
      <c r="G159" s="41"/>
      <c r="H159" s="41"/>
      <c r="I159" s="41"/>
      <c r="J159" s="41"/>
      <c r="K159" s="41"/>
      <c r="L159" s="41"/>
      <c r="M159" s="41"/>
      <c r="N159" s="41"/>
      <c r="O159" s="41"/>
      <c r="P159" s="41"/>
      <c r="Q159" s="41"/>
      <c r="S159" s="41"/>
      <c r="T159" s="41"/>
      <c r="U159" s="41"/>
      <c r="V159" s="41"/>
      <c r="W159" s="41"/>
      <c r="X159" s="41"/>
      <c r="Y159" s="41"/>
      <c r="Z159" s="41"/>
      <c r="AA159" s="41"/>
      <c r="AB159" s="41"/>
      <c r="AC159" s="41"/>
      <c r="AD159" s="41"/>
      <c r="AE159" s="41"/>
      <c r="AF159" s="41"/>
      <c r="AG159" s="41"/>
    </row>
    <row r="160" spans="1:33" s="52" customFormat="1" ht="14" x14ac:dyDescent="0.2">
      <c r="A160" s="54"/>
      <c r="B160" s="54"/>
      <c r="C160" s="54"/>
      <c r="D160" s="54"/>
      <c r="E160" s="54"/>
      <c r="F160" s="54"/>
      <c r="G160" s="54"/>
      <c r="H160" s="54"/>
      <c r="I160" s="54"/>
      <c r="J160" s="54"/>
      <c r="K160" s="54"/>
      <c r="L160" s="54"/>
      <c r="M160" s="54"/>
      <c r="N160" s="54"/>
      <c r="O160" s="54"/>
      <c r="P160" s="54"/>
      <c r="Q160" s="54"/>
      <c r="S160" s="32"/>
      <c r="T160" s="32"/>
      <c r="U160" s="32"/>
      <c r="V160" s="41"/>
      <c r="W160" s="41"/>
      <c r="X160" s="41"/>
      <c r="Y160" s="41"/>
      <c r="Z160" s="41"/>
      <c r="AA160" s="41"/>
      <c r="AB160" s="41"/>
      <c r="AC160" s="41"/>
      <c r="AD160" s="41"/>
      <c r="AE160" s="41"/>
      <c r="AF160" s="41"/>
      <c r="AG160" s="32"/>
    </row>
    <row r="161" spans="1:33" s="52" customFormat="1" ht="14" x14ac:dyDescent="0.2">
      <c r="S161" s="41"/>
      <c r="T161" s="41"/>
      <c r="U161" s="41"/>
      <c r="V161" s="32"/>
      <c r="W161" s="32"/>
      <c r="X161" s="32"/>
      <c r="Y161" s="32"/>
      <c r="Z161" s="32"/>
      <c r="AA161" s="32"/>
      <c r="AB161" s="32"/>
      <c r="AC161" s="32"/>
      <c r="AD161" s="32"/>
      <c r="AE161" s="32"/>
      <c r="AF161" s="32"/>
      <c r="AG161" s="41"/>
    </row>
    <row r="162" spans="1:33" s="52" customFormat="1" ht="14" x14ac:dyDescent="0.2">
      <c r="A162" s="51"/>
      <c r="B162" s="51"/>
      <c r="C162" s="51"/>
      <c r="D162" s="51"/>
      <c r="P162" s="53"/>
      <c r="Q162" s="53"/>
      <c r="S162" s="41"/>
      <c r="T162" s="41"/>
      <c r="U162" s="41"/>
      <c r="V162" s="41"/>
      <c r="W162" s="41"/>
      <c r="X162" s="41"/>
      <c r="Y162" s="41"/>
      <c r="Z162" s="41"/>
      <c r="AA162" s="41"/>
      <c r="AB162" s="41"/>
      <c r="AC162" s="41"/>
      <c r="AD162" s="41"/>
      <c r="AE162" s="41"/>
      <c r="AF162" s="41"/>
      <c r="AG162" s="41"/>
    </row>
    <row r="163" spans="1:33" s="52" customFormat="1" ht="14" x14ac:dyDescent="0.2">
      <c r="A163" s="51"/>
      <c r="B163" s="51"/>
      <c r="C163" s="51"/>
      <c r="D163" s="51"/>
      <c r="P163" s="53"/>
      <c r="Q163" s="53"/>
      <c r="S163" s="54"/>
      <c r="T163" s="54"/>
      <c r="U163" s="54"/>
      <c r="V163" s="41"/>
      <c r="W163" s="41"/>
      <c r="X163" s="41"/>
      <c r="Y163" s="41"/>
      <c r="Z163" s="41"/>
      <c r="AA163" s="41"/>
      <c r="AB163" s="41"/>
      <c r="AC163" s="41"/>
      <c r="AD163" s="41"/>
      <c r="AE163" s="41"/>
      <c r="AF163" s="41"/>
      <c r="AG163" s="54"/>
    </row>
    <row r="164" spans="1:33" s="52" customFormat="1" x14ac:dyDescent="0.2">
      <c r="A164" s="51"/>
      <c r="B164" s="51"/>
      <c r="C164" s="51"/>
      <c r="D164" s="51"/>
      <c r="P164" s="53"/>
      <c r="Q164" s="53"/>
      <c r="R164" s="54"/>
      <c r="V164" s="54"/>
      <c r="W164" s="54"/>
      <c r="X164" s="54"/>
      <c r="Y164" s="54"/>
      <c r="Z164" s="54"/>
      <c r="AA164" s="54"/>
      <c r="AB164" s="54"/>
      <c r="AC164" s="54"/>
      <c r="AD164" s="54"/>
      <c r="AE164" s="54"/>
      <c r="AF164" s="54"/>
    </row>
    <row r="165" spans="1:33" x14ac:dyDescent="0.2">
      <c r="A165" s="51"/>
      <c r="B165" s="51"/>
      <c r="C165" s="51"/>
      <c r="D165" s="51"/>
      <c r="E165" s="52"/>
      <c r="F165" s="52"/>
      <c r="G165" s="52"/>
      <c r="H165" s="52"/>
      <c r="I165" s="52"/>
      <c r="J165" s="52"/>
      <c r="K165" s="52"/>
      <c r="L165" s="52"/>
      <c r="M165" s="52"/>
      <c r="N165" s="52"/>
      <c r="O165" s="52"/>
      <c r="P165" s="53"/>
      <c r="Q165" s="53"/>
      <c r="S165" s="52"/>
      <c r="T165" s="52"/>
      <c r="U165" s="52"/>
      <c r="V165" s="52"/>
      <c r="W165" s="52"/>
      <c r="X165" s="52"/>
      <c r="Y165" s="52"/>
      <c r="Z165" s="52"/>
      <c r="AA165" s="52"/>
      <c r="AB165" s="52"/>
      <c r="AC165" s="52"/>
      <c r="AD165" s="52"/>
      <c r="AE165" s="52"/>
      <c r="AF165" s="52"/>
      <c r="AG165" s="52"/>
    </row>
    <row r="166" spans="1:33" x14ac:dyDescent="0.2">
      <c r="A166" s="51"/>
      <c r="B166" s="51"/>
      <c r="C166" s="51"/>
      <c r="D166" s="51"/>
      <c r="E166" s="52"/>
      <c r="F166" s="52"/>
      <c r="G166" s="52"/>
      <c r="H166" s="52"/>
      <c r="I166" s="52"/>
      <c r="J166" s="52"/>
      <c r="K166" s="52"/>
      <c r="L166" s="52"/>
      <c r="M166" s="52"/>
      <c r="N166" s="52"/>
      <c r="O166" s="52"/>
      <c r="P166" s="53"/>
      <c r="Q166" s="53"/>
      <c r="S166" s="52"/>
      <c r="T166" s="52"/>
      <c r="U166" s="52"/>
      <c r="V166" s="52"/>
      <c r="W166" s="52"/>
      <c r="X166" s="52"/>
      <c r="Y166" s="52"/>
      <c r="Z166" s="52"/>
      <c r="AA166" s="52"/>
      <c r="AB166" s="52"/>
      <c r="AC166" s="52"/>
      <c r="AD166" s="52"/>
      <c r="AE166" s="52"/>
      <c r="AF166" s="52"/>
      <c r="AG166" s="52"/>
    </row>
    <row r="167" spans="1:33" x14ac:dyDescent="0.2">
      <c r="S167" s="52"/>
      <c r="T167" s="52"/>
      <c r="U167" s="52"/>
      <c r="V167" s="52"/>
      <c r="W167" s="52"/>
      <c r="X167" s="52"/>
      <c r="Y167" s="52"/>
      <c r="Z167" s="52"/>
      <c r="AA167" s="52"/>
      <c r="AB167" s="52"/>
      <c r="AC167" s="52"/>
      <c r="AD167" s="52"/>
      <c r="AE167" s="52"/>
      <c r="AF167" s="52"/>
      <c r="AG167" s="52"/>
    </row>
    <row r="168" spans="1:33" x14ac:dyDescent="0.2">
      <c r="S168" s="52"/>
      <c r="T168" s="52"/>
      <c r="U168" s="52"/>
      <c r="V168" s="52"/>
      <c r="W168" s="52"/>
      <c r="X168" s="52"/>
      <c r="Y168" s="52"/>
      <c r="Z168" s="52"/>
      <c r="AA168" s="52"/>
      <c r="AB168" s="52"/>
      <c r="AC168" s="52"/>
      <c r="AD168" s="52"/>
      <c r="AE168" s="52"/>
      <c r="AF168" s="52"/>
      <c r="AG168" s="52"/>
    </row>
    <row r="169" spans="1:33" x14ac:dyDescent="0.2">
      <c r="S169" s="52"/>
      <c r="T169" s="52"/>
      <c r="U169" s="52"/>
      <c r="V169" s="52"/>
      <c r="W169" s="52"/>
      <c r="X169" s="52"/>
      <c r="Y169" s="52"/>
      <c r="Z169" s="52"/>
      <c r="AA169" s="52"/>
      <c r="AB169" s="52"/>
      <c r="AC169" s="52"/>
      <c r="AD169" s="52"/>
      <c r="AE169" s="52"/>
      <c r="AF169" s="52"/>
      <c r="AG169" s="52"/>
    </row>
    <row r="170" spans="1:33" x14ac:dyDescent="0.2">
      <c r="V170" s="52"/>
      <c r="W170" s="52"/>
      <c r="X170" s="52"/>
      <c r="Y170" s="52"/>
      <c r="Z170" s="52"/>
      <c r="AA170" s="52"/>
      <c r="AB170" s="52"/>
      <c r="AC170" s="52"/>
      <c r="AD170" s="52"/>
      <c r="AE170" s="52"/>
      <c r="AF170" s="52"/>
    </row>
  </sheetData>
  <mergeCells count="5">
    <mergeCell ref="B13:C13"/>
    <mergeCell ref="L8:L9"/>
    <mergeCell ref="AC8:AC9"/>
    <mergeCell ref="B12:C12"/>
    <mergeCell ref="S12:T12"/>
  </mergeCells>
  <phoneticPr fontId="4"/>
  <pageMargins left="0.75" right="0.75" top="1" bottom="1" header="0.51200000000000001" footer="0.51200000000000001"/>
  <pageSetup paperSize="9" scale="39" orientation="portrait" r:id="rId1"/>
  <headerFooter alignWithMargins="0"/>
  <colBreaks count="1" manualBreakCount="1">
    <brk id="17" max="1048575" man="1"/>
  </colBreaks>
  <ignoredErrors>
    <ignoredError sqref="P91:U91 P34:U87 AG34:AG87 P88:U88 AG88 P89:U89 AG89 P90:U90 AG90 AG91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893184-2AED-4728-99A5-003431CACE65}">
  <sheetPr codeName="Sheet2"/>
  <dimension ref="A1:AG170"/>
  <sheetViews>
    <sheetView showGridLines="0" tabSelected="1" view="pageBreakPreview" zoomScale="80" zoomScaleNormal="75" zoomScaleSheetLayoutView="80" workbookViewId="0">
      <selection activeCell="B1" sqref="B1"/>
    </sheetView>
  </sheetViews>
  <sheetFormatPr defaultColWidth="9" defaultRowHeight="13" x14ac:dyDescent="0.2"/>
  <cols>
    <col min="1" max="1" width="0.90625" style="1" customWidth="1"/>
    <col min="2" max="2" width="4.26953125" style="1" customWidth="1"/>
    <col min="3" max="3" width="44" style="1" customWidth="1"/>
    <col min="4" max="4" width="0.90625" style="1" customWidth="1"/>
    <col min="5" max="15" width="13.453125" style="54" customWidth="1"/>
    <col min="16" max="17" width="7.453125" style="55" customWidth="1"/>
    <col min="18" max="18" width="8.90625" style="54" customWidth="1"/>
    <col min="19" max="19" width="4.36328125" style="54" customWidth="1"/>
    <col min="20" max="20" width="44" style="54" customWidth="1"/>
    <col min="21" max="21" width="0.90625" style="54" customWidth="1"/>
    <col min="22" max="32" width="13.453125" style="54" customWidth="1"/>
    <col min="33" max="16384" width="9" style="54"/>
  </cols>
  <sheetData>
    <row r="1" spans="1:33" customFormat="1" ht="28" customHeight="1" x14ac:dyDescent="0.2">
      <c r="A1" s="1"/>
      <c r="B1" s="2">
        <v>1</v>
      </c>
      <c r="C1" s="2" t="s">
        <v>26</v>
      </c>
      <c r="E1" s="72" t="s">
        <v>247</v>
      </c>
      <c r="H1" s="3"/>
      <c r="I1" s="3"/>
      <c r="J1" s="4" t="s">
        <v>29</v>
      </c>
      <c r="K1" s="4"/>
      <c r="L1" s="3"/>
      <c r="M1" s="3"/>
      <c r="P1" s="5"/>
      <c r="Q1" s="5"/>
      <c r="Y1" s="3"/>
      <c r="Z1" s="3"/>
      <c r="AA1" s="4"/>
      <c r="AB1" s="4"/>
      <c r="AC1" s="3"/>
      <c r="AD1" s="3"/>
    </row>
    <row r="2" spans="1:33" customFormat="1" ht="4.5" customHeight="1" x14ac:dyDescent="0.2">
      <c r="A2" s="6"/>
      <c r="C2" s="6"/>
      <c r="D2" s="5"/>
      <c r="M2" s="6"/>
      <c r="P2" s="7"/>
      <c r="Q2" s="7"/>
      <c r="AD2" s="6"/>
    </row>
    <row r="3" spans="1:33" s="66" customFormat="1" ht="22" customHeight="1" x14ac:dyDescent="0.2">
      <c r="A3" s="65"/>
      <c r="B3" s="8" t="s">
        <v>28</v>
      </c>
      <c r="C3" s="8"/>
      <c r="D3" s="8"/>
      <c r="H3" s="8"/>
      <c r="I3" s="8"/>
      <c r="P3" s="9"/>
      <c r="Y3" s="8"/>
      <c r="Z3" s="8"/>
    </row>
    <row r="4" spans="1:33" customFormat="1" ht="4.5" customHeight="1" x14ac:dyDescent="0.2">
      <c r="A4" s="6"/>
      <c r="C4" s="6"/>
      <c r="D4" s="5"/>
      <c r="M4" s="6"/>
      <c r="P4" s="7"/>
      <c r="AD4" s="6"/>
    </row>
    <row r="5" spans="1:33" s="72" customFormat="1" ht="22" customHeight="1" x14ac:dyDescent="0.2">
      <c r="A5" s="70"/>
      <c r="B5" s="71"/>
      <c r="C5" s="72" t="s">
        <v>27</v>
      </c>
      <c r="D5" s="71"/>
      <c r="E5" s="71"/>
      <c r="F5" s="71"/>
      <c r="G5" s="71"/>
      <c r="O5" s="71"/>
      <c r="P5" s="73"/>
      <c r="V5" s="71"/>
      <c r="W5" s="71"/>
      <c r="X5" s="71"/>
      <c r="AF5" s="71"/>
    </row>
    <row r="6" spans="1:33" s="66" customFormat="1" ht="19" x14ac:dyDescent="0.2">
      <c r="A6" s="67"/>
      <c r="B6" s="68"/>
      <c r="C6" s="72"/>
      <c r="H6" s="68"/>
      <c r="I6" s="68"/>
      <c r="J6" s="68"/>
      <c r="N6" s="68"/>
      <c r="P6" s="69"/>
      <c r="Y6" s="68"/>
      <c r="Z6" s="68"/>
      <c r="AA6" s="68"/>
      <c r="AE6" s="68"/>
    </row>
    <row r="7" spans="1:33" s="18" customFormat="1" ht="17.25" customHeight="1" x14ac:dyDescent="0.2">
      <c r="A7" s="10"/>
      <c r="B7" s="11"/>
      <c r="C7" s="12"/>
      <c r="D7" s="12"/>
      <c r="E7" s="13" t="s">
        <v>18</v>
      </c>
      <c r="F7" s="14" t="s">
        <v>20</v>
      </c>
      <c r="G7" s="14" t="s">
        <v>19</v>
      </c>
      <c r="H7" s="15"/>
      <c r="I7" s="15"/>
      <c r="J7" s="16"/>
      <c r="K7" s="16"/>
      <c r="L7" s="16"/>
      <c r="M7" s="16"/>
      <c r="N7" s="16"/>
      <c r="O7" s="13" t="s">
        <v>25</v>
      </c>
      <c r="P7" s="17"/>
      <c r="Q7" s="10"/>
      <c r="R7" s="10"/>
      <c r="S7" s="11"/>
      <c r="T7" s="12"/>
      <c r="U7" s="12"/>
      <c r="V7" s="13" t="s">
        <v>18</v>
      </c>
      <c r="W7" s="14" t="s">
        <v>20</v>
      </c>
      <c r="X7" s="14" t="s">
        <v>19</v>
      </c>
      <c r="Y7" s="15"/>
      <c r="Z7" s="15"/>
      <c r="AA7" s="16"/>
      <c r="AB7" s="16"/>
      <c r="AC7" s="16"/>
      <c r="AD7" s="16"/>
      <c r="AE7" s="16"/>
      <c r="AF7" s="14" t="s">
        <v>25</v>
      </c>
      <c r="AG7" s="17"/>
    </row>
    <row r="8" spans="1:33" s="18" customFormat="1" ht="17.25" customHeight="1" x14ac:dyDescent="0.2">
      <c r="A8" s="10"/>
      <c r="B8" s="19"/>
      <c r="C8" s="10"/>
      <c r="D8" s="10"/>
      <c r="E8" s="77"/>
      <c r="F8" s="77" t="s">
        <v>21</v>
      </c>
      <c r="G8" s="77"/>
      <c r="H8" s="13" t="s">
        <v>53</v>
      </c>
      <c r="I8" s="13" t="s">
        <v>54</v>
      </c>
      <c r="J8" s="13" t="s">
        <v>22</v>
      </c>
      <c r="K8" s="14" t="s">
        <v>55</v>
      </c>
      <c r="L8" s="98" t="s">
        <v>246</v>
      </c>
      <c r="M8" s="16"/>
      <c r="N8" s="16"/>
      <c r="O8" s="78"/>
      <c r="P8" s="20"/>
      <c r="Q8" s="10"/>
      <c r="R8" s="10"/>
      <c r="S8" s="19"/>
      <c r="T8" s="10"/>
      <c r="U8" s="10"/>
      <c r="V8" s="77"/>
      <c r="W8" s="77" t="s">
        <v>21</v>
      </c>
      <c r="X8" s="77"/>
      <c r="Y8" s="13" t="s">
        <v>53</v>
      </c>
      <c r="Z8" s="13" t="s">
        <v>54</v>
      </c>
      <c r="AA8" s="13" t="s">
        <v>22</v>
      </c>
      <c r="AB8" s="14" t="s">
        <v>55</v>
      </c>
      <c r="AC8" s="98" t="s">
        <v>246</v>
      </c>
      <c r="AD8" s="16"/>
      <c r="AE8" s="16"/>
      <c r="AF8" s="77"/>
      <c r="AG8" s="20"/>
    </row>
    <row r="9" spans="1:33" s="18" customFormat="1" ht="40.5" customHeight="1" x14ac:dyDescent="0.2">
      <c r="A9" s="10"/>
      <c r="B9" s="19"/>
      <c r="C9" s="10"/>
      <c r="D9" s="10"/>
      <c r="E9" s="78"/>
      <c r="F9" s="78"/>
      <c r="G9" s="78"/>
      <c r="H9" s="79"/>
      <c r="I9" s="79"/>
      <c r="J9" s="79"/>
      <c r="K9" s="80" t="s">
        <v>245</v>
      </c>
      <c r="L9" s="99"/>
      <c r="M9" s="81" t="s">
        <v>23</v>
      </c>
      <c r="N9" s="81" t="s">
        <v>24</v>
      </c>
      <c r="O9" s="78"/>
      <c r="P9" s="20"/>
      <c r="Q9" s="10"/>
      <c r="R9" s="10"/>
      <c r="S9" s="19"/>
      <c r="T9" s="10"/>
      <c r="U9" s="10"/>
      <c r="V9" s="78"/>
      <c r="W9" s="78"/>
      <c r="X9" s="78"/>
      <c r="Y9" s="79"/>
      <c r="Z9" s="79"/>
      <c r="AA9" s="79"/>
      <c r="AB9" s="80" t="s">
        <v>245</v>
      </c>
      <c r="AC9" s="99"/>
      <c r="AD9" s="81" t="s">
        <v>23</v>
      </c>
      <c r="AE9" s="81" t="s">
        <v>24</v>
      </c>
      <c r="AF9" s="78"/>
      <c r="AG9" s="20"/>
    </row>
    <row r="10" spans="1:33" s="24" customFormat="1" ht="16.5" customHeight="1" x14ac:dyDescent="0.2">
      <c r="A10" s="21"/>
      <c r="B10" s="22"/>
      <c r="C10" s="21"/>
      <c r="D10" s="21"/>
      <c r="E10" s="82"/>
      <c r="F10" s="82"/>
      <c r="G10" s="82"/>
      <c r="H10" s="83"/>
      <c r="I10" s="83"/>
      <c r="J10" s="83"/>
      <c r="K10" s="83"/>
      <c r="L10" s="83"/>
      <c r="M10" s="83"/>
      <c r="N10" s="83"/>
      <c r="O10" s="82"/>
      <c r="P10" s="23"/>
      <c r="Q10" s="21"/>
      <c r="R10" s="21"/>
      <c r="S10" s="22"/>
      <c r="T10" s="21"/>
      <c r="U10" s="21"/>
      <c r="V10" s="82"/>
      <c r="W10" s="82"/>
      <c r="X10" s="82"/>
      <c r="Y10" s="83"/>
      <c r="Z10" s="83"/>
      <c r="AA10" s="83"/>
      <c r="AB10" s="83"/>
      <c r="AC10" s="83"/>
      <c r="AD10" s="83"/>
      <c r="AE10" s="83"/>
      <c r="AF10" s="82"/>
      <c r="AG10" s="23"/>
    </row>
    <row r="11" spans="1:33" s="28" customFormat="1" ht="17.25" customHeight="1" x14ac:dyDescent="0.2">
      <c r="A11" s="21"/>
      <c r="B11" s="25"/>
      <c r="C11" s="26"/>
      <c r="D11" s="26"/>
      <c r="E11" s="84" t="s">
        <v>236</v>
      </c>
      <c r="F11" s="84" t="s">
        <v>237</v>
      </c>
      <c r="G11" s="84" t="s">
        <v>238</v>
      </c>
      <c r="H11" s="84" t="s">
        <v>238</v>
      </c>
      <c r="I11" s="84" t="s">
        <v>238</v>
      </c>
      <c r="J11" s="84" t="s">
        <v>238</v>
      </c>
      <c r="K11" s="84" t="s">
        <v>238</v>
      </c>
      <c r="L11" s="84" t="s">
        <v>238</v>
      </c>
      <c r="M11" s="84" t="s">
        <v>238</v>
      </c>
      <c r="N11" s="84" t="s">
        <v>237</v>
      </c>
      <c r="O11" s="84" t="s">
        <v>237</v>
      </c>
      <c r="P11" s="27"/>
      <c r="Q11" s="21"/>
      <c r="R11" s="21"/>
      <c r="S11" s="25"/>
      <c r="T11" s="26" t="s">
        <v>33</v>
      </c>
      <c r="U11" s="26"/>
      <c r="V11" s="84" t="s">
        <v>236</v>
      </c>
      <c r="W11" s="84" t="s">
        <v>237</v>
      </c>
      <c r="X11" s="84" t="s">
        <v>238</v>
      </c>
      <c r="Y11" s="84" t="s">
        <v>238</v>
      </c>
      <c r="Z11" s="84" t="s">
        <v>238</v>
      </c>
      <c r="AA11" s="84" t="s">
        <v>238</v>
      </c>
      <c r="AB11" s="84" t="s">
        <v>238</v>
      </c>
      <c r="AC11" s="84" t="s">
        <v>238</v>
      </c>
      <c r="AD11" s="84" t="s">
        <v>238</v>
      </c>
      <c r="AE11" s="84" t="s">
        <v>238</v>
      </c>
      <c r="AF11" s="84" t="s">
        <v>238</v>
      </c>
      <c r="AG11" s="27"/>
    </row>
    <row r="12" spans="1:33" s="24" customFormat="1" ht="19.5" customHeight="1" x14ac:dyDescent="0.2">
      <c r="A12" s="22"/>
      <c r="B12" s="100" t="s">
        <v>0</v>
      </c>
      <c r="C12" s="100"/>
      <c r="D12" s="29"/>
      <c r="E12" s="75">
        <f>+E13+E26+V12</f>
        <v>2328656.8424883373</v>
      </c>
      <c r="F12" s="75">
        <f>+F13+F26+W12</f>
        <v>193832.4534488566</v>
      </c>
      <c r="G12" s="75">
        <f>+G13+G26+X12</f>
        <v>2522489.2959371945</v>
      </c>
      <c r="H12" s="75">
        <f>+H13+H26+Y12</f>
        <v>265032.08934291633</v>
      </c>
      <c r="I12" s="75">
        <f>+I13+I26+Z12</f>
        <v>132314.7968211002</v>
      </c>
      <c r="J12" s="75">
        <f>+J13+J26+AA12</f>
        <v>599527.96071556013</v>
      </c>
      <c r="K12" s="75">
        <f>+K13+K26+AB12</f>
        <v>192866.73306838662</v>
      </c>
      <c r="L12" s="75">
        <f>+L13+L26+AC12</f>
        <v>1332747.7159892311</v>
      </c>
      <c r="M12" s="75">
        <f>+M13+M26+AD12</f>
        <v>1024.9086497773255</v>
      </c>
      <c r="N12" s="75">
        <f>+N13+N26+AE12</f>
        <v>1331722.8073394538</v>
      </c>
      <c r="O12" s="86">
        <f>+O13+O26+AF12</f>
        <v>0</v>
      </c>
      <c r="P12" s="90" t="s">
        <v>0</v>
      </c>
      <c r="Q12" s="91"/>
      <c r="R12" s="22"/>
      <c r="S12" s="97" t="s">
        <v>56</v>
      </c>
      <c r="T12" s="97"/>
      <c r="U12" s="31"/>
      <c r="V12" s="76">
        <f>+V13+V18+V24+V33+V46+V53+V57+V62+V66+V70+V73+V77+V80+V89</f>
        <v>1581292.7286492607</v>
      </c>
      <c r="W12" s="76">
        <f>+W13+W18+W24+W33+W46+W53+W57+W62+W66+W70+W73+W77+W80+W89</f>
        <v>156360.97754893303</v>
      </c>
      <c r="X12" s="76">
        <f>+X13+X18+X24+X33+X46+X53+X57+X62+X66+X70+X73+X77+X80+X89</f>
        <v>1737653.7061981941</v>
      </c>
      <c r="Y12" s="76">
        <f>+Y13+Y18+Y24+Y33+Y46+Y53+Y57+Y62+Y66+Y70+Y73+Y77+Y80+Y89</f>
        <v>30769.285999287054</v>
      </c>
      <c r="Z12" s="76">
        <f>+Z13+Z18+Z24+Z33+Z46+Z53+Z57+Z62+Z66+Z70+Z73+Z77+Z80+Z89</f>
        <v>125566.30385352741</v>
      </c>
      <c r="AA12" s="76">
        <f>+AA13+AA18+AA24+AA33+AA46+AA53+AA57+AA62+AA66+AA70+AA73+AA77+AA80+AA89</f>
        <v>564084.43412083993</v>
      </c>
      <c r="AB12" s="76">
        <f>+AB13+AB18+AB24+AB33+AB46+AB53+AB57+AB62+AB66+AB70+AB73+AB77+AB80+AB89</f>
        <v>153371.29700792476</v>
      </c>
      <c r="AC12" s="76">
        <f>+AC13+AC18+AC24+AC33+AC46+AC53+AC57+AC62+AC66+AC70+AC73+AC77+AC80+AC89</f>
        <v>863862.38521661493</v>
      </c>
      <c r="AD12" s="76">
        <f>+AD13+AD18+AD24+AD33+AD46+AD53+AD57+AD62+AD66+AD70+AD73+AD77+AD80+AD89</f>
        <v>0</v>
      </c>
      <c r="AE12" s="76">
        <f>+AE13+AE18+AE24+AE33+AE46+AE53+AE57+AE62+AE66+AE70+AE73+AE77+AE80+AE89</f>
        <v>863862.38521661493</v>
      </c>
      <c r="AF12" s="76">
        <f>+AF13+AF18+AF24+AF33+AF46+AF53+AF57+AF62+AF66+AF70+AF73+AF77+AF80+AF89</f>
        <v>0</v>
      </c>
      <c r="AG12" s="30" t="s">
        <v>57</v>
      </c>
    </row>
    <row r="13" spans="1:33" s="32" customFormat="1" ht="19.5" customHeight="1" x14ac:dyDescent="0.2">
      <c r="A13" s="22"/>
      <c r="B13" s="97" t="s">
        <v>58</v>
      </c>
      <c r="C13" s="97"/>
      <c r="D13" s="31"/>
      <c r="E13" s="75">
        <f>+E14+E17+E20+E22</f>
        <v>102525.72111039254</v>
      </c>
      <c r="F13" s="75">
        <f>+F14+F17+F20+F22</f>
        <v>13013.411361920502</v>
      </c>
      <c r="G13" s="75">
        <f>+G14+G17+G20+G22</f>
        <v>115539.13247231305</v>
      </c>
      <c r="H13" s="75">
        <f>+H14+H17+H20+H22</f>
        <v>170.66530607962017</v>
      </c>
      <c r="I13" s="75">
        <f>+I14+I17+I20+I22</f>
        <v>0</v>
      </c>
      <c r="J13" s="75">
        <f>+J14+J17+J20+J22</f>
        <v>320.7520665400076</v>
      </c>
      <c r="K13" s="75">
        <f>+K14+K17+K20+K22</f>
        <v>13357.083125603125</v>
      </c>
      <c r="L13" s="75">
        <f>+L14+L17+L20+L22</f>
        <v>101690.6319740903</v>
      </c>
      <c r="M13" s="75">
        <f>+M14+M17+M20+M22</f>
        <v>808.68221017644089</v>
      </c>
      <c r="N13" s="75">
        <f>+N14+N17+N20+N22</f>
        <v>100881.94976391386</v>
      </c>
      <c r="O13" s="87">
        <f>+O14+O17+O20+O22</f>
        <v>0</v>
      </c>
      <c r="P13" s="30" t="s">
        <v>59</v>
      </c>
      <c r="Q13" s="91"/>
      <c r="R13" s="36"/>
      <c r="S13" s="33" t="s">
        <v>60</v>
      </c>
      <c r="T13" s="34" t="s">
        <v>61</v>
      </c>
      <c r="U13" s="31"/>
      <c r="V13" s="75">
        <f>SUM(V14:V17)</f>
        <v>224199.9373639804</v>
      </c>
      <c r="W13" s="75">
        <f>SUM(W14:W17)</f>
        <v>87453.716336456971</v>
      </c>
      <c r="X13" s="75">
        <f>SUM(X14:X17)</f>
        <v>311653.65370043757</v>
      </c>
      <c r="Y13" s="75">
        <f>SUM(Y14:Y17)</f>
        <v>28422.568859281164</v>
      </c>
      <c r="Z13" s="75">
        <f>SUM(Z14:Z17)</f>
        <v>92240.247428854156</v>
      </c>
      <c r="AA13" s="75">
        <f>SUM(AA14:AA17)</f>
        <v>23282.016837477218</v>
      </c>
      <c r="AB13" s="75">
        <f>SUM(AB14:AB17)</f>
        <v>80075.715060157789</v>
      </c>
      <c r="AC13" s="75">
        <f>SUM(AC14:AC17)</f>
        <v>87633.105514667244</v>
      </c>
      <c r="AD13" s="75">
        <f>SUM(AD14:AD17)</f>
        <v>0</v>
      </c>
      <c r="AE13" s="75">
        <f>SUM(AE14:AE17)</f>
        <v>87633.105514667244</v>
      </c>
      <c r="AF13" s="75">
        <f>SUM(AF14:AF17)</f>
        <v>0</v>
      </c>
      <c r="AG13" s="35" t="s">
        <v>60</v>
      </c>
    </row>
    <row r="14" spans="1:33" s="32" customFormat="1" ht="19.5" customHeight="1" x14ac:dyDescent="0.2">
      <c r="A14" s="22"/>
      <c r="B14" s="33" t="s">
        <v>62</v>
      </c>
      <c r="C14" s="34" t="s">
        <v>63</v>
      </c>
      <c r="D14" s="31"/>
      <c r="E14" s="75">
        <f>+E15+E16</f>
        <v>5321.8772853450073</v>
      </c>
      <c r="F14" s="75">
        <f>+F15+F16</f>
        <v>1380.7584563116761</v>
      </c>
      <c r="G14" s="75">
        <f>+G15+G16</f>
        <v>6702.6357416566825</v>
      </c>
      <c r="H14" s="75">
        <f>+H15+H16</f>
        <v>0.40515491025717298</v>
      </c>
      <c r="I14" s="75">
        <f>+I15+I16</f>
        <v>0</v>
      </c>
      <c r="J14" s="75">
        <f>+J15+J16</f>
        <v>0</v>
      </c>
      <c r="K14" s="75">
        <f>+K15+K16</f>
        <v>1383.7386406232395</v>
      </c>
      <c r="L14" s="75">
        <f>+L15+L16</f>
        <v>5318.4919461231857</v>
      </c>
      <c r="M14" s="75">
        <f>+M15+M16</f>
        <v>0</v>
      </c>
      <c r="N14" s="75">
        <f>+N15+N16</f>
        <v>5318.4919461231857</v>
      </c>
      <c r="O14" s="87">
        <f>+O15+O16</f>
        <v>0</v>
      </c>
      <c r="P14" s="35" t="s">
        <v>62</v>
      </c>
      <c r="Q14" s="92"/>
      <c r="R14" s="36"/>
      <c r="S14" s="41">
        <v>33</v>
      </c>
      <c r="T14" s="44" t="s">
        <v>64</v>
      </c>
      <c r="U14" s="39"/>
      <c r="V14" s="40">
        <v>165280.00298879572</v>
      </c>
      <c r="W14" s="40">
        <v>77100.112997705917</v>
      </c>
      <c r="X14" s="40">
        <f>+Y14+Z14+AA14+AB14+AC14</f>
        <v>242380.1159865018</v>
      </c>
      <c r="Y14" s="40">
        <v>421.25001728226476</v>
      </c>
      <c r="Z14" s="40">
        <v>92240.185319872631</v>
      </c>
      <c r="AA14" s="40">
        <v>16415.485275587067</v>
      </c>
      <c r="AB14" s="40">
        <v>78755.183573319388</v>
      </c>
      <c r="AC14" s="40">
        <f>+AD14+AE14</f>
        <v>54548.01180044045</v>
      </c>
      <c r="AD14" s="40">
        <v>0</v>
      </c>
      <c r="AE14" s="40">
        <v>54548.01180044045</v>
      </c>
      <c r="AF14" s="40">
        <v>0</v>
      </c>
      <c r="AG14" s="43">
        <v>33</v>
      </c>
    </row>
    <row r="15" spans="1:33" s="41" customFormat="1" ht="19.5" customHeight="1" x14ac:dyDescent="0.2">
      <c r="A15" s="22"/>
      <c r="B15" s="37">
        <v>1</v>
      </c>
      <c r="C15" s="38" t="s">
        <v>35</v>
      </c>
      <c r="D15" s="31"/>
      <c r="E15" s="40">
        <v>1862.1276135774656</v>
      </c>
      <c r="F15" s="40">
        <v>1350.348094296618</v>
      </c>
      <c r="G15" s="40">
        <f>+H15+I15+J15+K15+L15</f>
        <v>3212.4757078740831</v>
      </c>
      <c r="H15" s="40">
        <v>0</v>
      </c>
      <c r="I15" s="40">
        <v>0</v>
      </c>
      <c r="J15" s="40">
        <v>0</v>
      </c>
      <c r="K15" s="40">
        <v>1353.3282786081813</v>
      </c>
      <c r="L15" s="40">
        <f>+M15+N15</f>
        <v>1859.147429265902</v>
      </c>
      <c r="M15" s="40">
        <v>0</v>
      </c>
      <c r="N15" s="40">
        <v>1859.147429265902</v>
      </c>
      <c r="O15" s="61">
        <v>0</v>
      </c>
      <c r="P15" s="88">
        <v>1</v>
      </c>
      <c r="Q15" s="93"/>
      <c r="R15" s="36"/>
      <c r="S15" s="41">
        <v>34</v>
      </c>
      <c r="T15" s="44" t="s">
        <v>65</v>
      </c>
      <c r="U15" s="39"/>
      <c r="V15" s="40">
        <v>491.95720539181491</v>
      </c>
      <c r="W15" s="40">
        <v>3.8342387549943537</v>
      </c>
      <c r="X15" s="40">
        <f>+Y15+Z15+AA15+AB15+AC15</f>
        <v>495.79144414680923</v>
      </c>
      <c r="Y15" s="40">
        <v>0</v>
      </c>
      <c r="Z15" s="40">
        <v>0</v>
      </c>
      <c r="AA15" s="40">
        <v>118.81012877300211</v>
      </c>
      <c r="AB15" s="40">
        <v>5.5713456604074532</v>
      </c>
      <c r="AC15" s="40">
        <f>+AD15+AE15</f>
        <v>371.40996971339968</v>
      </c>
      <c r="AD15" s="40">
        <v>0</v>
      </c>
      <c r="AE15" s="40">
        <v>371.40996971339968</v>
      </c>
      <c r="AF15" s="40">
        <v>0</v>
      </c>
      <c r="AG15" s="43">
        <v>34</v>
      </c>
    </row>
    <row r="16" spans="1:33" s="41" customFormat="1" ht="19.5" customHeight="1" x14ac:dyDescent="0.2">
      <c r="A16" s="36"/>
      <c r="B16" s="37">
        <v>2</v>
      </c>
      <c r="C16" s="38" t="s">
        <v>66</v>
      </c>
      <c r="D16" s="39"/>
      <c r="E16" s="40">
        <v>3459.7496717675417</v>
      </c>
      <c r="F16" s="40">
        <v>30.410362015058038</v>
      </c>
      <c r="G16" s="40">
        <f>+H16+I16+J16+K16+L16</f>
        <v>3490.1600337825989</v>
      </c>
      <c r="H16" s="40">
        <v>0.40515491025717298</v>
      </c>
      <c r="I16" s="40">
        <v>0</v>
      </c>
      <c r="J16" s="40">
        <v>0</v>
      </c>
      <c r="K16" s="40">
        <v>30.410362015058038</v>
      </c>
      <c r="L16" s="40">
        <f>+M16+N16</f>
        <v>3459.3445168572839</v>
      </c>
      <c r="M16" s="40">
        <v>0</v>
      </c>
      <c r="N16" s="40">
        <v>3459.3445168572839</v>
      </c>
      <c r="O16" s="61">
        <v>0</v>
      </c>
      <c r="P16" s="88">
        <v>2</v>
      </c>
      <c r="Q16" s="93"/>
      <c r="R16" s="36"/>
      <c r="S16" s="41">
        <v>35</v>
      </c>
      <c r="T16" s="44" t="s">
        <v>67</v>
      </c>
      <c r="U16" s="39"/>
      <c r="V16" s="40">
        <v>43381.071994808546</v>
      </c>
      <c r="W16" s="40">
        <v>9518.0571461977834</v>
      </c>
      <c r="X16" s="40">
        <f>+Y16+Z16+AA16+AB16+AC16</f>
        <v>52899.12914100635</v>
      </c>
      <c r="Y16" s="40">
        <v>27948.812627611849</v>
      </c>
      <c r="Z16" s="40">
        <v>0</v>
      </c>
      <c r="AA16" s="40">
        <v>4340.4805621223586</v>
      </c>
      <c r="AB16" s="40">
        <v>3.1563433303841006</v>
      </c>
      <c r="AC16" s="40">
        <f>+AD16+AE16</f>
        <v>20606.679607941758</v>
      </c>
      <c r="AD16" s="40">
        <v>0</v>
      </c>
      <c r="AE16" s="40">
        <v>20606.679607941758</v>
      </c>
      <c r="AF16" s="40">
        <v>0</v>
      </c>
      <c r="AG16" s="43">
        <v>35</v>
      </c>
    </row>
    <row r="17" spans="1:33" s="41" customFormat="1" ht="19.5" customHeight="1" x14ac:dyDescent="0.2">
      <c r="A17" s="22"/>
      <c r="B17" s="33" t="s">
        <v>68</v>
      </c>
      <c r="C17" s="34" t="s">
        <v>69</v>
      </c>
      <c r="D17" s="31"/>
      <c r="E17" s="75">
        <f>+E18+E19</f>
        <v>9100.5390530096938</v>
      </c>
      <c r="F17" s="75">
        <f>+F18+F19</f>
        <v>48.308844357175289</v>
      </c>
      <c r="G17" s="75">
        <f>+G18+G19</f>
        <v>9148.8478973668698</v>
      </c>
      <c r="H17" s="75">
        <f>+H18+H19</f>
        <v>0</v>
      </c>
      <c r="I17" s="75">
        <f>+I18+I19</f>
        <v>0</v>
      </c>
      <c r="J17" s="75">
        <f>+J18+J19</f>
        <v>0</v>
      </c>
      <c r="K17" s="75">
        <f>+K18+K19</f>
        <v>48.350584240551221</v>
      </c>
      <c r="L17" s="75">
        <f>+L18+L19</f>
        <v>9100.4973131263177</v>
      </c>
      <c r="M17" s="75">
        <f>+M18+M19</f>
        <v>0</v>
      </c>
      <c r="N17" s="75">
        <f>+N18+N19</f>
        <v>9100.4973131263177</v>
      </c>
      <c r="O17" s="87">
        <f>+O18+O19</f>
        <v>0</v>
      </c>
      <c r="P17" s="35" t="s">
        <v>68</v>
      </c>
      <c r="Q17" s="92"/>
      <c r="R17" s="22"/>
      <c r="S17" s="41">
        <v>36</v>
      </c>
      <c r="T17" s="44" t="s">
        <v>70</v>
      </c>
      <c r="U17" s="39"/>
      <c r="V17" s="40">
        <v>15046.90517498432</v>
      </c>
      <c r="W17" s="40">
        <v>831.71195379827964</v>
      </c>
      <c r="X17" s="40">
        <f>+Y17+Z17+AA17+AB17+AC17</f>
        <v>15878.617128782607</v>
      </c>
      <c r="Y17" s="40">
        <v>52.506214387048097</v>
      </c>
      <c r="Z17" s="40">
        <v>6.2108981520334491E-2</v>
      </c>
      <c r="AA17" s="40">
        <v>2407.2408709947936</v>
      </c>
      <c r="AB17" s="40">
        <v>1311.803797847612</v>
      </c>
      <c r="AC17" s="40">
        <f>+AD17+AE17</f>
        <v>12107.004136571633</v>
      </c>
      <c r="AD17" s="40">
        <v>0</v>
      </c>
      <c r="AE17" s="40">
        <v>12107.004136571633</v>
      </c>
      <c r="AF17" s="40">
        <v>0</v>
      </c>
      <c r="AG17" s="43">
        <v>36</v>
      </c>
    </row>
    <row r="18" spans="1:33" s="32" customFormat="1" ht="19.5" customHeight="1" x14ac:dyDescent="0.2">
      <c r="A18" s="36"/>
      <c r="B18" s="37">
        <v>3</v>
      </c>
      <c r="C18" s="38" t="s">
        <v>71</v>
      </c>
      <c r="D18" s="39"/>
      <c r="E18" s="40">
        <v>6318.5860994501745</v>
      </c>
      <c r="F18" s="40">
        <v>23.108671156315417</v>
      </c>
      <c r="G18" s="40">
        <f>+H18+I18+J18+K18+L18</f>
        <v>6341.6947706064902</v>
      </c>
      <c r="H18" s="40">
        <v>0</v>
      </c>
      <c r="I18" s="40">
        <v>0</v>
      </c>
      <c r="J18" s="40">
        <v>0</v>
      </c>
      <c r="K18" s="40">
        <v>23.108671156315417</v>
      </c>
      <c r="L18" s="40">
        <f>+M18+N18</f>
        <v>6318.5860994501745</v>
      </c>
      <c r="M18" s="40">
        <v>0</v>
      </c>
      <c r="N18" s="40">
        <v>6318.5860994501745</v>
      </c>
      <c r="O18" s="61">
        <v>0</v>
      </c>
      <c r="P18" s="88">
        <v>3</v>
      </c>
      <c r="Q18" s="93"/>
      <c r="R18" s="36"/>
      <c r="S18" s="33" t="s">
        <v>72</v>
      </c>
      <c r="T18" s="34" t="s">
        <v>73</v>
      </c>
      <c r="U18" s="31"/>
      <c r="V18" s="75">
        <f>SUM(V19:V23)</f>
        <v>5034.7953175477633</v>
      </c>
      <c r="W18" s="75">
        <f>SUM(W19:W23)</f>
        <v>438.71237336693179</v>
      </c>
      <c r="X18" s="75">
        <f>SUM(X19:X23)</f>
        <v>5473.5076909146965</v>
      </c>
      <c r="Y18" s="75">
        <f>SUM(Y19:Y23)</f>
        <v>0</v>
      </c>
      <c r="Z18" s="75">
        <f>SUM(Z19:Z23)</f>
        <v>0</v>
      </c>
      <c r="AA18" s="75">
        <f>SUM(AA19:AA23)</f>
        <v>575.7491022990738</v>
      </c>
      <c r="AB18" s="75">
        <f>SUM(AB19:AB23)</f>
        <v>675.09697134744818</v>
      </c>
      <c r="AC18" s="75">
        <f>SUM(AC19:AC23)</f>
        <v>4222.6616172681743</v>
      </c>
      <c r="AD18" s="75">
        <f>SUM(AD19:AD23)</f>
        <v>0</v>
      </c>
      <c r="AE18" s="75">
        <f>SUM(AE19:AE23)</f>
        <v>4222.6616172681743</v>
      </c>
      <c r="AF18" s="75">
        <f>SUM(AF19:AF23)</f>
        <v>0</v>
      </c>
      <c r="AG18" s="35" t="s">
        <v>72</v>
      </c>
    </row>
    <row r="19" spans="1:33" s="41" customFormat="1" ht="19.5" customHeight="1" x14ac:dyDescent="0.2">
      <c r="A19" s="36"/>
      <c r="B19" s="37">
        <v>4</v>
      </c>
      <c r="C19" s="38" t="s">
        <v>74</v>
      </c>
      <c r="D19" s="39"/>
      <c r="E19" s="40">
        <v>2781.9529535595198</v>
      </c>
      <c r="F19" s="40">
        <v>25.200173200859869</v>
      </c>
      <c r="G19" s="40">
        <f>+H19+I19+J19+K19+L19</f>
        <v>2807.1531267603796</v>
      </c>
      <c r="H19" s="40">
        <v>0</v>
      </c>
      <c r="I19" s="40">
        <v>0</v>
      </c>
      <c r="J19" s="40">
        <v>0</v>
      </c>
      <c r="K19" s="40">
        <v>25.241913084235804</v>
      </c>
      <c r="L19" s="40">
        <f>+M19+N19</f>
        <v>2781.9112136761437</v>
      </c>
      <c r="M19" s="40">
        <v>0</v>
      </c>
      <c r="N19" s="40">
        <v>2781.9112136761437</v>
      </c>
      <c r="O19" s="61">
        <v>0</v>
      </c>
      <c r="P19" s="88">
        <v>4</v>
      </c>
      <c r="Q19" s="93"/>
      <c r="R19" s="36"/>
      <c r="S19" s="41">
        <v>37</v>
      </c>
      <c r="T19" s="44" t="s">
        <v>75</v>
      </c>
      <c r="U19" s="39"/>
      <c r="V19" s="40">
        <v>1242.8369877864245</v>
      </c>
      <c r="W19" s="40">
        <v>51.164966785909002</v>
      </c>
      <c r="X19" s="40">
        <f>+Y19+Z19+AA19+AB19+AC19</f>
        <v>1294.0019545723344</v>
      </c>
      <c r="Y19" s="40">
        <v>0</v>
      </c>
      <c r="Z19" s="40">
        <v>0</v>
      </c>
      <c r="AA19" s="40">
        <v>64.282773074834751</v>
      </c>
      <c r="AB19" s="40">
        <v>242.15826223843771</v>
      </c>
      <c r="AC19" s="40">
        <f>+AD19+AE19</f>
        <v>987.56091925906185</v>
      </c>
      <c r="AD19" s="40">
        <v>0</v>
      </c>
      <c r="AE19" s="40">
        <v>987.56091925906185</v>
      </c>
      <c r="AF19" s="40">
        <v>0</v>
      </c>
      <c r="AG19" s="43">
        <v>37</v>
      </c>
    </row>
    <row r="20" spans="1:33" s="32" customFormat="1" ht="19.5" customHeight="1" x14ac:dyDescent="0.2">
      <c r="A20" s="22"/>
      <c r="B20" s="33" t="s">
        <v>76</v>
      </c>
      <c r="C20" s="34" t="s">
        <v>77</v>
      </c>
      <c r="D20" s="31"/>
      <c r="E20" s="75">
        <f>+E21</f>
        <v>11297.1238234666</v>
      </c>
      <c r="F20" s="75">
        <f>+F21</f>
        <v>82.308777492927575</v>
      </c>
      <c r="G20" s="75">
        <f>+G21</f>
        <v>11379.43260095953</v>
      </c>
      <c r="H20" s="75">
        <f>+H21</f>
        <v>170.26015116936298</v>
      </c>
      <c r="I20" s="75">
        <f>+I21</f>
        <v>0</v>
      </c>
      <c r="J20" s="75">
        <f>+J21</f>
        <v>289.17687188406302</v>
      </c>
      <c r="K20" s="75">
        <f>+K21</f>
        <v>419.21240209786743</v>
      </c>
      <c r="L20" s="75">
        <f>+L21</f>
        <v>10500.783175808236</v>
      </c>
      <c r="M20" s="75">
        <f>+M21</f>
        <v>1.8863801041020554</v>
      </c>
      <c r="N20" s="75">
        <f>+N21</f>
        <v>10498.896795704133</v>
      </c>
      <c r="O20" s="87">
        <f>+O21</f>
        <v>0</v>
      </c>
      <c r="P20" s="35" t="s">
        <v>76</v>
      </c>
      <c r="Q20" s="92"/>
      <c r="R20" s="36"/>
      <c r="S20" s="41">
        <v>38</v>
      </c>
      <c r="T20" s="44" t="s">
        <v>78</v>
      </c>
      <c r="U20" s="39"/>
      <c r="V20" s="40">
        <v>862.36861034160142</v>
      </c>
      <c r="W20" s="40">
        <v>69.86399278289575</v>
      </c>
      <c r="X20" s="40">
        <f>+Y20+Z20+AA20+AB20+AC20</f>
        <v>932.23260312449725</v>
      </c>
      <c r="Y20" s="40">
        <v>0</v>
      </c>
      <c r="Z20" s="40">
        <v>0</v>
      </c>
      <c r="AA20" s="40">
        <v>334.58532571642138</v>
      </c>
      <c r="AB20" s="40">
        <v>77.563171562654318</v>
      </c>
      <c r="AC20" s="40">
        <f>+AD20+AE20</f>
        <v>520.0841058454215</v>
      </c>
      <c r="AD20" s="40">
        <v>0</v>
      </c>
      <c r="AE20" s="40">
        <v>520.0841058454215</v>
      </c>
      <c r="AF20" s="40">
        <v>0</v>
      </c>
      <c r="AG20" s="43">
        <v>38</v>
      </c>
    </row>
    <row r="21" spans="1:33" s="41" customFormat="1" ht="19.5" customHeight="1" x14ac:dyDescent="0.2">
      <c r="A21" s="36"/>
      <c r="B21" s="37">
        <v>5</v>
      </c>
      <c r="C21" s="38" t="s">
        <v>77</v>
      </c>
      <c r="D21" s="39"/>
      <c r="E21" s="40">
        <v>11297.1238234666</v>
      </c>
      <c r="F21" s="40">
        <v>82.308777492927575</v>
      </c>
      <c r="G21" s="40">
        <f>+H21+I21+J21+K21+L21</f>
        <v>11379.43260095953</v>
      </c>
      <c r="H21" s="40">
        <v>170.26015116936298</v>
      </c>
      <c r="I21" s="40">
        <v>0</v>
      </c>
      <c r="J21" s="40">
        <v>289.17687188406302</v>
      </c>
      <c r="K21" s="40">
        <v>419.21240209786743</v>
      </c>
      <c r="L21" s="40">
        <f>+M21+N21</f>
        <v>10500.783175808236</v>
      </c>
      <c r="M21" s="40">
        <v>1.8863801041020554</v>
      </c>
      <c r="N21" s="40">
        <v>10498.896795704133</v>
      </c>
      <c r="O21" s="61">
        <v>0</v>
      </c>
      <c r="P21" s="88">
        <v>5</v>
      </c>
      <c r="Q21" s="93"/>
      <c r="R21" s="36"/>
      <c r="S21" s="41">
        <v>39</v>
      </c>
      <c r="T21" s="44" t="s">
        <v>79</v>
      </c>
      <c r="U21" s="39"/>
      <c r="V21" s="40">
        <v>1637.2192470961991</v>
      </c>
      <c r="W21" s="40">
        <v>200.48350380685307</v>
      </c>
      <c r="X21" s="40">
        <f>+Y21+Z21+AA21+AB21+AC21</f>
        <v>1837.7027509030518</v>
      </c>
      <c r="Y21" s="40">
        <v>0</v>
      </c>
      <c r="Z21" s="40">
        <v>0</v>
      </c>
      <c r="AA21" s="40">
        <v>168.30119223917501</v>
      </c>
      <c r="AB21" s="40">
        <v>229.77291855126001</v>
      </c>
      <c r="AC21" s="40">
        <f>+AD21+AE21</f>
        <v>1439.6286401126167</v>
      </c>
      <c r="AD21" s="40">
        <v>0</v>
      </c>
      <c r="AE21" s="40">
        <v>1439.6286401126167</v>
      </c>
      <c r="AF21" s="40">
        <v>0</v>
      </c>
      <c r="AG21" s="43">
        <v>39</v>
      </c>
    </row>
    <row r="22" spans="1:33" s="41" customFormat="1" ht="19.5" customHeight="1" x14ac:dyDescent="0.2">
      <c r="A22" s="22"/>
      <c r="B22" s="33" t="s">
        <v>80</v>
      </c>
      <c r="C22" s="34" t="s">
        <v>81</v>
      </c>
      <c r="D22" s="31"/>
      <c r="E22" s="75">
        <f>SUM(E23:E25)</f>
        <v>76806.180948571244</v>
      </c>
      <c r="F22" s="75">
        <f>SUM(F23:F25)</f>
        <v>11502.035283758723</v>
      </c>
      <c r="G22" s="75">
        <f>SUM(G23:G25)</f>
        <v>88308.216232329971</v>
      </c>
      <c r="H22" s="75">
        <f>SUM(H23:H25)</f>
        <v>0</v>
      </c>
      <c r="I22" s="75">
        <f>SUM(I23:I25)</f>
        <v>0</v>
      </c>
      <c r="J22" s="75">
        <f>SUM(J23:J25)</f>
        <v>31.5751946559446</v>
      </c>
      <c r="K22" s="75">
        <f>SUM(K23:K25)</f>
        <v>11505.781498641467</v>
      </c>
      <c r="L22" s="75">
        <f>SUM(L23:L25)</f>
        <v>76770.859539032564</v>
      </c>
      <c r="M22" s="75">
        <f>SUM(M23:M25)</f>
        <v>806.79583007233884</v>
      </c>
      <c r="N22" s="75">
        <f>SUM(N23:N25)</f>
        <v>75964.063708960224</v>
      </c>
      <c r="O22" s="87">
        <f>SUM(O23:O25)</f>
        <v>0</v>
      </c>
      <c r="P22" s="35" t="s">
        <v>80</v>
      </c>
      <c r="Q22" s="92"/>
      <c r="R22" s="36"/>
      <c r="S22" s="41">
        <v>40</v>
      </c>
      <c r="T22" s="44" t="s">
        <v>48</v>
      </c>
      <c r="U22" s="39"/>
      <c r="V22" s="40">
        <v>302.07639552776675</v>
      </c>
      <c r="W22" s="40">
        <v>61.00415130120399</v>
      </c>
      <c r="X22" s="40">
        <f>+Y22+Z22+AA22+AB22+AC22</f>
        <v>363.0805468289708</v>
      </c>
      <c r="Y22" s="40">
        <v>0</v>
      </c>
      <c r="Z22" s="40">
        <v>0</v>
      </c>
      <c r="AA22" s="40">
        <v>0</v>
      </c>
      <c r="AB22" s="40">
        <v>67.044915341394571</v>
      </c>
      <c r="AC22" s="40">
        <f>+AD22+AE22</f>
        <v>296.03563148757621</v>
      </c>
      <c r="AD22" s="40">
        <v>0</v>
      </c>
      <c r="AE22" s="40">
        <v>296.03563148757621</v>
      </c>
      <c r="AF22" s="40">
        <v>0</v>
      </c>
      <c r="AG22" s="43">
        <v>40</v>
      </c>
    </row>
    <row r="23" spans="1:33" s="41" customFormat="1" ht="19.5" customHeight="1" x14ac:dyDescent="0.2">
      <c r="A23" s="36"/>
      <c r="B23" s="37">
        <v>6</v>
      </c>
      <c r="C23" s="38" t="s">
        <v>82</v>
      </c>
      <c r="D23" s="39"/>
      <c r="E23" s="40">
        <v>48789.984985203526</v>
      </c>
      <c r="F23" s="40">
        <v>6427.8464616472284</v>
      </c>
      <c r="G23" s="40">
        <f>+H23+I23+J23+K23+L23</f>
        <v>55217.83144685076</v>
      </c>
      <c r="H23" s="40">
        <v>0</v>
      </c>
      <c r="I23" s="40">
        <v>0</v>
      </c>
      <c r="J23" s="40">
        <v>31.5751946559446</v>
      </c>
      <c r="K23" s="40">
        <v>6431.3000061902721</v>
      </c>
      <c r="L23" s="40">
        <f>+M23+N23</f>
        <v>48754.956246004542</v>
      </c>
      <c r="M23" s="40">
        <v>806.66861348379712</v>
      </c>
      <c r="N23" s="40">
        <v>47948.287632520747</v>
      </c>
      <c r="O23" s="61">
        <v>0</v>
      </c>
      <c r="P23" s="88">
        <v>6</v>
      </c>
      <c r="Q23" s="93"/>
      <c r="R23" s="36"/>
      <c r="S23" s="41">
        <v>41</v>
      </c>
      <c r="T23" s="38" t="s">
        <v>83</v>
      </c>
      <c r="U23" s="39"/>
      <c r="V23" s="40">
        <v>990.29407679577162</v>
      </c>
      <c r="W23" s="40">
        <v>56.195758690069979</v>
      </c>
      <c r="X23" s="40">
        <f>+Y23+Z23+AA23+AB23+AC23</f>
        <v>1046.4898354858421</v>
      </c>
      <c r="Y23" s="40">
        <v>0</v>
      </c>
      <c r="Z23" s="40">
        <v>0</v>
      </c>
      <c r="AA23" s="40">
        <v>8.5798112686426791</v>
      </c>
      <c r="AB23" s="40">
        <v>58.557703653701552</v>
      </c>
      <c r="AC23" s="40">
        <f>+AD23+AE23</f>
        <v>979.35232056349787</v>
      </c>
      <c r="AD23" s="40">
        <v>0</v>
      </c>
      <c r="AE23" s="40">
        <v>979.35232056349787</v>
      </c>
      <c r="AF23" s="40">
        <v>0</v>
      </c>
      <c r="AG23" s="43">
        <v>41</v>
      </c>
    </row>
    <row r="24" spans="1:33" s="32" customFormat="1" ht="19.5" customHeight="1" x14ac:dyDescent="0.2">
      <c r="A24" s="36"/>
      <c r="B24" s="37">
        <v>7</v>
      </c>
      <c r="C24" s="38" t="s">
        <v>84</v>
      </c>
      <c r="D24" s="39"/>
      <c r="E24" s="40">
        <v>15533.94215053765</v>
      </c>
      <c r="F24" s="40">
        <v>2300.8470747925244</v>
      </c>
      <c r="G24" s="40">
        <f>+H24+I24+J24+K24+L24</f>
        <v>17834.789225330176</v>
      </c>
      <c r="H24" s="40">
        <v>0</v>
      </c>
      <c r="I24" s="40">
        <v>0</v>
      </c>
      <c r="J24" s="40">
        <v>0</v>
      </c>
      <c r="K24" s="40">
        <v>2300.8493592442696</v>
      </c>
      <c r="L24" s="40">
        <f>+M24+N24</f>
        <v>15533.939866085906</v>
      </c>
      <c r="M24" s="40">
        <v>0.12721658854171208</v>
      </c>
      <c r="N24" s="40">
        <v>15533.812649497364</v>
      </c>
      <c r="O24" s="61">
        <v>0</v>
      </c>
      <c r="P24" s="88">
        <v>7</v>
      </c>
      <c r="Q24" s="93"/>
      <c r="R24" s="36"/>
      <c r="S24" s="33" t="s">
        <v>85</v>
      </c>
      <c r="T24" s="34" t="s">
        <v>179</v>
      </c>
      <c r="U24" s="31"/>
      <c r="V24" s="75">
        <f>SUM(V25:V32)</f>
        <v>33764.059271782622</v>
      </c>
      <c r="W24" s="75">
        <f>SUM(W25:W32)</f>
        <v>4824.093177102749</v>
      </c>
      <c r="X24" s="75">
        <f>SUM(X25:X32)</f>
        <v>38588.152448885383</v>
      </c>
      <c r="Y24" s="75">
        <f>SUM(Y25:Y32)</f>
        <v>20.766609391901003</v>
      </c>
      <c r="Z24" s="75">
        <f>SUM(Z25:Z32)</f>
        <v>1.05107240054091E-3</v>
      </c>
      <c r="AA24" s="75">
        <f>SUM(AA25:AA32)</f>
        <v>395.33174608568027</v>
      </c>
      <c r="AB24" s="75">
        <f>SUM(AB25:AB32)</f>
        <v>4914.6367467584168</v>
      </c>
      <c r="AC24" s="75">
        <f>SUM(AC25:AC32)</f>
        <v>33257.416295576979</v>
      </c>
      <c r="AD24" s="75">
        <f>SUM(AD25:AD32)</f>
        <v>0</v>
      </c>
      <c r="AE24" s="75">
        <f>SUM(AE25:AE32)</f>
        <v>33257.416295576979</v>
      </c>
      <c r="AF24" s="75">
        <f>SUM(AF25:AF32)</f>
        <v>0</v>
      </c>
      <c r="AG24" s="35" t="s">
        <v>85</v>
      </c>
    </row>
    <row r="25" spans="1:33" s="32" customFormat="1" ht="19.5" customHeight="1" x14ac:dyDescent="0.2">
      <c r="A25" s="36"/>
      <c r="B25" s="37">
        <v>8</v>
      </c>
      <c r="C25" s="38" t="s">
        <v>87</v>
      </c>
      <c r="D25" s="39"/>
      <c r="E25" s="40">
        <v>12482.253812830068</v>
      </c>
      <c r="F25" s="40">
        <v>2773.3417473189716</v>
      </c>
      <c r="G25" s="40">
        <f>+H25+I25+J25+K25+L25</f>
        <v>15255.595560149039</v>
      </c>
      <c r="H25" s="40">
        <v>0</v>
      </c>
      <c r="I25" s="40">
        <v>0</v>
      </c>
      <c r="J25" s="40">
        <v>0</v>
      </c>
      <c r="K25" s="40">
        <v>2773.6321332069247</v>
      </c>
      <c r="L25" s="40">
        <f>+M25+N25</f>
        <v>12481.963426942115</v>
      </c>
      <c r="M25" s="40">
        <v>0</v>
      </c>
      <c r="N25" s="40">
        <v>12481.963426942115</v>
      </c>
      <c r="O25" s="61">
        <v>0</v>
      </c>
      <c r="P25" s="88">
        <v>8</v>
      </c>
      <c r="Q25" s="93"/>
      <c r="R25" s="22"/>
      <c r="S25" s="41">
        <v>42</v>
      </c>
      <c r="T25" s="38" t="s">
        <v>88</v>
      </c>
      <c r="U25" s="39"/>
      <c r="V25" s="40">
        <v>134.39867041122605</v>
      </c>
      <c r="W25" s="40">
        <v>4.3001370000000003</v>
      </c>
      <c r="X25" s="40">
        <f>+Y25+Z25+AA25+AB25+AC25</f>
        <v>138.69880741122606</v>
      </c>
      <c r="Y25" s="40">
        <v>0</v>
      </c>
      <c r="Z25" s="40">
        <v>0</v>
      </c>
      <c r="AA25" s="40">
        <v>0</v>
      </c>
      <c r="AB25" s="40">
        <v>4.3244143811023745</v>
      </c>
      <c r="AC25" s="40">
        <f>+AD25+AE25</f>
        <v>134.37439303012368</v>
      </c>
      <c r="AD25" s="40">
        <v>0</v>
      </c>
      <c r="AE25" s="40">
        <v>134.37439303012368</v>
      </c>
      <c r="AF25" s="40">
        <v>0</v>
      </c>
      <c r="AG25" s="43">
        <v>42</v>
      </c>
    </row>
    <row r="26" spans="1:33" s="41" customFormat="1" ht="19.5" customHeight="1" x14ac:dyDescent="0.2">
      <c r="A26" s="22"/>
      <c r="B26" s="33" t="s">
        <v>89</v>
      </c>
      <c r="C26" s="34" t="s">
        <v>90</v>
      </c>
      <c r="D26" s="31"/>
      <c r="E26" s="75">
        <f>+E28+E30+E32+E34+E36+E38+E40+E42+E44+E46+E48+E50+E52+E54+E56+E58+E60+E62+E64+E66+E68+E70+E72+E74</f>
        <v>644838.39272868424</v>
      </c>
      <c r="F26" s="75">
        <f>+F28+F30+F32+F34+F36+F38+F40+F42+F44+F46+F48+F50+F52+F54+F56+F58+F60+F62+F64+F66+F68+F70+F72+F74</f>
        <v>24458.064538003069</v>
      </c>
      <c r="G26" s="75">
        <f>+G28+G30+G32+G34+G36+G38+G40+G42+G44+G46+G48+G50+G52+G54+G56+G58+G60+G62+G64+G66+G68+G70+G72+G74</f>
        <v>669296.45726668742</v>
      </c>
      <c r="H26" s="75">
        <f>+H28+H30+H32+H34+H36+H38+H40+H42+H44+H46+H48+H50+H52+H54+H56+H58+H60+H62+H64+H66+H68+H70+H72+H74</f>
        <v>234092.13803754965</v>
      </c>
      <c r="I26" s="75">
        <f>+I28+I30+I32+I34+I36+I38+I40+I42+I44+I46+I48+I50+I52+I54+I56+I58+I60+I62+I64+I66+I68+I70+I72+I74</f>
        <v>6748.4929675727881</v>
      </c>
      <c r="J26" s="75">
        <f>+J28+J30+J32+J34+J36+J38+J40+J42+J44+J46+J48+J50+J52+J54+J56+J58+J60+J62+J64+J66+J68+J70+J72+J74</f>
        <v>35122.774528180184</v>
      </c>
      <c r="K26" s="75">
        <f>+K28+K30+K32+K34+K36+K38+K40+K42+K44+K46+K48+K50+K52+K54+K56+K58+K60+K62+K64+K66+K68+K70+K72+K74</f>
        <v>26138.352934858729</v>
      </c>
      <c r="L26" s="75">
        <f>+L28+L30+L32+L34+L36+L38+L40+L42+L44+L46+L48+L50+L52+L54+L56+L58+L60+L62+L64+L66+L68+L70+L72+L74</f>
        <v>367194.6987985259</v>
      </c>
      <c r="M26" s="75">
        <f>+M28+M30+M32+M34+M36+M38+M40+M42+M44+M46+M48+M50+M52+M54+M56+M58+M60+M62+M64+M66+M68+M70+M72+M74</f>
        <v>216.22643960088465</v>
      </c>
      <c r="N26" s="75">
        <f>+N28+N30+N32+N34+N36+N38+N40+N42+N44+N46+N48+N50+N52+N54+N56+N58+N60+N62+N64+N66+N68+N70+N72+N74</f>
        <v>366978.47235892504</v>
      </c>
      <c r="O26" s="87">
        <f>+O28+O30+O32+O34+O36+O38+O40+O42+O44+O46+O48+O50+O52+O54+O56+O58+O60+O62+O64+O66+O68+O70+O72+O74</f>
        <v>0</v>
      </c>
      <c r="P26" s="35" t="s">
        <v>89</v>
      </c>
      <c r="Q26" s="92"/>
      <c r="R26" s="36"/>
      <c r="S26" s="41">
        <v>43</v>
      </c>
      <c r="T26" s="38" t="s">
        <v>91</v>
      </c>
      <c r="U26" s="39"/>
      <c r="V26" s="40">
        <v>1030.1744580861691</v>
      </c>
      <c r="W26" s="40">
        <v>74.765556846349028</v>
      </c>
      <c r="X26" s="40">
        <f>+Y26+Z26+AA26+AB26+AC26</f>
        <v>1104.9400149325181</v>
      </c>
      <c r="Y26" s="40">
        <v>0</v>
      </c>
      <c r="Z26" s="40">
        <v>0</v>
      </c>
      <c r="AA26" s="40">
        <v>0</v>
      </c>
      <c r="AB26" s="40">
        <v>74.843956275430429</v>
      </c>
      <c r="AC26" s="40">
        <f>+AD26+AE26</f>
        <v>1030.0960586570877</v>
      </c>
      <c r="AD26" s="40">
        <v>0</v>
      </c>
      <c r="AE26" s="40">
        <v>1030.0960586570877</v>
      </c>
      <c r="AF26" s="40">
        <v>0</v>
      </c>
      <c r="AG26" s="43">
        <v>43</v>
      </c>
    </row>
    <row r="27" spans="1:33" s="41" customFormat="1" ht="19.5" customHeight="1" x14ac:dyDescent="0.2">
      <c r="A27" s="22"/>
      <c r="B27" s="95"/>
      <c r="C27" s="34" t="s">
        <v>234</v>
      </c>
      <c r="D27" s="31"/>
      <c r="E27" s="75">
        <f>E26-(E29+E31+E33+E35+E37+E39+E41+E43+E45+E47+E49+E51+E53+E55+E57+E59+E61+E63+E65+E67+E69+E71+E73+E75)</f>
        <v>43866.056591778644</v>
      </c>
      <c r="F27" s="75">
        <f>F26-(F29+F31+F33+F35+F37+F39+F41+F43+F45+F47+F49+F51+F53+F55+F57+F59+F61+F63+F65+F67+F69+F71+F73+F75)</f>
        <v>3433.5397784414381</v>
      </c>
      <c r="G27" s="75">
        <f>G26-(G29+G31+G33+G35+G37+G39+G41+G43+G45+G47+G49+G51+G53+G55+G57+G59+G61+G63+G65+G67+G69+G71+G73+G75)</f>
        <v>47299.596370220301</v>
      </c>
      <c r="H27" s="75">
        <f>H26-(H29+H31+H33+H35+H37+H39+H41+H43+H45+H47+H49+H51+H53+H55+H57+H59+H61+H63+H65+H67+H69+H71+H73+H75)</f>
        <v>553.97258841566509</v>
      </c>
      <c r="I27" s="75">
        <f>I26-(I29+I31+I33+I35+I37+I39+I41+I43+I45+I47+I49+I51+I53+I55+I57+I59+I61+I63+I65+I67+I69+I71+I73+I75)</f>
        <v>1.7921732732147575</v>
      </c>
      <c r="J27" s="75">
        <f>J26-(J29+J31+J33+J35+J37+J39+J41+J43+J45+J47+J49+J51+J53+J55+J57+J59+J61+J63+J65+J67+J69+J71+J73+J75)</f>
        <v>10.799017897552403</v>
      </c>
      <c r="K27" s="75">
        <f>K26-(K29+K31+K33+K35+K37+K39+K41+K43+K45+K47+K49+K51+K53+K55+K57+K59+K61+K63+K65+K67+K69+K71+K73+K75)</f>
        <v>3440.7032213106831</v>
      </c>
      <c r="L27" s="75">
        <f>L26-(L29+L31+L33+L35+L37+L39+L41+L43+L45+L47+L49+L51+L53+L55+L57+L59+L61+L63+L65+L67+L69+L71+L73+L75)</f>
        <v>43292.329369322921</v>
      </c>
      <c r="M27" s="75">
        <f>M26-(M29+M31+M33+M35+M37+M39+M41+M43+M45+M47+M49+M51+M53+M55+M57+M59+M61+M63+M65+M67+M69+M71+M73+M75)</f>
        <v>4.5148870906166394</v>
      </c>
      <c r="N27" s="75">
        <f>N26-(N29+N31+N33+N35+N37+N39+N41+N43+N45+N47+N49+N51+N53+N55+N57+N59+N61+N63+N65+N67+N69+N71+N73+N75)</f>
        <v>43287.814482232439</v>
      </c>
      <c r="O27" s="87">
        <f>O26-(O29+O31+O33+O35+O37+O39+O41+O43+O45+O47+O49+O51+O53+O55+O57+O59+O61+O63+O65+O67+O69+O71+O73+O75)</f>
        <v>0</v>
      </c>
      <c r="P27" s="35"/>
      <c r="Q27" s="92"/>
      <c r="R27" s="36"/>
      <c r="S27" s="41">
        <v>44</v>
      </c>
      <c r="T27" s="38" t="s">
        <v>92</v>
      </c>
      <c r="U27" s="39"/>
      <c r="V27" s="40">
        <v>11015.472702976156</v>
      </c>
      <c r="W27" s="40">
        <v>2523.0163030631265</v>
      </c>
      <c r="X27" s="40">
        <f>+Y27+Z27+AA27+AB27+AC27</f>
        <v>13538.489006039285</v>
      </c>
      <c r="Y27" s="40">
        <v>0</v>
      </c>
      <c r="Z27" s="40">
        <v>0</v>
      </c>
      <c r="AA27" s="40">
        <v>0</v>
      </c>
      <c r="AB27" s="40">
        <v>2526.2555456899995</v>
      </c>
      <c r="AC27" s="40">
        <f>+AD27+AE27</f>
        <v>11012.233460349285</v>
      </c>
      <c r="AD27" s="40">
        <v>0</v>
      </c>
      <c r="AE27" s="40">
        <v>11012.233460349285</v>
      </c>
      <c r="AF27" s="40">
        <v>0</v>
      </c>
      <c r="AG27" s="43">
        <v>44</v>
      </c>
    </row>
    <row r="28" spans="1:33" s="41" customFormat="1" ht="19.5" customHeight="1" x14ac:dyDescent="0.2">
      <c r="A28" s="36"/>
      <c r="B28" s="37">
        <v>9</v>
      </c>
      <c r="C28" s="38" t="s">
        <v>93</v>
      </c>
      <c r="D28" s="39"/>
      <c r="E28" s="40">
        <v>140233.36753548979</v>
      </c>
      <c r="F28" s="40">
        <v>2149.6516849333298</v>
      </c>
      <c r="G28" s="40">
        <f>+H28+I28+J28+K28+L28</f>
        <v>142383.01922042316</v>
      </c>
      <c r="H28" s="40">
        <v>70487.389497679949</v>
      </c>
      <c r="I28" s="40">
        <v>267.35083713355823</v>
      </c>
      <c r="J28" s="40">
        <v>4065.846188280957</v>
      </c>
      <c r="K28" s="40">
        <v>2442.7701994656613</v>
      </c>
      <c r="L28" s="40">
        <f>+M28+N28</f>
        <v>65119.662497863006</v>
      </c>
      <c r="M28" s="40">
        <v>0.28262054422427801</v>
      </c>
      <c r="N28" s="40">
        <v>65119.379877318781</v>
      </c>
      <c r="O28" s="61">
        <v>0</v>
      </c>
      <c r="P28" s="88">
        <v>9</v>
      </c>
      <c r="Q28" s="93"/>
      <c r="R28" s="36"/>
      <c r="S28" s="41">
        <v>45</v>
      </c>
      <c r="T28" s="38" t="s">
        <v>94</v>
      </c>
      <c r="U28" s="39"/>
      <c r="V28" s="40">
        <v>5474.1732396253146</v>
      </c>
      <c r="W28" s="40">
        <v>144.61873257788861</v>
      </c>
      <c r="X28" s="40">
        <f>+Y28+Z28+AA28+AB28+AC28</f>
        <v>5618.7919722032038</v>
      </c>
      <c r="Y28" s="40">
        <v>0</v>
      </c>
      <c r="Z28" s="40">
        <v>0</v>
      </c>
      <c r="AA28" s="40">
        <v>0</v>
      </c>
      <c r="AB28" s="40">
        <v>201.77884868915936</v>
      </c>
      <c r="AC28" s="40">
        <f>+AD28+AE28</f>
        <v>5417.0131235140443</v>
      </c>
      <c r="AD28" s="40">
        <v>0</v>
      </c>
      <c r="AE28" s="40">
        <v>5417.0131235140443</v>
      </c>
      <c r="AF28" s="40">
        <v>0</v>
      </c>
      <c r="AG28" s="43">
        <v>45</v>
      </c>
    </row>
    <row r="29" spans="1:33" s="41" customFormat="1" ht="19.5" customHeight="1" x14ac:dyDescent="0.2">
      <c r="A29" s="36"/>
      <c r="B29" s="42"/>
      <c r="C29" s="38" t="s">
        <v>235</v>
      </c>
      <c r="D29" s="39"/>
      <c r="E29" s="40">
        <v>133819.80738956085</v>
      </c>
      <c r="F29" s="40">
        <v>1861.9938633024954</v>
      </c>
      <c r="G29" s="40">
        <f>+H29+I29+J29+K29+L29</f>
        <v>135681.80125286337</v>
      </c>
      <c r="H29" s="40">
        <v>70349.229507655909</v>
      </c>
      <c r="I29" s="40">
        <v>266.23844047509215</v>
      </c>
      <c r="J29" s="40">
        <v>4065.846188280957</v>
      </c>
      <c r="K29" s="40">
        <v>2153.9282292658331</v>
      </c>
      <c r="L29" s="40">
        <f>+M29+N29</f>
        <v>58846.558887185558</v>
      </c>
      <c r="M29" s="40">
        <v>0.28262054422427801</v>
      </c>
      <c r="N29" s="40">
        <v>58846.276266641333</v>
      </c>
      <c r="O29" s="61">
        <v>0</v>
      </c>
      <c r="P29" s="88"/>
      <c r="Q29" s="93"/>
      <c r="R29" s="36"/>
      <c r="S29" s="41">
        <v>46</v>
      </c>
      <c r="T29" s="38" t="s">
        <v>95</v>
      </c>
      <c r="U29" s="39"/>
      <c r="V29" s="40">
        <v>475.51528555289622</v>
      </c>
      <c r="W29" s="40">
        <v>0.43593352355769227</v>
      </c>
      <c r="X29" s="40">
        <f>+Y29+Z29+AA29+AB29+AC29</f>
        <v>475.95121907645392</v>
      </c>
      <c r="Y29" s="40">
        <v>0</v>
      </c>
      <c r="Z29" s="40">
        <v>0</v>
      </c>
      <c r="AA29" s="40">
        <v>85.220652291476</v>
      </c>
      <c r="AB29" s="40">
        <v>0.43593352355769227</v>
      </c>
      <c r="AC29" s="40">
        <f>+AD29+AE29</f>
        <v>390.29463326142024</v>
      </c>
      <c r="AD29" s="40">
        <v>0</v>
      </c>
      <c r="AE29" s="40">
        <v>390.29463326142024</v>
      </c>
      <c r="AF29" s="40">
        <v>0</v>
      </c>
      <c r="AG29" s="43">
        <v>46</v>
      </c>
    </row>
    <row r="30" spans="1:33" s="41" customFormat="1" ht="19.5" customHeight="1" x14ac:dyDescent="0.2">
      <c r="A30" s="36"/>
      <c r="B30" s="42">
        <v>10</v>
      </c>
      <c r="C30" s="38" t="s">
        <v>6</v>
      </c>
      <c r="D30" s="39"/>
      <c r="E30" s="40">
        <v>46961.767349850532</v>
      </c>
      <c r="F30" s="40">
        <v>388.59106499899138</v>
      </c>
      <c r="G30" s="40">
        <f>+H30+I30+J30+K30+L30</f>
        <v>47350.358414849514</v>
      </c>
      <c r="H30" s="40">
        <v>27468.366062287678</v>
      </c>
      <c r="I30" s="40">
        <v>141.31777224344893</v>
      </c>
      <c r="J30" s="40">
        <v>5903.0896844681756</v>
      </c>
      <c r="K30" s="40">
        <v>444.68598762432862</v>
      </c>
      <c r="L30" s="40">
        <f>+M30+N30</f>
        <v>13392.898908225887</v>
      </c>
      <c r="M30" s="40">
        <v>5.7619999999999998E-3</v>
      </c>
      <c r="N30" s="40">
        <v>13392.893146225886</v>
      </c>
      <c r="O30" s="61">
        <v>0</v>
      </c>
      <c r="P30" s="89">
        <v>10</v>
      </c>
      <c r="Q30" s="94"/>
      <c r="R30" s="36"/>
      <c r="S30" s="41">
        <v>47</v>
      </c>
      <c r="T30" s="38" t="s">
        <v>96</v>
      </c>
      <c r="U30" s="39"/>
      <c r="V30" s="40">
        <v>3781.7372876541135</v>
      </c>
      <c r="W30" s="40">
        <v>1557.4173660768588</v>
      </c>
      <c r="X30" s="40">
        <f>+Y30+Z30+AA30+AB30+AC30</f>
        <v>5339.1546537309714</v>
      </c>
      <c r="Y30" s="40">
        <v>20.766609391901003</v>
      </c>
      <c r="Z30" s="40">
        <v>0</v>
      </c>
      <c r="AA30" s="40">
        <v>0</v>
      </c>
      <c r="AB30" s="40">
        <v>1575.6222985211296</v>
      </c>
      <c r="AC30" s="40">
        <f>+AD30+AE30</f>
        <v>3742.765745817941</v>
      </c>
      <c r="AD30" s="40">
        <v>0</v>
      </c>
      <c r="AE30" s="40">
        <v>3742.765745817941</v>
      </c>
      <c r="AF30" s="40">
        <v>0</v>
      </c>
      <c r="AG30" s="43">
        <v>47</v>
      </c>
    </row>
    <row r="31" spans="1:33" s="41" customFormat="1" ht="19.5" customHeight="1" x14ac:dyDescent="0.2">
      <c r="A31" s="36"/>
      <c r="B31" s="42"/>
      <c r="C31" s="38" t="s">
        <v>235</v>
      </c>
      <c r="D31" s="39"/>
      <c r="E31" s="40">
        <v>44713.62206059337</v>
      </c>
      <c r="F31" s="40">
        <v>364.20766644172033</v>
      </c>
      <c r="G31" s="40">
        <f>+H31+I31+J31+K31+L31</f>
        <v>45077.829727035103</v>
      </c>
      <c r="H31" s="40">
        <v>27391.958628876375</v>
      </c>
      <c r="I31" s="40">
        <v>141.31777224344893</v>
      </c>
      <c r="J31" s="40">
        <v>5892.2906665706223</v>
      </c>
      <c r="K31" s="40">
        <v>420.30191861111081</v>
      </c>
      <c r="L31" s="40">
        <f>+M31+N31</f>
        <v>11231.960740733539</v>
      </c>
      <c r="M31" s="40">
        <v>5.7619999999999998E-3</v>
      </c>
      <c r="N31" s="40">
        <v>11231.954978733538</v>
      </c>
      <c r="O31" s="61">
        <v>0</v>
      </c>
      <c r="P31" s="89"/>
      <c r="Q31" s="94"/>
      <c r="R31" s="36"/>
      <c r="S31" s="41">
        <v>48</v>
      </c>
      <c r="T31" s="38" t="s">
        <v>180</v>
      </c>
      <c r="U31" s="39"/>
      <c r="V31" s="40">
        <v>11407.622544193069</v>
      </c>
      <c r="W31" s="40">
        <v>519.53914801496819</v>
      </c>
      <c r="X31" s="40">
        <f>+Y31+Z31+AA31+AB31+AC31</f>
        <v>11927.161692208043</v>
      </c>
      <c r="Y31" s="40">
        <v>0</v>
      </c>
      <c r="Z31" s="40">
        <v>1.05107240054091E-3</v>
      </c>
      <c r="AA31" s="40">
        <v>310.11109379420429</v>
      </c>
      <c r="AB31" s="40">
        <v>531.37574967803789</v>
      </c>
      <c r="AC31" s="40">
        <f>+AD31+AE31</f>
        <v>11085.673797663399</v>
      </c>
      <c r="AD31" s="40">
        <v>0</v>
      </c>
      <c r="AE31" s="40">
        <v>11085.673797663399</v>
      </c>
      <c r="AF31" s="40">
        <v>0</v>
      </c>
      <c r="AG31" s="43">
        <v>48</v>
      </c>
    </row>
    <row r="32" spans="1:33" s="41" customFormat="1" ht="19.5" customHeight="1" x14ac:dyDescent="0.2">
      <c r="A32" s="36"/>
      <c r="B32" s="42">
        <v>11</v>
      </c>
      <c r="C32" s="38" t="s">
        <v>98</v>
      </c>
      <c r="D32" s="39"/>
      <c r="E32" s="40">
        <v>23187.766456373309</v>
      </c>
      <c r="F32" s="40">
        <v>739.32044903977453</v>
      </c>
      <c r="G32" s="40">
        <f>+H32+I32+J32+K32+L32</f>
        <v>23927.086905413089</v>
      </c>
      <c r="H32" s="40">
        <v>13441.957040751609</v>
      </c>
      <c r="I32" s="40">
        <v>164.05607598315797</v>
      </c>
      <c r="J32" s="40">
        <v>248.85913355336584</v>
      </c>
      <c r="K32" s="40">
        <v>744.74145912192103</v>
      </c>
      <c r="L32" s="40">
        <f>+M32+N32</f>
        <v>9327.4731960030349</v>
      </c>
      <c r="M32" s="40">
        <v>0</v>
      </c>
      <c r="N32" s="40">
        <v>9327.4731960030349</v>
      </c>
      <c r="O32" s="61">
        <v>0</v>
      </c>
      <c r="P32" s="89">
        <v>11</v>
      </c>
      <c r="Q32" s="94"/>
      <c r="R32" s="36"/>
      <c r="S32" s="41">
        <v>49</v>
      </c>
      <c r="T32" s="38" t="s">
        <v>99</v>
      </c>
      <c r="U32" s="39"/>
      <c r="V32" s="40">
        <v>444.96508328367497</v>
      </c>
      <c r="W32" s="40">
        <v>0</v>
      </c>
      <c r="X32" s="40">
        <f>+Y32+Z32+AA32+AB32+AC32</f>
        <v>444.96508328367497</v>
      </c>
      <c r="Y32" s="40">
        <v>0</v>
      </c>
      <c r="Z32" s="40">
        <v>0</v>
      </c>
      <c r="AA32" s="40">
        <v>0</v>
      </c>
      <c r="AB32" s="40">
        <v>0</v>
      </c>
      <c r="AC32" s="40">
        <f>+AD32+AE32</f>
        <v>444.96508328367497</v>
      </c>
      <c r="AD32" s="40">
        <v>0</v>
      </c>
      <c r="AE32" s="40">
        <v>444.96508328367497</v>
      </c>
      <c r="AF32" s="40">
        <v>0</v>
      </c>
      <c r="AG32" s="43">
        <v>49</v>
      </c>
    </row>
    <row r="33" spans="1:33" s="41" customFormat="1" ht="19.5" customHeight="1" x14ac:dyDescent="0.2">
      <c r="A33" s="36"/>
      <c r="B33" s="42"/>
      <c r="C33" s="38" t="s">
        <v>235</v>
      </c>
      <c r="D33" s="39"/>
      <c r="E33" s="40">
        <v>21704.064153405528</v>
      </c>
      <c r="F33" s="40">
        <v>485.56592062913171</v>
      </c>
      <c r="G33" s="40">
        <f>+H33+I33+J33+K33+L33</f>
        <v>22189.630074034667</v>
      </c>
      <c r="H33" s="40">
        <v>13394.105507356588</v>
      </c>
      <c r="I33" s="40">
        <v>164.05607598315797</v>
      </c>
      <c r="J33" s="40">
        <v>248.85913355336584</v>
      </c>
      <c r="K33" s="40">
        <v>489.80750776572222</v>
      </c>
      <c r="L33" s="40">
        <f>+M33+N33</f>
        <v>7892.8018493758318</v>
      </c>
      <c r="M33" s="40">
        <v>0</v>
      </c>
      <c r="N33" s="40">
        <v>7892.8018493758318</v>
      </c>
      <c r="O33" s="61">
        <v>0</v>
      </c>
      <c r="P33" s="89"/>
      <c r="Q33" s="94"/>
      <c r="R33" s="36"/>
      <c r="S33" s="33" t="s">
        <v>100</v>
      </c>
      <c r="T33" s="34" t="s">
        <v>181</v>
      </c>
      <c r="U33" s="31"/>
      <c r="V33" s="75">
        <f>SUM(V34:V45)</f>
        <v>75882.005247924288</v>
      </c>
      <c r="W33" s="75">
        <f>SUM(W34:W45)</f>
        <v>20854.915543313866</v>
      </c>
      <c r="X33" s="75">
        <f>SUM(X34:X45)</f>
        <v>96736.920791238153</v>
      </c>
      <c r="Y33" s="75">
        <f>SUM(Y34:Y45)</f>
        <v>1090.1005516486302</v>
      </c>
      <c r="Z33" s="75">
        <f>SUM(Z34:Z45)</f>
        <v>0</v>
      </c>
      <c r="AA33" s="75">
        <f>SUM(AA34:AA45)</f>
        <v>251.01017196304332</v>
      </c>
      <c r="AB33" s="75">
        <f>SUM(AB34:AB45)</f>
        <v>21164.293226672777</v>
      </c>
      <c r="AC33" s="75">
        <f>SUM(AC34:AC45)</f>
        <v>74231.5168409537</v>
      </c>
      <c r="AD33" s="75">
        <f>SUM(AD34:AD45)</f>
        <v>0</v>
      </c>
      <c r="AE33" s="75">
        <f>SUM(AE34:AE45)</f>
        <v>74231.5168409537</v>
      </c>
      <c r="AF33" s="75">
        <f>SUM(AF34:AF45)</f>
        <v>0</v>
      </c>
      <c r="AG33" s="35" t="s">
        <v>100</v>
      </c>
    </row>
    <row r="34" spans="1:33" s="41" customFormat="1" ht="19.5" customHeight="1" x14ac:dyDescent="0.2">
      <c r="A34" s="36"/>
      <c r="B34" s="42">
        <v>12</v>
      </c>
      <c r="C34" s="38" t="s">
        <v>103</v>
      </c>
      <c r="D34" s="39"/>
      <c r="E34" s="40">
        <v>30576.754323475016</v>
      </c>
      <c r="F34" s="40">
        <v>839.26814414514968</v>
      </c>
      <c r="G34" s="40">
        <f>+H34+I34+J34+K34+L34</f>
        <v>31416.022467620183</v>
      </c>
      <c r="H34" s="40">
        <v>13119.710581932301</v>
      </c>
      <c r="I34" s="40">
        <v>2612.4030101550097</v>
      </c>
      <c r="J34" s="40">
        <v>1552.9647031542499</v>
      </c>
      <c r="K34" s="40">
        <v>844.05792725920901</v>
      </c>
      <c r="L34" s="40">
        <f>+M34+N34</f>
        <v>13286.886245119416</v>
      </c>
      <c r="M34" s="40">
        <v>0.25692363354558279</v>
      </c>
      <c r="N34" s="40">
        <v>13286.629321485871</v>
      </c>
      <c r="O34" s="61">
        <v>0</v>
      </c>
      <c r="P34" s="89" t="s">
        <v>102</v>
      </c>
      <c r="Q34" s="94"/>
      <c r="R34" s="36"/>
      <c r="S34" s="41">
        <v>50</v>
      </c>
      <c r="T34" s="38" t="s">
        <v>182</v>
      </c>
      <c r="U34" s="39"/>
      <c r="V34" s="40">
        <v>104.11355042941094</v>
      </c>
      <c r="W34" s="40">
        <v>13.899518172857521</v>
      </c>
      <c r="X34" s="40">
        <f>+Y34+Z34+AA34+AB34+AC34</f>
        <v>118.01306860226845</v>
      </c>
      <c r="Y34" s="40">
        <v>5.7592614734082198E-2</v>
      </c>
      <c r="Z34" s="40">
        <v>0</v>
      </c>
      <c r="AA34" s="40">
        <v>0</v>
      </c>
      <c r="AB34" s="40">
        <v>13.961761467855782</v>
      </c>
      <c r="AC34" s="40">
        <f>+AD34+AE34</f>
        <v>103.99371451967859</v>
      </c>
      <c r="AD34" s="40">
        <v>0</v>
      </c>
      <c r="AE34" s="40">
        <v>103.99371451967859</v>
      </c>
      <c r="AF34" s="40">
        <v>0</v>
      </c>
      <c r="AG34" s="43">
        <v>50</v>
      </c>
    </row>
    <row r="35" spans="1:33" s="41" customFormat="1" ht="19.5" customHeight="1" x14ac:dyDescent="0.2">
      <c r="A35" s="36"/>
      <c r="B35" s="42"/>
      <c r="C35" s="38" t="s">
        <v>235</v>
      </c>
      <c r="D35" s="39"/>
      <c r="E35" s="40">
        <v>28736.092000521487</v>
      </c>
      <c r="F35" s="40">
        <v>660.43010508226803</v>
      </c>
      <c r="G35" s="40">
        <f>+H35+I35+J35+K35+L35</f>
        <v>29396.52210560377</v>
      </c>
      <c r="H35" s="40">
        <v>13081.901073535504</v>
      </c>
      <c r="I35" s="40">
        <v>2612.4030101550097</v>
      </c>
      <c r="J35" s="40">
        <v>1552.9647031542499</v>
      </c>
      <c r="K35" s="40">
        <v>665.21886322228374</v>
      </c>
      <c r="L35" s="40">
        <f>+M35+N35</f>
        <v>11484.034455536726</v>
      </c>
      <c r="M35" s="40">
        <v>0.1471460196458888</v>
      </c>
      <c r="N35" s="40">
        <v>11483.88730951708</v>
      </c>
      <c r="O35" s="61">
        <v>0</v>
      </c>
      <c r="P35" s="89"/>
      <c r="Q35" s="94"/>
      <c r="R35" s="36"/>
      <c r="S35" s="41">
        <v>51</v>
      </c>
      <c r="T35" s="38" t="s">
        <v>183</v>
      </c>
      <c r="U35" s="39"/>
      <c r="V35" s="40">
        <v>655.86382207550537</v>
      </c>
      <c r="W35" s="40">
        <v>129.64361685394715</v>
      </c>
      <c r="X35" s="40">
        <f>+Y35+Z35+AA35+AB35+AC35</f>
        <v>785.50743892945229</v>
      </c>
      <c r="Y35" s="40">
        <v>172.253819888062</v>
      </c>
      <c r="Z35" s="40">
        <v>0</v>
      </c>
      <c r="AA35" s="40">
        <v>0</v>
      </c>
      <c r="AB35" s="40">
        <v>130.99238323613801</v>
      </c>
      <c r="AC35" s="40">
        <f>+AD35+AE35</f>
        <v>482.26123580525234</v>
      </c>
      <c r="AD35" s="40">
        <v>0</v>
      </c>
      <c r="AE35" s="40">
        <v>482.26123580525234</v>
      </c>
      <c r="AF35" s="40">
        <v>0</v>
      </c>
      <c r="AG35" s="43">
        <v>51</v>
      </c>
    </row>
    <row r="36" spans="1:33" s="41" customFormat="1" ht="19.5" customHeight="1" x14ac:dyDescent="0.2">
      <c r="A36" s="36"/>
      <c r="B36" s="42">
        <v>13</v>
      </c>
      <c r="C36" s="38" t="s">
        <v>7</v>
      </c>
      <c r="D36" s="39"/>
      <c r="E36" s="40">
        <v>2988.4816284350832</v>
      </c>
      <c r="F36" s="40">
        <v>460.92951157496321</v>
      </c>
      <c r="G36" s="40">
        <f>+H36+I36+J36+K36+L36</f>
        <v>3449.4111400100473</v>
      </c>
      <c r="H36" s="40">
        <v>1005.3308541482023</v>
      </c>
      <c r="I36" s="40">
        <v>0</v>
      </c>
      <c r="J36" s="40">
        <v>7.7821131452843932</v>
      </c>
      <c r="K36" s="40">
        <v>462.06014051927343</v>
      </c>
      <c r="L36" s="40">
        <f>+M36+N36</f>
        <v>1974.2380321972876</v>
      </c>
      <c r="M36" s="40">
        <v>0</v>
      </c>
      <c r="N36" s="40">
        <v>1974.2380321972876</v>
      </c>
      <c r="O36" s="61">
        <v>0</v>
      </c>
      <c r="P36" s="89" t="s">
        <v>106</v>
      </c>
      <c r="Q36" s="94"/>
      <c r="R36" s="36"/>
      <c r="S36" s="41">
        <v>52</v>
      </c>
      <c r="T36" s="38" t="s">
        <v>107</v>
      </c>
      <c r="U36" s="39"/>
      <c r="V36" s="40">
        <v>7563.2133702008514</v>
      </c>
      <c r="W36" s="40">
        <v>1446.5051195581607</v>
      </c>
      <c r="X36" s="40">
        <f>+Y36+Z36+AA36+AB36+AC36</f>
        <v>9009.7184897590068</v>
      </c>
      <c r="Y36" s="40">
        <v>347.55596289677607</v>
      </c>
      <c r="Z36" s="40">
        <v>0</v>
      </c>
      <c r="AA36" s="40">
        <v>68.626363166113293</v>
      </c>
      <c r="AB36" s="40">
        <v>1464.3470625541052</v>
      </c>
      <c r="AC36" s="40">
        <f>+AD36+AE36</f>
        <v>7129.189101142013</v>
      </c>
      <c r="AD36" s="40">
        <v>0</v>
      </c>
      <c r="AE36" s="40">
        <v>7129.189101142013</v>
      </c>
      <c r="AF36" s="40">
        <v>0</v>
      </c>
      <c r="AG36" s="43">
        <v>52</v>
      </c>
    </row>
    <row r="37" spans="1:33" s="41" customFormat="1" ht="19.5" customHeight="1" x14ac:dyDescent="0.2">
      <c r="A37" s="36"/>
      <c r="B37" s="42"/>
      <c r="C37" s="38" t="s">
        <v>235</v>
      </c>
      <c r="D37" s="39"/>
      <c r="E37" s="40">
        <v>2542.4567309275799</v>
      </c>
      <c r="F37" s="40">
        <v>358.4291528500317</v>
      </c>
      <c r="G37" s="40">
        <f>+H37+I37+J37+K37+L37</f>
        <v>2900.8858837776106</v>
      </c>
      <c r="H37" s="40">
        <v>986.24456168820063</v>
      </c>
      <c r="I37" s="40">
        <v>0</v>
      </c>
      <c r="J37" s="40">
        <v>7.7821131452843932</v>
      </c>
      <c r="K37" s="40">
        <v>359.55958327275044</v>
      </c>
      <c r="L37" s="40">
        <f>+M37+N37</f>
        <v>1547.2996256713752</v>
      </c>
      <c r="M37" s="40">
        <v>0</v>
      </c>
      <c r="N37" s="40">
        <v>1547.2996256713752</v>
      </c>
      <c r="O37" s="61">
        <v>0</v>
      </c>
      <c r="P37" s="89"/>
      <c r="Q37" s="94"/>
      <c r="R37" s="36"/>
      <c r="S37" s="41">
        <v>53</v>
      </c>
      <c r="T37" s="38" t="s">
        <v>184</v>
      </c>
      <c r="U37" s="39"/>
      <c r="V37" s="40">
        <v>8346.8050374907743</v>
      </c>
      <c r="W37" s="40">
        <v>3024.1253757332793</v>
      </c>
      <c r="X37" s="40">
        <f>+Y37+Z37+AA37+AB37+AC37</f>
        <v>11370.930413224054</v>
      </c>
      <c r="Y37" s="40">
        <v>24.610975158095677</v>
      </c>
      <c r="Z37" s="40">
        <v>0</v>
      </c>
      <c r="AA37" s="40">
        <v>1.4857103555393301E-3</v>
      </c>
      <c r="AB37" s="40">
        <v>3024.9276839779</v>
      </c>
      <c r="AC37" s="40">
        <f>+AD37+AE37</f>
        <v>8321.3902683777033</v>
      </c>
      <c r="AD37" s="40">
        <v>0</v>
      </c>
      <c r="AE37" s="40">
        <v>8321.3902683777033</v>
      </c>
      <c r="AF37" s="40">
        <v>0</v>
      </c>
      <c r="AG37" s="43">
        <v>53</v>
      </c>
    </row>
    <row r="38" spans="1:33" s="41" customFormat="1" ht="19.5" customHeight="1" x14ac:dyDescent="0.2">
      <c r="A38" s="36"/>
      <c r="B38" s="42">
        <v>14</v>
      </c>
      <c r="C38" s="38" t="s">
        <v>8</v>
      </c>
      <c r="D38" s="39"/>
      <c r="E38" s="40">
        <v>16947.527110838324</v>
      </c>
      <c r="F38" s="40">
        <v>1142.1328096631978</v>
      </c>
      <c r="G38" s="40">
        <f>+H38+I38+J38+K38+L38</f>
        <v>18089.659920501519</v>
      </c>
      <c r="H38" s="40">
        <v>10765.686895096356</v>
      </c>
      <c r="I38" s="40">
        <v>1.7376585156994306</v>
      </c>
      <c r="J38" s="40">
        <v>457.08679579651005</v>
      </c>
      <c r="K38" s="40">
        <v>1162.1343424050572</v>
      </c>
      <c r="L38" s="40">
        <f>+M38+N38</f>
        <v>5703.0142286878972</v>
      </c>
      <c r="M38" s="40">
        <v>6.5363510423129805E-3</v>
      </c>
      <c r="N38" s="40">
        <v>5703.0076923368551</v>
      </c>
      <c r="O38" s="61">
        <v>0</v>
      </c>
      <c r="P38" s="89" t="s">
        <v>109</v>
      </c>
      <c r="Q38" s="94"/>
      <c r="R38" s="22"/>
      <c r="S38" s="41">
        <v>54</v>
      </c>
      <c r="T38" s="38" t="s">
        <v>185</v>
      </c>
      <c r="U38" s="39"/>
      <c r="V38" s="40">
        <v>5832.4247353580877</v>
      </c>
      <c r="W38" s="40">
        <v>1738.9119629560892</v>
      </c>
      <c r="X38" s="40">
        <f>+Y38+Z38+AA38+AB38+AC38</f>
        <v>7571.3366983141768</v>
      </c>
      <c r="Y38" s="40">
        <v>173.00147246679299</v>
      </c>
      <c r="Z38" s="40">
        <v>0</v>
      </c>
      <c r="AA38" s="40">
        <v>31.284377879278669</v>
      </c>
      <c r="AB38" s="40">
        <v>1739.180428126997</v>
      </c>
      <c r="AC38" s="40">
        <f>+AD38+AE38</f>
        <v>5627.8704198411087</v>
      </c>
      <c r="AD38" s="40">
        <v>0</v>
      </c>
      <c r="AE38" s="40">
        <v>5627.8704198411087</v>
      </c>
      <c r="AF38" s="40">
        <v>0</v>
      </c>
      <c r="AG38" s="43">
        <v>54</v>
      </c>
    </row>
    <row r="39" spans="1:33" s="41" customFormat="1" ht="19.5" customHeight="1" x14ac:dyDescent="0.2">
      <c r="A39" s="36"/>
      <c r="B39" s="42"/>
      <c r="C39" s="38" t="s">
        <v>235</v>
      </c>
      <c r="D39" s="39"/>
      <c r="E39" s="40">
        <v>16437.531644628179</v>
      </c>
      <c r="F39" s="40">
        <v>1077.652916134627</v>
      </c>
      <c r="G39" s="40">
        <f>+H39+I39+J39+K39+L39</f>
        <v>17515.184560762802</v>
      </c>
      <c r="H39" s="40">
        <v>10747.617046786547</v>
      </c>
      <c r="I39" s="40">
        <v>1.7245831707394801</v>
      </c>
      <c r="J39" s="40">
        <v>457.08679579651005</v>
      </c>
      <c r="K39" s="40">
        <v>1096.2940525525569</v>
      </c>
      <c r="L39" s="40">
        <f>+M39+N39</f>
        <v>5212.4620824564508</v>
      </c>
      <c r="M39" s="40">
        <v>6.5363510423129805E-3</v>
      </c>
      <c r="N39" s="40">
        <v>5212.4555461054088</v>
      </c>
      <c r="O39" s="61">
        <v>0</v>
      </c>
      <c r="P39" s="89"/>
      <c r="Q39" s="94"/>
      <c r="R39" s="36"/>
      <c r="S39" s="41">
        <v>55</v>
      </c>
      <c r="T39" s="38" t="s">
        <v>186</v>
      </c>
      <c r="U39" s="39"/>
      <c r="V39" s="40">
        <v>4078.339949659487</v>
      </c>
      <c r="W39" s="40">
        <v>2549.7728502433497</v>
      </c>
      <c r="X39" s="40">
        <f>+Y39+Z39+AA39+AB39+AC39</f>
        <v>6628.1127999028367</v>
      </c>
      <c r="Y39" s="40">
        <v>225.45826978832537</v>
      </c>
      <c r="Z39" s="40">
        <v>0</v>
      </c>
      <c r="AA39" s="40">
        <v>21.505785899225721</v>
      </c>
      <c r="AB39" s="40">
        <v>2550.0191377718616</v>
      </c>
      <c r="AC39" s="40">
        <f>+AD39+AE39</f>
        <v>3831.1296064434241</v>
      </c>
      <c r="AD39" s="40">
        <v>0</v>
      </c>
      <c r="AE39" s="40">
        <v>3831.1296064434241</v>
      </c>
      <c r="AF39" s="40">
        <v>0</v>
      </c>
      <c r="AG39" s="43">
        <v>55</v>
      </c>
    </row>
    <row r="40" spans="1:33" s="41" customFormat="1" ht="19.5" customHeight="1" x14ac:dyDescent="0.2">
      <c r="A40" s="36"/>
      <c r="B40" s="42">
        <v>15</v>
      </c>
      <c r="C40" s="38" t="s">
        <v>9</v>
      </c>
      <c r="D40" s="39"/>
      <c r="E40" s="40">
        <v>10797.232976415497</v>
      </c>
      <c r="F40" s="40">
        <v>518.70310860300049</v>
      </c>
      <c r="G40" s="40">
        <f>+H40+I40+J40+K40+L40</f>
        <v>11315.936085018497</v>
      </c>
      <c r="H40" s="40">
        <v>2129.6663463393866</v>
      </c>
      <c r="I40" s="40">
        <v>0.92243687621091597</v>
      </c>
      <c r="J40" s="40">
        <v>264.25259519195311</v>
      </c>
      <c r="K40" s="40">
        <v>529.76405914323857</v>
      </c>
      <c r="L40" s="40">
        <f>+M40+N40</f>
        <v>8391.3306474677065</v>
      </c>
      <c r="M40" s="40">
        <v>0.12362961803890794</v>
      </c>
      <c r="N40" s="40">
        <v>8391.207017849667</v>
      </c>
      <c r="O40" s="61">
        <v>0</v>
      </c>
      <c r="P40" s="89" t="s">
        <v>112</v>
      </c>
      <c r="Q40" s="94"/>
      <c r="R40" s="36"/>
      <c r="S40" s="41">
        <v>56</v>
      </c>
      <c r="T40" s="38" t="s">
        <v>187</v>
      </c>
      <c r="U40" s="39"/>
      <c r="V40" s="40">
        <v>10746.40419590995</v>
      </c>
      <c r="W40" s="40">
        <v>426.67683207248353</v>
      </c>
      <c r="X40" s="40">
        <f>+Y40+Z40+AA40+AB40+AC40</f>
        <v>11173.081027982431</v>
      </c>
      <c r="Y40" s="40">
        <v>0</v>
      </c>
      <c r="Z40" s="40">
        <v>0</v>
      </c>
      <c r="AA40" s="40">
        <v>115.93624634266311</v>
      </c>
      <c r="AB40" s="40">
        <v>478.98840455381651</v>
      </c>
      <c r="AC40" s="40">
        <f>+AD40+AE40</f>
        <v>10578.156377085952</v>
      </c>
      <c r="AD40" s="40">
        <v>0</v>
      </c>
      <c r="AE40" s="40">
        <v>10578.156377085952</v>
      </c>
      <c r="AF40" s="40">
        <v>0</v>
      </c>
      <c r="AG40" s="43">
        <v>56</v>
      </c>
    </row>
    <row r="41" spans="1:33" s="41" customFormat="1" ht="19.5" customHeight="1" x14ac:dyDescent="0.2">
      <c r="A41" s="36"/>
      <c r="B41" s="96"/>
      <c r="C41" s="38" t="s">
        <v>235</v>
      </c>
      <c r="D41" s="39"/>
      <c r="E41" s="40">
        <v>9717.2768426170969</v>
      </c>
      <c r="F41" s="40">
        <v>386.64914081634845</v>
      </c>
      <c r="G41" s="40">
        <f>+H41+I41+J41+K41+L41</f>
        <v>10103.925983433444</v>
      </c>
      <c r="H41" s="40">
        <v>2126.1507505524364</v>
      </c>
      <c r="I41" s="40">
        <v>0.92243687621091597</v>
      </c>
      <c r="J41" s="40">
        <v>264.25259519195311</v>
      </c>
      <c r="K41" s="40">
        <v>397.63209463717169</v>
      </c>
      <c r="L41" s="40">
        <f>+M41+N41</f>
        <v>7314.9681061756719</v>
      </c>
      <c r="M41" s="40">
        <v>5.5570672241215223E-2</v>
      </c>
      <c r="N41" s="40">
        <v>7314.9125355034303</v>
      </c>
      <c r="O41" s="61">
        <v>0</v>
      </c>
      <c r="P41" s="89"/>
      <c r="Q41" s="94"/>
      <c r="R41" s="36"/>
      <c r="S41" s="41">
        <v>57</v>
      </c>
      <c r="T41" s="38" t="s">
        <v>188</v>
      </c>
      <c r="U41" s="39"/>
      <c r="V41" s="40">
        <v>1085.072010095641</v>
      </c>
      <c r="W41" s="40">
        <v>487.55462045111483</v>
      </c>
      <c r="X41" s="40">
        <f>+Y41+Z41+AA41+AB41+AC41</f>
        <v>1572.6266305467557</v>
      </c>
      <c r="Y41" s="40">
        <v>0</v>
      </c>
      <c r="Z41" s="40">
        <v>0</v>
      </c>
      <c r="AA41" s="40">
        <v>0</v>
      </c>
      <c r="AB41" s="40">
        <v>487.55462045111483</v>
      </c>
      <c r="AC41" s="40">
        <f>+AD41+AE41</f>
        <v>1085.072010095641</v>
      </c>
      <c r="AD41" s="40">
        <v>0</v>
      </c>
      <c r="AE41" s="40">
        <v>1085.072010095641</v>
      </c>
      <c r="AF41" s="40">
        <v>0</v>
      </c>
      <c r="AG41" s="43">
        <v>57</v>
      </c>
    </row>
    <row r="42" spans="1:33" s="41" customFormat="1" ht="19.5" customHeight="1" x14ac:dyDescent="0.2">
      <c r="A42" s="36"/>
      <c r="B42" s="42">
        <v>16</v>
      </c>
      <c r="C42" s="38" t="s">
        <v>10</v>
      </c>
      <c r="D42" s="39"/>
      <c r="E42" s="40">
        <v>74127.822145605285</v>
      </c>
      <c r="F42" s="40">
        <v>788.71910134702148</v>
      </c>
      <c r="G42" s="40">
        <f>+H42+I42+J42+K42+L42</f>
        <v>74916.541246952285</v>
      </c>
      <c r="H42" s="40">
        <v>38425.678673411574</v>
      </c>
      <c r="I42" s="40">
        <v>696.9090648587196</v>
      </c>
      <c r="J42" s="40">
        <v>7125.2529746042228</v>
      </c>
      <c r="K42" s="40">
        <v>870.1564192653409</v>
      </c>
      <c r="L42" s="40">
        <f>+M42+N42</f>
        <v>27798.544114812423</v>
      </c>
      <c r="M42" s="40">
        <v>1.87905316455696E-2</v>
      </c>
      <c r="N42" s="40">
        <v>27798.525324280778</v>
      </c>
      <c r="O42" s="61">
        <v>0</v>
      </c>
      <c r="P42" s="89" t="s">
        <v>115</v>
      </c>
      <c r="Q42" s="94"/>
      <c r="R42" s="36"/>
      <c r="S42" s="41">
        <v>58</v>
      </c>
      <c r="T42" s="38" t="s">
        <v>189</v>
      </c>
      <c r="U42" s="39"/>
      <c r="V42" s="40">
        <v>11213.005132653348</v>
      </c>
      <c r="W42" s="40">
        <v>4397.5863214823466</v>
      </c>
      <c r="X42" s="40">
        <f>+Y42+Z42+AA42+AB42+AC42</f>
        <v>15610.591454135698</v>
      </c>
      <c r="Y42" s="40">
        <v>141.02836262514455</v>
      </c>
      <c r="Z42" s="40">
        <v>0</v>
      </c>
      <c r="AA42" s="40">
        <v>12.806496224588452</v>
      </c>
      <c r="AB42" s="40">
        <v>4404.6211622510737</v>
      </c>
      <c r="AC42" s="40">
        <f>+AD42+AE42</f>
        <v>11052.135433034891</v>
      </c>
      <c r="AD42" s="40">
        <v>0</v>
      </c>
      <c r="AE42" s="40">
        <v>11052.135433034891</v>
      </c>
      <c r="AF42" s="40">
        <v>0</v>
      </c>
      <c r="AG42" s="43">
        <v>58</v>
      </c>
    </row>
    <row r="43" spans="1:33" s="41" customFormat="1" ht="19.5" customHeight="1" x14ac:dyDescent="0.2">
      <c r="A43" s="36"/>
      <c r="B43" s="42"/>
      <c r="C43" s="38" t="s">
        <v>235</v>
      </c>
      <c r="D43" s="39"/>
      <c r="E43" s="40">
        <v>73259.806419868197</v>
      </c>
      <c r="F43" s="40">
        <v>686.41439423689758</v>
      </c>
      <c r="G43" s="40">
        <f>+H43+I43+J43+K43+L43</f>
        <v>73946.220814105036</v>
      </c>
      <c r="H43" s="40">
        <v>38367.739772317764</v>
      </c>
      <c r="I43" s="40">
        <v>696.9090648587196</v>
      </c>
      <c r="J43" s="40">
        <v>7125.2529746042228</v>
      </c>
      <c r="K43" s="40">
        <v>767.77877295897895</v>
      </c>
      <c r="L43" s="40">
        <f>+M43+N43</f>
        <v>26988.540229365361</v>
      </c>
      <c r="M43" s="40">
        <v>1.87905316455696E-2</v>
      </c>
      <c r="N43" s="40">
        <v>26988.521438833715</v>
      </c>
      <c r="O43" s="61">
        <v>0</v>
      </c>
      <c r="P43" s="89"/>
      <c r="Q43" s="94"/>
      <c r="R43" s="36"/>
      <c r="S43" s="41">
        <v>59</v>
      </c>
      <c r="T43" s="38" t="s">
        <v>190</v>
      </c>
      <c r="U43" s="39"/>
      <c r="V43" s="40">
        <v>6351.7245386921913</v>
      </c>
      <c r="W43" s="40">
        <v>1617.163402946692</v>
      </c>
      <c r="X43" s="40">
        <f>+Y43+Z43+AA43+AB43+AC43</f>
        <v>7968.8879416388827</v>
      </c>
      <c r="Y43" s="40">
        <v>0</v>
      </c>
      <c r="Z43" s="40">
        <v>0</v>
      </c>
      <c r="AA43" s="40">
        <v>4.3941836388063982E-2</v>
      </c>
      <c r="AB43" s="40">
        <v>1617.1663671126832</v>
      </c>
      <c r="AC43" s="40">
        <f>+AD43+AE43</f>
        <v>6351.6776326898116</v>
      </c>
      <c r="AD43" s="40">
        <v>0</v>
      </c>
      <c r="AE43" s="40">
        <v>6351.6776326898116</v>
      </c>
      <c r="AF43" s="40">
        <v>0</v>
      </c>
      <c r="AG43" s="43">
        <v>59</v>
      </c>
    </row>
    <row r="44" spans="1:33" s="41" customFormat="1" ht="19.5" customHeight="1" x14ac:dyDescent="0.2">
      <c r="A44" s="36"/>
      <c r="B44" s="42">
        <v>17</v>
      </c>
      <c r="C44" s="38" t="s">
        <v>11</v>
      </c>
      <c r="D44" s="39"/>
      <c r="E44" s="40">
        <v>18451.40302285711</v>
      </c>
      <c r="F44" s="40">
        <v>27.347222676858308</v>
      </c>
      <c r="G44" s="40">
        <f>+H44+I44+J44+K44+L44</f>
        <v>18478.750245533956</v>
      </c>
      <c r="H44" s="40">
        <v>951.95268975875297</v>
      </c>
      <c r="I44" s="40">
        <v>0</v>
      </c>
      <c r="J44" s="40">
        <v>0</v>
      </c>
      <c r="K44" s="40">
        <v>27.463467596205675</v>
      </c>
      <c r="L44" s="40">
        <f>+M44+N44</f>
        <v>17499.334088178999</v>
      </c>
      <c r="M44" s="40">
        <v>0</v>
      </c>
      <c r="N44" s="40">
        <v>17499.334088178999</v>
      </c>
      <c r="O44" s="61">
        <v>0</v>
      </c>
      <c r="P44" s="89" t="s">
        <v>118</v>
      </c>
      <c r="Q44" s="94"/>
      <c r="R44" s="36"/>
      <c r="S44" s="41">
        <v>60</v>
      </c>
      <c r="T44" s="38" t="s">
        <v>191</v>
      </c>
      <c r="U44" s="39"/>
      <c r="V44" s="40">
        <v>17594.077000803609</v>
      </c>
      <c r="W44" s="40">
        <v>4577.087453313281</v>
      </c>
      <c r="X44" s="40">
        <f>+Y44+Z44+AA44+AB44+AC44</f>
        <v>22171.164454116893</v>
      </c>
      <c r="Y44" s="40">
        <v>0</v>
      </c>
      <c r="Z44" s="40">
        <v>0</v>
      </c>
      <c r="AA44" s="40">
        <v>0.163528650297217</v>
      </c>
      <c r="AB44" s="40">
        <v>4805.2729029820202</v>
      </c>
      <c r="AC44" s="40">
        <f>+AD44+AE44</f>
        <v>17365.728022484574</v>
      </c>
      <c r="AD44" s="40">
        <v>0</v>
      </c>
      <c r="AE44" s="40">
        <v>17365.728022484574</v>
      </c>
      <c r="AF44" s="40">
        <v>0</v>
      </c>
      <c r="AG44" s="43">
        <v>60</v>
      </c>
    </row>
    <row r="45" spans="1:33" s="41" customFormat="1" ht="19.5" customHeight="1" x14ac:dyDescent="0.2">
      <c r="A45" s="36"/>
      <c r="B45" s="42"/>
      <c r="C45" s="38" t="s">
        <v>235</v>
      </c>
      <c r="D45" s="39"/>
      <c r="E45" s="40">
        <v>14368.327350664367</v>
      </c>
      <c r="F45" s="40">
        <v>24.198489705735774</v>
      </c>
      <c r="G45" s="40">
        <f>+H45+I45+J45+K45+L45</f>
        <v>14392.525840370097</v>
      </c>
      <c r="H45" s="40">
        <v>949.82792048888609</v>
      </c>
      <c r="I45" s="40">
        <v>0</v>
      </c>
      <c r="J45" s="40">
        <v>0</v>
      </c>
      <c r="K45" s="40">
        <v>24.205140638122138</v>
      </c>
      <c r="L45" s="40">
        <f>+M45+N45</f>
        <v>13418.49277924309</v>
      </c>
      <c r="M45" s="40">
        <v>0</v>
      </c>
      <c r="N45" s="40">
        <v>13418.49277924309</v>
      </c>
      <c r="O45" s="61">
        <v>0</v>
      </c>
      <c r="P45" s="89"/>
      <c r="Q45" s="94"/>
      <c r="R45" s="22"/>
      <c r="S45" s="41">
        <v>61</v>
      </c>
      <c r="T45" s="38" t="s">
        <v>240</v>
      </c>
      <c r="U45" s="39"/>
      <c r="V45" s="40">
        <v>2310.9619045554318</v>
      </c>
      <c r="W45" s="40">
        <v>445.98846953026379</v>
      </c>
      <c r="X45" s="40">
        <f>+Y45+Z45+AA45+AB45+AC45</f>
        <v>2756.9503740856953</v>
      </c>
      <c r="Y45" s="40">
        <v>6.1340962106994263</v>
      </c>
      <c r="Z45" s="40">
        <v>0</v>
      </c>
      <c r="AA45" s="40">
        <v>0.64194625413328243</v>
      </c>
      <c r="AB45" s="40">
        <v>447.2613121872098</v>
      </c>
      <c r="AC45" s="40">
        <f>+AD45+AE45</f>
        <v>2302.9130194336526</v>
      </c>
      <c r="AD45" s="40">
        <v>0</v>
      </c>
      <c r="AE45" s="40">
        <v>2302.9130194336526</v>
      </c>
      <c r="AF45" s="40">
        <v>0</v>
      </c>
      <c r="AG45" s="43">
        <v>61</v>
      </c>
    </row>
    <row r="46" spans="1:33" s="41" customFormat="1" ht="19.5" customHeight="1" x14ac:dyDescent="0.2">
      <c r="A46" s="36"/>
      <c r="B46" s="42">
        <v>18</v>
      </c>
      <c r="C46" s="38" t="s">
        <v>123</v>
      </c>
      <c r="D46" s="39"/>
      <c r="E46" s="40">
        <v>29720.497622411494</v>
      </c>
      <c r="F46" s="40">
        <v>1839.3022612639361</v>
      </c>
      <c r="G46" s="40">
        <f>+H46+I46+J46+K46+L46</f>
        <v>31559.799883675412</v>
      </c>
      <c r="H46" s="40">
        <v>15092.582658592346</v>
      </c>
      <c r="I46" s="40">
        <v>1306.2879450556379</v>
      </c>
      <c r="J46" s="40">
        <v>2264.3333050192209</v>
      </c>
      <c r="K46" s="40">
        <v>1864.615982348568</v>
      </c>
      <c r="L46" s="40">
        <f>+M46+N46</f>
        <v>11031.979992659637</v>
      </c>
      <c r="M46" s="40">
        <v>0.65966150018748748</v>
      </c>
      <c r="N46" s="40">
        <v>11031.32033115945</v>
      </c>
      <c r="O46" s="61">
        <v>0</v>
      </c>
      <c r="P46" s="89" t="s">
        <v>122</v>
      </c>
      <c r="Q46" s="94"/>
      <c r="R46" s="36"/>
      <c r="S46" s="33" t="s">
        <v>120</v>
      </c>
      <c r="T46" s="34" t="s">
        <v>192</v>
      </c>
      <c r="U46" s="31"/>
      <c r="V46" s="75">
        <f>SUM(V47:V52)</f>
        <v>3922.5405268892546</v>
      </c>
      <c r="W46" s="75">
        <f>SUM(W47:W52)</f>
        <v>250.68523921195947</v>
      </c>
      <c r="X46" s="75">
        <f>SUM(X47:X52)</f>
        <v>4173.2257661012127</v>
      </c>
      <c r="Y46" s="75">
        <f>SUM(Y47:Y52)</f>
        <v>0</v>
      </c>
      <c r="Z46" s="75">
        <f>SUM(Z47:Z52)</f>
        <v>0</v>
      </c>
      <c r="AA46" s="75">
        <f>SUM(AA47:AA52)</f>
        <v>302.56630170782779</v>
      </c>
      <c r="AB46" s="75">
        <f>SUM(AB47:AB52)</f>
        <v>357.87318207754674</v>
      </c>
      <c r="AC46" s="75">
        <f>SUM(AC47:AC52)</f>
        <v>3512.7862823158384</v>
      </c>
      <c r="AD46" s="75">
        <f>SUM(AD47:AD52)</f>
        <v>0</v>
      </c>
      <c r="AE46" s="75">
        <f>SUM(AE47:AE52)</f>
        <v>3512.7862823158384</v>
      </c>
      <c r="AF46" s="75">
        <f>SUM(AF47:AF52)</f>
        <v>0</v>
      </c>
      <c r="AG46" s="35" t="s">
        <v>120</v>
      </c>
    </row>
    <row r="47" spans="1:33" s="41" customFormat="1" ht="19.5" customHeight="1" x14ac:dyDescent="0.2">
      <c r="A47" s="36"/>
      <c r="B47" s="42"/>
      <c r="C47" s="38" t="s">
        <v>235</v>
      </c>
      <c r="D47" s="39"/>
      <c r="E47" s="40">
        <v>27012.200138183518</v>
      </c>
      <c r="F47" s="40">
        <v>1617.9239379882367</v>
      </c>
      <c r="G47" s="40">
        <f>+H47+I47+J47+K47+L47</f>
        <v>28630.124076171738</v>
      </c>
      <c r="H47" s="40">
        <v>15033.90903575124</v>
      </c>
      <c r="I47" s="40">
        <v>1306.2879450556379</v>
      </c>
      <c r="J47" s="40">
        <v>2264.3333050192209</v>
      </c>
      <c r="K47" s="40">
        <v>1643.2376590728682</v>
      </c>
      <c r="L47" s="40">
        <f>+M47+N47</f>
        <v>8382.3561312727725</v>
      </c>
      <c r="M47" s="40">
        <v>0.34768237553897452</v>
      </c>
      <c r="N47" s="40">
        <v>8382.0084488972334</v>
      </c>
      <c r="O47" s="61">
        <v>0</v>
      </c>
      <c r="P47" s="89"/>
      <c r="Q47" s="94"/>
      <c r="R47" s="36"/>
      <c r="S47" s="41">
        <v>62</v>
      </c>
      <c r="T47" s="38" t="s">
        <v>193</v>
      </c>
      <c r="U47" s="39"/>
      <c r="V47" s="40">
        <v>1318.6017906305449</v>
      </c>
      <c r="W47" s="40">
        <v>42.855360524011957</v>
      </c>
      <c r="X47" s="40">
        <f>+Y47+Z47+AA47+AB47+AC47</f>
        <v>1361.457151154556</v>
      </c>
      <c r="Y47" s="40">
        <v>0</v>
      </c>
      <c r="Z47" s="40">
        <v>0</v>
      </c>
      <c r="AA47" s="40">
        <v>102.8747390554602</v>
      </c>
      <c r="AB47" s="40">
        <v>55.78799275512749</v>
      </c>
      <c r="AC47" s="40">
        <f>+AD47+AE47</f>
        <v>1202.7944193439682</v>
      </c>
      <c r="AD47" s="40">
        <v>0</v>
      </c>
      <c r="AE47" s="40">
        <v>1202.7944193439682</v>
      </c>
      <c r="AF47" s="40">
        <v>0</v>
      </c>
      <c r="AG47" s="43">
        <v>62</v>
      </c>
    </row>
    <row r="48" spans="1:33" s="41" customFormat="1" ht="19.5" customHeight="1" x14ac:dyDescent="0.2">
      <c r="A48" s="36"/>
      <c r="B48" s="42">
        <v>19</v>
      </c>
      <c r="C48" s="38" t="s">
        <v>12</v>
      </c>
      <c r="D48" s="39"/>
      <c r="E48" s="40">
        <v>14307.498705783533</v>
      </c>
      <c r="F48" s="40">
        <v>214.82394053350794</v>
      </c>
      <c r="G48" s="40">
        <f>+H48+I48+J48+K48+L48</f>
        <v>14522.322646317038</v>
      </c>
      <c r="H48" s="40">
        <v>5606.2597498781524</v>
      </c>
      <c r="I48" s="40">
        <v>0</v>
      </c>
      <c r="J48" s="40">
        <v>6435.5321824256798</v>
      </c>
      <c r="K48" s="40">
        <v>239.19650449118828</v>
      </c>
      <c r="L48" s="40">
        <f>+M48+N48</f>
        <v>2241.3342095220155</v>
      </c>
      <c r="M48" s="40">
        <v>0.34510153846153901</v>
      </c>
      <c r="N48" s="40">
        <v>2240.9891079835538</v>
      </c>
      <c r="O48" s="61">
        <v>0</v>
      </c>
      <c r="P48" s="89" t="s">
        <v>125</v>
      </c>
      <c r="Q48" s="94"/>
      <c r="R48" s="22"/>
      <c r="S48" s="41">
        <v>63</v>
      </c>
      <c r="T48" s="38" t="s">
        <v>49</v>
      </c>
      <c r="U48" s="39"/>
      <c r="V48" s="40">
        <v>452.35155059052374</v>
      </c>
      <c r="W48" s="40">
        <v>17.278413897655838</v>
      </c>
      <c r="X48" s="40">
        <f>+Y48+Z48+AA48+AB48+AC48</f>
        <v>469.62996448817955</v>
      </c>
      <c r="Y48" s="40">
        <v>0</v>
      </c>
      <c r="Z48" s="40">
        <v>0</v>
      </c>
      <c r="AA48" s="40">
        <v>8.7018258967938805E-4</v>
      </c>
      <c r="AB48" s="40">
        <v>85.637430152463722</v>
      </c>
      <c r="AC48" s="40">
        <f>+AD48+AE48</f>
        <v>383.99166415312612</v>
      </c>
      <c r="AD48" s="40">
        <v>0</v>
      </c>
      <c r="AE48" s="40">
        <v>383.99166415312612</v>
      </c>
      <c r="AF48" s="40">
        <v>0</v>
      </c>
      <c r="AG48" s="43">
        <v>63</v>
      </c>
    </row>
    <row r="49" spans="1:33" s="41" customFormat="1" ht="19.5" customHeight="1" x14ac:dyDescent="0.2">
      <c r="A49" s="36"/>
      <c r="B49" s="42"/>
      <c r="C49" s="38" t="s">
        <v>235</v>
      </c>
      <c r="D49" s="39"/>
      <c r="E49" s="40">
        <v>14023.41555384297</v>
      </c>
      <c r="F49" s="40">
        <v>165.85883778666752</v>
      </c>
      <c r="G49" s="40">
        <f>+H49+I49+J49+K49+L49</f>
        <v>14189.274391629633</v>
      </c>
      <c r="H49" s="40">
        <v>5581.12904312108</v>
      </c>
      <c r="I49" s="40">
        <v>0</v>
      </c>
      <c r="J49" s="40">
        <v>6435.5321824256798</v>
      </c>
      <c r="K49" s="40">
        <v>190.23140174434786</v>
      </c>
      <c r="L49" s="40">
        <f>+M49+N49</f>
        <v>1982.381764338526</v>
      </c>
      <c r="M49" s="40">
        <v>0.34510153846153901</v>
      </c>
      <c r="N49" s="40">
        <v>1982.0366628000645</v>
      </c>
      <c r="O49" s="61">
        <v>0</v>
      </c>
      <c r="P49" s="89"/>
      <c r="Q49" s="94"/>
      <c r="R49" s="36"/>
      <c r="S49" s="41">
        <v>64</v>
      </c>
      <c r="T49" s="38" t="s">
        <v>194</v>
      </c>
      <c r="U49" s="39"/>
      <c r="V49" s="40">
        <v>531.34368945732001</v>
      </c>
      <c r="W49" s="40">
        <v>58.515355645317442</v>
      </c>
      <c r="X49" s="40">
        <f>+Y49+Z49+AA49+AB49+AC49</f>
        <v>589.85904510263754</v>
      </c>
      <c r="Y49" s="40">
        <v>0</v>
      </c>
      <c r="Z49" s="40">
        <v>0</v>
      </c>
      <c r="AA49" s="40">
        <v>0</v>
      </c>
      <c r="AB49" s="40">
        <v>81.445808110315625</v>
      </c>
      <c r="AC49" s="40">
        <f>+AD49+AE49</f>
        <v>508.41323699232186</v>
      </c>
      <c r="AD49" s="40">
        <v>0</v>
      </c>
      <c r="AE49" s="40">
        <v>508.41323699232186</v>
      </c>
      <c r="AF49" s="40">
        <v>0</v>
      </c>
      <c r="AG49" s="43">
        <v>64</v>
      </c>
    </row>
    <row r="50" spans="1:33" s="41" customFormat="1" ht="19.5" customHeight="1" x14ac:dyDescent="0.2">
      <c r="A50" s="36"/>
      <c r="B50" s="42">
        <v>20</v>
      </c>
      <c r="C50" s="38" t="s">
        <v>13</v>
      </c>
      <c r="D50" s="39"/>
      <c r="E50" s="40">
        <v>254.01555308871096</v>
      </c>
      <c r="F50" s="40">
        <v>17.932758578528915</v>
      </c>
      <c r="G50" s="40">
        <f>+H50+I50+J50+K50+L50</f>
        <v>271.94831166723992</v>
      </c>
      <c r="H50" s="40">
        <v>20.962106176243267</v>
      </c>
      <c r="I50" s="40">
        <v>0</v>
      </c>
      <c r="J50" s="40">
        <v>0</v>
      </c>
      <c r="K50" s="40">
        <v>17.932758578528915</v>
      </c>
      <c r="L50" s="40">
        <f>+M50+N50</f>
        <v>233.05344691246773</v>
      </c>
      <c r="M50" s="40">
        <v>1.2480847113652629E-2</v>
      </c>
      <c r="N50" s="40">
        <v>233.04096606535407</v>
      </c>
      <c r="O50" s="61">
        <v>0</v>
      </c>
      <c r="P50" s="89" t="s">
        <v>128</v>
      </c>
      <c r="Q50" s="94"/>
      <c r="R50" s="36"/>
      <c r="S50" s="41">
        <v>65</v>
      </c>
      <c r="T50" s="38" t="s">
        <v>195</v>
      </c>
      <c r="U50" s="39"/>
      <c r="V50" s="40">
        <v>521.72135273311096</v>
      </c>
      <c r="W50" s="40">
        <v>41.160136620947931</v>
      </c>
      <c r="X50" s="40">
        <f>+Y50+Z50+AA50+AB50+AC50</f>
        <v>562.88148935405866</v>
      </c>
      <c r="Y50" s="40">
        <v>0</v>
      </c>
      <c r="Z50" s="40">
        <v>0</v>
      </c>
      <c r="AA50" s="40">
        <v>195.656974478314</v>
      </c>
      <c r="AB50" s="40">
        <v>42.110592211517336</v>
      </c>
      <c r="AC50" s="40">
        <f>+AD50+AE50</f>
        <v>325.11392266422729</v>
      </c>
      <c r="AD50" s="40">
        <v>0</v>
      </c>
      <c r="AE50" s="40">
        <v>325.11392266422729</v>
      </c>
      <c r="AF50" s="40">
        <v>0</v>
      </c>
      <c r="AG50" s="43">
        <v>65</v>
      </c>
    </row>
    <row r="51" spans="1:33" s="41" customFormat="1" ht="19.5" customHeight="1" x14ac:dyDescent="0.2">
      <c r="A51" s="36"/>
      <c r="B51" s="42"/>
      <c r="C51" s="38" t="s">
        <v>235</v>
      </c>
      <c r="D51" s="39"/>
      <c r="E51" s="40">
        <v>148.23392497658361</v>
      </c>
      <c r="F51" s="40">
        <v>12.818250244257184</v>
      </c>
      <c r="G51" s="40">
        <f>+H51+I51+J51+K51+L51</f>
        <v>161.05217522084078</v>
      </c>
      <c r="H51" s="40">
        <v>20.962106176243267</v>
      </c>
      <c r="I51" s="40">
        <v>0</v>
      </c>
      <c r="J51" s="40">
        <v>0</v>
      </c>
      <c r="K51" s="40">
        <v>12.818250244257184</v>
      </c>
      <c r="L51" s="40">
        <f>+M51+N51</f>
        <v>127.27181880034033</v>
      </c>
      <c r="M51" s="40">
        <v>6.2982034833043796E-3</v>
      </c>
      <c r="N51" s="40">
        <v>127.26552059685702</v>
      </c>
      <c r="O51" s="61">
        <v>0</v>
      </c>
      <c r="P51" s="89"/>
      <c r="Q51" s="94"/>
      <c r="R51" s="36"/>
      <c r="S51" s="41">
        <v>66</v>
      </c>
      <c r="T51" s="38" t="s">
        <v>196</v>
      </c>
      <c r="U51" s="39"/>
      <c r="V51" s="40">
        <v>62.497403904654917</v>
      </c>
      <c r="W51" s="40">
        <v>4.637764256238234</v>
      </c>
      <c r="X51" s="40">
        <f>+Y51+Z51+AA51+AB51+AC51</f>
        <v>67.135168160893159</v>
      </c>
      <c r="Y51" s="40">
        <v>0</v>
      </c>
      <c r="Z51" s="40">
        <v>0</v>
      </c>
      <c r="AA51" s="40">
        <v>5.4115380980213101E-4</v>
      </c>
      <c r="AB51" s="40">
        <v>4.637764256238234</v>
      </c>
      <c r="AC51" s="40">
        <f>+AD51+AE51</f>
        <v>62.496862750845118</v>
      </c>
      <c r="AD51" s="40">
        <v>0</v>
      </c>
      <c r="AE51" s="40">
        <v>62.496862750845118</v>
      </c>
      <c r="AF51" s="40">
        <v>0</v>
      </c>
      <c r="AG51" s="43">
        <v>66</v>
      </c>
    </row>
    <row r="52" spans="1:33" s="41" customFormat="1" ht="19.5" customHeight="1" x14ac:dyDescent="0.2">
      <c r="A52" s="36"/>
      <c r="B52" s="42">
        <v>21</v>
      </c>
      <c r="C52" s="38" t="s">
        <v>14</v>
      </c>
      <c r="D52" s="39"/>
      <c r="E52" s="40">
        <v>67870.504688906396</v>
      </c>
      <c r="F52" s="40">
        <v>2683.1550717333289</v>
      </c>
      <c r="G52" s="40">
        <f>+H52+I52+J52+K52+L52</f>
        <v>70553.659760639726</v>
      </c>
      <c r="H52" s="40">
        <v>12000.224763399478</v>
      </c>
      <c r="I52" s="40">
        <v>1555.3720242916793</v>
      </c>
      <c r="J52" s="40">
        <v>321.30300523511266</v>
      </c>
      <c r="K52" s="40">
        <v>2765.2782183613031</v>
      </c>
      <c r="L52" s="40">
        <f>+M52+N52</f>
        <v>53911.481749352155</v>
      </c>
      <c r="M52" s="40">
        <v>165.01532133032654</v>
      </c>
      <c r="N52" s="40">
        <v>53746.466428021828</v>
      </c>
      <c r="O52" s="61">
        <v>0</v>
      </c>
      <c r="P52" s="89" t="s">
        <v>130</v>
      </c>
      <c r="Q52" s="94"/>
      <c r="R52" s="22"/>
      <c r="S52" s="41">
        <v>67</v>
      </c>
      <c r="T52" s="38" t="s">
        <v>239</v>
      </c>
      <c r="U52" s="39"/>
      <c r="V52" s="40">
        <v>1036.0247395731001</v>
      </c>
      <c r="W52" s="40">
        <v>86.238208267788067</v>
      </c>
      <c r="X52" s="40">
        <f>+Y52+Z52+AA52+AB52+AC52</f>
        <v>1122.2629478408883</v>
      </c>
      <c r="Y52" s="40">
        <v>0</v>
      </c>
      <c r="Z52" s="40">
        <v>0</v>
      </c>
      <c r="AA52" s="40">
        <v>4.0331768376541097</v>
      </c>
      <c r="AB52" s="40">
        <v>88.253594591884308</v>
      </c>
      <c r="AC52" s="40">
        <f>+AD52+AE52</f>
        <v>1029.9761764113498</v>
      </c>
      <c r="AD52" s="40">
        <v>0</v>
      </c>
      <c r="AE52" s="40">
        <v>1029.9761764113498</v>
      </c>
      <c r="AF52" s="40">
        <v>0</v>
      </c>
      <c r="AG52" s="43">
        <v>67</v>
      </c>
    </row>
    <row r="53" spans="1:33" s="41" customFormat="1" ht="19.5" customHeight="1" x14ac:dyDescent="0.2">
      <c r="A53" s="36"/>
      <c r="B53" s="42"/>
      <c r="C53" s="38" t="s">
        <v>235</v>
      </c>
      <c r="D53" s="39"/>
      <c r="E53" s="40">
        <v>59324.569002118806</v>
      </c>
      <c r="F53" s="40">
        <v>2412.4535798543429</v>
      </c>
      <c r="G53" s="40">
        <f>+H53+I53+J53+K53+L53</f>
        <v>61737.022581973157</v>
      </c>
      <c r="H53" s="40">
        <v>11982.121581639714</v>
      </c>
      <c r="I53" s="40">
        <v>1555.3720242916793</v>
      </c>
      <c r="J53" s="40">
        <v>321.30300523511266</v>
      </c>
      <c r="K53" s="40">
        <v>2494.4921074013323</v>
      </c>
      <c r="L53" s="40">
        <f>+M53+N53</f>
        <v>45383.733863405316</v>
      </c>
      <c r="M53" s="40">
        <v>165.01532133032654</v>
      </c>
      <c r="N53" s="40">
        <v>45218.718542074988</v>
      </c>
      <c r="O53" s="61">
        <v>0</v>
      </c>
      <c r="P53" s="89"/>
      <c r="Q53" s="94"/>
      <c r="R53" s="36"/>
      <c r="S53" s="33" t="s">
        <v>37</v>
      </c>
      <c r="T53" s="34" t="s">
        <v>197</v>
      </c>
      <c r="U53" s="31"/>
      <c r="V53" s="75">
        <f>SUM(V54:V56)</f>
        <v>31557.341257811204</v>
      </c>
      <c r="W53" s="75">
        <f>SUM(W54:W56)</f>
        <v>8494.0070114058872</v>
      </c>
      <c r="X53" s="75">
        <f>SUM(X54:X56)</f>
        <v>40051.348269217102</v>
      </c>
      <c r="Y53" s="75">
        <f>SUM(Y54:Y56)</f>
        <v>0</v>
      </c>
      <c r="Z53" s="75">
        <f>SUM(Z54:Z56)</f>
        <v>3.9880723643641698</v>
      </c>
      <c r="AA53" s="75">
        <f>SUM(AA54:AA56)</f>
        <v>5990.1950519397888</v>
      </c>
      <c r="AB53" s="75">
        <f>SUM(AB54:AB56)</f>
        <v>8830.9747381760644</v>
      </c>
      <c r="AC53" s="75">
        <f>SUM(AC54:AC56)</f>
        <v>25226.190406736889</v>
      </c>
      <c r="AD53" s="75">
        <f>SUM(AD54:AD56)</f>
        <v>0</v>
      </c>
      <c r="AE53" s="75">
        <f>SUM(AE54:AE56)</f>
        <v>25226.190406736889</v>
      </c>
      <c r="AF53" s="75">
        <f>SUM(AF54:AF56)</f>
        <v>0</v>
      </c>
      <c r="AG53" s="35" t="s">
        <v>37</v>
      </c>
    </row>
    <row r="54" spans="1:33" s="41" customFormat="1" ht="19.5" customHeight="1" x14ac:dyDescent="0.2">
      <c r="A54" s="36"/>
      <c r="B54" s="42">
        <v>22</v>
      </c>
      <c r="C54" s="38" t="s">
        <v>15</v>
      </c>
      <c r="D54" s="39"/>
      <c r="E54" s="40">
        <v>21108.866836733159</v>
      </c>
      <c r="F54" s="40">
        <v>632.41459949591183</v>
      </c>
      <c r="G54" s="40">
        <f>+H54+I54+J54+K54+L54</f>
        <v>21741.281436229052</v>
      </c>
      <c r="H54" s="40">
        <v>1938.0850469206982</v>
      </c>
      <c r="I54" s="40">
        <v>0</v>
      </c>
      <c r="J54" s="40">
        <v>124.77018342886944</v>
      </c>
      <c r="K54" s="40">
        <v>702.26744569297932</v>
      </c>
      <c r="L54" s="40">
        <f>+M54+N54</f>
        <v>18976.158760186503</v>
      </c>
      <c r="M54" s="40">
        <v>0.22681975957044659</v>
      </c>
      <c r="N54" s="40">
        <v>18975.931940426934</v>
      </c>
      <c r="O54" s="61">
        <v>0</v>
      </c>
      <c r="P54" s="89" t="s">
        <v>132</v>
      </c>
      <c r="Q54" s="94"/>
      <c r="R54" s="36"/>
      <c r="S54" s="41">
        <v>68</v>
      </c>
      <c r="T54" s="38" t="s">
        <v>39</v>
      </c>
      <c r="U54" s="39"/>
      <c r="V54" s="40">
        <v>1273.2235098120991</v>
      </c>
      <c r="W54" s="40">
        <v>905.80054282811943</v>
      </c>
      <c r="X54" s="40">
        <f>+Y54+Z54+AA54+AB54+AC54</f>
        <v>2179.0240526402185</v>
      </c>
      <c r="Y54" s="40">
        <v>0</v>
      </c>
      <c r="Z54" s="40">
        <v>0</v>
      </c>
      <c r="AA54" s="40">
        <v>0</v>
      </c>
      <c r="AB54" s="40">
        <v>905.83797391805558</v>
      </c>
      <c r="AC54" s="40">
        <f>+AD54+AE54</f>
        <v>1273.1860787221631</v>
      </c>
      <c r="AD54" s="40">
        <v>0</v>
      </c>
      <c r="AE54" s="40">
        <v>1273.1860787221631</v>
      </c>
      <c r="AF54" s="40">
        <v>0</v>
      </c>
      <c r="AG54" s="43">
        <v>68</v>
      </c>
    </row>
    <row r="55" spans="1:33" s="41" customFormat="1" ht="19.5" customHeight="1" x14ac:dyDescent="0.2">
      <c r="A55" s="36"/>
      <c r="B55" s="42"/>
      <c r="C55" s="38" t="s">
        <v>235</v>
      </c>
      <c r="D55" s="39"/>
      <c r="E55" s="40">
        <v>18419.585291873362</v>
      </c>
      <c r="F55" s="40">
        <v>493.28431505870503</v>
      </c>
      <c r="G55" s="40">
        <f>+H55+I55+J55+K55+L55</f>
        <v>18912.869606932054</v>
      </c>
      <c r="H55" s="40">
        <v>1935.9379882920377</v>
      </c>
      <c r="I55" s="40">
        <v>0</v>
      </c>
      <c r="J55" s="40">
        <v>124.77018342886944</v>
      </c>
      <c r="K55" s="40">
        <v>563.13716125577253</v>
      </c>
      <c r="L55" s="40">
        <f>+M55+N55</f>
        <v>16289.024273955374</v>
      </c>
      <c r="M55" s="40">
        <v>0.14121951981020681</v>
      </c>
      <c r="N55" s="40">
        <v>16288.883054435564</v>
      </c>
      <c r="O55" s="61">
        <v>0</v>
      </c>
      <c r="P55" s="89"/>
      <c r="Q55" s="94"/>
      <c r="R55" s="36"/>
      <c r="S55" s="41">
        <v>69</v>
      </c>
      <c r="T55" s="38" t="s">
        <v>40</v>
      </c>
      <c r="U55" s="39"/>
      <c r="V55" s="40">
        <v>26681.746903263294</v>
      </c>
      <c r="W55" s="40">
        <v>6961.2929093113007</v>
      </c>
      <c r="X55" s="40">
        <f>+Y55+Z55+AA55+AB55+AC55</f>
        <v>33643.039812574607</v>
      </c>
      <c r="Y55" s="40">
        <v>0</v>
      </c>
      <c r="Z55" s="40">
        <v>3.9880723643641698</v>
      </c>
      <c r="AA55" s="40">
        <v>5990.1950519397888</v>
      </c>
      <c r="AB55" s="40">
        <v>7298.2150456213894</v>
      </c>
      <c r="AC55" s="40">
        <f>+AD55+AE55</f>
        <v>20350.641642649065</v>
      </c>
      <c r="AD55" s="40">
        <v>0</v>
      </c>
      <c r="AE55" s="40">
        <v>20350.641642649065</v>
      </c>
      <c r="AF55" s="40">
        <v>0</v>
      </c>
      <c r="AG55" s="43">
        <v>69</v>
      </c>
    </row>
    <row r="56" spans="1:33" s="41" customFormat="1" ht="19.5" customHeight="1" x14ac:dyDescent="0.2">
      <c r="A56" s="36"/>
      <c r="B56" s="42">
        <v>23</v>
      </c>
      <c r="C56" s="38" t="s">
        <v>16</v>
      </c>
      <c r="D56" s="39"/>
      <c r="E56" s="40">
        <v>32605.557672711646</v>
      </c>
      <c r="F56" s="40">
        <v>278.56111211114535</v>
      </c>
      <c r="G56" s="40">
        <f>+H56+I56+J56+K56+L56</f>
        <v>32884.118784822786</v>
      </c>
      <c r="H56" s="40">
        <v>2562.9165096809697</v>
      </c>
      <c r="I56" s="40">
        <v>0</v>
      </c>
      <c r="J56" s="40">
        <v>420.32421579893088</v>
      </c>
      <c r="K56" s="40">
        <v>312.79395769060108</v>
      </c>
      <c r="L56" s="40">
        <f>+M56+N56</f>
        <v>29588.084101652286</v>
      </c>
      <c r="M56" s="40">
        <v>1.8107911287339706</v>
      </c>
      <c r="N56" s="40">
        <v>29586.273310523553</v>
      </c>
      <c r="O56" s="61">
        <v>0</v>
      </c>
      <c r="P56" s="89" t="s">
        <v>133</v>
      </c>
      <c r="Q56" s="94"/>
      <c r="R56" s="22"/>
      <c r="S56" s="41">
        <v>70</v>
      </c>
      <c r="T56" s="38" t="s">
        <v>198</v>
      </c>
      <c r="U56" s="39"/>
      <c r="V56" s="40">
        <v>3602.3708447358104</v>
      </c>
      <c r="W56" s="40">
        <v>626.91355926646702</v>
      </c>
      <c r="X56" s="40">
        <f>+Y56+Z56+AA56+AB56+AC56</f>
        <v>4229.2844040022774</v>
      </c>
      <c r="Y56" s="40">
        <v>0</v>
      </c>
      <c r="Z56" s="40">
        <v>0</v>
      </c>
      <c r="AA56" s="40">
        <v>0</v>
      </c>
      <c r="AB56" s="40">
        <v>626.92171863661815</v>
      </c>
      <c r="AC56" s="40">
        <f>+AD56+AE56</f>
        <v>3602.3626853656592</v>
      </c>
      <c r="AD56" s="40">
        <v>0</v>
      </c>
      <c r="AE56" s="40">
        <v>3602.3626853656592</v>
      </c>
      <c r="AF56" s="40">
        <v>0</v>
      </c>
      <c r="AG56" s="43">
        <v>70</v>
      </c>
    </row>
    <row r="57" spans="1:33" s="41" customFormat="1" ht="19.5" customHeight="1" x14ac:dyDescent="0.2">
      <c r="A57" s="36"/>
      <c r="B57" s="42"/>
      <c r="C57" s="38" t="s">
        <v>235</v>
      </c>
      <c r="D57" s="39"/>
      <c r="E57" s="40">
        <v>30629.989131733611</v>
      </c>
      <c r="F57" s="40">
        <v>236.17043359642474</v>
      </c>
      <c r="G57" s="40">
        <f>+H57+I57+J57+K57+L57</f>
        <v>30866.159565330036</v>
      </c>
      <c r="H57" s="40">
        <v>2557.5293181493371</v>
      </c>
      <c r="I57" s="40">
        <v>0</v>
      </c>
      <c r="J57" s="40">
        <v>420.32421579893088</v>
      </c>
      <c r="K57" s="40">
        <v>270.39968239567713</v>
      </c>
      <c r="L57" s="40">
        <f>+M57+N57</f>
        <v>27617.906348986089</v>
      </c>
      <c r="M57" s="40">
        <v>1.5586103030121299</v>
      </c>
      <c r="N57" s="40">
        <v>27616.347738683078</v>
      </c>
      <c r="O57" s="61">
        <v>0</v>
      </c>
      <c r="P57" s="89"/>
      <c r="Q57" s="94"/>
      <c r="R57" s="36"/>
      <c r="S57" s="33" t="s">
        <v>38</v>
      </c>
      <c r="T57" s="34" t="s">
        <v>199</v>
      </c>
      <c r="U57" s="31"/>
      <c r="V57" s="75">
        <f>SUM(V58:V61)</f>
        <v>16759.173099111977</v>
      </c>
      <c r="W57" s="75">
        <f>SUM(W58:W61)</f>
        <v>18288.981183667092</v>
      </c>
      <c r="X57" s="75">
        <f>SUM(X58:X61)</f>
        <v>35048.154282779054</v>
      </c>
      <c r="Y57" s="75">
        <f>SUM(Y58:Y61)</f>
        <v>84.205392527063452</v>
      </c>
      <c r="Z57" s="75">
        <f>SUM(Z58:Z61)</f>
        <v>1.1400024235664799E-4</v>
      </c>
      <c r="AA57" s="75">
        <f>SUM(AA58:AA61)</f>
        <v>305.17618493576282</v>
      </c>
      <c r="AB57" s="75">
        <f>SUM(AB58:AB61)</f>
        <v>18503.706676565307</v>
      </c>
      <c r="AC57" s="75">
        <f>SUM(AC58:AC61)</f>
        <v>16155.065914750679</v>
      </c>
      <c r="AD57" s="75">
        <f>SUM(AD58:AD61)</f>
        <v>0</v>
      </c>
      <c r="AE57" s="75">
        <f>SUM(AE58:AE61)</f>
        <v>16155.065914750679</v>
      </c>
      <c r="AF57" s="75">
        <f>SUM(AF58:AF61)</f>
        <v>0</v>
      </c>
      <c r="AG57" s="35" t="s">
        <v>38</v>
      </c>
    </row>
    <row r="58" spans="1:33" s="41" customFormat="1" ht="19.5" customHeight="1" x14ac:dyDescent="0.2">
      <c r="A58" s="36"/>
      <c r="B58" s="42">
        <v>24</v>
      </c>
      <c r="C58" s="38" t="s">
        <v>17</v>
      </c>
      <c r="D58" s="39"/>
      <c r="E58" s="40">
        <v>33047.472108539987</v>
      </c>
      <c r="F58" s="40">
        <v>3063.1201463864736</v>
      </c>
      <c r="G58" s="40">
        <f>+H58+I58+J58+K58+L58</f>
        <v>36110.592254926451</v>
      </c>
      <c r="H58" s="40">
        <v>5360.9978156969919</v>
      </c>
      <c r="I58" s="40">
        <v>0</v>
      </c>
      <c r="J58" s="40">
        <v>225.65900087868044</v>
      </c>
      <c r="K58" s="40">
        <v>3094.9233877480751</v>
      </c>
      <c r="L58" s="40">
        <f>+M58+N58</f>
        <v>27429.012050602701</v>
      </c>
      <c r="M58" s="40">
        <v>13.148347580311562</v>
      </c>
      <c r="N58" s="40">
        <v>27415.863703022391</v>
      </c>
      <c r="O58" s="61">
        <v>0</v>
      </c>
      <c r="P58" s="89" t="s">
        <v>135</v>
      </c>
      <c r="Q58" s="94"/>
      <c r="R58" s="36"/>
      <c r="S58" s="41">
        <v>71</v>
      </c>
      <c r="T58" s="38" t="s">
        <v>200</v>
      </c>
      <c r="U58" s="39"/>
      <c r="V58" s="40">
        <v>9136.9621978884734</v>
      </c>
      <c r="W58" s="40">
        <v>232.37413375961185</v>
      </c>
      <c r="X58" s="40">
        <f>+Y58+Z58+AA58+AB58+AC58</f>
        <v>9369.3363316480827</v>
      </c>
      <c r="Y58" s="40">
        <v>63.188654592526412</v>
      </c>
      <c r="Z58" s="40">
        <v>1.1400024235664799E-4</v>
      </c>
      <c r="AA58" s="40">
        <v>304.75036569447298</v>
      </c>
      <c r="AB58" s="40">
        <v>444.12636175269438</v>
      </c>
      <c r="AC58" s="40">
        <f>+AD58+AE58</f>
        <v>8557.2708356081475</v>
      </c>
      <c r="AD58" s="40">
        <v>0</v>
      </c>
      <c r="AE58" s="40">
        <v>8557.2708356081475</v>
      </c>
      <c r="AF58" s="40">
        <v>0</v>
      </c>
      <c r="AG58" s="43">
        <v>71</v>
      </c>
    </row>
    <row r="59" spans="1:33" s="41" customFormat="1" ht="19.5" customHeight="1" x14ac:dyDescent="0.2">
      <c r="A59" s="36"/>
      <c r="B59" s="42"/>
      <c r="C59" s="38" t="s">
        <v>235</v>
      </c>
      <c r="D59" s="39"/>
      <c r="E59" s="40">
        <v>29624.407014868659</v>
      </c>
      <c r="F59" s="40">
        <v>2482.6451404485802</v>
      </c>
      <c r="G59" s="40">
        <f>+H59+I59+J59+K59+L59</f>
        <v>32107.05215531724</v>
      </c>
      <c r="H59" s="40">
        <v>5339.1506556759887</v>
      </c>
      <c r="I59" s="40">
        <v>0</v>
      </c>
      <c r="J59" s="40">
        <v>225.65900087868044</v>
      </c>
      <c r="K59" s="40">
        <v>2514.4482455295874</v>
      </c>
      <c r="L59" s="40">
        <f>+M59+N59</f>
        <v>24027.794253232983</v>
      </c>
      <c r="M59" s="40">
        <v>12.687176043184197</v>
      </c>
      <c r="N59" s="40">
        <v>24015.107077189798</v>
      </c>
      <c r="O59" s="61">
        <v>0</v>
      </c>
      <c r="P59" s="89"/>
      <c r="Q59" s="94"/>
      <c r="R59" s="22"/>
      <c r="S59" s="41">
        <v>72</v>
      </c>
      <c r="T59" s="38" t="s">
        <v>201</v>
      </c>
      <c r="U59" s="39"/>
      <c r="V59" s="40">
        <v>2469.5006729325801</v>
      </c>
      <c r="W59" s="40">
        <v>589.71445241505194</v>
      </c>
      <c r="X59" s="40">
        <f>+Y59+Z59+AA59+AB59+AC59</f>
        <v>3059.2151253476322</v>
      </c>
      <c r="Y59" s="40">
        <v>0</v>
      </c>
      <c r="Z59" s="40">
        <v>0</v>
      </c>
      <c r="AA59" s="40">
        <v>0</v>
      </c>
      <c r="AB59" s="40">
        <v>589.72266296305622</v>
      </c>
      <c r="AC59" s="40">
        <f>+AD59+AE59</f>
        <v>2469.4924623845759</v>
      </c>
      <c r="AD59" s="40">
        <v>0</v>
      </c>
      <c r="AE59" s="40">
        <v>2469.4924623845759</v>
      </c>
      <c r="AF59" s="40">
        <v>0</v>
      </c>
      <c r="AG59" s="43">
        <v>72</v>
      </c>
    </row>
    <row r="60" spans="1:33" s="41" customFormat="1" ht="19.5" customHeight="1" x14ac:dyDescent="0.2">
      <c r="A60" s="36"/>
      <c r="B60" s="42">
        <v>25</v>
      </c>
      <c r="C60" s="38" t="s">
        <v>138</v>
      </c>
      <c r="D60" s="39"/>
      <c r="E60" s="40">
        <v>6878.0046236973612</v>
      </c>
      <c r="F60" s="40">
        <v>911.46889736083313</v>
      </c>
      <c r="G60" s="40">
        <f>+H60+I60+J60+K60+L60</f>
        <v>7789.4735210581857</v>
      </c>
      <c r="H60" s="40">
        <v>557.71895681155934</v>
      </c>
      <c r="I60" s="40">
        <v>0</v>
      </c>
      <c r="J60" s="40">
        <v>327.52494498524459</v>
      </c>
      <c r="K60" s="40">
        <v>1382.5124148318366</v>
      </c>
      <c r="L60" s="40">
        <f>+M60+N60</f>
        <v>5521.7172044295457</v>
      </c>
      <c r="M60" s="40">
        <v>11.082010059492903</v>
      </c>
      <c r="N60" s="40">
        <v>5510.6351943700529</v>
      </c>
      <c r="O60" s="61">
        <v>0</v>
      </c>
      <c r="P60" s="89" t="s">
        <v>137</v>
      </c>
      <c r="Q60" s="94"/>
      <c r="R60" s="36"/>
      <c r="S60" s="41">
        <v>73</v>
      </c>
      <c r="T60" s="38" t="s">
        <v>202</v>
      </c>
      <c r="U60" s="39"/>
      <c r="V60" s="40">
        <v>269.13796867475975</v>
      </c>
      <c r="W60" s="40">
        <v>14.673704042239271</v>
      </c>
      <c r="X60" s="40">
        <f>+Y60+Z60+AA60+AB60+AC60</f>
        <v>283.811672716999</v>
      </c>
      <c r="Y60" s="40">
        <v>0</v>
      </c>
      <c r="Z60" s="40">
        <v>0</v>
      </c>
      <c r="AA60" s="40">
        <v>0</v>
      </c>
      <c r="AB60" s="40">
        <v>14.790410220361009</v>
      </c>
      <c r="AC60" s="40">
        <f>+AD60+AE60</f>
        <v>269.02126249663797</v>
      </c>
      <c r="AD60" s="40">
        <v>0</v>
      </c>
      <c r="AE60" s="40">
        <v>269.02126249663797</v>
      </c>
      <c r="AF60" s="40">
        <v>0</v>
      </c>
      <c r="AG60" s="43">
        <v>73</v>
      </c>
    </row>
    <row r="61" spans="1:33" s="41" customFormat="1" ht="19.5" customHeight="1" x14ac:dyDescent="0.2">
      <c r="A61" s="36"/>
      <c r="B61" s="42"/>
      <c r="C61" s="38" t="s">
        <v>235</v>
      </c>
      <c r="D61" s="39"/>
      <c r="E61" s="40">
        <v>6334.8057866025547</v>
      </c>
      <c r="F61" s="40">
        <v>812.70564122847304</v>
      </c>
      <c r="G61" s="40">
        <f>+H61+I61+J61+K61+L61</f>
        <v>7147.511427831022</v>
      </c>
      <c r="H61" s="40">
        <v>553.82991640825605</v>
      </c>
      <c r="I61" s="40">
        <v>0</v>
      </c>
      <c r="J61" s="40">
        <v>327.52494498524459</v>
      </c>
      <c r="K61" s="40">
        <v>1283.7383295875982</v>
      </c>
      <c r="L61" s="40">
        <f>+M61+N61</f>
        <v>4982.4182368499232</v>
      </c>
      <c r="M61" s="40">
        <v>10.505915428002387</v>
      </c>
      <c r="N61" s="40">
        <v>4971.9123214219208</v>
      </c>
      <c r="O61" s="61">
        <v>0</v>
      </c>
      <c r="P61" s="89"/>
      <c r="Q61" s="94"/>
      <c r="R61" s="36"/>
      <c r="S61" s="41">
        <v>74</v>
      </c>
      <c r="T61" s="38" t="s">
        <v>203</v>
      </c>
      <c r="U61" s="39"/>
      <c r="V61" s="40">
        <v>4883.5722596161613</v>
      </c>
      <c r="W61" s="40">
        <v>17452.21889345019</v>
      </c>
      <c r="X61" s="40">
        <f>+Y61+Z61+AA61+AB61+AC61</f>
        <v>22335.79115306634</v>
      </c>
      <c r="Y61" s="40">
        <v>21.016737934537048</v>
      </c>
      <c r="Z61" s="40">
        <v>0</v>
      </c>
      <c r="AA61" s="40">
        <v>0.42581924128985449</v>
      </c>
      <c r="AB61" s="40">
        <v>17455.067241629196</v>
      </c>
      <c r="AC61" s="40">
        <f>+AD61+AE61</f>
        <v>4859.2813542613167</v>
      </c>
      <c r="AD61" s="40">
        <v>0</v>
      </c>
      <c r="AE61" s="40">
        <v>4859.2813542613167</v>
      </c>
      <c r="AF61" s="40">
        <v>0</v>
      </c>
      <c r="AG61" s="43">
        <v>74</v>
      </c>
    </row>
    <row r="62" spans="1:33" s="41" customFormat="1" ht="19.5" customHeight="1" x14ac:dyDescent="0.2">
      <c r="A62" s="36"/>
      <c r="B62" s="42">
        <v>26</v>
      </c>
      <c r="C62" s="38" t="s">
        <v>142</v>
      </c>
      <c r="D62" s="39"/>
      <c r="E62" s="40">
        <v>7362.4788791119445</v>
      </c>
      <c r="F62" s="40">
        <v>1812.2990721424158</v>
      </c>
      <c r="G62" s="40">
        <f>+H62+I62+J62+K62+L62</f>
        <v>9174.7779512543584</v>
      </c>
      <c r="H62" s="40">
        <v>340.64782463890981</v>
      </c>
      <c r="I62" s="40">
        <v>0.58938753684166112</v>
      </c>
      <c r="J62" s="40">
        <v>3.1789480484763111</v>
      </c>
      <c r="K62" s="40">
        <v>1885.650180654658</v>
      </c>
      <c r="L62" s="40">
        <f>+M62+N62</f>
        <v>6944.7116103754724</v>
      </c>
      <c r="M62" s="40">
        <v>11.535841328386768</v>
      </c>
      <c r="N62" s="40">
        <v>6933.1757690470859</v>
      </c>
      <c r="O62" s="61">
        <v>0</v>
      </c>
      <c r="P62" s="89" t="s">
        <v>141</v>
      </c>
      <c r="Q62" s="94"/>
      <c r="R62" s="22"/>
      <c r="S62" s="33" t="s">
        <v>1</v>
      </c>
      <c r="T62" s="34" t="s">
        <v>204</v>
      </c>
      <c r="U62" s="31"/>
      <c r="V62" s="75">
        <f>SUM(V63:V65)</f>
        <v>158905.46036318142</v>
      </c>
      <c r="W62" s="75">
        <f>SUM(W63:W65)</f>
        <v>1166.5030550562265</v>
      </c>
      <c r="X62" s="75">
        <f>SUM(X63:X65)</f>
        <v>160071.9634182376</v>
      </c>
      <c r="Y62" s="75">
        <f>SUM(Y63:Y65)</f>
        <v>388.12859571462644</v>
      </c>
      <c r="Z62" s="75">
        <f>SUM(Z63:Z65)</f>
        <v>521.72393445558725</v>
      </c>
      <c r="AA62" s="75">
        <f>SUM(AA63:AA65)</f>
        <v>1192.0666318450244</v>
      </c>
      <c r="AB62" s="75">
        <f>SUM(AB63:AB65)</f>
        <v>1245.5373504733079</v>
      </c>
      <c r="AC62" s="75">
        <f>SUM(AC63:AC65)</f>
        <v>156724.50690574906</v>
      </c>
      <c r="AD62" s="75">
        <f>SUM(AD63:AD65)</f>
        <v>0</v>
      </c>
      <c r="AE62" s="75">
        <f>SUM(AE63:AE65)</f>
        <v>156724.50690574906</v>
      </c>
      <c r="AF62" s="75">
        <f>SUM(AF63:AF65)</f>
        <v>0</v>
      </c>
      <c r="AG62" s="35" t="s">
        <v>1</v>
      </c>
    </row>
    <row r="63" spans="1:33" s="41" customFormat="1" ht="19.5" customHeight="1" x14ac:dyDescent="0.2">
      <c r="A63" s="36"/>
      <c r="B63" s="42"/>
      <c r="C63" s="38" t="s">
        <v>235</v>
      </c>
      <c r="D63" s="39"/>
      <c r="E63" s="40">
        <v>5973.6994531707778</v>
      </c>
      <c r="F63" s="40">
        <v>1548.6993888111351</v>
      </c>
      <c r="G63" s="40">
        <f>+H63+I63+J63+K63+L63</f>
        <v>7522.3988419819107</v>
      </c>
      <c r="H63" s="40">
        <v>339.96643639272156</v>
      </c>
      <c r="I63" s="40">
        <v>3.0708545569430101E-2</v>
      </c>
      <c r="J63" s="40">
        <v>3.1789480484763111</v>
      </c>
      <c r="K63" s="40">
        <v>1619.7397491605254</v>
      </c>
      <c r="L63" s="40">
        <f>+M63+N63</f>
        <v>5559.4829998346177</v>
      </c>
      <c r="M63" s="40">
        <v>10.136093109540782</v>
      </c>
      <c r="N63" s="40">
        <v>5549.3469067250771</v>
      </c>
      <c r="O63" s="61">
        <v>0</v>
      </c>
      <c r="P63" s="89"/>
      <c r="Q63" s="94"/>
      <c r="R63" s="36"/>
      <c r="S63" s="41">
        <v>75</v>
      </c>
      <c r="T63" s="38" t="s">
        <v>205</v>
      </c>
      <c r="U63" s="39"/>
      <c r="V63" s="40">
        <v>60188.512596253051</v>
      </c>
      <c r="W63" s="40">
        <v>198.2115996850128</v>
      </c>
      <c r="X63" s="40">
        <f>+Y63+Z63+AA63+AB63+AC63</f>
        <v>60386.724195938026</v>
      </c>
      <c r="Y63" s="40">
        <v>19.408399913934112</v>
      </c>
      <c r="Z63" s="40">
        <v>309.85903056407022</v>
      </c>
      <c r="AA63" s="40">
        <v>1129.4224967786847</v>
      </c>
      <c r="AB63" s="40">
        <v>277.16687590034422</v>
      </c>
      <c r="AC63" s="40">
        <f>+AD63+AE63</f>
        <v>58650.867392780994</v>
      </c>
      <c r="AD63" s="40">
        <v>0</v>
      </c>
      <c r="AE63" s="40">
        <v>58650.867392780994</v>
      </c>
      <c r="AF63" s="40">
        <v>0</v>
      </c>
      <c r="AG63" s="43">
        <v>75</v>
      </c>
    </row>
    <row r="64" spans="1:33" s="41" customFormat="1" ht="19.5" customHeight="1" x14ac:dyDescent="0.2">
      <c r="A64" s="36"/>
      <c r="B64" s="42">
        <v>27</v>
      </c>
      <c r="C64" s="38" t="s">
        <v>145</v>
      </c>
      <c r="D64" s="39"/>
      <c r="E64" s="40">
        <v>4568.8225281702344</v>
      </c>
      <c r="F64" s="40">
        <v>403.43119224560064</v>
      </c>
      <c r="G64" s="40">
        <f>+H64+I64+J64+K64+L64</f>
        <v>4972.253720415838</v>
      </c>
      <c r="H64" s="40">
        <v>1471.6387255320838</v>
      </c>
      <c r="I64" s="40">
        <v>1.4387326443086901</v>
      </c>
      <c r="J64" s="40">
        <v>58.42358677707707</v>
      </c>
      <c r="K64" s="40">
        <v>462.728622420205</v>
      </c>
      <c r="L64" s="40">
        <f>+M64+N64</f>
        <v>2978.0240530421638</v>
      </c>
      <c r="M64" s="40">
        <v>0.33853355833021598</v>
      </c>
      <c r="N64" s="40">
        <v>2977.6855194838336</v>
      </c>
      <c r="O64" s="61">
        <v>0</v>
      </c>
      <c r="P64" s="89" t="s">
        <v>144</v>
      </c>
      <c r="Q64" s="94"/>
      <c r="R64" s="36"/>
      <c r="S64" s="41">
        <v>76</v>
      </c>
      <c r="T64" s="38" t="s">
        <v>206</v>
      </c>
      <c r="U64" s="39"/>
      <c r="V64" s="40">
        <v>57709.09098083766</v>
      </c>
      <c r="W64" s="40">
        <v>512.01330685436801</v>
      </c>
      <c r="X64" s="40">
        <f>+Y64+Z64+AA64+AB64+AC64</f>
        <v>58221.104287692033</v>
      </c>
      <c r="Y64" s="40">
        <v>85.739624991920934</v>
      </c>
      <c r="Z64" s="40">
        <v>0</v>
      </c>
      <c r="AA64" s="40">
        <v>35.762345295377628</v>
      </c>
      <c r="AB64" s="40">
        <v>512.01330685436801</v>
      </c>
      <c r="AC64" s="40">
        <f>+AD64+AE64</f>
        <v>57587.589010550364</v>
      </c>
      <c r="AD64" s="40">
        <v>0</v>
      </c>
      <c r="AE64" s="40">
        <v>57587.589010550364</v>
      </c>
      <c r="AF64" s="40">
        <v>0</v>
      </c>
      <c r="AG64" s="43">
        <v>76</v>
      </c>
    </row>
    <row r="65" spans="1:33" s="41" customFormat="1" ht="19.5" customHeight="1" x14ac:dyDescent="0.2">
      <c r="A65" s="36"/>
      <c r="B65" s="42"/>
      <c r="C65" s="38" t="s">
        <v>235</v>
      </c>
      <c r="D65" s="39"/>
      <c r="E65" s="40">
        <v>4308.4457199358021</v>
      </c>
      <c r="F65" s="40">
        <v>369.98535159431668</v>
      </c>
      <c r="G65" s="40">
        <f>+H65+I65+J65+K65+L65</f>
        <v>4678.4310715301217</v>
      </c>
      <c r="H65" s="40">
        <v>1471.346498574173</v>
      </c>
      <c r="I65" s="40">
        <v>1.4387326443086901</v>
      </c>
      <c r="J65" s="40">
        <v>58.42358677707707</v>
      </c>
      <c r="K65" s="40">
        <v>429.27318277174811</v>
      </c>
      <c r="L65" s="40">
        <f>+M65+N65</f>
        <v>2717.9490707628152</v>
      </c>
      <c r="M65" s="40">
        <v>0.33853355833021598</v>
      </c>
      <c r="N65" s="40">
        <v>2717.6105372044849</v>
      </c>
      <c r="O65" s="61">
        <v>0</v>
      </c>
      <c r="P65" s="89"/>
      <c r="Q65" s="94"/>
      <c r="R65" s="36"/>
      <c r="S65" s="41">
        <v>77</v>
      </c>
      <c r="T65" s="38" t="s">
        <v>207</v>
      </c>
      <c r="U65" s="39"/>
      <c r="V65" s="40">
        <v>41007.856786090699</v>
      </c>
      <c r="W65" s="40">
        <v>456.27814851684576</v>
      </c>
      <c r="X65" s="40">
        <f>+Y65+Z65+AA65+AB65+AC65</f>
        <v>41464.134934607544</v>
      </c>
      <c r="Y65" s="40">
        <v>282.9805708087714</v>
      </c>
      <c r="Z65" s="40">
        <v>211.864903891517</v>
      </c>
      <c r="AA65" s="40">
        <v>26.881789770962172</v>
      </c>
      <c r="AB65" s="40">
        <v>456.35716771859563</v>
      </c>
      <c r="AC65" s="40">
        <f>+AD65+AE65</f>
        <v>40486.050502417696</v>
      </c>
      <c r="AD65" s="40">
        <v>0</v>
      </c>
      <c r="AE65" s="40">
        <v>40486.050502417696</v>
      </c>
      <c r="AF65" s="40">
        <v>0</v>
      </c>
      <c r="AG65" s="43">
        <v>77</v>
      </c>
    </row>
    <row r="66" spans="1:33" s="41" customFormat="1" ht="19.5" customHeight="1" x14ac:dyDescent="0.2">
      <c r="A66" s="36"/>
      <c r="B66" s="42">
        <v>28</v>
      </c>
      <c r="C66" s="38" t="s">
        <v>149</v>
      </c>
      <c r="D66" s="39"/>
      <c r="E66" s="40">
        <v>14160.040390550457</v>
      </c>
      <c r="F66" s="40">
        <v>738.63040298236001</v>
      </c>
      <c r="G66" s="40">
        <f>+H66+I66+J66+K66+L66</f>
        <v>14898.67079353282</v>
      </c>
      <c r="H66" s="40">
        <v>3964.1047809096817</v>
      </c>
      <c r="I66" s="40">
        <v>0</v>
      </c>
      <c r="J66" s="40">
        <v>2206.6735976862192</v>
      </c>
      <c r="K66" s="40">
        <v>843.29372720521758</v>
      </c>
      <c r="L66" s="40">
        <f>+M66+N66</f>
        <v>7884.5986877317009</v>
      </c>
      <c r="M66" s="40">
        <v>0.53191341313758034</v>
      </c>
      <c r="N66" s="40">
        <v>7884.0667743185631</v>
      </c>
      <c r="O66" s="61">
        <v>0</v>
      </c>
      <c r="P66" s="89" t="s">
        <v>148</v>
      </c>
      <c r="Q66" s="94"/>
      <c r="R66" s="36"/>
      <c r="S66" s="33" t="s">
        <v>2</v>
      </c>
      <c r="T66" s="34" t="s">
        <v>208</v>
      </c>
      <c r="U66" s="31"/>
      <c r="V66" s="75">
        <f>SUM(V67:V69)</f>
        <v>103389.63025861987</v>
      </c>
      <c r="W66" s="75">
        <f>SUM(W67:W69)</f>
        <v>2385.5145160318671</v>
      </c>
      <c r="X66" s="75">
        <f>SUM(X67:X69)</f>
        <v>105775.14477465174</v>
      </c>
      <c r="Y66" s="75">
        <f>SUM(Y67:Y69)</f>
        <v>603.3482699959178</v>
      </c>
      <c r="Z66" s="75">
        <f>SUM(Z67:Z69)</f>
        <v>286.81618644937367</v>
      </c>
      <c r="AA66" s="75">
        <f>SUM(AA67:AA69)</f>
        <v>418.38220059962441</v>
      </c>
      <c r="AB66" s="75">
        <f>SUM(AB67:AB69)</f>
        <v>2551.5712189032047</v>
      </c>
      <c r="AC66" s="75">
        <f>SUM(AC67:AC69)</f>
        <v>101915.02689870361</v>
      </c>
      <c r="AD66" s="75">
        <f>SUM(AD67:AD69)</f>
        <v>0</v>
      </c>
      <c r="AE66" s="75">
        <f>SUM(AE67:AE69)</f>
        <v>101915.02689870361</v>
      </c>
      <c r="AF66" s="75">
        <f>SUM(AF67:AF69)</f>
        <v>0</v>
      </c>
      <c r="AG66" s="35" t="s">
        <v>2</v>
      </c>
    </row>
    <row r="67" spans="1:33" s="41" customFormat="1" ht="19.5" customHeight="1" x14ac:dyDescent="0.2">
      <c r="A67" s="36"/>
      <c r="B67" s="42"/>
      <c r="C67" s="38" t="s">
        <v>235</v>
      </c>
      <c r="D67" s="39"/>
      <c r="E67" s="40">
        <v>13981.01484320403</v>
      </c>
      <c r="F67" s="40">
        <v>696.17354326508257</v>
      </c>
      <c r="G67" s="40">
        <f>+H67+I67+J67+K67+L67</f>
        <v>14677.188386469115</v>
      </c>
      <c r="H67" s="40">
        <v>3961.2962715710996</v>
      </c>
      <c r="I67" s="40">
        <v>0</v>
      </c>
      <c r="J67" s="40">
        <v>2206.6735976862192</v>
      </c>
      <c r="K67" s="40">
        <v>800.83686748794037</v>
      </c>
      <c r="L67" s="40">
        <f>+M67+N67</f>
        <v>7708.3816497238568</v>
      </c>
      <c r="M67" s="40">
        <v>0.53191341313758034</v>
      </c>
      <c r="N67" s="40">
        <v>7707.849736310719</v>
      </c>
      <c r="O67" s="61">
        <v>0</v>
      </c>
      <c r="P67" s="89"/>
      <c r="Q67" s="94"/>
      <c r="R67" s="36"/>
      <c r="S67" s="41">
        <v>78</v>
      </c>
      <c r="T67" s="38" t="s">
        <v>209</v>
      </c>
      <c r="U67" s="39"/>
      <c r="V67" s="40">
        <v>60774.738012302732</v>
      </c>
      <c r="W67" s="40">
        <v>1065.5059318755002</v>
      </c>
      <c r="X67" s="40">
        <f>+Y67+Z67+AA67+AB67+AC67</f>
        <v>61840.243944178241</v>
      </c>
      <c r="Y67" s="40">
        <v>601.21733850032638</v>
      </c>
      <c r="Z67" s="40">
        <v>286.81618644937367</v>
      </c>
      <c r="AA67" s="40">
        <v>176.74051881338707</v>
      </c>
      <c r="AB67" s="40">
        <v>1065.7662553367131</v>
      </c>
      <c r="AC67" s="40">
        <f>+AD67+AE67</f>
        <v>59709.703645078444</v>
      </c>
      <c r="AD67" s="40">
        <v>0</v>
      </c>
      <c r="AE67" s="40">
        <v>59709.703645078444</v>
      </c>
      <c r="AF67" s="40">
        <v>0</v>
      </c>
      <c r="AG67" s="43">
        <v>78</v>
      </c>
    </row>
    <row r="68" spans="1:33" s="41" customFormat="1" ht="19.5" customHeight="1" x14ac:dyDescent="0.2">
      <c r="A68" s="36"/>
      <c r="B68" s="42">
        <v>29</v>
      </c>
      <c r="C68" s="38" t="s">
        <v>150</v>
      </c>
      <c r="D68" s="39"/>
      <c r="E68" s="40">
        <v>9308.1149292384816</v>
      </c>
      <c r="F68" s="40">
        <v>1524.3296257387335</v>
      </c>
      <c r="G68" s="40">
        <f>+H68+I68+J68+K68+L68</f>
        <v>10832.444554977224</v>
      </c>
      <c r="H68" s="40">
        <v>1937.6030886474873</v>
      </c>
      <c r="I68" s="40">
        <v>0</v>
      </c>
      <c r="J68" s="40">
        <v>911.85760726537148</v>
      </c>
      <c r="K68" s="40">
        <v>1611.7136039156876</v>
      </c>
      <c r="L68" s="40">
        <f>+M68+N68</f>
        <v>6371.2702551486791</v>
      </c>
      <c r="M68" s="40">
        <v>1.3125361901577068</v>
      </c>
      <c r="N68" s="40">
        <v>6369.9577189585216</v>
      </c>
      <c r="O68" s="61">
        <v>0</v>
      </c>
      <c r="P68" s="43">
        <v>29</v>
      </c>
      <c r="Q68" s="94"/>
      <c r="R68" s="36"/>
      <c r="S68" s="41">
        <v>79</v>
      </c>
      <c r="T68" s="38" t="s">
        <v>210</v>
      </c>
      <c r="U68" s="39"/>
      <c r="V68" s="40">
        <v>7573.9754693892191</v>
      </c>
      <c r="W68" s="40">
        <v>266.3262716017515</v>
      </c>
      <c r="X68" s="40">
        <f>+Y68+Z68+AA68+AB68+AC68</f>
        <v>7840.3017409909698</v>
      </c>
      <c r="Y68" s="40">
        <v>2.1309314955914198</v>
      </c>
      <c r="Z68" s="40">
        <v>0</v>
      </c>
      <c r="AA68" s="40">
        <v>2.4251710347402402</v>
      </c>
      <c r="AB68" s="40">
        <v>266.45933400012802</v>
      </c>
      <c r="AC68" s="40">
        <f>+AD68+AE68</f>
        <v>7569.2863044605101</v>
      </c>
      <c r="AD68" s="40">
        <v>0</v>
      </c>
      <c r="AE68" s="40">
        <v>7569.2863044605101</v>
      </c>
      <c r="AF68" s="40">
        <v>0</v>
      </c>
      <c r="AG68" s="43">
        <v>79</v>
      </c>
    </row>
    <row r="69" spans="1:33" s="41" customFormat="1" ht="19.5" customHeight="1" x14ac:dyDescent="0.2">
      <c r="A69" s="36"/>
      <c r="B69" s="42"/>
      <c r="C69" s="38" t="s">
        <v>235</v>
      </c>
      <c r="D69" s="39"/>
      <c r="E69" s="40">
        <v>8707.8480721200431</v>
      </c>
      <c r="F69" s="40">
        <v>1391.8889139195117</v>
      </c>
      <c r="G69" s="40">
        <f>+H69+I69+J69+K69+L69</f>
        <v>10099.736986039567</v>
      </c>
      <c r="H69" s="40">
        <v>1934.8434465289606</v>
      </c>
      <c r="I69" s="40">
        <v>0</v>
      </c>
      <c r="J69" s="40">
        <v>911.85760726537148</v>
      </c>
      <c r="K69" s="40">
        <v>1479.113155206928</v>
      </c>
      <c r="L69" s="40">
        <f>+M69+N69</f>
        <v>5773.9227770383068</v>
      </c>
      <c r="M69" s="40">
        <v>0.63507580923273865</v>
      </c>
      <c r="N69" s="40">
        <v>5773.2877012290737</v>
      </c>
      <c r="O69" s="61">
        <v>0</v>
      </c>
      <c r="P69" s="43"/>
      <c r="Q69" s="74"/>
      <c r="R69" s="36"/>
      <c r="S69" s="41">
        <v>80</v>
      </c>
      <c r="T69" s="38" t="s">
        <v>211</v>
      </c>
      <c r="U69" s="39"/>
      <c r="V69" s="40">
        <v>35040.916776927916</v>
      </c>
      <c r="W69" s="40">
        <v>1053.682312554615</v>
      </c>
      <c r="X69" s="40">
        <f>+Y69+Z69+AA69+AB69+AC69</f>
        <v>36094.599089482515</v>
      </c>
      <c r="Y69" s="40">
        <v>0</v>
      </c>
      <c r="Z69" s="40">
        <v>0</v>
      </c>
      <c r="AA69" s="40">
        <v>239.21651075149708</v>
      </c>
      <c r="AB69" s="40">
        <v>1219.3456295663636</v>
      </c>
      <c r="AC69" s="40">
        <f>+AD69+AE69</f>
        <v>34636.036949164656</v>
      </c>
      <c r="AD69" s="40">
        <v>0</v>
      </c>
      <c r="AE69" s="40">
        <v>34636.036949164656</v>
      </c>
      <c r="AF69" s="40">
        <v>0</v>
      </c>
      <c r="AG69" s="43">
        <v>80</v>
      </c>
    </row>
    <row r="70" spans="1:33" s="41" customFormat="1" ht="19.5" customHeight="1" x14ac:dyDescent="0.2">
      <c r="A70" s="36"/>
      <c r="B70" s="42">
        <v>30</v>
      </c>
      <c r="C70" s="38" t="s">
        <v>152</v>
      </c>
      <c r="D70" s="39"/>
      <c r="E70" s="40">
        <v>922.15581952558375</v>
      </c>
      <c r="F70" s="40">
        <v>186.52777350262599</v>
      </c>
      <c r="G70" s="40">
        <f>+H70+I70+J70+K70+L70</f>
        <v>1108.68359302821</v>
      </c>
      <c r="H70" s="40">
        <v>56.978172043456176</v>
      </c>
      <c r="I70" s="40">
        <v>0</v>
      </c>
      <c r="J70" s="40">
        <v>12.994876207886239</v>
      </c>
      <c r="K70" s="40">
        <v>191.48998253807088</v>
      </c>
      <c r="L70" s="40">
        <f>+M70+N70</f>
        <v>847.22056223879679</v>
      </c>
      <c r="M70" s="40">
        <v>0.20392198136205253</v>
      </c>
      <c r="N70" s="40">
        <v>847.01664025743469</v>
      </c>
      <c r="O70" s="61">
        <v>0</v>
      </c>
      <c r="P70" s="43">
        <v>30</v>
      </c>
      <c r="Q70" s="74"/>
      <c r="R70" s="36"/>
      <c r="S70" s="33" t="s">
        <v>3</v>
      </c>
      <c r="T70" s="34" t="s">
        <v>212</v>
      </c>
      <c r="U70" s="31"/>
      <c r="V70" s="75">
        <f>SUM(V71:V72)</f>
        <v>99418.872604133401</v>
      </c>
      <c r="W70" s="75">
        <f>SUM(W71:W72)</f>
        <v>3340.634650331298</v>
      </c>
      <c r="X70" s="75">
        <f>SUM(X71:X72)</f>
        <v>102759.50725446464</v>
      </c>
      <c r="Y70" s="75">
        <f>SUM(Y71:Y72)</f>
        <v>0</v>
      </c>
      <c r="Z70" s="75">
        <f>SUM(Z71:Z72)</f>
        <v>44.353641800276897</v>
      </c>
      <c r="AA70" s="75">
        <f>SUM(AA71:AA72)</f>
        <v>6729.5408321859923</v>
      </c>
      <c r="AB70" s="75">
        <f>SUM(AB71:AB72)</f>
        <v>4036.2750187882721</v>
      </c>
      <c r="AC70" s="75">
        <f>SUM(AC71:AC72)</f>
        <v>91949.337761690098</v>
      </c>
      <c r="AD70" s="75">
        <f>SUM(AD71:AD72)</f>
        <v>0</v>
      </c>
      <c r="AE70" s="75">
        <f>SUM(AE71:AE72)</f>
        <v>91949.337761690098</v>
      </c>
      <c r="AF70" s="75">
        <f>SUM(AF71:AF72)</f>
        <v>0</v>
      </c>
      <c r="AG70" s="35" t="s">
        <v>3</v>
      </c>
    </row>
    <row r="71" spans="1:33" s="41" customFormat="1" ht="19.5" customHeight="1" x14ac:dyDescent="0.2">
      <c r="A71" s="36"/>
      <c r="B71" s="42"/>
      <c r="C71" s="38" t="s">
        <v>235</v>
      </c>
      <c r="D71" s="39"/>
      <c r="E71" s="40">
        <v>857.60562981700934</v>
      </c>
      <c r="F71" s="40">
        <v>162.27024036868119</v>
      </c>
      <c r="G71" s="40">
        <f>+H71+I71+J71+K71+L71</f>
        <v>1019.8758701856909</v>
      </c>
      <c r="H71" s="40">
        <v>56.831814584385583</v>
      </c>
      <c r="I71" s="40">
        <v>0</v>
      </c>
      <c r="J71" s="40">
        <v>12.994876207886239</v>
      </c>
      <c r="K71" s="40">
        <v>167.23244940412607</v>
      </c>
      <c r="L71" s="40">
        <f>+M71+N71</f>
        <v>782.81672998929298</v>
      </c>
      <c r="M71" s="40">
        <v>0.20392198136205253</v>
      </c>
      <c r="N71" s="40">
        <v>782.61280800793088</v>
      </c>
      <c r="O71" s="61">
        <v>0</v>
      </c>
      <c r="P71" s="43"/>
      <c r="Q71" s="74"/>
      <c r="R71" s="36"/>
      <c r="S71" s="41">
        <v>81</v>
      </c>
      <c r="T71" s="38" t="s">
        <v>213</v>
      </c>
      <c r="U71" s="39"/>
      <c r="V71" s="40">
        <v>71198.090511390023</v>
      </c>
      <c r="W71" s="40">
        <v>1937.6880163411654</v>
      </c>
      <c r="X71" s="40">
        <f>+Y71+Z71+AA71+AB71+AC71</f>
        <v>73135.778527731134</v>
      </c>
      <c r="Y71" s="40">
        <v>0</v>
      </c>
      <c r="Z71" s="40">
        <v>0</v>
      </c>
      <c r="AA71" s="40">
        <v>6551.8473803887846</v>
      </c>
      <c r="AB71" s="40">
        <v>2615.3611572915624</v>
      </c>
      <c r="AC71" s="40">
        <f>+AD71+AE71</f>
        <v>63968.569990050783</v>
      </c>
      <c r="AD71" s="40">
        <v>0</v>
      </c>
      <c r="AE71" s="40">
        <v>63968.569990050783</v>
      </c>
      <c r="AF71" s="40">
        <v>0</v>
      </c>
      <c r="AG71" s="43">
        <v>81</v>
      </c>
    </row>
    <row r="72" spans="1:33" s="41" customFormat="1" ht="19.5" customHeight="1" x14ac:dyDescent="0.2">
      <c r="A72" s="36"/>
      <c r="B72" s="42">
        <v>31</v>
      </c>
      <c r="C72" s="38" t="s">
        <v>178</v>
      </c>
      <c r="D72" s="39"/>
      <c r="E72" s="40">
        <v>33700.529877807319</v>
      </c>
      <c r="F72" s="40">
        <v>2537.0166343131082</v>
      </c>
      <c r="G72" s="40">
        <f>+H72+I72+J72+K72+L72</f>
        <v>36237.546512120454</v>
      </c>
      <c r="H72" s="40">
        <v>3695.5476584849353</v>
      </c>
      <c r="I72" s="40">
        <v>0</v>
      </c>
      <c r="J72" s="40">
        <v>1856.4988824131656</v>
      </c>
      <c r="K72" s="40">
        <v>2663.0079134298298</v>
      </c>
      <c r="L72" s="40">
        <f>+M72+N72</f>
        <v>28022.492057792522</v>
      </c>
      <c r="M72" s="40">
        <v>8.836688642892172</v>
      </c>
      <c r="N72" s="40">
        <v>28013.65536914963</v>
      </c>
      <c r="O72" s="61">
        <v>0</v>
      </c>
      <c r="P72" s="43">
        <v>31</v>
      </c>
      <c r="Q72" s="74"/>
      <c r="R72" s="36"/>
      <c r="S72" s="41">
        <v>82</v>
      </c>
      <c r="T72" s="38" t="s">
        <v>214</v>
      </c>
      <c r="U72" s="39"/>
      <c r="V72" s="40">
        <v>28220.782092743375</v>
      </c>
      <c r="W72" s="40">
        <v>1402.9466339901323</v>
      </c>
      <c r="X72" s="40">
        <f>+Y72+Z72+AA72+AB72+AC72</f>
        <v>29623.728726733505</v>
      </c>
      <c r="Y72" s="40">
        <v>0</v>
      </c>
      <c r="Z72" s="40">
        <v>44.353641800276897</v>
      </c>
      <c r="AA72" s="40">
        <v>177.69345179720801</v>
      </c>
      <c r="AB72" s="40">
        <v>1420.9138614967096</v>
      </c>
      <c r="AC72" s="40">
        <f>+AD72+AE72</f>
        <v>27980.767771639312</v>
      </c>
      <c r="AD72" s="40">
        <v>0</v>
      </c>
      <c r="AE72" s="40">
        <v>27980.767771639312</v>
      </c>
      <c r="AF72" s="40">
        <v>0</v>
      </c>
      <c r="AG72" s="43">
        <v>82</v>
      </c>
    </row>
    <row r="73" spans="1:33" s="41" customFormat="1" ht="19.5" customHeight="1" x14ac:dyDescent="0.2">
      <c r="A73" s="36"/>
      <c r="B73" s="42"/>
      <c r="C73" s="38" t="s">
        <v>235</v>
      </c>
      <c r="D73" s="39"/>
      <c r="E73" s="40">
        <v>32215.654849789546</v>
      </c>
      <c r="F73" s="40">
        <v>2288.5053774079347</v>
      </c>
      <c r="G73" s="40">
        <f>+H73+I73+J73+K73+L73</f>
        <v>34504.160227197484</v>
      </c>
      <c r="H73" s="40">
        <v>3684.8472971236283</v>
      </c>
      <c r="I73" s="40">
        <v>0</v>
      </c>
      <c r="J73" s="40">
        <v>1856.4988824131656</v>
      </c>
      <c r="K73" s="40">
        <v>2413.898870651316</v>
      </c>
      <c r="L73" s="40">
        <f>+M73+N73</f>
        <v>26548.915177009378</v>
      </c>
      <c r="M73" s="40">
        <v>8.2700557141227211</v>
      </c>
      <c r="N73" s="40">
        <v>26540.645121295256</v>
      </c>
      <c r="O73" s="61">
        <v>0</v>
      </c>
      <c r="P73" s="43"/>
      <c r="Q73" s="74"/>
      <c r="R73" s="36"/>
      <c r="S73" s="33" t="s">
        <v>50</v>
      </c>
      <c r="T73" s="34" t="s">
        <v>215</v>
      </c>
      <c r="U73" s="31"/>
      <c r="V73" s="75">
        <f>SUM(V74:V76)</f>
        <v>147078.41073407378</v>
      </c>
      <c r="W73" s="75">
        <f>SUM(W74:W76)</f>
        <v>2804.0108541947548</v>
      </c>
      <c r="X73" s="75">
        <f>SUM(X74:X76)</f>
        <v>149882.42158826865</v>
      </c>
      <c r="Y73" s="75">
        <f>SUM(Y74:Y76)</f>
        <v>10.421308964938293</v>
      </c>
      <c r="Z73" s="75">
        <f>SUM(Z74:Z76)</f>
        <v>24.84161444902491</v>
      </c>
      <c r="AA73" s="75">
        <f>SUM(AA74:AA76)</f>
        <v>4748.7173403820179</v>
      </c>
      <c r="AB73" s="75">
        <f>SUM(AB74:AB76)</f>
        <v>3218.2802928806486</v>
      </c>
      <c r="AC73" s="75">
        <f>SUM(AC74:AC76)</f>
        <v>141880.161031592</v>
      </c>
      <c r="AD73" s="75">
        <f>SUM(AD74:AD76)</f>
        <v>0</v>
      </c>
      <c r="AE73" s="75">
        <f>SUM(AE74:AE76)</f>
        <v>141880.161031592</v>
      </c>
      <c r="AF73" s="75">
        <f>SUM(AF74:AF76)</f>
        <v>0</v>
      </c>
      <c r="AG73" s="35" t="s">
        <v>50</v>
      </c>
    </row>
    <row r="74" spans="1:33" s="41" customFormat="1" ht="19.5" customHeight="1" x14ac:dyDescent="0.2">
      <c r="A74" s="36"/>
      <c r="B74" s="42">
        <v>32</v>
      </c>
      <c r="C74" s="44" t="s">
        <v>157</v>
      </c>
      <c r="D74" s="39"/>
      <c r="E74" s="40">
        <v>4751.7099430679536</v>
      </c>
      <c r="F74" s="40">
        <v>560.38795263227792</v>
      </c>
      <c r="G74" s="40">
        <f>+H74+I74+J74+K74+L74</f>
        <v>5312.0978957002299</v>
      </c>
      <c r="H74" s="40">
        <v>1690.1315387308621</v>
      </c>
      <c r="I74" s="40">
        <v>0.108022278515464</v>
      </c>
      <c r="J74" s="40">
        <v>328.56600381553011</v>
      </c>
      <c r="K74" s="40">
        <v>573.11423255174316</v>
      </c>
      <c r="L74" s="40">
        <f>+M74+N74</f>
        <v>2720.178098323579</v>
      </c>
      <c r="M74" s="40">
        <v>0.47220806392337211</v>
      </c>
      <c r="N74" s="40">
        <v>2719.7058902596555</v>
      </c>
      <c r="O74" s="61">
        <v>0</v>
      </c>
      <c r="P74" s="43">
        <v>32</v>
      </c>
      <c r="Q74" s="74"/>
      <c r="R74" s="36"/>
      <c r="S74" s="41">
        <v>83</v>
      </c>
      <c r="T74" s="38" t="s">
        <v>216</v>
      </c>
      <c r="U74" s="39"/>
      <c r="V74" s="40">
        <v>65438.557201242889</v>
      </c>
      <c r="W74" s="40">
        <v>810.74191745053884</v>
      </c>
      <c r="X74" s="40">
        <f>+Y74+Z74+AA74+AB74+AC74</f>
        <v>66249.299118693452</v>
      </c>
      <c r="Y74" s="40">
        <v>9.4040011268449692</v>
      </c>
      <c r="Z74" s="40">
        <v>5.2311584045653365</v>
      </c>
      <c r="AA74" s="40">
        <v>4274.2412709469199</v>
      </c>
      <c r="AB74" s="40">
        <v>1148.3332823237861</v>
      </c>
      <c r="AC74" s="40">
        <f>+AD74+AE74</f>
        <v>60812.089405891333</v>
      </c>
      <c r="AD74" s="40">
        <v>0</v>
      </c>
      <c r="AE74" s="40">
        <v>60812.089405891333</v>
      </c>
      <c r="AF74" s="40">
        <v>0</v>
      </c>
      <c r="AG74" s="43">
        <v>83</v>
      </c>
    </row>
    <row r="75" spans="1:33" s="32" customFormat="1" ht="19.5" customHeight="1" x14ac:dyDescent="0.2">
      <c r="A75" s="36"/>
      <c r="B75" s="96"/>
      <c r="C75" s="38" t="s">
        <v>235</v>
      </c>
      <c r="D75" s="39"/>
      <c r="E75" s="40">
        <v>4111.8771318816334</v>
      </c>
      <c r="F75" s="40">
        <v>427.60015879002367</v>
      </c>
      <c r="G75" s="40">
        <f>+H75+I75+J75+K75+L75</f>
        <v>4539.4772906716571</v>
      </c>
      <c r="H75" s="40">
        <v>1689.6892698869037</v>
      </c>
      <c r="I75" s="40">
        <v>0</v>
      </c>
      <c r="J75" s="40">
        <v>328.56600381553011</v>
      </c>
      <c r="K75" s="40">
        <v>440.32643870948908</v>
      </c>
      <c r="L75" s="40">
        <f>+M75+N75</f>
        <v>2080.8955782597345</v>
      </c>
      <c r="M75" s="40">
        <v>0.47220806392337211</v>
      </c>
      <c r="N75" s="40">
        <v>2080.423370195811</v>
      </c>
      <c r="O75" s="63">
        <v>0</v>
      </c>
      <c r="P75" s="50"/>
      <c r="Q75" s="74"/>
      <c r="R75" s="36"/>
      <c r="S75" s="41">
        <v>84</v>
      </c>
      <c r="T75" s="38" t="s">
        <v>217</v>
      </c>
      <c r="U75" s="39"/>
      <c r="V75" s="40">
        <v>1391.0879479032235</v>
      </c>
      <c r="W75" s="40">
        <v>52.438673122382461</v>
      </c>
      <c r="X75" s="40">
        <f>+Y75+Z75+AA75+AB75+AC75</f>
        <v>1443.5266210256054</v>
      </c>
      <c r="Y75" s="40">
        <v>0</v>
      </c>
      <c r="Z75" s="40">
        <v>0</v>
      </c>
      <c r="AA75" s="40">
        <v>33.513269454543853</v>
      </c>
      <c r="AB75" s="40">
        <v>56.929956032303124</v>
      </c>
      <c r="AC75" s="40">
        <f>+AD75+AE75</f>
        <v>1353.0833955387584</v>
      </c>
      <c r="AD75" s="40">
        <v>0</v>
      </c>
      <c r="AE75" s="40">
        <v>1353.0833955387584</v>
      </c>
      <c r="AF75" s="40">
        <v>0</v>
      </c>
      <c r="AG75" s="43">
        <v>84</v>
      </c>
    </row>
    <row r="76" spans="1:33" s="32" customFormat="1" ht="19.5" customHeight="1" x14ac:dyDescent="0.2">
      <c r="A76" s="36"/>
      <c r="B76" s="56"/>
      <c r="C76" s="57" t="s">
        <v>34</v>
      </c>
      <c r="D76" s="58"/>
      <c r="E76" s="59"/>
      <c r="F76" s="59"/>
      <c r="G76" s="59"/>
      <c r="H76" s="59"/>
      <c r="I76" s="59"/>
      <c r="J76" s="59"/>
      <c r="K76" s="59"/>
      <c r="L76" s="59"/>
      <c r="M76" s="59"/>
      <c r="N76" s="59"/>
      <c r="O76" s="59"/>
      <c r="P76" s="57"/>
      <c r="Q76" s="74"/>
      <c r="R76" s="36"/>
      <c r="S76" s="41">
        <v>85</v>
      </c>
      <c r="T76" s="38" t="s">
        <v>218</v>
      </c>
      <c r="U76" s="39"/>
      <c r="V76" s="40">
        <v>80248.765584927649</v>
      </c>
      <c r="W76" s="40">
        <v>1940.8302636218336</v>
      </c>
      <c r="X76" s="40">
        <f>+Y76+Z76+AA76+AB76+AC76</f>
        <v>82189.595848549594</v>
      </c>
      <c r="Y76" s="40">
        <v>1.0173078380933229</v>
      </c>
      <c r="Z76" s="40">
        <v>19.610456044459575</v>
      </c>
      <c r="AA76" s="40">
        <v>440.96279998055434</v>
      </c>
      <c r="AB76" s="40">
        <v>2013.0170545245594</v>
      </c>
      <c r="AC76" s="40">
        <f>+AD76+AE76</f>
        <v>79714.988230161922</v>
      </c>
      <c r="AD76" s="40">
        <v>0</v>
      </c>
      <c r="AE76" s="40">
        <v>79714.988230161922</v>
      </c>
      <c r="AF76" s="40">
        <v>0</v>
      </c>
      <c r="AG76" s="43">
        <v>85</v>
      </c>
    </row>
    <row r="77" spans="1:33" s="41" customFormat="1" ht="19.5" customHeight="1" x14ac:dyDescent="0.2">
      <c r="A77" s="22"/>
      <c r="Q77" s="74"/>
      <c r="R77" s="36"/>
      <c r="S77" s="33" t="s">
        <v>4</v>
      </c>
      <c r="T77" s="34" t="s">
        <v>219</v>
      </c>
      <c r="U77" s="31"/>
      <c r="V77" s="75">
        <f>SUM(V78:V79)</f>
        <v>1047.8197461612363</v>
      </c>
      <c r="W77" s="75">
        <f>SUM(W78:W79)</f>
        <v>108.02565210306834</v>
      </c>
      <c r="X77" s="75">
        <f>SUM(X78:X79)</f>
        <v>1155.8453982643045</v>
      </c>
      <c r="Y77" s="75">
        <f>SUM(Y78:Y79)</f>
        <v>3.7572121962816098E-2</v>
      </c>
      <c r="Z77" s="75">
        <f>SUM(Z78:Z79)</f>
        <v>0</v>
      </c>
      <c r="AA77" s="75">
        <f>SUM(AA78:AA79)</f>
        <v>3.1524889405318201E-3</v>
      </c>
      <c r="AB77" s="75">
        <f>SUM(AB78:AB79)</f>
        <v>108.13483740872216</v>
      </c>
      <c r="AC77" s="75">
        <f>SUM(AC78:AC79)</f>
        <v>1047.6698362446791</v>
      </c>
      <c r="AD77" s="75">
        <f>SUM(AD78:AD79)</f>
        <v>0</v>
      </c>
      <c r="AE77" s="75">
        <f>SUM(AE78:AE79)</f>
        <v>1047.6698362446791</v>
      </c>
      <c r="AF77" s="75">
        <f>SUM(AF78:AF79)</f>
        <v>0</v>
      </c>
      <c r="AG77" s="35" t="s">
        <v>4</v>
      </c>
    </row>
    <row r="78" spans="1:33" s="41" customFormat="1" ht="19.5" customHeight="1" x14ac:dyDescent="0.2">
      <c r="A78" s="22"/>
      <c r="B78" s="18" t="s">
        <v>32</v>
      </c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R78" s="36"/>
      <c r="S78" s="41">
        <v>86</v>
      </c>
      <c r="T78" s="38" t="s">
        <v>220</v>
      </c>
      <c r="U78" s="39"/>
      <c r="V78" s="40">
        <v>615.7387990904341</v>
      </c>
      <c r="W78" s="40">
        <v>0.66508756578947503</v>
      </c>
      <c r="X78" s="40">
        <f>+Y78+Z78+AA78+AB78+AC78</f>
        <v>616.40388665622356</v>
      </c>
      <c r="Y78" s="40">
        <v>0</v>
      </c>
      <c r="Z78" s="40">
        <v>0</v>
      </c>
      <c r="AA78" s="40">
        <v>0</v>
      </c>
      <c r="AB78" s="40">
        <v>0.66508756578947503</v>
      </c>
      <c r="AC78" s="40">
        <f>+AD78+AE78</f>
        <v>615.7387990904341</v>
      </c>
      <c r="AD78" s="40">
        <v>0</v>
      </c>
      <c r="AE78" s="40">
        <v>615.7387990904341</v>
      </c>
      <c r="AF78" s="40">
        <v>0</v>
      </c>
      <c r="AG78" s="43">
        <v>86</v>
      </c>
    </row>
    <row r="79" spans="1:33" s="41" customFormat="1" ht="19.5" customHeight="1" x14ac:dyDescent="0.2">
      <c r="A79" s="36"/>
      <c r="B79" s="18"/>
      <c r="C79" s="18"/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22"/>
      <c r="S79" s="41">
        <v>87</v>
      </c>
      <c r="T79" s="38" t="s">
        <v>221</v>
      </c>
      <c r="U79" s="39"/>
      <c r="V79" s="40">
        <v>432.08094707080227</v>
      </c>
      <c r="W79" s="40">
        <v>107.36056453727886</v>
      </c>
      <c r="X79" s="40">
        <f>+Y79+Z79+AA79+AB79+AC79</f>
        <v>539.4415116080811</v>
      </c>
      <c r="Y79" s="40">
        <v>3.7572121962816098E-2</v>
      </c>
      <c r="Z79" s="40">
        <v>0</v>
      </c>
      <c r="AA79" s="40">
        <v>3.1524889405318201E-3</v>
      </c>
      <c r="AB79" s="40">
        <v>107.46974984293269</v>
      </c>
      <c r="AC79" s="40">
        <f>+AD79+AE79</f>
        <v>431.93103715424502</v>
      </c>
      <c r="AD79" s="40">
        <v>0</v>
      </c>
      <c r="AE79" s="40">
        <v>431.93103715424502</v>
      </c>
      <c r="AF79" s="40">
        <v>0</v>
      </c>
      <c r="AG79" s="43">
        <v>87</v>
      </c>
    </row>
    <row r="80" spans="1:33" s="41" customFormat="1" ht="19.5" customHeight="1" x14ac:dyDescent="0.2">
      <c r="A80" s="36"/>
      <c r="B80" s="18"/>
      <c r="C80" s="18"/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36"/>
      <c r="S80" s="33" t="s">
        <v>5</v>
      </c>
      <c r="T80" s="34" t="s">
        <v>222</v>
      </c>
      <c r="U80" s="31"/>
      <c r="V80" s="75">
        <f>SUM(V81:V88)</f>
        <v>654822.16204739164</v>
      </c>
      <c r="W80" s="75">
        <f>SUM(W81:W88)</f>
        <v>4727.9892101212172</v>
      </c>
      <c r="X80" s="75">
        <f>SUM(X81:X88)</f>
        <v>659550.15125751309</v>
      </c>
      <c r="Y80" s="75">
        <f>SUM(Y81:Y88)</f>
        <v>149.70883964085533</v>
      </c>
      <c r="Z80" s="75">
        <f>SUM(Z81:Z88)</f>
        <v>32444.283549916123</v>
      </c>
      <c r="AA80" s="75">
        <f>SUM(AA81:AA88)</f>
        <v>519690.04501540237</v>
      </c>
      <c r="AB80" s="75">
        <f>SUM(AB81:AB88)</f>
        <v>6255.8134473873488</v>
      </c>
      <c r="AC80" s="75">
        <f>SUM(AC81:AC88)</f>
        <v>101010.30040516642</v>
      </c>
      <c r="AD80" s="75">
        <f>SUM(AD81:AD88)</f>
        <v>0</v>
      </c>
      <c r="AE80" s="75">
        <f>SUM(AE81:AE88)</f>
        <v>101010.30040516642</v>
      </c>
      <c r="AF80" s="75">
        <f>SUM(AF81:AF88)</f>
        <v>0</v>
      </c>
      <c r="AG80" s="35" t="s">
        <v>242</v>
      </c>
    </row>
    <row r="81" spans="1:33" s="41" customFormat="1" ht="19.5" customHeight="1" x14ac:dyDescent="0.2">
      <c r="A81" s="36"/>
      <c r="B81" s="24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18"/>
      <c r="R81" s="64"/>
      <c r="S81" s="41">
        <v>88</v>
      </c>
      <c r="T81" s="38" t="s">
        <v>223</v>
      </c>
      <c r="U81" s="39"/>
      <c r="V81" s="40">
        <v>629710.23176061187</v>
      </c>
      <c r="W81" s="40">
        <v>2206.768362247235</v>
      </c>
      <c r="X81" s="40">
        <f>+Y81+Z81+AA81+AB81+AC81</f>
        <v>631917.00012285949</v>
      </c>
      <c r="Y81" s="40">
        <v>5.9825532020930368</v>
      </c>
      <c r="Z81" s="40">
        <v>32441.590470642219</v>
      </c>
      <c r="AA81" s="40">
        <v>519530.72538379562</v>
      </c>
      <c r="AB81" s="40">
        <v>3672.1379437691457</v>
      </c>
      <c r="AC81" s="40">
        <f>+AD81+AE81</f>
        <v>76266.563771450397</v>
      </c>
      <c r="AD81" s="40">
        <v>0</v>
      </c>
      <c r="AE81" s="40">
        <v>76266.563771450397</v>
      </c>
      <c r="AF81" s="40">
        <v>0</v>
      </c>
      <c r="AG81" s="43">
        <v>88</v>
      </c>
    </row>
    <row r="82" spans="1:33" s="41" customFormat="1" ht="19.5" customHeight="1" x14ac:dyDescent="0.2">
      <c r="A82" s="36"/>
      <c r="C82" s="74"/>
      <c r="D82" s="36"/>
      <c r="E82" s="45"/>
      <c r="F82" s="45"/>
      <c r="G82" s="45"/>
      <c r="H82" s="45"/>
      <c r="I82" s="45"/>
      <c r="J82" s="45"/>
      <c r="K82" s="45"/>
      <c r="L82" s="45"/>
      <c r="M82" s="45"/>
      <c r="N82" s="45"/>
      <c r="O82" s="45"/>
      <c r="P82" s="74"/>
      <c r="Q82" s="24"/>
      <c r="R82" s="1"/>
      <c r="S82" s="41">
        <v>89</v>
      </c>
      <c r="T82" s="38" t="s">
        <v>224</v>
      </c>
      <c r="U82" s="39"/>
      <c r="V82" s="40">
        <v>2663.4642984982561</v>
      </c>
      <c r="W82" s="40">
        <v>536.04720631869873</v>
      </c>
      <c r="X82" s="40">
        <f>+Y82+Z82+AA82+AB82+AC82</f>
        <v>3199.5115048169546</v>
      </c>
      <c r="Y82" s="40">
        <v>0</v>
      </c>
      <c r="Z82" s="40">
        <v>0</v>
      </c>
      <c r="AA82" s="40">
        <v>0.12932903055147399</v>
      </c>
      <c r="AB82" s="40">
        <v>536.04720631869873</v>
      </c>
      <c r="AC82" s="40">
        <f>+AD82+AE82</f>
        <v>2663.3349694677045</v>
      </c>
      <c r="AD82" s="40">
        <v>0</v>
      </c>
      <c r="AE82" s="40">
        <v>2663.3349694677045</v>
      </c>
      <c r="AF82" s="40">
        <v>0</v>
      </c>
      <c r="AG82" s="43">
        <v>89</v>
      </c>
    </row>
    <row r="83" spans="1:33" s="18" customFormat="1" ht="19.5" customHeight="1" x14ac:dyDescent="0.2">
      <c r="A83" s="36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74"/>
      <c r="R83" s="51"/>
      <c r="S83" s="41">
        <v>90</v>
      </c>
      <c r="T83" s="38" t="s">
        <v>225</v>
      </c>
      <c r="U83" s="39"/>
      <c r="V83" s="40">
        <v>1428.5951898949963</v>
      </c>
      <c r="W83" s="40">
        <v>152.20120856643504</v>
      </c>
      <c r="X83" s="40">
        <f>+Y83+Z83+AA83+AB83+AC83</f>
        <v>1580.7963984614314</v>
      </c>
      <c r="Y83" s="40">
        <v>0</v>
      </c>
      <c r="Z83" s="40">
        <v>0</v>
      </c>
      <c r="AA83" s="40">
        <v>0</v>
      </c>
      <c r="AB83" s="40">
        <v>152.25535355807247</v>
      </c>
      <c r="AC83" s="40">
        <f>+AD83+AE83</f>
        <v>1428.5410449033589</v>
      </c>
      <c r="AD83" s="40">
        <v>0</v>
      </c>
      <c r="AE83" s="40">
        <v>1428.5410449033589</v>
      </c>
      <c r="AF83" s="40">
        <v>0</v>
      </c>
      <c r="AG83" s="43">
        <v>90</v>
      </c>
    </row>
    <row r="84" spans="1:33" s="18" customFormat="1" ht="19.5" customHeight="1" x14ac:dyDescent="0.2">
      <c r="A84" s="41"/>
      <c r="Q84" s="41"/>
      <c r="S84" s="41">
        <v>91</v>
      </c>
      <c r="T84" s="38" t="s">
        <v>226</v>
      </c>
      <c r="U84" s="39"/>
      <c r="V84" s="40">
        <v>423.50621750390712</v>
      </c>
      <c r="W84" s="40">
        <v>293.73564851132511</v>
      </c>
      <c r="X84" s="40">
        <f>+Y84+Z84+AA84+AB84+AC84</f>
        <v>717.24186601523218</v>
      </c>
      <c r="Y84" s="40">
        <v>0</v>
      </c>
      <c r="Z84" s="40">
        <v>0</v>
      </c>
      <c r="AA84" s="40">
        <v>1.6896978524705</v>
      </c>
      <c r="AB84" s="40">
        <v>294.07229720763212</v>
      </c>
      <c r="AC84" s="40">
        <f>+AD84+AE84</f>
        <v>421.47987095512957</v>
      </c>
      <c r="AD84" s="40">
        <v>0</v>
      </c>
      <c r="AE84" s="40">
        <v>421.47987095512957</v>
      </c>
      <c r="AF84" s="40">
        <v>0</v>
      </c>
      <c r="AG84" s="43">
        <v>91</v>
      </c>
    </row>
    <row r="85" spans="1:33" s="18" customFormat="1" ht="19.5" customHeight="1" x14ac:dyDescent="0.2">
      <c r="R85" s="24"/>
      <c r="S85" s="41">
        <v>92</v>
      </c>
      <c r="T85" s="38" t="s">
        <v>227</v>
      </c>
      <c r="U85" s="39"/>
      <c r="V85" s="40">
        <v>7967.3568592574111</v>
      </c>
      <c r="W85" s="40">
        <v>845.49957324575064</v>
      </c>
      <c r="X85" s="40">
        <f>+Y85+Z85+AA85+AB85+AC85</f>
        <v>8812.8564325031639</v>
      </c>
      <c r="Y85" s="40">
        <v>87.490894764678089</v>
      </c>
      <c r="Z85" s="40">
        <v>0</v>
      </c>
      <c r="AA85" s="40">
        <v>39.843426697934703</v>
      </c>
      <c r="AB85" s="40">
        <v>894.47925262039382</v>
      </c>
      <c r="AC85" s="40">
        <f>+AD85+AE85</f>
        <v>7791.0428584201572</v>
      </c>
      <c r="AD85" s="40">
        <v>0</v>
      </c>
      <c r="AE85" s="40">
        <v>7791.0428584201572</v>
      </c>
      <c r="AF85" s="40">
        <v>0</v>
      </c>
      <c r="AG85" s="43">
        <v>92</v>
      </c>
    </row>
    <row r="86" spans="1:33" s="24" customFormat="1" ht="19.5" customHeight="1" x14ac:dyDescent="0.2">
      <c r="A86" s="18"/>
      <c r="Q86" s="18"/>
      <c r="R86" s="28"/>
      <c r="S86" s="41">
        <v>93</v>
      </c>
      <c r="T86" s="38" t="s">
        <v>228</v>
      </c>
      <c r="U86" s="39"/>
      <c r="V86" s="40">
        <v>1863.6834174197434</v>
      </c>
      <c r="W86" s="40">
        <v>156.25225488046351</v>
      </c>
      <c r="X86" s="40">
        <f>+Y86+Z86+AA86+AB86+AC86</f>
        <v>2019.935672300207</v>
      </c>
      <c r="Y86" s="40">
        <v>0</v>
      </c>
      <c r="Z86" s="40">
        <v>0</v>
      </c>
      <c r="AA86" s="40">
        <v>4.2419450744179201</v>
      </c>
      <c r="AB86" s="40">
        <v>156.46399254174176</v>
      </c>
      <c r="AC86" s="40">
        <f>+AD86+AE86</f>
        <v>1859.2297346840473</v>
      </c>
      <c r="AD86" s="40">
        <v>0</v>
      </c>
      <c r="AE86" s="40">
        <v>1859.2297346840473</v>
      </c>
      <c r="AF86" s="40">
        <v>0</v>
      </c>
      <c r="AG86" s="43">
        <v>93</v>
      </c>
    </row>
    <row r="87" spans="1:33" s="28" customFormat="1" ht="19.5" customHeight="1" x14ac:dyDescent="0.2">
      <c r="A87" s="18"/>
      <c r="Q87" s="18"/>
      <c r="R87" s="32"/>
      <c r="S87" s="41">
        <v>94</v>
      </c>
      <c r="T87" s="38" t="s">
        <v>229</v>
      </c>
      <c r="U87" s="39"/>
      <c r="V87" s="40">
        <v>4256.3506394167289</v>
      </c>
      <c r="W87" s="40">
        <v>437.4459984704331</v>
      </c>
      <c r="X87" s="40">
        <f>+Y87+Z87+AA87+AB87+AC87</f>
        <v>4693.7966378871615</v>
      </c>
      <c r="Y87" s="40">
        <v>0</v>
      </c>
      <c r="Z87" s="40">
        <v>0</v>
      </c>
      <c r="AA87" s="40">
        <v>1.7157439469698199</v>
      </c>
      <c r="AB87" s="40">
        <v>445.60184818299524</v>
      </c>
      <c r="AC87" s="40">
        <f>+AD87+AE87</f>
        <v>4246.4790457571962</v>
      </c>
      <c r="AD87" s="40">
        <v>0</v>
      </c>
      <c r="AE87" s="40">
        <v>4246.4790457571962</v>
      </c>
      <c r="AF87" s="40">
        <v>0</v>
      </c>
      <c r="AG87" s="43">
        <v>94</v>
      </c>
    </row>
    <row r="88" spans="1:33" s="32" customFormat="1" ht="19.5" customHeight="1" x14ac:dyDescent="0.2">
      <c r="A88" s="24"/>
      <c r="Q88" s="24"/>
      <c r="R88" s="41"/>
      <c r="S88" s="41">
        <v>95</v>
      </c>
      <c r="T88" s="38" t="s">
        <v>230</v>
      </c>
      <c r="U88" s="39"/>
      <c r="V88" s="45">
        <v>6508.9736647886248</v>
      </c>
      <c r="W88" s="45">
        <v>100.0389578808755</v>
      </c>
      <c r="X88" s="45">
        <f>+Y88+Z88+AA88+AB88+AC88</f>
        <v>6609.0126226694974</v>
      </c>
      <c r="Y88" s="45">
        <v>56.235391674084227</v>
      </c>
      <c r="Z88" s="45">
        <v>2.6930792739038636</v>
      </c>
      <c r="AA88" s="45">
        <v>111.69948900439543</v>
      </c>
      <c r="AB88" s="45">
        <v>104.75555318866881</v>
      </c>
      <c r="AC88" s="45">
        <f>+AD88+AE88</f>
        <v>6333.629109528445</v>
      </c>
      <c r="AD88" s="45">
        <v>0</v>
      </c>
      <c r="AE88" s="45">
        <v>6333.629109528445</v>
      </c>
      <c r="AF88" s="45">
        <v>0</v>
      </c>
      <c r="AG88" s="43">
        <v>95</v>
      </c>
    </row>
    <row r="89" spans="1:33" s="41" customFormat="1" ht="19.5" customHeight="1" x14ac:dyDescent="0.2">
      <c r="A89" s="28"/>
      <c r="Q89" s="28"/>
      <c r="S89" s="33" t="s">
        <v>171</v>
      </c>
      <c r="T89" s="34" t="s">
        <v>231</v>
      </c>
      <c r="U89" s="31"/>
      <c r="V89" s="75">
        <f>SUM(V90:V91)</f>
        <v>25510.520810651753</v>
      </c>
      <c r="W89" s="75">
        <f>SUM(W90:W91)</f>
        <v>1223.188746569125</v>
      </c>
      <c r="X89" s="75">
        <f>SUM(X90:X91)</f>
        <v>26733.709557220875</v>
      </c>
      <c r="Y89" s="75">
        <f>SUM(Y90:Y91)</f>
        <v>0</v>
      </c>
      <c r="Z89" s="75">
        <f>SUM(Z90:Z91)</f>
        <v>4.8260165878859999E-2</v>
      </c>
      <c r="AA89" s="75">
        <f>SUM(AA90:AA91)</f>
        <v>203.63355152746814</v>
      </c>
      <c r="AB89" s="75">
        <f>SUM(AB90:AB91)</f>
        <v>1433.3882403279022</v>
      </c>
      <c r="AC89" s="75">
        <f>SUM(AC90:AC91)</f>
        <v>25096.639505199626</v>
      </c>
      <c r="AD89" s="75">
        <f>SUM(AD90:AD91)</f>
        <v>0</v>
      </c>
      <c r="AE89" s="75">
        <f>SUM(AE90:AE91)</f>
        <v>25096.639505199626</v>
      </c>
      <c r="AF89" s="75">
        <f>SUM(AF90:AF91)</f>
        <v>0</v>
      </c>
      <c r="AG89" s="35" t="s">
        <v>171</v>
      </c>
    </row>
    <row r="90" spans="1:33" s="41" customFormat="1" ht="19.5" customHeight="1" x14ac:dyDescent="0.2">
      <c r="A90" s="32"/>
      <c r="B90" s="32"/>
      <c r="C90" s="32"/>
      <c r="D90" s="32"/>
      <c r="E90" s="32"/>
      <c r="F90" s="32"/>
      <c r="G90" s="32"/>
      <c r="H90" s="32"/>
      <c r="I90" s="32"/>
      <c r="J90" s="32"/>
      <c r="K90" s="32"/>
      <c r="L90" s="32"/>
      <c r="M90" s="32"/>
      <c r="N90" s="32"/>
      <c r="O90" s="32"/>
      <c r="P90" s="32"/>
      <c r="Q90" s="32"/>
      <c r="S90" s="41">
        <v>97</v>
      </c>
      <c r="T90" s="38" t="s">
        <v>232</v>
      </c>
      <c r="U90" s="39"/>
      <c r="V90" s="60">
        <v>12851.918160439234</v>
      </c>
      <c r="W90" s="45">
        <v>556.12343545918884</v>
      </c>
      <c r="X90" s="45">
        <f>+Y90+Z90+AA90+AB90+AC90</f>
        <v>13408.041595898412</v>
      </c>
      <c r="Y90" s="45">
        <v>0</v>
      </c>
      <c r="Z90" s="45">
        <v>0</v>
      </c>
      <c r="AA90" s="45">
        <v>29.119594192869709</v>
      </c>
      <c r="AB90" s="45">
        <v>700.66080205249045</v>
      </c>
      <c r="AC90" s="45">
        <f>+AD90+AE90</f>
        <v>12678.261199653052</v>
      </c>
      <c r="AD90" s="45">
        <v>0</v>
      </c>
      <c r="AE90" s="45">
        <v>12678.261199653052</v>
      </c>
      <c r="AF90" s="61">
        <v>0</v>
      </c>
      <c r="AG90" s="43">
        <v>97</v>
      </c>
    </row>
    <row r="91" spans="1:33" s="41" customFormat="1" ht="19.5" customHeight="1" x14ac:dyDescent="0.2">
      <c r="S91" s="46">
        <v>98</v>
      </c>
      <c r="T91" s="47" t="s">
        <v>233</v>
      </c>
      <c r="U91" s="48"/>
      <c r="V91" s="62">
        <v>12658.602650212517</v>
      </c>
      <c r="W91" s="49">
        <v>667.06531110993615</v>
      </c>
      <c r="X91" s="49">
        <f>+Y91+Z91+AA91+AB91+AC91</f>
        <v>13325.667961322462</v>
      </c>
      <c r="Y91" s="49">
        <v>0</v>
      </c>
      <c r="Z91" s="49">
        <v>4.8260165878859999E-2</v>
      </c>
      <c r="AA91" s="49">
        <v>174.51395733459844</v>
      </c>
      <c r="AB91" s="49">
        <v>732.72743827541183</v>
      </c>
      <c r="AC91" s="49">
        <f>+AD91+AE91</f>
        <v>12418.378305546574</v>
      </c>
      <c r="AD91" s="49">
        <v>0</v>
      </c>
      <c r="AE91" s="49">
        <v>12418.378305546574</v>
      </c>
      <c r="AF91" s="63">
        <v>0</v>
      </c>
      <c r="AG91" s="50">
        <v>98</v>
      </c>
    </row>
    <row r="92" spans="1:33" s="41" customFormat="1" ht="19.5" customHeight="1" x14ac:dyDescent="0.2">
      <c r="T92" s="38"/>
      <c r="U92" s="36"/>
      <c r="V92" s="45"/>
      <c r="W92" s="45"/>
      <c r="X92" s="45"/>
      <c r="Y92" s="45"/>
      <c r="Z92" s="45"/>
      <c r="AA92" s="45"/>
      <c r="AB92" s="45"/>
      <c r="AC92" s="45"/>
      <c r="AD92" s="45"/>
      <c r="AE92" s="45"/>
      <c r="AF92" s="45"/>
      <c r="AG92" s="74"/>
    </row>
    <row r="93" spans="1:33" s="41" customFormat="1" ht="19.5" customHeight="1" x14ac:dyDescent="0.2">
      <c r="R93" s="32"/>
    </row>
    <row r="94" spans="1:33" s="32" customFormat="1" ht="29.25" customHeight="1" x14ac:dyDescent="0.2">
      <c r="A94" s="41"/>
      <c r="B94" s="41"/>
      <c r="C94" s="41"/>
      <c r="D94" s="41"/>
      <c r="E94" s="41"/>
      <c r="F94" s="41"/>
      <c r="G94" s="41"/>
      <c r="H94" s="41"/>
      <c r="I94" s="41"/>
      <c r="J94" s="41"/>
      <c r="K94" s="41"/>
      <c r="L94" s="41"/>
      <c r="M94" s="41"/>
      <c r="N94" s="41"/>
      <c r="O94" s="41"/>
      <c r="P94" s="41"/>
      <c r="Q94" s="41"/>
      <c r="R94" s="41"/>
    </row>
    <row r="95" spans="1:33" s="41" customFormat="1" ht="19.5" customHeight="1" x14ac:dyDescent="0.2"/>
    <row r="96" spans="1:33" s="41" customFormat="1" ht="19.5" customHeight="1" x14ac:dyDescent="0.2">
      <c r="A96" s="32"/>
      <c r="B96" s="32"/>
      <c r="C96" s="32"/>
      <c r="D96" s="32"/>
      <c r="E96" s="32"/>
      <c r="F96" s="32"/>
      <c r="G96" s="32"/>
      <c r="H96" s="32"/>
      <c r="I96" s="32"/>
      <c r="J96" s="32"/>
      <c r="K96" s="32"/>
      <c r="L96" s="32"/>
      <c r="M96" s="32"/>
      <c r="N96" s="32"/>
      <c r="O96" s="32"/>
      <c r="P96" s="32"/>
      <c r="Q96" s="32"/>
    </row>
    <row r="97" spans="1:33" s="41" customFormat="1" ht="19.5" customHeight="1" x14ac:dyDescent="0.2"/>
    <row r="98" spans="1:33" s="41" customFormat="1" ht="19.5" customHeight="1" x14ac:dyDescent="0.2"/>
    <row r="99" spans="1:33" s="41" customFormat="1" ht="19.5" customHeight="1" x14ac:dyDescent="0.2"/>
    <row r="100" spans="1:33" s="41" customFormat="1" ht="19.5" customHeight="1" x14ac:dyDescent="0.2">
      <c r="S100" s="32"/>
      <c r="T100" s="32"/>
      <c r="U100" s="32"/>
      <c r="AG100" s="32"/>
    </row>
    <row r="101" spans="1:33" s="41" customFormat="1" ht="19.5" customHeight="1" x14ac:dyDescent="0.2">
      <c r="R101" s="32"/>
    </row>
    <row r="102" spans="1:33" s="32" customFormat="1" ht="29.25" customHeight="1" x14ac:dyDescent="0.2">
      <c r="A102" s="41"/>
      <c r="B102" s="41"/>
      <c r="C102" s="41"/>
      <c r="D102" s="41"/>
      <c r="E102" s="41"/>
      <c r="F102" s="41"/>
      <c r="G102" s="41"/>
      <c r="H102" s="41"/>
      <c r="I102" s="41"/>
      <c r="J102" s="41"/>
      <c r="K102" s="41"/>
      <c r="L102" s="41"/>
      <c r="M102" s="41"/>
      <c r="N102" s="41"/>
      <c r="O102" s="41"/>
      <c r="P102" s="41"/>
      <c r="Q102" s="41"/>
      <c r="R102" s="41"/>
      <c r="S102" s="41"/>
      <c r="T102" s="41"/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F102" s="41"/>
      <c r="AG102" s="41"/>
    </row>
    <row r="103" spans="1:33" s="41" customFormat="1" ht="19.5" customHeight="1" x14ac:dyDescent="0.2"/>
    <row r="104" spans="1:33" s="41" customFormat="1" ht="19.5" customHeight="1" x14ac:dyDescent="0.2">
      <c r="A104" s="32"/>
      <c r="B104" s="32"/>
      <c r="C104" s="32"/>
      <c r="D104" s="32"/>
      <c r="E104" s="32"/>
      <c r="F104" s="32"/>
      <c r="G104" s="32"/>
      <c r="H104" s="32"/>
      <c r="I104" s="32"/>
      <c r="J104" s="32"/>
      <c r="K104" s="32"/>
      <c r="L104" s="32"/>
      <c r="M104" s="32"/>
      <c r="N104" s="32"/>
      <c r="O104" s="32"/>
      <c r="P104" s="32"/>
      <c r="Q104" s="32"/>
    </row>
    <row r="105" spans="1:33" s="41" customFormat="1" ht="19.5" customHeight="1" x14ac:dyDescent="0.2"/>
    <row r="106" spans="1:33" s="41" customFormat="1" ht="19.5" customHeight="1" x14ac:dyDescent="0.2"/>
    <row r="107" spans="1:33" s="41" customFormat="1" ht="19.5" customHeight="1" x14ac:dyDescent="0.2">
      <c r="S107" s="32"/>
      <c r="T107" s="32"/>
      <c r="U107" s="32"/>
      <c r="AG107" s="32"/>
    </row>
    <row r="108" spans="1:33" s="41" customFormat="1" ht="19.5" customHeight="1" x14ac:dyDescent="0.2">
      <c r="V108" s="32"/>
      <c r="W108" s="32"/>
      <c r="X108" s="32"/>
      <c r="Y108" s="32"/>
      <c r="Z108" s="32"/>
      <c r="AA108" s="32"/>
      <c r="AB108" s="32"/>
      <c r="AC108" s="32"/>
      <c r="AD108" s="32"/>
      <c r="AE108" s="32"/>
      <c r="AF108" s="32"/>
    </row>
    <row r="109" spans="1:33" s="41" customFormat="1" ht="19.5" customHeight="1" x14ac:dyDescent="0.2"/>
    <row r="110" spans="1:33" s="41" customFormat="1" ht="19.5" customHeight="1" x14ac:dyDescent="0.2"/>
    <row r="111" spans="1:33" s="41" customFormat="1" ht="19.5" customHeight="1" x14ac:dyDescent="0.2"/>
    <row r="112" spans="1:33" s="41" customFormat="1" ht="19.5" customHeight="1" x14ac:dyDescent="0.2"/>
    <row r="113" spans="1:33" s="41" customFormat="1" ht="19.5" customHeight="1" x14ac:dyDescent="0.2"/>
    <row r="114" spans="1:33" s="41" customFormat="1" ht="19.5" customHeight="1" x14ac:dyDescent="0.2">
      <c r="R114" s="32"/>
    </row>
    <row r="115" spans="1:33" s="32" customFormat="1" ht="29.25" customHeight="1" x14ac:dyDescent="0.2">
      <c r="A115" s="41"/>
      <c r="B115" s="41"/>
      <c r="C115" s="41"/>
      <c r="D115" s="41"/>
      <c r="E115" s="41"/>
      <c r="F115" s="41"/>
      <c r="G115" s="41"/>
      <c r="H115" s="41"/>
      <c r="I115" s="41"/>
      <c r="J115" s="41"/>
      <c r="K115" s="41"/>
      <c r="L115" s="41"/>
      <c r="M115" s="41"/>
      <c r="N115" s="41"/>
      <c r="O115" s="41"/>
      <c r="P115" s="41"/>
      <c r="Q115" s="41"/>
      <c r="R115" s="41"/>
      <c r="S115" s="41"/>
      <c r="T115" s="41"/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  <c r="AF115" s="41"/>
      <c r="AG115" s="41"/>
    </row>
    <row r="116" spans="1:33" s="41" customFormat="1" ht="19.5" customHeight="1" x14ac:dyDescent="0.2"/>
    <row r="117" spans="1:33" s="41" customFormat="1" ht="19.5" customHeight="1" x14ac:dyDescent="0.2">
      <c r="A117" s="32"/>
      <c r="B117" s="32"/>
      <c r="C117" s="32"/>
      <c r="D117" s="32"/>
      <c r="E117" s="32"/>
      <c r="F117" s="32"/>
      <c r="G117" s="32"/>
      <c r="H117" s="32"/>
      <c r="I117" s="32"/>
      <c r="J117" s="32"/>
      <c r="K117" s="32"/>
      <c r="L117" s="32"/>
      <c r="M117" s="32"/>
      <c r="N117" s="32"/>
      <c r="O117" s="32"/>
      <c r="P117" s="32"/>
      <c r="Q117" s="32"/>
    </row>
    <row r="118" spans="1:33" s="41" customFormat="1" ht="19.5" customHeight="1" x14ac:dyDescent="0.2"/>
    <row r="119" spans="1:33" s="41" customFormat="1" ht="19.5" customHeight="1" x14ac:dyDescent="0.2"/>
    <row r="120" spans="1:33" s="41" customFormat="1" ht="19.5" customHeight="1" x14ac:dyDescent="0.2">
      <c r="S120" s="32"/>
      <c r="T120" s="32"/>
      <c r="U120" s="32"/>
      <c r="AG120" s="32"/>
    </row>
    <row r="121" spans="1:33" s="41" customFormat="1" ht="19.5" customHeight="1" x14ac:dyDescent="0.2">
      <c r="V121" s="32"/>
      <c r="W121" s="32"/>
      <c r="X121" s="32"/>
      <c r="Y121" s="32"/>
      <c r="Z121" s="32"/>
      <c r="AA121" s="32"/>
      <c r="AB121" s="32"/>
      <c r="AC121" s="32"/>
      <c r="AD121" s="32"/>
      <c r="AE121" s="32"/>
      <c r="AF121" s="32"/>
    </row>
    <row r="122" spans="1:33" s="41" customFormat="1" ht="19.5" customHeight="1" x14ac:dyDescent="0.2">
      <c r="R122" s="32"/>
    </row>
    <row r="123" spans="1:33" s="32" customFormat="1" ht="29.25" customHeight="1" x14ac:dyDescent="0.2">
      <c r="A123" s="41"/>
      <c r="B123" s="41"/>
      <c r="C123" s="41"/>
      <c r="D123" s="41"/>
      <c r="E123" s="41"/>
      <c r="F123" s="41"/>
      <c r="G123" s="41"/>
      <c r="H123" s="41"/>
      <c r="I123" s="41"/>
      <c r="J123" s="41"/>
      <c r="K123" s="41"/>
      <c r="L123" s="41"/>
      <c r="M123" s="41"/>
      <c r="N123" s="41"/>
      <c r="O123" s="41"/>
      <c r="P123" s="41"/>
      <c r="Q123" s="41"/>
      <c r="R123" s="41"/>
      <c r="S123" s="41"/>
      <c r="T123" s="41"/>
      <c r="U123" s="41"/>
      <c r="V123" s="41"/>
      <c r="W123" s="41"/>
      <c r="X123" s="41"/>
      <c r="Y123" s="41"/>
      <c r="Z123" s="41"/>
      <c r="AA123" s="41"/>
      <c r="AB123" s="41"/>
      <c r="AC123" s="41"/>
      <c r="AD123" s="41"/>
      <c r="AE123" s="41"/>
      <c r="AF123" s="41"/>
      <c r="AG123" s="41"/>
    </row>
    <row r="124" spans="1:33" s="41" customFormat="1" ht="19.5" customHeight="1" x14ac:dyDescent="0.2"/>
    <row r="125" spans="1:33" s="41" customFormat="1" ht="19.5" customHeight="1" x14ac:dyDescent="0.2">
      <c r="A125" s="32"/>
      <c r="B125" s="32"/>
      <c r="C125" s="32"/>
      <c r="D125" s="32"/>
      <c r="E125" s="32"/>
      <c r="F125" s="32"/>
      <c r="G125" s="32"/>
      <c r="H125" s="32"/>
      <c r="I125" s="32"/>
      <c r="J125" s="32"/>
      <c r="K125" s="32"/>
      <c r="L125" s="32"/>
      <c r="M125" s="32"/>
      <c r="N125" s="32"/>
      <c r="O125" s="32"/>
      <c r="P125" s="32"/>
      <c r="Q125" s="32"/>
      <c r="R125" s="32"/>
    </row>
    <row r="126" spans="1:33" s="32" customFormat="1" ht="29.25" customHeight="1" x14ac:dyDescent="0.2">
      <c r="A126" s="41"/>
      <c r="B126" s="41"/>
      <c r="C126" s="41"/>
      <c r="D126" s="41"/>
      <c r="E126" s="41"/>
      <c r="F126" s="41"/>
      <c r="G126" s="41"/>
      <c r="H126" s="41"/>
      <c r="I126" s="41"/>
      <c r="J126" s="41"/>
      <c r="K126" s="41"/>
      <c r="L126" s="41"/>
      <c r="M126" s="41"/>
      <c r="N126" s="41"/>
      <c r="O126" s="41"/>
      <c r="P126" s="41"/>
      <c r="Q126" s="41"/>
      <c r="R126" s="41"/>
      <c r="S126" s="41"/>
      <c r="T126" s="41"/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  <c r="AE126" s="41"/>
      <c r="AF126" s="41"/>
      <c r="AG126" s="41"/>
    </row>
    <row r="127" spans="1:33" s="41" customFormat="1" ht="19.5" customHeight="1" x14ac:dyDescent="0.2"/>
    <row r="128" spans="1:33" s="41" customFormat="1" ht="19.5" customHeight="1" x14ac:dyDescent="0.2">
      <c r="A128" s="32"/>
      <c r="B128" s="32"/>
      <c r="C128" s="32"/>
      <c r="D128" s="32"/>
      <c r="E128" s="32"/>
      <c r="F128" s="32"/>
      <c r="G128" s="32"/>
      <c r="H128" s="32"/>
      <c r="I128" s="32"/>
      <c r="J128" s="32"/>
      <c r="K128" s="32"/>
      <c r="L128" s="32"/>
      <c r="M128" s="32"/>
      <c r="N128" s="32"/>
      <c r="O128" s="32"/>
      <c r="P128" s="32"/>
      <c r="Q128" s="32"/>
      <c r="S128" s="32"/>
      <c r="T128" s="32"/>
      <c r="U128" s="32"/>
      <c r="AG128" s="32"/>
    </row>
    <row r="129" spans="1:33" s="41" customFormat="1" ht="19.5" customHeight="1" x14ac:dyDescent="0.2">
      <c r="R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  <c r="AF129" s="32"/>
    </row>
    <row r="130" spans="1:33" s="32" customFormat="1" ht="29.25" customHeight="1" x14ac:dyDescent="0.2">
      <c r="A130" s="41"/>
      <c r="B130" s="41"/>
      <c r="C130" s="41"/>
      <c r="D130" s="41"/>
      <c r="E130" s="41"/>
      <c r="F130" s="41"/>
      <c r="G130" s="41"/>
      <c r="H130" s="41"/>
      <c r="I130" s="41"/>
      <c r="J130" s="41"/>
      <c r="K130" s="41"/>
      <c r="L130" s="41"/>
      <c r="M130" s="41"/>
      <c r="N130" s="41"/>
      <c r="O130" s="41"/>
      <c r="P130" s="41"/>
      <c r="Q130" s="41"/>
      <c r="R130" s="41"/>
      <c r="S130" s="41"/>
      <c r="T130" s="41"/>
      <c r="U130" s="41"/>
      <c r="V130" s="41"/>
      <c r="W130" s="41"/>
      <c r="X130" s="41"/>
      <c r="Y130" s="41"/>
      <c r="Z130" s="41"/>
      <c r="AA130" s="41"/>
      <c r="AB130" s="41"/>
      <c r="AC130" s="41"/>
      <c r="AD130" s="41"/>
      <c r="AE130" s="41"/>
      <c r="AF130" s="41"/>
      <c r="AG130" s="41"/>
    </row>
    <row r="131" spans="1:33" s="41" customFormat="1" ht="19.5" customHeight="1" x14ac:dyDescent="0.2">
      <c r="S131" s="32"/>
      <c r="T131" s="32"/>
      <c r="U131" s="32"/>
      <c r="AG131" s="32"/>
    </row>
    <row r="132" spans="1:33" s="41" customFormat="1" ht="19.5" customHeight="1" x14ac:dyDescent="0.2">
      <c r="A132" s="32"/>
      <c r="B132" s="32"/>
      <c r="C132" s="32"/>
      <c r="D132" s="32"/>
      <c r="E132" s="32"/>
      <c r="F132" s="32"/>
      <c r="G132" s="32"/>
      <c r="H132" s="32"/>
      <c r="I132" s="32"/>
      <c r="J132" s="32"/>
      <c r="K132" s="32"/>
      <c r="L132" s="32"/>
      <c r="M132" s="32"/>
      <c r="N132" s="32"/>
      <c r="O132" s="32"/>
      <c r="P132" s="32"/>
      <c r="Q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  <c r="AF132" s="32"/>
    </row>
    <row r="133" spans="1:33" s="41" customFormat="1" ht="19.5" customHeight="1" x14ac:dyDescent="0.2">
      <c r="R133" s="32"/>
    </row>
    <row r="134" spans="1:33" s="32" customFormat="1" ht="29.25" customHeight="1" x14ac:dyDescent="0.2">
      <c r="A134" s="41"/>
      <c r="B134" s="41"/>
      <c r="C134" s="41"/>
      <c r="D134" s="41"/>
      <c r="E134" s="41"/>
      <c r="F134" s="41"/>
      <c r="G134" s="41"/>
      <c r="H134" s="41"/>
      <c r="I134" s="41"/>
      <c r="J134" s="41"/>
      <c r="K134" s="41"/>
      <c r="L134" s="41"/>
      <c r="M134" s="41"/>
      <c r="N134" s="41"/>
      <c r="O134" s="41"/>
      <c r="P134" s="41"/>
      <c r="Q134" s="41"/>
      <c r="R134" s="41"/>
      <c r="S134" s="41"/>
      <c r="T134" s="41"/>
      <c r="U134" s="41"/>
      <c r="V134" s="41"/>
      <c r="W134" s="41"/>
      <c r="X134" s="41"/>
      <c r="Y134" s="41"/>
      <c r="Z134" s="41"/>
      <c r="AA134" s="41"/>
      <c r="AB134" s="41"/>
      <c r="AC134" s="41"/>
      <c r="AD134" s="41"/>
      <c r="AE134" s="41"/>
      <c r="AF134" s="41"/>
      <c r="AG134" s="41"/>
    </row>
    <row r="135" spans="1:33" s="41" customFormat="1" ht="19.5" customHeight="1" x14ac:dyDescent="0.2">
      <c r="S135" s="32"/>
      <c r="T135" s="32"/>
      <c r="U135" s="32"/>
      <c r="AG135" s="32"/>
    </row>
    <row r="136" spans="1:33" s="41" customFormat="1" ht="19.5" customHeight="1" x14ac:dyDescent="0.2">
      <c r="A136" s="32"/>
      <c r="B136" s="32"/>
      <c r="C136" s="32"/>
      <c r="D136" s="32"/>
      <c r="E136" s="32"/>
      <c r="F136" s="32"/>
      <c r="G136" s="32"/>
      <c r="H136" s="32"/>
      <c r="I136" s="32"/>
      <c r="J136" s="32"/>
      <c r="K136" s="32"/>
      <c r="L136" s="32"/>
      <c r="M136" s="32"/>
      <c r="N136" s="32"/>
      <c r="O136" s="32"/>
      <c r="P136" s="32"/>
      <c r="Q136" s="32"/>
      <c r="R136" s="32"/>
      <c r="V136" s="32"/>
      <c r="W136" s="32"/>
      <c r="X136" s="32"/>
      <c r="Y136" s="32"/>
      <c r="Z136" s="32"/>
      <c r="AA136" s="32"/>
      <c r="AB136" s="32"/>
      <c r="AC136" s="32"/>
      <c r="AD136" s="32"/>
      <c r="AE136" s="32"/>
      <c r="AF136" s="32"/>
    </row>
    <row r="137" spans="1:33" s="32" customFormat="1" ht="29.25" customHeight="1" x14ac:dyDescent="0.2">
      <c r="A137" s="41"/>
      <c r="B137" s="41"/>
      <c r="C137" s="41"/>
      <c r="D137" s="41"/>
      <c r="E137" s="41"/>
      <c r="F137" s="41"/>
      <c r="G137" s="41"/>
      <c r="H137" s="41"/>
      <c r="I137" s="41"/>
      <c r="J137" s="41"/>
      <c r="K137" s="41"/>
      <c r="L137" s="41"/>
      <c r="M137" s="41"/>
      <c r="N137" s="41"/>
      <c r="O137" s="41"/>
      <c r="P137" s="41"/>
      <c r="Q137" s="41"/>
      <c r="R137" s="41"/>
      <c r="S137" s="41"/>
      <c r="T137" s="41"/>
      <c r="U137" s="41"/>
      <c r="V137" s="41"/>
      <c r="W137" s="41"/>
      <c r="X137" s="41"/>
      <c r="Y137" s="41"/>
      <c r="Z137" s="41"/>
      <c r="AA137" s="41"/>
      <c r="AB137" s="41"/>
      <c r="AC137" s="41"/>
      <c r="AD137" s="41"/>
      <c r="AE137" s="41"/>
      <c r="AF137" s="41"/>
      <c r="AG137" s="41"/>
    </row>
    <row r="138" spans="1:33" s="41" customFormat="1" ht="19.5" customHeight="1" x14ac:dyDescent="0.2"/>
    <row r="139" spans="1:33" s="41" customFormat="1" ht="19.5" customHeight="1" x14ac:dyDescent="0.2">
      <c r="A139" s="32"/>
      <c r="B139" s="32"/>
      <c r="C139" s="32"/>
      <c r="D139" s="32"/>
      <c r="E139" s="32"/>
      <c r="F139" s="32"/>
      <c r="G139" s="32"/>
      <c r="H139" s="32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2"/>
      <c r="AG139" s="32"/>
    </row>
    <row r="140" spans="1:33" s="32" customFormat="1" ht="29.25" customHeight="1" x14ac:dyDescent="0.2">
      <c r="A140" s="41"/>
      <c r="B140" s="41"/>
      <c r="C140" s="41"/>
      <c r="D140" s="41"/>
      <c r="E140" s="41"/>
      <c r="F140" s="41"/>
      <c r="G140" s="41"/>
      <c r="H140" s="41"/>
      <c r="I140" s="41"/>
      <c r="J140" s="41"/>
      <c r="K140" s="41"/>
      <c r="L140" s="41"/>
      <c r="M140" s="41"/>
      <c r="N140" s="41"/>
      <c r="O140" s="41"/>
      <c r="P140" s="41"/>
      <c r="Q140" s="41"/>
      <c r="R140" s="41"/>
      <c r="S140" s="41"/>
      <c r="T140" s="41"/>
      <c r="U140" s="41"/>
      <c r="AG140" s="41"/>
    </row>
    <row r="141" spans="1:33" s="41" customFormat="1" ht="19.5" customHeight="1" x14ac:dyDescent="0.2"/>
    <row r="142" spans="1:33" s="41" customFormat="1" ht="19.5" customHeight="1" x14ac:dyDescent="0.2">
      <c r="A142" s="32"/>
      <c r="B142" s="32"/>
      <c r="C142" s="32"/>
      <c r="D142" s="32"/>
      <c r="E142" s="32"/>
      <c r="F142" s="32"/>
      <c r="G142" s="32"/>
      <c r="H142" s="32"/>
      <c r="I142" s="32"/>
      <c r="J142" s="32"/>
      <c r="K142" s="32"/>
      <c r="L142" s="32"/>
      <c r="M142" s="32"/>
      <c r="N142" s="32"/>
      <c r="O142" s="32"/>
      <c r="P142" s="32"/>
      <c r="Q142" s="32"/>
      <c r="S142" s="32"/>
      <c r="T142" s="32"/>
      <c r="U142" s="32"/>
      <c r="AG142" s="32"/>
    </row>
    <row r="143" spans="1:33" s="41" customFormat="1" ht="19.5" customHeight="1" x14ac:dyDescent="0.2">
      <c r="V143" s="32"/>
      <c r="W143" s="32"/>
      <c r="X143" s="32"/>
      <c r="Y143" s="32"/>
      <c r="Z143" s="32"/>
      <c r="AA143" s="32"/>
      <c r="AB143" s="32"/>
      <c r="AC143" s="32"/>
      <c r="AD143" s="32"/>
      <c r="AE143" s="32"/>
      <c r="AF143" s="32"/>
    </row>
    <row r="144" spans="1:33" s="41" customFormat="1" ht="19.5" customHeight="1" x14ac:dyDescent="0.2"/>
    <row r="145" spans="1:33" s="41" customFormat="1" ht="19.5" customHeight="1" x14ac:dyDescent="0.2">
      <c r="S145" s="32"/>
      <c r="T145" s="32"/>
      <c r="U145" s="32"/>
      <c r="AG145" s="32"/>
    </row>
    <row r="146" spans="1:33" s="41" customFormat="1" ht="19.5" customHeight="1" x14ac:dyDescent="0.2">
      <c r="V146" s="32"/>
      <c r="W146" s="32"/>
      <c r="X146" s="32"/>
      <c r="Y146" s="32"/>
      <c r="Z146" s="32"/>
      <c r="AA146" s="32"/>
      <c r="AB146" s="32"/>
      <c r="AC146" s="32"/>
      <c r="AD146" s="32"/>
      <c r="AE146" s="32"/>
      <c r="AF146" s="32"/>
    </row>
    <row r="147" spans="1:33" s="41" customFormat="1" ht="19.5" customHeight="1" x14ac:dyDescent="0.2"/>
    <row r="148" spans="1:33" s="41" customFormat="1" ht="19.5" customHeight="1" x14ac:dyDescent="0.2"/>
    <row r="149" spans="1:33" s="41" customFormat="1" ht="19.5" customHeight="1" x14ac:dyDescent="0.2"/>
    <row r="150" spans="1:33" s="41" customFormat="1" ht="19.5" customHeight="1" x14ac:dyDescent="0.2"/>
    <row r="151" spans="1:33" s="41" customFormat="1" ht="19.5" customHeight="1" x14ac:dyDescent="0.2"/>
    <row r="152" spans="1:33" s="41" customFormat="1" ht="19.5" customHeight="1" x14ac:dyDescent="0.2"/>
    <row r="153" spans="1:33" s="41" customFormat="1" ht="19.5" customHeight="1" x14ac:dyDescent="0.2"/>
    <row r="154" spans="1:33" s="41" customFormat="1" ht="19.5" customHeight="1" x14ac:dyDescent="0.2">
      <c r="R154" s="32"/>
    </row>
    <row r="155" spans="1:33" s="32" customFormat="1" ht="29.25" customHeight="1" x14ac:dyDescent="0.2">
      <c r="A155" s="41"/>
      <c r="B155" s="41"/>
      <c r="C155" s="41"/>
      <c r="D155" s="41"/>
      <c r="E155" s="41"/>
      <c r="F155" s="41"/>
      <c r="G155" s="41"/>
      <c r="H155" s="41"/>
      <c r="I155" s="41"/>
      <c r="J155" s="41"/>
      <c r="K155" s="41"/>
      <c r="L155" s="41"/>
      <c r="M155" s="41"/>
      <c r="N155" s="41"/>
      <c r="O155" s="41"/>
      <c r="P155" s="41"/>
      <c r="Q155" s="41"/>
      <c r="R155" s="41"/>
      <c r="S155" s="41"/>
      <c r="T155" s="41"/>
      <c r="U155" s="41"/>
      <c r="V155" s="41"/>
      <c r="W155" s="41"/>
      <c r="X155" s="41"/>
      <c r="Y155" s="41"/>
      <c r="Z155" s="41"/>
      <c r="AA155" s="41"/>
      <c r="AB155" s="41"/>
      <c r="AC155" s="41"/>
      <c r="AD155" s="41"/>
      <c r="AE155" s="41"/>
      <c r="AF155" s="41"/>
      <c r="AG155" s="41"/>
    </row>
    <row r="156" spans="1:33" s="41" customFormat="1" ht="19.5" customHeight="1" x14ac:dyDescent="0.2"/>
    <row r="157" spans="1:33" s="41" customFormat="1" ht="19.5" customHeight="1" x14ac:dyDescent="0.2">
      <c r="A157" s="32"/>
      <c r="B157" s="32"/>
      <c r="C157" s="32"/>
      <c r="D157" s="32"/>
      <c r="E157" s="32"/>
      <c r="F157" s="32"/>
      <c r="G157" s="32"/>
      <c r="H157" s="32"/>
      <c r="I157" s="32"/>
      <c r="J157" s="32"/>
      <c r="K157" s="32"/>
      <c r="L157" s="32"/>
      <c r="M157" s="32"/>
      <c r="N157" s="32"/>
      <c r="O157" s="32"/>
      <c r="P157" s="32"/>
      <c r="Q157" s="32"/>
      <c r="R157" s="54"/>
    </row>
    <row r="158" spans="1:33" ht="14" x14ac:dyDescent="0.2">
      <c r="A158" s="41"/>
      <c r="B158" s="41"/>
      <c r="C158" s="41"/>
      <c r="D158" s="41"/>
      <c r="E158" s="41"/>
      <c r="F158" s="41"/>
      <c r="G158" s="41"/>
      <c r="H158" s="41"/>
      <c r="I158" s="41"/>
      <c r="J158" s="41"/>
      <c r="K158" s="41"/>
      <c r="L158" s="41"/>
      <c r="M158" s="41"/>
      <c r="N158" s="41"/>
      <c r="O158" s="41"/>
      <c r="P158" s="41"/>
      <c r="Q158" s="41"/>
      <c r="R158" s="52"/>
      <c r="S158" s="41"/>
      <c r="T158" s="41"/>
      <c r="U158" s="41"/>
      <c r="V158" s="41"/>
      <c r="W158" s="41"/>
      <c r="X158" s="41"/>
      <c r="Y158" s="41"/>
      <c r="Z158" s="41"/>
      <c r="AA158" s="41"/>
      <c r="AB158" s="41"/>
      <c r="AC158" s="41"/>
      <c r="AD158" s="41"/>
      <c r="AE158" s="41"/>
      <c r="AF158" s="41"/>
      <c r="AG158" s="41"/>
    </row>
    <row r="159" spans="1:33" s="52" customFormat="1" ht="124.5" customHeight="1" x14ac:dyDescent="0.2">
      <c r="A159" s="41"/>
      <c r="B159" s="41"/>
      <c r="C159" s="41"/>
      <c r="D159" s="41"/>
      <c r="E159" s="41"/>
      <c r="F159" s="41"/>
      <c r="G159" s="41"/>
      <c r="H159" s="41"/>
      <c r="I159" s="41"/>
      <c r="J159" s="41"/>
      <c r="K159" s="41"/>
      <c r="L159" s="41"/>
      <c r="M159" s="41"/>
      <c r="N159" s="41"/>
      <c r="O159" s="41"/>
      <c r="P159" s="41"/>
      <c r="Q159" s="41"/>
      <c r="S159" s="41"/>
      <c r="T159" s="41"/>
      <c r="U159" s="41"/>
      <c r="V159" s="41"/>
      <c r="W159" s="41"/>
      <c r="X159" s="41"/>
      <c r="Y159" s="41"/>
      <c r="Z159" s="41"/>
      <c r="AA159" s="41"/>
      <c r="AB159" s="41"/>
      <c r="AC159" s="41"/>
      <c r="AD159" s="41"/>
      <c r="AE159" s="41"/>
      <c r="AF159" s="41"/>
      <c r="AG159" s="41"/>
    </row>
    <row r="160" spans="1:33" s="52" customFormat="1" ht="14" x14ac:dyDescent="0.2">
      <c r="A160" s="54"/>
      <c r="B160" s="54"/>
      <c r="C160" s="54"/>
      <c r="D160" s="54"/>
      <c r="E160" s="54"/>
      <c r="F160" s="54"/>
      <c r="G160" s="54"/>
      <c r="H160" s="54"/>
      <c r="I160" s="54"/>
      <c r="J160" s="54"/>
      <c r="K160" s="54"/>
      <c r="L160" s="54"/>
      <c r="M160" s="54"/>
      <c r="N160" s="54"/>
      <c r="O160" s="54"/>
      <c r="P160" s="54"/>
      <c r="Q160" s="54"/>
      <c r="S160" s="32"/>
      <c r="T160" s="32"/>
      <c r="U160" s="32"/>
      <c r="V160" s="41"/>
      <c r="W160" s="41"/>
      <c r="X160" s="41"/>
      <c r="Y160" s="41"/>
      <c r="Z160" s="41"/>
      <c r="AA160" s="41"/>
      <c r="AB160" s="41"/>
      <c r="AC160" s="41"/>
      <c r="AD160" s="41"/>
      <c r="AE160" s="41"/>
      <c r="AF160" s="41"/>
      <c r="AG160" s="32"/>
    </row>
    <row r="161" spans="1:33" s="52" customFormat="1" ht="14" x14ac:dyDescent="0.2">
      <c r="S161" s="41"/>
      <c r="T161" s="41"/>
      <c r="U161" s="41"/>
      <c r="V161" s="32"/>
      <c r="W161" s="32"/>
      <c r="X161" s="32"/>
      <c r="Y161" s="32"/>
      <c r="Z161" s="32"/>
      <c r="AA161" s="32"/>
      <c r="AB161" s="32"/>
      <c r="AC161" s="32"/>
      <c r="AD161" s="32"/>
      <c r="AE161" s="32"/>
      <c r="AF161" s="32"/>
      <c r="AG161" s="41"/>
    </row>
    <row r="162" spans="1:33" s="52" customFormat="1" ht="14" x14ac:dyDescent="0.2">
      <c r="A162" s="51"/>
      <c r="B162" s="51"/>
      <c r="C162" s="51"/>
      <c r="D162" s="51"/>
      <c r="P162" s="53"/>
      <c r="Q162" s="53"/>
      <c r="S162" s="41"/>
      <c r="T162" s="41"/>
      <c r="U162" s="41"/>
      <c r="V162" s="41"/>
      <c r="W162" s="41"/>
      <c r="X162" s="41"/>
      <c r="Y162" s="41"/>
      <c r="Z162" s="41"/>
      <c r="AA162" s="41"/>
      <c r="AB162" s="41"/>
      <c r="AC162" s="41"/>
      <c r="AD162" s="41"/>
      <c r="AE162" s="41"/>
      <c r="AF162" s="41"/>
      <c r="AG162" s="41"/>
    </row>
    <row r="163" spans="1:33" s="52" customFormat="1" ht="14" x14ac:dyDescent="0.2">
      <c r="A163" s="51"/>
      <c r="B163" s="51"/>
      <c r="C163" s="51"/>
      <c r="D163" s="51"/>
      <c r="P163" s="53"/>
      <c r="Q163" s="53"/>
      <c r="S163" s="54"/>
      <c r="T163" s="54"/>
      <c r="U163" s="54"/>
      <c r="V163" s="41"/>
      <c r="W163" s="41"/>
      <c r="X163" s="41"/>
      <c r="Y163" s="41"/>
      <c r="Z163" s="41"/>
      <c r="AA163" s="41"/>
      <c r="AB163" s="41"/>
      <c r="AC163" s="41"/>
      <c r="AD163" s="41"/>
      <c r="AE163" s="41"/>
      <c r="AF163" s="41"/>
      <c r="AG163" s="54"/>
    </row>
    <row r="164" spans="1:33" s="52" customFormat="1" x14ac:dyDescent="0.2">
      <c r="A164" s="51"/>
      <c r="B164" s="51"/>
      <c r="C164" s="51"/>
      <c r="D164" s="51"/>
      <c r="P164" s="53"/>
      <c r="Q164" s="53"/>
      <c r="R164" s="54"/>
      <c r="V164" s="54"/>
      <c r="W164" s="54"/>
      <c r="X164" s="54"/>
      <c r="Y164" s="54"/>
      <c r="Z164" s="54"/>
      <c r="AA164" s="54"/>
      <c r="AB164" s="54"/>
      <c r="AC164" s="54"/>
      <c r="AD164" s="54"/>
      <c r="AE164" s="54"/>
      <c r="AF164" s="54"/>
    </row>
    <row r="165" spans="1:33" x14ac:dyDescent="0.2">
      <c r="A165" s="51"/>
      <c r="B165" s="51"/>
      <c r="C165" s="51"/>
      <c r="D165" s="51"/>
      <c r="E165" s="52"/>
      <c r="F165" s="52"/>
      <c r="G165" s="52"/>
      <c r="H165" s="52"/>
      <c r="I165" s="52"/>
      <c r="J165" s="52"/>
      <c r="K165" s="52"/>
      <c r="L165" s="52"/>
      <c r="M165" s="52"/>
      <c r="N165" s="52"/>
      <c r="O165" s="52"/>
      <c r="P165" s="53"/>
      <c r="Q165" s="53"/>
      <c r="S165" s="52"/>
      <c r="T165" s="52"/>
      <c r="U165" s="52"/>
      <c r="V165" s="52"/>
      <c r="W165" s="52"/>
      <c r="X165" s="52"/>
      <c r="Y165" s="52"/>
      <c r="Z165" s="52"/>
      <c r="AA165" s="52"/>
      <c r="AB165" s="52"/>
      <c r="AC165" s="52"/>
      <c r="AD165" s="52"/>
      <c r="AE165" s="52"/>
      <c r="AF165" s="52"/>
      <c r="AG165" s="52"/>
    </row>
    <row r="166" spans="1:33" x14ac:dyDescent="0.2">
      <c r="A166" s="51"/>
      <c r="B166" s="51"/>
      <c r="C166" s="51"/>
      <c r="D166" s="51"/>
      <c r="E166" s="52"/>
      <c r="F166" s="52"/>
      <c r="G166" s="52"/>
      <c r="H166" s="52"/>
      <c r="I166" s="52"/>
      <c r="J166" s="52"/>
      <c r="K166" s="52"/>
      <c r="L166" s="52"/>
      <c r="M166" s="52"/>
      <c r="N166" s="52"/>
      <c r="O166" s="52"/>
      <c r="P166" s="53"/>
      <c r="Q166" s="53"/>
      <c r="S166" s="52"/>
      <c r="T166" s="52"/>
      <c r="U166" s="52"/>
      <c r="V166" s="52"/>
      <c r="W166" s="52"/>
      <c r="X166" s="52"/>
      <c r="Y166" s="52"/>
      <c r="Z166" s="52"/>
      <c r="AA166" s="52"/>
      <c r="AB166" s="52"/>
      <c r="AC166" s="52"/>
      <c r="AD166" s="52"/>
      <c r="AE166" s="52"/>
      <c r="AF166" s="52"/>
      <c r="AG166" s="52"/>
    </row>
    <row r="167" spans="1:33" x14ac:dyDescent="0.2">
      <c r="S167" s="52"/>
      <c r="T167" s="52"/>
      <c r="U167" s="52"/>
      <c r="V167" s="52"/>
      <c r="W167" s="52"/>
      <c r="X167" s="52"/>
      <c r="Y167" s="52"/>
      <c r="Z167" s="52"/>
      <c r="AA167" s="52"/>
      <c r="AB167" s="52"/>
      <c r="AC167" s="52"/>
      <c r="AD167" s="52"/>
      <c r="AE167" s="52"/>
      <c r="AF167" s="52"/>
      <c r="AG167" s="52"/>
    </row>
    <row r="168" spans="1:33" x14ac:dyDescent="0.2">
      <c r="S168" s="52"/>
      <c r="T168" s="52"/>
      <c r="U168" s="52"/>
      <c r="V168" s="52"/>
      <c r="W168" s="52"/>
      <c r="X168" s="52"/>
      <c r="Y168" s="52"/>
      <c r="Z168" s="52"/>
      <c r="AA168" s="52"/>
      <c r="AB168" s="52"/>
      <c r="AC168" s="52"/>
      <c r="AD168" s="52"/>
      <c r="AE168" s="52"/>
      <c r="AF168" s="52"/>
      <c r="AG168" s="52"/>
    </row>
    <row r="169" spans="1:33" x14ac:dyDescent="0.2">
      <c r="S169" s="52"/>
      <c r="T169" s="52"/>
      <c r="U169" s="52"/>
      <c r="V169" s="52"/>
      <c r="W169" s="52"/>
      <c r="X169" s="52"/>
      <c r="Y169" s="52"/>
      <c r="Z169" s="52"/>
      <c r="AA169" s="52"/>
      <c r="AB169" s="52"/>
      <c r="AC169" s="52"/>
      <c r="AD169" s="52"/>
      <c r="AE169" s="52"/>
      <c r="AF169" s="52"/>
      <c r="AG169" s="52"/>
    </row>
    <row r="170" spans="1:33" x14ac:dyDescent="0.2">
      <c r="V170" s="52"/>
      <c r="W170" s="52"/>
      <c r="X170" s="52"/>
      <c r="Y170" s="52"/>
      <c r="Z170" s="52"/>
      <c r="AA170" s="52"/>
      <c r="AB170" s="52"/>
      <c r="AC170" s="52"/>
      <c r="AD170" s="52"/>
      <c r="AE170" s="52"/>
      <c r="AF170" s="52"/>
    </row>
  </sheetData>
  <mergeCells count="5">
    <mergeCell ref="B13:C13"/>
    <mergeCell ref="L8:L9"/>
    <mergeCell ref="AC8:AC9"/>
    <mergeCell ref="B12:C12"/>
    <mergeCell ref="S12:T12"/>
  </mergeCells>
  <phoneticPr fontId="4"/>
  <pageMargins left="0.75" right="0.75" top="1" bottom="1" header="0.51200000000000001" footer="0.51200000000000001"/>
  <pageSetup paperSize="9" scale="39" orientation="portrait" r:id="rId1"/>
  <headerFooter alignWithMargins="0"/>
  <colBreaks count="1" manualBreakCount="1">
    <brk id="17" max="1048575" man="1"/>
  </colBreaks>
  <ignoredErrors>
    <ignoredError sqref="B7:IV11 C6:IV6 B76:F78 AH17:IV78 B12:D16 P12:U16 B17:D75 AG12:IV16" evalError="1"/>
    <ignoredError sqref="P17:U33 G76:O78 AG17:AG33" evalError="1" formula="1"/>
    <ignoredError sqref="G79:O91" formula="1"/>
    <ignoredError sqref="P34:U78 AG34:AG78" evalError="1" numberStoredAsText="1" formula="1"/>
    <ignoredError sqref="P79:U91 AG79:AG91" numberStoredAsText="1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１－１－１－A(b)</vt:lpstr>
      <vt:lpstr>１－１－１－B(b)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2023-03-30T04:42:40Z</dcterms:created>
  <dcterms:modified xsi:type="dcterms:W3CDTF">2026-03-05T02:20:47Z</dcterms:modified>
</cp:coreProperties>
</file>