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566A90D6-80E4-4F61-82FD-24D180F3070A}" xr6:coauthVersionLast="47" xr6:coauthVersionMax="47" xr10:uidLastSave="{00000000-0000-0000-0000-000000000000}"/>
  <bookViews>
    <workbookView xWindow="-19320" yWindow="-19390" windowWidth="17300" windowHeight="8890" xr2:uid="{83257B81-698F-4516-950E-5889C0B1A140}"/>
  </bookViews>
  <sheets>
    <sheet name="２－A(b)" sheetId="2" r:id="rId1"/>
    <sheet name="２－B(b)" sheetId="5" r:id="rId2"/>
  </sheets>
  <definedNames>
    <definedName name="_xlnm._FilterDatabase" localSheetId="0" hidden="1">'２－A(b)'!$A$9:$AT$9</definedName>
    <definedName name="_xlnm._FilterDatabase" localSheetId="1" hidden="1">'２－B(b)'!$A$9:$AT$9</definedName>
    <definedName name="_xlnm.Print_Area" localSheetId="0">'２－A(b)'!$A$1:$AT$169</definedName>
    <definedName name="_xlnm.Print_Area" localSheetId="1">'２－B(b)'!$A$1:$AT$169</definedName>
    <definedName name="_xlnm.Print_Titles" localSheetId="0">'２－A(b)'!$1:$4</definedName>
    <definedName name="_xlnm.Print_Titles" localSheetId="1">'２－B(b)'!$1:$4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66" i="5" l="1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AS157" i="5"/>
  <c r="AR157" i="5"/>
  <c r="AR89" i="5" s="1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T150" i="5"/>
  <c r="S150" i="5"/>
  <c r="R150" i="5"/>
  <c r="R89" i="5" s="1"/>
  <c r="Q150" i="5"/>
  <c r="P150" i="5"/>
  <c r="O150" i="5"/>
  <c r="N150" i="5"/>
  <c r="M150" i="5"/>
  <c r="L150" i="5"/>
  <c r="K150" i="5"/>
  <c r="J150" i="5"/>
  <c r="I150" i="5"/>
  <c r="H150" i="5"/>
  <c r="G150" i="5"/>
  <c r="F150" i="5"/>
  <c r="F89" i="5" s="1"/>
  <c r="E150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T147" i="5"/>
  <c r="S147" i="5"/>
  <c r="R147" i="5"/>
  <c r="Q147" i="5"/>
  <c r="P147" i="5"/>
  <c r="O147" i="5"/>
  <c r="N147" i="5"/>
  <c r="N89" i="5" s="1"/>
  <c r="M147" i="5"/>
  <c r="L147" i="5"/>
  <c r="K147" i="5"/>
  <c r="J147" i="5"/>
  <c r="I147" i="5"/>
  <c r="H147" i="5"/>
  <c r="G147" i="5"/>
  <c r="F147" i="5"/>
  <c r="E147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AS134" i="5"/>
  <c r="AR134" i="5"/>
  <c r="AQ134" i="5"/>
  <c r="AP134" i="5"/>
  <c r="AP89" i="5" s="1"/>
  <c r="AO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AS95" i="5"/>
  <c r="AR95" i="5"/>
  <c r="AQ95" i="5"/>
  <c r="AP95" i="5"/>
  <c r="AO95" i="5"/>
  <c r="AN95" i="5"/>
  <c r="AM95" i="5"/>
  <c r="AL95" i="5"/>
  <c r="AK95" i="5"/>
  <c r="AJ95" i="5"/>
  <c r="AJ89" i="5" s="1"/>
  <c r="AI95" i="5"/>
  <c r="AH95" i="5"/>
  <c r="AG95" i="5"/>
  <c r="AF95" i="5"/>
  <c r="AE95" i="5"/>
  <c r="AD95" i="5"/>
  <c r="AC95" i="5"/>
  <c r="AB95" i="5"/>
  <c r="AA95" i="5"/>
  <c r="Z95" i="5"/>
  <c r="Y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AS90" i="5"/>
  <c r="AR90" i="5"/>
  <c r="AQ90" i="5"/>
  <c r="AP90" i="5"/>
  <c r="AO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AS89" i="5"/>
  <c r="AQ89" i="5"/>
  <c r="AQ10" i="5" s="1"/>
  <c r="AO89" i="5"/>
  <c r="AM89" i="5"/>
  <c r="AL89" i="5"/>
  <c r="AK89" i="5"/>
  <c r="AI89" i="5"/>
  <c r="AH89" i="5"/>
  <c r="AG89" i="5"/>
  <c r="AG10" i="5" s="1"/>
  <c r="AF89" i="5"/>
  <c r="AE89" i="5"/>
  <c r="AD89" i="5"/>
  <c r="AC89" i="5"/>
  <c r="AB89" i="5"/>
  <c r="AA89" i="5"/>
  <c r="Z89" i="5"/>
  <c r="Y89" i="5"/>
  <c r="T89" i="5"/>
  <c r="S89" i="5"/>
  <c r="Q89" i="5"/>
  <c r="P89" i="5"/>
  <c r="O89" i="5"/>
  <c r="M89" i="5"/>
  <c r="L89" i="5"/>
  <c r="K89" i="5"/>
  <c r="J89" i="5"/>
  <c r="I89" i="5"/>
  <c r="H89" i="5"/>
  <c r="G89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AS15" i="5"/>
  <c r="AR15" i="5"/>
  <c r="AR11" i="5" s="1"/>
  <c r="AQ15" i="5"/>
  <c r="AP15" i="5"/>
  <c r="AO15" i="5"/>
  <c r="AN15" i="5"/>
  <c r="AM15" i="5"/>
  <c r="AL15" i="5"/>
  <c r="AK15" i="5"/>
  <c r="AK11" i="5" s="1"/>
  <c r="AJ15" i="5"/>
  <c r="AI15" i="5"/>
  <c r="AH15" i="5"/>
  <c r="AG15" i="5"/>
  <c r="AF15" i="5"/>
  <c r="AE15" i="5"/>
  <c r="AD15" i="5"/>
  <c r="AC15" i="5"/>
  <c r="AB15" i="5"/>
  <c r="AA15" i="5"/>
  <c r="Z15" i="5"/>
  <c r="Y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F11" i="5" s="1"/>
  <c r="AE12" i="5"/>
  <c r="AD12" i="5"/>
  <c r="AC12" i="5"/>
  <c r="AB12" i="5"/>
  <c r="AA12" i="5"/>
  <c r="Z12" i="5"/>
  <c r="Y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AS11" i="5"/>
  <c r="AQ11" i="5"/>
  <c r="AP11" i="5"/>
  <c r="AN11" i="5"/>
  <c r="AM11" i="5"/>
  <c r="AL11" i="5"/>
  <c r="AJ11" i="5"/>
  <c r="AI11" i="5"/>
  <c r="AH11" i="5"/>
  <c r="AG11" i="5"/>
  <c r="AE11" i="5"/>
  <c r="AD11" i="5"/>
  <c r="AC11" i="5"/>
  <c r="AB11" i="5"/>
  <c r="AA11" i="5"/>
  <c r="Z11" i="5"/>
  <c r="Y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AQ73" i="5"/>
  <c r="AN73" i="5"/>
  <c r="Y73" i="5"/>
  <c r="G73" i="5"/>
  <c r="F73" i="5"/>
  <c r="E73" i="5" s="1"/>
  <c r="AQ71" i="5"/>
  <c r="AN71" i="5"/>
  <c r="Y71" i="5"/>
  <c r="G71" i="5"/>
  <c r="F71" i="5"/>
  <c r="E71" i="5"/>
  <c r="AQ69" i="5"/>
  <c r="AN69" i="5"/>
  <c r="Y69" i="5"/>
  <c r="G69" i="5"/>
  <c r="F69" i="5"/>
  <c r="E69" i="5" s="1"/>
  <c r="AQ67" i="5"/>
  <c r="AN67" i="5"/>
  <c r="Y67" i="5"/>
  <c r="G67" i="5"/>
  <c r="F67" i="5"/>
  <c r="E67" i="5" s="1"/>
  <c r="AQ65" i="5"/>
  <c r="AN65" i="5"/>
  <c r="Y65" i="5"/>
  <c r="G65" i="5"/>
  <c r="F65" i="5"/>
  <c r="E65" i="5" s="1"/>
  <c r="AQ63" i="5"/>
  <c r="AN63" i="5"/>
  <c r="Y63" i="5"/>
  <c r="G63" i="5"/>
  <c r="F63" i="5"/>
  <c r="E63" i="5" s="1"/>
  <c r="AQ61" i="5"/>
  <c r="AN61" i="5"/>
  <c r="Y61" i="5"/>
  <c r="G61" i="5"/>
  <c r="F61" i="5"/>
  <c r="E61" i="5"/>
  <c r="AQ59" i="5"/>
  <c r="AN59" i="5"/>
  <c r="Y59" i="5"/>
  <c r="G59" i="5"/>
  <c r="F59" i="5"/>
  <c r="E59" i="5"/>
  <c r="AQ57" i="5"/>
  <c r="AN57" i="5"/>
  <c r="Y57" i="5"/>
  <c r="G57" i="5"/>
  <c r="F57" i="5"/>
  <c r="E57" i="5" s="1"/>
  <c r="AQ55" i="5"/>
  <c r="AN55" i="5"/>
  <c r="Y55" i="5"/>
  <c r="G55" i="5"/>
  <c r="F55" i="5" s="1"/>
  <c r="E55" i="5" s="1"/>
  <c r="AQ53" i="5"/>
  <c r="AN53" i="5"/>
  <c r="Y53" i="5"/>
  <c r="G53" i="5"/>
  <c r="F53" i="5"/>
  <c r="E53" i="5"/>
  <c r="AQ51" i="5"/>
  <c r="AN51" i="5"/>
  <c r="Y51" i="5"/>
  <c r="G51" i="5"/>
  <c r="F51" i="5"/>
  <c r="E51" i="5" s="1"/>
  <c r="AQ49" i="5"/>
  <c r="AN49" i="5"/>
  <c r="Y49" i="5"/>
  <c r="G49" i="5"/>
  <c r="F49" i="5"/>
  <c r="E49" i="5" s="1"/>
  <c r="AQ47" i="5"/>
  <c r="AN47" i="5"/>
  <c r="Y47" i="5"/>
  <c r="G47" i="5"/>
  <c r="F47" i="5"/>
  <c r="E47" i="5"/>
  <c r="AQ45" i="5"/>
  <c r="AN45" i="5"/>
  <c r="Y45" i="5"/>
  <c r="G45" i="5"/>
  <c r="F45" i="5"/>
  <c r="E45" i="5" s="1"/>
  <c r="AQ43" i="5"/>
  <c r="AN43" i="5"/>
  <c r="Y43" i="5"/>
  <c r="G43" i="5"/>
  <c r="F43" i="5"/>
  <c r="E43" i="5" s="1"/>
  <c r="AQ41" i="5"/>
  <c r="AN41" i="5"/>
  <c r="Y41" i="5"/>
  <c r="G41" i="5"/>
  <c r="F41" i="5"/>
  <c r="E41" i="5" s="1"/>
  <c r="AQ39" i="5"/>
  <c r="AN39" i="5"/>
  <c r="Y39" i="5"/>
  <c r="G39" i="5"/>
  <c r="F39" i="5"/>
  <c r="E39" i="5"/>
  <c r="AQ37" i="5"/>
  <c r="AN37" i="5"/>
  <c r="Y37" i="5"/>
  <c r="G37" i="5"/>
  <c r="F37" i="5"/>
  <c r="E37" i="5"/>
  <c r="AQ35" i="5"/>
  <c r="AN35" i="5"/>
  <c r="Y35" i="5"/>
  <c r="G35" i="5"/>
  <c r="F35" i="5"/>
  <c r="E35" i="5"/>
  <c r="AQ33" i="5"/>
  <c r="AN33" i="5"/>
  <c r="Y33" i="5"/>
  <c r="G33" i="5"/>
  <c r="F33" i="5"/>
  <c r="E33" i="5"/>
  <c r="AQ31" i="5"/>
  <c r="AN31" i="5"/>
  <c r="Y31" i="5"/>
  <c r="G31" i="5"/>
  <c r="F31" i="5"/>
  <c r="E31" i="5" s="1"/>
  <c r="AQ29" i="5"/>
  <c r="AN29" i="5"/>
  <c r="Y29" i="5"/>
  <c r="G29" i="5"/>
  <c r="F29" i="5"/>
  <c r="E29" i="5" s="1"/>
  <c r="AQ27" i="5"/>
  <c r="AN27" i="5"/>
  <c r="Y27" i="5"/>
  <c r="G27" i="5"/>
  <c r="F27" i="5"/>
  <c r="E27" i="5" s="1"/>
  <c r="AQ168" i="5"/>
  <c r="AN168" i="5"/>
  <c r="Y168" i="5"/>
  <c r="G168" i="5"/>
  <c r="F168" i="5"/>
  <c r="E168" i="5" s="1"/>
  <c r="AQ167" i="5"/>
  <c r="AN167" i="5"/>
  <c r="Y167" i="5"/>
  <c r="G167" i="5"/>
  <c r="F167" i="5"/>
  <c r="E167" i="5" s="1"/>
  <c r="AQ165" i="5"/>
  <c r="AN165" i="5"/>
  <c r="Y165" i="5"/>
  <c r="G165" i="5"/>
  <c r="F165" i="5"/>
  <c r="E165" i="5"/>
  <c r="AQ164" i="5"/>
  <c r="AN164" i="5"/>
  <c r="Y164" i="5"/>
  <c r="G164" i="5"/>
  <c r="F164" i="5"/>
  <c r="E164" i="5"/>
  <c r="AQ163" i="5"/>
  <c r="AN163" i="5"/>
  <c r="Y163" i="5"/>
  <c r="G163" i="5"/>
  <c r="F163" i="5" s="1"/>
  <c r="E163" i="5" s="1"/>
  <c r="AQ162" i="5"/>
  <c r="AN162" i="5"/>
  <c r="Y162" i="5"/>
  <c r="G162" i="5"/>
  <c r="F162" i="5"/>
  <c r="E162" i="5" s="1"/>
  <c r="AQ161" i="5"/>
  <c r="AN161" i="5"/>
  <c r="Y161" i="5"/>
  <c r="G161" i="5"/>
  <c r="F161" i="5"/>
  <c r="E161" i="5" s="1"/>
  <c r="AQ160" i="5"/>
  <c r="AN160" i="5"/>
  <c r="Y160" i="5"/>
  <c r="G160" i="5"/>
  <c r="F160" i="5"/>
  <c r="E160" i="5" s="1"/>
  <c r="AQ159" i="5"/>
  <c r="AN159" i="5"/>
  <c r="Y159" i="5"/>
  <c r="G159" i="5"/>
  <c r="F159" i="5"/>
  <c r="E159" i="5" s="1"/>
  <c r="AQ158" i="5"/>
  <c r="AN158" i="5"/>
  <c r="Y158" i="5"/>
  <c r="G158" i="5"/>
  <c r="F158" i="5"/>
  <c r="E158" i="5" s="1"/>
  <c r="AQ156" i="5"/>
  <c r="AN156" i="5"/>
  <c r="Y156" i="5"/>
  <c r="G156" i="5"/>
  <c r="F156" i="5"/>
  <c r="E156" i="5" s="1"/>
  <c r="AQ155" i="5"/>
  <c r="AN155" i="5"/>
  <c r="Y155" i="5"/>
  <c r="G155" i="5"/>
  <c r="F155" i="5"/>
  <c r="E155" i="5"/>
  <c r="AQ153" i="5"/>
  <c r="AN153" i="5"/>
  <c r="Y153" i="5"/>
  <c r="G153" i="5"/>
  <c r="F153" i="5" s="1"/>
  <c r="E153" i="5" s="1"/>
  <c r="AQ152" i="5"/>
  <c r="AN152" i="5"/>
  <c r="Y152" i="5"/>
  <c r="G152" i="5"/>
  <c r="F152" i="5"/>
  <c r="E152" i="5"/>
  <c r="AQ151" i="5"/>
  <c r="AN151" i="5"/>
  <c r="Y151" i="5"/>
  <c r="G151" i="5"/>
  <c r="F151" i="5"/>
  <c r="E151" i="5"/>
  <c r="AQ149" i="5"/>
  <c r="AN149" i="5"/>
  <c r="Y149" i="5"/>
  <c r="G149" i="5"/>
  <c r="F149" i="5"/>
  <c r="E149" i="5"/>
  <c r="AQ148" i="5"/>
  <c r="AN148" i="5"/>
  <c r="Y148" i="5"/>
  <c r="G148" i="5"/>
  <c r="F148" i="5"/>
  <c r="E148" i="5"/>
  <c r="AQ146" i="5"/>
  <c r="AN146" i="5"/>
  <c r="Y146" i="5"/>
  <c r="G146" i="5"/>
  <c r="F146" i="5"/>
  <c r="E146" i="5"/>
  <c r="AQ145" i="5"/>
  <c r="AN145" i="5"/>
  <c r="Y145" i="5"/>
  <c r="G145" i="5"/>
  <c r="F145" i="5"/>
  <c r="E145" i="5"/>
  <c r="AQ144" i="5"/>
  <c r="AN144" i="5"/>
  <c r="Y144" i="5"/>
  <c r="G144" i="5"/>
  <c r="F144" i="5"/>
  <c r="E144" i="5" s="1"/>
  <c r="AQ142" i="5"/>
  <c r="AN142" i="5"/>
  <c r="Y142" i="5"/>
  <c r="G142" i="5"/>
  <c r="F142" i="5"/>
  <c r="E142" i="5"/>
  <c r="AQ141" i="5"/>
  <c r="AN141" i="5"/>
  <c r="Y141" i="5"/>
  <c r="G141" i="5"/>
  <c r="F141" i="5"/>
  <c r="E141" i="5"/>
  <c r="AQ140" i="5"/>
  <c r="AN140" i="5"/>
  <c r="Y140" i="5"/>
  <c r="G140" i="5"/>
  <c r="F140" i="5"/>
  <c r="E140" i="5"/>
  <c r="AQ138" i="5"/>
  <c r="AN138" i="5"/>
  <c r="Y138" i="5"/>
  <c r="G138" i="5"/>
  <c r="F138" i="5"/>
  <c r="E138" i="5" s="1"/>
  <c r="AQ137" i="5"/>
  <c r="AN137" i="5"/>
  <c r="AN134" i="5" s="1"/>
  <c r="Y137" i="5"/>
  <c r="G137" i="5"/>
  <c r="F137" i="5"/>
  <c r="AQ136" i="5"/>
  <c r="AN136" i="5"/>
  <c r="Y136" i="5"/>
  <c r="G136" i="5"/>
  <c r="F136" i="5"/>
  <c r="E136" i="5"/>
  <c r="AQ135" i="5"/>
  <c r="AN135" i="5"/>
  <c r="Y135" i="5"/>
  <c r="G135" i="5"/>
  <c r="F135" i="5"/>
  <c r="E135" i="5"/>
  <c r="AQ133" i="5"/>
  <c r="AN133" i="5"/>
  <c r="Y133" i="5"/>
  <c r="G133" i="5"/>
  <c r="F133" i="5" s="1"/>
  <c r="E133" i="5" s="1"/>
  <c r="AQ132" i="5"/>
  <c r="AN132" i="5"/>
  <c r="Y132" i="5"/>
  <c r="G132" i="5"/>
  <c r="F132" i="5"/>
  <c r="E132" i="5"/>
  <c r="AQ131" i="5"/>
  <c r="AN131" i="5"/>
  <c r="Y131" i="5"/>
  <c r="G131" i="5"/>
  <c r="F131" i="5" s="1"/>
  <c r="E131" i="5" s="1"/>
  <c r="AQ129" i="5"/>
  <c r="AN129" i="5"/>
  <c r="Y129" i="5"/>
  <c r="G129" i="5"/>
  <c r="F129" i="5"/>
  <c r="E129" i="5"/>
  <c r="AQ128" i="5"/>
  <c r="AN128" i="5"/>
  <c r="Y128" i="5"/>
  <c r="G128" i="5"/>
  <c r="F128" i="5"/>
  <c r="E128" i="5" s="1"/>
  <c r="AQ127" i="5"/>
  <c r="AN127" i="5"/>
  <c r="Y127" i="5"/>
  <c r="G127" i="5"/>
  <c r="F127" i="5"/>
  <c r="E127" i="5"/>
  <c r="AQ126" i="5"/>
  <c r="AN126" i="5"/>
  <c r="Y126" i="5"/>
  <c r="G126" i="5"/>
  <c r="F126" i="5"/>
  <c r="E126" i="5"/>
  <c r="AQ125" i="5"/>
  <c r="AN125" i="5"/>
  <c r="Y125" i="5"/>
  <c r="G125" i="5"/>
  <c r="F125" i="5"/>
  <c r="E125" i="5"/>
  <c r="AQ124" i="5"/>
  <c r="AN124" i="5"/>
  <c r="Y124" i="5"/>
  <c r="G124" i="5"/>
  <c r="F124" i="5"/>
  <c r="E124" i="5" s="1"/>
  <c r="AQ122" i="5"/>
  <c r="AN122" i="5"/>
  <c r="Y122" i="5"/>
  <c r="G122" i="5"/>
  <c r="F122" i="5"/>
  <c r="E122" i="5" s="1"/>
  <c r="AQ121" i="5"/>
  <c r="AN121" i="5"/>
  <c r="Y121" i="5"/>
  <c r="G121" i="5"/>
  <c r="F121" i="5"/>
  <c r="E121" i="5"/>
  <c r="AQ120" i="5"/>
  <c r="AN120" i="5"/>
  <c r="Y120" i="5"/>
  <c r="G120" i="5"/>
  <c r="F120" i="5"/>
  <c r="E120" i="5"/>
  <c r="AQ119" i="5"/>
  <c r="AN119" i="5"/>
  <c r="Y119" i="5"/>
  <c r="G119" i="5"/>
  <c r="F119" i="5"/>
  <c r="E119" i="5"/>
  <c r="AQ118" i="5"/>
  <c r="AN118" i="5"/>
  <c r="Y118" i="5"/>
  <c r="G118" i="5"/>
  <c r="F118" i="5"/>
  <c r="E118" i="5"/>
  <c r="AQ117" i="5"/>
  <c r="AN117" i="5"/>
  <c r="Y117" i="5"/>
  <c r="G117" i="5"/>
  <c r="F117" i="5"/>
  <c r="E117" i="5"/>
  <c r="AQ116" i="5"/>
  <c r="AN116" i="5"/>
  <c r="Y116" i="5"/>
  <c r="G116" i="5"/>
  <c r="F116" i="5"/>
  <c r="E116" i="5" s="1"/>
  <c r="AQ115" i="5"/>
  <c r="AN115" i="5"/>
  <c r="Y115" i="5"/>
  <c r="G115" i="5"/>
  <c r="F115" i="5"/>
  <c r="E115" i="5" s="1"/>
  <c r="AQ114" i="5"/>
  <c r="AN114" i="5"/>
  <c r="Y114" i="5"/>
  <c r="G114" i="5"/>
  <c r="F114" i="5"/>
  <c r="E114" i="5" s="1"/>
  <c r="AQ113" i="5"/>
  <c r="AN113" i="5"/>
  <c r="Y113" i="5"/>
  <c r="G113" i="5"/>
  <c r="F113" i="5"/>
  <c r="E113" i="5" s="1"/>
  <c r="AQ112" i="5"/>
  <c r="AN112" i="5"/>
  <c r="Y112" i="5"/>
  <c r="G112" i="5"/>
  <c r="F112" i="5" s="1"/>
  <c r="E112" i="5" s="1"/>
  <c r="AQ111" i="5"/>
  <c r="AN111" i="5"/>
  <c r="Y111" i="5"/>
  <c r="G111" i="5"/>
  <c r="F111" i="5"/>
  <c r="E111" i="5"/>
  <c r="AQ109" i="5"/>
  <c r="AN109" i="5"/>
  <c r="Y109" i="5"/>
  <c r="G109" i="5"/>
  <c r="F109" i="5"/>
  <c r="E109" i="5"/>
  <c r="AQ108" i="5"/>
  <c r="AN108" i="5"/>
  <c r="Y108" i="5"/>
  <c r="G108" i="5"/>
  <c r="F108" i="5"/>
  <c r="E108" i="5" s="1"/>
  <c r="AQ107" i="5"/>
  <c r="AN107" i="5"/>
  <c r="Y107" i="5"/>
  <c r="G107" i="5"/>
  <c r="F107" i="5"/>
  <c r="E107" i="5"/>
  <c r="AQ106" i="5"/>
  <c r="AN106" i="5"/>
  <c r="Y106" i="5"/>
  <c r="G106" i="5"/>
  <c r="F106" i="5"/>
  <c r="E106" i="5"/>
  <c r="AQ105" i="5"/>
  <c r="AN105" i="5"/>
  <c r="Y105" i="5"/>
  <c r="G105" i="5"/>
  <c r="F105" i="5"/>
  <c r="E105" i="5"/>
  <c r="AQ104" i="5"/>
  <c r="AN104" i="5"/>
  <c r="Y104" i="5"/>
  <c r="G104" i="5"/>
  <c r="F104" i="5"/>
  <c r="E104" i="5"/>
  <c r="AQ103" i="5"/>
  <c r="AN103" i="5"/>
  <c r="Y103" i="5"/>
  <c r="G103" i="5"/>
  <c r="F103" i="5"/>
  <c r="E103" i="5" s="1"/>
  <c r="AQ102" i="5"/>
  <c r="AN102" i="5"/>
  <c r="Y102" i="5"/>
  <c r="G102" i="5"/>
  <c r="F102" i="5"/>
  <c r="E102" i="5" s="1"/>
  <c r="AQ100" i="5"/>
  <c r="AN100" i="5"/>
  <c r="Y100" i="5"/>
  <c r="G100" i="5"/>
  <c r="F100" i="5"/>
  <c r="E100" i="5"/>
  <c r="AQ99" i="5"/>
  <c r="AN99" i="5"/>
  <c r="Y99" i="5"/>
  <c r="G99" i="5"/>
  <c r="F99" i="5"/>
  <c r="E99" i="5"/>
  <c r="AQ98" i="5"/>
  <c r="AN98" i="5"/>
  <c r="Y98" i="5"/>
  <c r="G98" i="5"/>
  <c r="F98" i="5"/>
  <c r="E98" i="5"/>
  <c r="AQ97" i="5"/>
  <c r="AN97" i="5"/>
  <c r="Y97" i="5"/>
  <c r="G97" i="5"/>
  <c r="F97" i="5"/>
  <c r="E97" i="5"/>
  <c r="AQ96" i="5"/>
  <c r="AN96" i="5"/>
  <c r="Y96" i="5"/>
  <c r="G96" i="5"/>
  <c r="F96" i="5"/>
  <c r="E96" i="5"/>
  <c r="AQ94" i="5"/>
  <c r="AN94" i="5"/>
  <c r="Y94" i="5"/>
  <c r="G94" i="5"/>
  <c r="F94" i="5"/>
  <c r="E94" i="5"/>
  <c r="AQ93" i="5"/>
  <c r="AN93" i="5"/>
  <c r="AN90" i="5" s="1"/>
  <c r="Y93" i="5"/>
  <c r="G93" i="5"/>
  <c r="F93" i="5"/>
  <c r="AQ92" i="5"/>
  <c r="AN92" i="5"/>
  <c r="Y92" i="5"/>
  <c r="G92" i="5"/>
  <c r="F92" i="5"/>
  <c r="E92" i="5"/>
  <c r="AQ91" i="5"/>
  <c r="AN91" i="5"/>
  <c r="Y91" i="5"/>
  <c r="G91" i="5"/>
  <c r="F91" i="5"/>
  <c r="E91" i="5" s="1"/>
  <c r="AQ72" i="5"/>
  <c r="AN72" i="5"/>
  <c r="Y72" i="5"/>
  <c r="G72" i="5"/>
  <c r="F72" i="5"/>
  <c r="E72" i="5"/>
  <c r="AQ70" i="5"/>
  <c r="AN70" i="5"/>
  <c r="Y70" i="5"/>
  <c r="G70" i="5"/>
  <c r="F70" i="5"/>
  <c r="E70" i="5"/>
  <c r="AQ68" i="5"/>
  <c r="AN68" i="5"/>
  <c r="Y68" i="5"/>
  <c r="G68" i="5"/>
  <c r="F68" i="5"/>
  <c r="E68" i="5"/>
  <c r="AQ66" i="5"/>
  <c r="AN66" i="5"/>
  <c r="Y66" i="5"/>
  <c r="G66" i="5"/>
  <c r="F66" i="5"/>
  <c r="E66" i="5"/>
  <c r="AQ64" i="5"/>
  <c r="E64" i="5" s="1"/>
  <c r="AN64" i="5"/>
  <c r="Y64" i="5"/>
  <c r="G64" i="5"/>
  <c r="F64" i="5"/>
  <c r="AQ62" i="5"/>
  <c r="AN62" i="5"/>
  <c r="Y62" i="5"/>
  <c r="G62" i="5"/>
  <c r="F62" i="5"/>
  <c r="E62" i="5"/>
  <c r="AQ60" i="5"/>
  <c r="AN60" i="5"/>
  <c r="Y60" i="5"/>
  <c r="G60" i="5"/>
  <c r="F60" i="5"/>
  <c r="E60" i="5"/>
  <c r="AQ58" i="5"/>
  <c r="AN58" i="5"/>
  <c r="Y58" i="5"/>
  <c r="G58" i="5"/>
  <c r="F58" i="5"/>
  <c r="E58" i="5"/>
  <c r="AQ56" i="5"/>
  <c r="AN56" i="5"/>
  <c r="Y56" i="5"/>
  <c r="G56" i="5"/>
  <c r="F56" i="5"/>
  <c r="E56" i="5"/>
  <c r="AQ54" i="5"/>
  <c r="AN54" i="5"/>
  <c r="Y54" i="5"/>
  <c r="G54" i="5"/>
  <c r="F54" i="5"/>
  <c r="E54" i="5"/>
  <c r="AQ52" i="5"/>
  <c r="AN52" i="5"/>
  <c r="Y52" i="5"/>
  <c r="G52" i="5"/>
  <c r="F52" i="5"/>
  <c r="E52" i="5"/>
  <c r="AQ50" i="5"/>
  <c r="AN50" i="5"/>
  <c r="Y50" i="5"/>
  <c r="F50" i="5" s="1"/>
  <c r="E50" i="5" s="1"/>
  <c r="G50" i="5"/>
  <c r="AQ48" i="5"/>
  <c r="AN48" i="5"/>
  <c r="Y48" i="5"/>
  <c r="G48" i="5"/>
  <c r="F48" i="5"/>
  <c r="E48" i="5"/>
  <c r="AQ46" i="5"/>
  <c r="AN46" i="5"/>
  <c r="Y46" i="5"/>
  <c r="G46" i="5"/>
  <c r="F46" i="5"/>
  <c r="E46" i="5"/>
  <c r="AQ44" i="5"/>
  <c r="AN44" i="5"/>
  <c r="Y44" i="5"/>
  <c r="G44" i="5"/>
  <c r="F44" i="5"/>
  <c r="E44" i="5" s="1"/>
  <c r="AQ42" i="5"/>
  <c r="AN42" i="5"/>
  <c r="Y42" i="5"/>
  <c r="G42" i="5"/>
  <c r="F42" i="5"/>
  <c r="E42" i="5"/>
  <c r="AQ40" i="5"/>
  <c r="AN40" i="5"/>
  <c r="Y40" i="5"/>
  <c r="G40" i="5"/>
  <c r="F40" i="5"/>
  <c r="E40" i="5"/>
  <c r="AQ38" i="5"/>
  <c r="AN38" i="5"/>
  <c r="Y38" i="5"/>
  <c r="G38" i="5"/>
  <c r="F38" i="5"/>
  <c r="E38" i="5"/>
  <c r="AQ36" i="5"/>
  <c r="AN36" i="5"/>
  <c r="Y36" i="5"/>
  <c r="G36" i="5"/>
  <c r="F36" i="5"/>
  <c r="E36" i="5"/>
  <c r="AQ34" i="5"/>
  <c r="AN34" i="5"/>
  <c r="Y34" i="5"/>
  <c r="G34" i="5"/>
  <c r="F34" i="5"/>
  <c r="E34" i="5" s="1"/>
  <c r="AQ32" i="5"/>
  <c r="AN32" i="5"/>
  <c r="Y32" i="5"/>
  <c r="G32" i="5"/>
  <c r="F32" i="5"/>
  <c r="E32" i="5"/>
  <c r="AQ30" i="5"/>
  <c r="AN30" i="5"/>
  <c r="Y30" i="5"/>
  <c r="G30" i="5"/>
  <c r="F30" i="5"/>
  <c r="E30" i="5"/>
  <c r="AQ28" i="5"/>
  <c r="AN28" i="5"/>
  <c r="Y28" i="5"/>
  <c r="G28" i="5"/>
  <c r="F28" i="5"/>
  <c r="E28" i="5"/>
  <c r="AQ26" i="5"/>
  <c r="AN26" i="5"/>
  <c r="Y26" i="5"/>
  <c r="G26" i="5"/>
  <c r="F26" i="5"/>
  <c r="E26" i="5"/>
  <c r="AQ23" i="5"/>
  <c r="AN23" i="5"/>
  <c r="Y23" i="5"/>
  <c r="G23" i="5"/>
  <c r="F23" i="5"/>
  <c r="E23" i="5" s="1"/>
  <c r="AQ22" i="5"/>
  <c r="AN22" i="5"/>
  <c r="Y22" i="5"/>
  <c r="G22" i="5"/>
  <c r="F22" i="5"/>
  <c r="E22" i="5"/>
  <c r="AQ21" i="5"/>
  <c r="AN21" i="5"/>
  <c r="Y21" i="5"/>
  <c r="G21" i="5"/>
  <c r="F21" i="5"/>
  <c r="E21" i="5"/>
  <c r="AQ19" i="5"/>
  <c r="AN19" i="5"/>
  <c r="Y19" i="5"/>
  <c r="G19" i="5"/>
  <c r="F19" i="5"/>
  <c r="E19" i="5"/>
  <c r="AQ17" i="5"/>
  <c r="AN17" i="5"/>
  <c r="Y17" i="5"/>
  <c r="F17" i="5" s="1"/>
  <c r="E17" i="5" s="1"/>
  <c r="G17" i="5"/>
  <c r="AQ16" i="5"/>
  <c r="AN16" i="5"/>
  <c r="Y16" i="5"/>
  <c r="G16" i="5"/>
  <c r="F16" i="5"/>
  <c r="E16" i="5"/>
  <c r="AQ14" i="5"/>
  <c r="AN14" i="5"/>
  <c r="Y14" i="5"/>
  <c r="G14" i="5"/>
  <c r="F14" i="5"/>
  <c r="E14" i="5" s="1"/>
  <c r="AQ13" i="5"/>
  <c r="AN13" i="5"/>
  <c r="Y13" i="5"/>
  <c r="G13" i="5"/>
  <c r="F13" i="5"/>
  <c r="E13" i="5" s="1"/>
  <c r="X12" i="5"/>
  <c r="X11" i="5"/>
  <c r="W3" i="5"/>
  <c r="V1" i="5"/>
  <c r="V1" i="2"/>
  <c r="E137" i="5" l="1"/>
  <c r="E134" i="5" s="1"/>
  <c r="E93" i="5"/>
  <c r="E90" i="5" s="1"/>
  <c r="E89" i="5" s="1"/>
  <c r="AN89" i="5"/>
  <c r="AR10" i="5"/>
  <c r="AH10" i="5"/>
  <c r="AI10" i="5"/>
  <c r="AN10" i="5"/>
  <c r="AL10" i="5"/>
  <c r="AK10" i="5"/>
  <c r="AP10" i="5"/>
  <c r="AJ10" i="5"/>
  <c r="AF10" i="5"/>
  <c r="AS10" i="5"/>
  <c r="AE10" i="5"/>
  <c r="AD10" i="5"/>
  <c r="AC10" i="5"/>
  <c r="AB10" i="5"/>
  <c r="AA10" i="5"/>
  <c r="Z10" i="5"/>
  <c r="Y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AM10" i="5"/>
  <c r="AO11" i="5"/>
  <c r="AO10" i="5" s="1"/>
</calcChain>
</file>

<file path=xl/sharedStrings.xml><?xml version="1.0" encoding="utf-8"?>
<sst xmlns="http://schemas.openxmlformats.org/spreadsheetml/2006/main" count="1155" uniqueCount="282">
  <si>
    <t>合計</t>
    <rPh sb="0" eb="2">
      <t>ゴウケイ</t>
    </rPh>
    <phoneticPr fontId="4"/>
  </si>
  <si>
    <t>燃料</t>
    <rPh sb="0" eb="2">
      <t>ネンリョウ</t>
    </rPh>
    <phoneticPr fontId="4"/>
  </si>
  <si>
    <t>(→次頁へ続く）</t>
    <rPh sb="2" eb="3">
      <t>ツギ</t>
    </rPh>
    <rPh sb="3" eb="4">
      <t>ペイジ</t>
    </rPh>
    <rPh sb="5" eb="6">
      <t>ツヅ</t>
    </rPh>
    <phoneticPr fontId="4"/>
  </si>
  <si>
    <t>(→前頁より）</t>
  </si>
  <si>
    <t>電力</t>
    <rPh sb="0" eb="2">
      <t>デンリョク</t>
    </rPh>
    <phoneticPr fontId="4"/>
  </si>
  <si>
    <t>熱</t>
    <rPh sb="0" eb="1">
      <t>ネツ</t>
    </rPh>
    <phoneticPr fontId="4"/>
  </si>
  <si>
    <t>非石油系燃料</t>
    <rPh sb="0" eb="1">
      <t>ヒ</t>
    </rPh>
    <rPh sb="1" eb="4">
      <t>セキユケイ</t>
    </rPh>
    <rPh sb="4" eb="6">
      <t>ネンリョウ</t>
    </rPh>
    <phoneticPr fontId="4"/>
  </si>
  <si>
    <t>石油系燃料</t>
    <rPh sb="0" eb="3">
      <t>セキユケイ</t>
    </rPh>
    <rPh sb="3" eb="5">
      <t>ネンリョウ</t>
    </rPh>
    <phoneticPr fontId="4"/>
  </si>
  <si>
    <t>石　炭</t>
  </si>
  <si>
    <t>石炭コークス</t>
  </si>
  <si>
    <t>タール</t>
  </si>
  <si>
    <t>コークス炉ガス</t>
  </si>
  <si>
    <t>高炉ガス</t>
  </si>
  <si>
    <t>転炉ガス</t>
  </si>
  <si>
    <t>電気炉ガス</t>
  </si>
  <si>
    <t>天然ガス</t>
  </si>
  <si>
    <t>液化天然ガス</t>
  </si>
  <si>
    <t>都市ガス</t>
  </si>
  <si>
    <t>その他の再生可能・未活用エネルギー</t>
    <rPh sb="2" eb="3">
      <t>タ</t>
    </rPh>
    <rPh sb="4" eb="6">
      <t>サイセイ</t>
    </rPh>
    <rPh sb="6" eb="8">
      <t>カノウ</t>
    </rPh>
    <rPh sb="9" eb="12">
      <t>ミカツヨウ</t>
    </rPh>
    <phoneticPr fontId="4"/>
  </si>
  <si>
    <t>原　油</t>
  </si>
  <si>
    <t>ガソリン</t>
  </si>
  <si>
    <t>ナフサ</t>
  </si>
  <si>
    <t>改質生成油</t>
  </si>
  <si>
    <t>灯　油</t>
  </si>
  <si>
    <t>軽　油</t>
  </si>
  <si>
    <t>Ａ重油</t>
  </si>
  <si>
    <t>Ｂ・C重油</t>
  </si>
  <si>
    <t>炭化水素油</t>
  </si>
  <si>
    <t>液化石油ガス</t>
  </si>
  <si>
    <t>オイルコークス</t>
  </si>
  <si>
    <t>他石油製品</t>
    <rPh sb="0" eb="1">
      <t>ホカ</t>
    </rPh>
    <rPh sb="1" eb="3">
      <t>セキユ</t>
    </rPh>
    <rPh sb="3" eb="5">
      <t>セイヒン</t>
    </rPh>
    <phoneticPr fontId="4"/>
  </si>
  <si>
    <t>業種計</t>
    <rPh sb="0" eb="2">
      <t>ギョウシュ</t>
    </rPh>
    <rPh sb="2" eb="3">
      <t>ケイ</t>
    </rPh>
    <phoneticPr fontId="4"/>
  </si>
  <si>
    <t>(↓次々頁へ続く）</t>
    <rPh sb="2" eb="4">
      <t>ジジ</t>
    </rPh>
    <rPh sb="4" eb="5">
      <t>ページ</t>
    </rPh>
    <rPh sb="6" eb="7">
      <t>ツヅ</t>
    </rPh>
    <phoneticPr fontId="4"/>
  </si>
  <si>
    <t>(↓前々頁より）</t>
  </si>
  <si>
    <t>注：</t>
    <rPh sb="0" eb="1">
      <t>チュウ</t>
    </rPh>
    <phoneticPr fontId="4"/>
  </si>
  <si>
    <t>自家発電</t>
    <rPh sb="0" eb="2">
      <t>ジカ</t>
    </rPh>
    <rPh sb="2" eb="4">
      <t>ハツデン</t>
    </rPh>
    <phoneticPr fontId="4"/>
  </si>
  <si>
    <t>買電</t>
    <rPh sb="0" eb="1">
      <t>カ</t>
    </rPh>
    <rPh sb="1" eb="2">
      <t>デン</t>
    </rPh>
    <phoneticPr fontId="4"/>
  </si>
  <si>
    <t>飲料・たばこ・飼料製造業</t>
  </si>
  <si>
    <t>家具・装備品製造業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</si>
  <si>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</si>
  <si>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</si>
  <si>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</si>
  <si>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</si>
  <si>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</si>
  <si>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輸送用機械器具製造業</t>
  </si>
  <si>
    <t>蒸気</t>
    <rPh sb="0" eb="2">
      <t>ジョウキ</t>
    </rPh>
    <phoneticPr fontId="4"/>
  </si>
  <si>
    <t>温水・冷水</t>
    <rPh sb="0" eb="2">
      <t>オンスイ</t>
    </rPh>
    <rPh sb="3" eb="5">
      <t>レイスイ</t>
    </rPh>
    <phoneticPr fontId="4"/>
  </si>
  <si>
    <t>２　直接エネルギー投入</t>
    <rPh sb="2" eb="4">
      <t>チョクセツ</t>
    </rPh>
    <rPh sb="9" eb="11">
      <t>トウニュウ</t>
    </rPh>
    <phoneticPr fontId="4"/>
  </si>
  <si>
    <t>農業</t>
    <rPh sb="0" eb="2">
      <t>ノウギョウ</t>
    </rPh>
    <phoneticPr fontId="4"/>
  </si>
  <si>
    <t>　</t>
    <phoneticPr fontId="7"/>
  </si>
  <si>
    <t>廃タイヤ</t>
    <phoneticPr fontId="4"/>
  </si>
  <si>
    <t>廃プラスチック</t>
    <phoneticPr fontId="4"/>
  </si>
  <si>
    <t>ジェット燃料</t>
    <phoneticPr fontId="4"/>
  </si>
  <si>
    <t>石油系炭化水素ガス</t>
    <phoneticPr fontId="4"/>
  </si>
  <si>
    <t>TJ</t>
    <phoneticPr fontId="4"/>
  </si>
  <si>
    <t>A</t>
    <phoneticPr fontId="4"/>
  </si>
  <si>
    <t>　</t>
    <phoneticPr fontId="4"/>
  </si>
  <si>
    <t>(→前頁より）</t>
    <phoneticPr fontId="4"/>
  </si>
  <si>
    <t>　</t>
    <phoneticPr fontId="4"/>
  </si>
  <si>
    <t>　</t>
    <phoneticPr fontId="4"/>
  </si>
  <si>
    <t>　</t>
    <phoneticPr fontId="4"/>
  </si>
  <si>
    <t>電気・ガス・熱供給・水道業</t>
    <phoneticPr fontId="4"/>
  </si>
  <si>
    <t>電気業</t>
    <phoneticPr fontId="4"/>
  </si>
  <si>
    <t>ガス業</t>
    <phoneticPr fontId="4"/>
  </si>
  <si>
    <t>A　固有単位表</t>
    <rPh sb="2" eb="4">
      <t>コユウ</t>
    </rPh>
    <rPh sb="4" eb="6">
      <t>タンイ</t>
    </rPh>
    <rPh sb="6" eb="7">
      <t>オモテ</t>
    </rPh>
    <phoneticPr fontId="7"/>
  </si>
  <si>
    <t>（原油換算）</t>
  </si>
  <si>
    <t>10＾3kl</t>
  </si>
  <si>
    <t>10＾3ｔ</t>
  </si>
  <si>
    <t>10^6m3</t>
  </si>
  <si>
    <t>10^6kWh</t>
  </si>
  <si>
    <t>10^3t</t>
  </si>
  <si>
    <t>TJ</t>
  </si>
  <si>
    <t>A～D　　非製造業計</t>
    <rPh sb="5" eb="6">
      <t>ヒ</t>
    </rPh>
    <rPh sb="6" eb="9">
      <t>セイゾウギョウ</t>
    </rPh>
    <rPh sb="9" eb="10">
      <t>ケイ</t>
    </rPh>
    <phoneticPr fontId="4"/>
  </si>
  <si>
    <t>農業，林業</t>
    <phoneticPr fontId="4"/>
  </si>
  <si>
    <t>F～S　　業務部門計</t>
    <rPh sb="5" eb="7">
      <t>ギョウム</t>
    </rPh>
    <rPh sb="7" eb="9">
      <t>ブモン</t>
    </rPh>
    <rPh sb="9" eb="10">
      <t>ケイ</t>
    </rPh>
    <phoneticPr fontId="4"/>
  </si>
  <si>
    <t>F</t>
    <phoneticPr fontId="4"/>
  </si>
  <si>
    <t>熱供給業</t>
    <rPh sb="0" eb="1">
      <t>ネツ</t>
    </rPh>
    <rPh sb="1" eb="3">
      <t>キョウキュウ</t>
    </rPh>
    <rPh sb="3" eb="4">
      <t>ギョウ</t>
    </rPh>
    <phoneticPr fontId="4"/>
  </si>
  <si>
    <t>水道業</t>
    <phoneticPr fontId="4"/>
  </si>
  <si>
    <t>G</t>
    <phoneticPr fontId="4"/>
  </si>
  <si>
    <t>情報通信業</t>
    <phoneticPr fontId="4"/>
  </si>
  <si>
    <t>通信業</t>
    <phoneticPr fontId="4"/>
  </si>
  <si>
    <t>放送業</t>
    <phoneticPr fontId="4"/>
  </si>
  <si>
    <t>情報サービス業</t>
    <phoneticPr fontId="4"/>
  </si>
  <si>
    <t>インターネット附随サービス業</t>
    <rPh sb="7" eb="9">
      <t>フズイ</t>
    </rPh>
    <phoneticPr fontId="4"/>
  </si>
  <si>
    <t>映像・音声・文字情報制作業</t>
    <phoneticPr fontId="4"/>
  </si>
  <si>
    <t>H</t>
    <phoneticPr fontId="4"/>
  </si>
  <si>
    <t>運輸業，郵便業</t>
    <phoneticPr fontId="4"/>
  </si>
  <si>
    <t>鉄道業</t>
    <phoneticPr fontId="4"/>
  </si>
  <si>
    <t>道路旅客運送業</t>
    <phoneticPr fontId="4"/>
  </si>
  <si>
    <t>道路貨物運送業</t>
    <phoneticPr fontId="4"/>
  </si>
  <si>
    <t>水運業</t>
    <phoneticPr fontId="4"/>
  </si>
  <si>
    <t>航空運輸業</t>
    <phoneticPr fontId="4"/>
  </si>
  <si>
    <t>倉庫業</t>
    <phoneticPr fontId="4"/>
  </si>
  <si>
    <t>運輸に附帯するサービス業</t>
    <phoneticPr fontId="4"/>
  </si>
  <si>
    <t>郵便業（信書便事業を含む）</t>
    <phoneticPr fontId="4"/>
  </si>
  <si>
    <t>I</t>
    <phoneticPr fontId="4"/>
  </si>
  <si>
    <t xml:space="preserve">卸売業，小売業 </t>
    <phoneticPr fontId="4"/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</si>
  <si>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</si>
  <si>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</si>
  <si>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</si>
  <si>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</si>
  <si>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</si>
  <si>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</si>
  <si>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</si>
  <si>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</si>
  <si>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</si>
  <si>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</si>
  <si>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</si>
  <si>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J</t>
    <phoneticPr fontId="4"/>
  </si>
  <si>
    <t>金融業，保険業</t>
    <phoneticPr fontId="4"/>
  </si>
  <si>
    <t>銀行業</t>
    <phoneticPr fontId="4"/>
  </si>
  <si>
    <t>協同組織金融業</t>
    <rPh sb="0" eb="2">
      <t>キョウドウ</t>
    </rPh>
    <phoneticPr fontId="4"/>
  </si>
  <si>
    <t>貸金業，クレジットカード業等非預金信用機関</t>
    <phoneticPr fontId="4"/>
  </si>
  <si>
    <t>金融商品取引業，商品先物取引業</t>
    <phoneticPr fontId="4"/>
  </si>
  <si>
    <t>補助的金融業等</t>
    <phoneticPr fontId="4"/>
  </si>
  <si>
    <t>K</t>
    <phoneticPr fontId="4"/>
  </si>
  <si>
    <t>不動産業，物品賃貸業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</si>
  <si>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</si>
  <si>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</si>
  <si>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</si>
  <si>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L</t>
    <phoneticPr fontId="4"/>
  </si>
  <si>
    <t>学術研究，専門・技術サービス業</t>
    <phoneticPr fontId="4"/>
  </si>
  <si>
    <t>学術・開発研究機関</t>
    <phoneticPr fontId="4"/>
  </si>
  <si>
    <t xml:space="preserve">専門サービス業（他に分類されないもの） </t>
    <phoneticPr fontId="4"/>
  </si>
  <si>
    <t>広告業</t>
    <phoneticPr fontId="4"/>
  </si>
  <si>
    <t>技術サービス業（他に分類されないもの）</t>
    <phoneticPr fontId="4"/>
  </si>
  <si>
    <t>M</t>
    <phoneticPr fontId="4"/>
  </si>
  <si>
    <t>宿泊業，飲食サービス業</t>
    <phoneticPr fontId="4"/>
  </si>
  <si>
    <t>宿泊業</t>
    <phoneticPr fontId="4"/>
  </si>
  <si>
    <t>飲食店</t>
    <phoneticPr fontId="4"/>
  </si>
  <si>
    <t>持ち帰り・配達飲食サービス業</t>
    <phoneticPr fontId="4"/>
  </si>
  <si>
    <t>N</t>
    <phoneticPr fontId="4"/>
  </si>
  <si>
    <t>生活関連サービス業，娯楽業</t>
    <phoneticPr fontId="4"/>
  </si>
  <si>
    <t>洗濯・理容・美容・浴場業</t>
    <phoneticPr fontId="4"/>
  </si>
  <si>
    <t>その他の生活関連サービス業</t>
    <phoneticPr fontId="4"/>
  </si>
  <si>
    <t>娯楽業</t>
    <phoneticPr fontId="4"/>
  </si>
  <si>
    <t>O</t>
    <phoneticPr fontId="4"/>
  </si>
  <si>
    <t>教育，学習支援業</t>
    <phoneticPr fontId="4"/>
  </si>
  <si>
    <t>学校教育</t>
  </si>
  <si>
    <t>その他の教育，学習支援業</t>
  </si>
  <si>
    <t>P</t>
    <phoneticPr fontId="4"/>
  </si>
  <si>
    <t>医療，福祉</t>
    <phoneticPr fontId="4"/>
  </si>
  <si>
    <t>医療業</t>
  </si>
  <si>
    <t>保健衛生</t>
  </si>
  <si>
    <t>社会保険・社会福祉・介護事業</t>
  </si>
  <si>
    <t>Q</t>
    <phoneticPr fontId="4"/>
  </si>
  <si>
    <t>複合サービス事業</t>
    <phoneticPr fontId="4"/>
  </si>
  <si>
    <t>郵便局</t>
  </si>
  <si>
    <t>協同組合（他に分類されないもの）</t>
  </si>
  <si>
    <t>R</t>
    <phoneticPr fontId="4"/>
  </si>
  <si>
    <t>サービス業（他に分類されないもの）</t>
    <phoneticPr fontId="4"/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</si>
  <si>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</si>
  <si>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</si>
  <si>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</si>
  <si>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</si>
  <si>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</si>
  <si>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</si>
  <si>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</si>
  <si>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</si>
  <si>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S</t>
    <phoneticPr fontId="4"/>
  </si>
  <si>
    <t>公務（他に分類されるものを除く）</t>
    <phoneticPr fontId="4"/>
  </si>
  <si>
    <t>国家公務</t>
    <phoneticPr fontId="4"/>
  </si>
  <si>
    <t>地方公務</t>
    <phoneticPr fontId="4"/>
  </si>
  <si>
    <t>...</t>
  </si>
  <si>
    <t>　　 （管理部門のみ）</t>
  </si>
  <si>
    <t>　　 （製造部門のみ）</t>
    <rPh sb="4" eb="6">
      <t>セイゾウ</t>
    </rPh>
    <rPh sb="6" eb="8">
      <t>ブモン</t>
    </rPh>
    <phoneticPr fontId="4"/>
  </si>
  <si>
    <t>食料品製造業</t>
  </si>
  <si>
    <t>繊維業</t>
  </si>
  <si>
    <t>木材・木製品製造業（家具を除く）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</si>
  <si>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</si>
  <si>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</si>
  <si>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</si>
  <si>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</si>
  <si>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</si>
  <si>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</si>
  <si>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</si>
  <si>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</si>
  <si>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</si>
  <si>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</si>
  <si>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</si>
  <si>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</si>
  <si>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 xml:space="preserve">その他の製造業 </t>
  </si>
  <si>
    <t>B　熱量単位表</t>
    <phoneticPr fontId="7"/>
  </si>
  <si>
    <t>A～D</t>
    <phoneticPr fontId="4"/>
  </si>
  <si>
    <t>林業</t>
    <phoneticPr fontId="4"/>
  </si>
  <si>
    <t>B</t>
    <phoneticPr fontId="4"/>
  </si>
  <si>
    <t>漁業</t>
    <phoneticPr fontId="4"/>
  </si>
  <si>
    <t>漁業（水産養殖業を除く）</t>
    <phoneticPr fontId="4"/>
  </si>
  <si>
    <t>水産養殖業</t>
    <phoneticPr fontId="4"/>
  </si>
  <si>
    <t>C</t>
    <phoneticPr fontId="4"/>
  </si>
  <si>
    <t>鉱業，採石業，砂利採取業</t>
    <phoneticPr fontId="4"/>
  </si>
  <si>
    <t>D</t>
    <phoneticPr fontId="4"/>
  </si>
  <si>
    <t>建設業</t>
    <phoneticPr fontId="4"/>
  </si>
  <si>
    <t>総合工事業</t>
    <phoneticPr fontId="4"/>
  </si>
  <si>
    <t xml:space="preserve">職別工事業(設備工事業を除く) </t>
    <phoneticPr fontId="4"/>
  </si>
  <si>
    <t>設備工事業</t>
    <phoneticPr fontId="4"/>
  </si>
  <si>
    <t>E</t>
    <phoneticPr fontId="4"/>
  </si>
  <si>
    <t>製造業</t>
    <phoneticPr fontId="4"/>
  </si>
  <si>
    <t>　　 （管理部門のみ）</t>
    <phoneticPr fontId="4"/>
  </si>
  <si>
    <t>食料品製造業</t>
    <phoneticPr fontId="4"/>
  </si>
  <si>
    <t>繊維業</t>
    <phoneticPr fontId="4"/>
  </si>
  <si>
    <t>木材・木製品製造業（家具を除く）</t>
    <phoneticPr fontId="4"/>
  </si>
  <si>
    <t>12</t>
    <phoneticPr fontId="4"/>
  </si>
  <si>
    <t>13</t>
    <phoneticPr fontId="4"/>
  </si>
  <si>
    <t>パルプ・紙・紙加工品製造業</t>
    <phoneticPr fontId="4"/>
  </si>
  <si>
    <t>14</t>
    <phoneticPr fontId="4"/>
  </si>
  <si>
    <t>印刷・同関連業</t>
    <phoneticPr fontId="4"/>
  </si>
  <si>
    <t>15</t>
    <phoneticPr fontId="4"/>
  </si>
  <si>
    <t>化学工業</t>
    <phoneticPr fontId="4"/>
  </si>
  <si>
    <t>16</t>
    <phoneticPr fontId="4"/>
  </si>
  <si>
    <t>石油製品・石炭製品製造業</t>
    <phoneticPr fontId="4"/>
  </si>
  <si>
    <t>17</t>
    <phoneticPr fontId="4"/>
  </si>
  <si>
    <t>プラスチック製品製造業（別掲を除く）</t>
    <phoneticPr fontId="4"/>
  </si>
  <si>
    <t>18</t>
    <phoneticPr fontId="4"/>
  </si>
  <si>
    <t>ゴム製品製造業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</si>
  <si>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</si>
  <si>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</si>
  <si>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</si>
  <si>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</si>
  <si>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</si>
  <si>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</si>
  <si>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はん用機械器具製造業</t>
    <phoneticPr fontId="4"/>
  </si>
  <si>
    <t>25</t>
    <phoneticPr fontId="4"/>
  </si>
  <si>
    <t>生産用機械器具製造業</t>
    <phoneticPr fontId="4"/>
  </si>
  <si>
    <t>26</t>
    <phoneticPr fontId="4"/>
  </si>
  <si>
    <t>業務用機械器具製造業</t>
    <phoneticPr fontId="4"/>
  </si>
  <si>
    <t>27</t>
    <phoneticPr fontId="4"/>
  </si>
  <si>
    <t>電子部品・デバイス・電子回路製造業</t>
    <phoneticPr fontId="4"/>
  </si>
  <si>
    <t>28</t>
    <phoneticPr fontId="4"/>
  </si>
  <si>
    <t>電気機械器具製造業</t>
    <phoneticPr fontId="4"/>
  </si>
  <si>
    <t>情報通信機械器具製造業</t>
    <phoneticPr fontId="4"/>
  </si>
  <si>
    <t xml:space="preserve">その他の製造業 </t>
    <phoneticPr fontId="4"/>
  </si>
  <si>
    <t>F～S</t>
    <phoneticPr fontId="4"/>
  </si>
  <si>
    <t>保険業（保険媒介代理業，保険ｻｰﾋﾞｽ業を含む）</t>
    <phoneticPr fontId="4"/>
  </si>
  <si>
    <t>　　 （管理部門のみ）</t>
    <phoneticPr fontId="4"/>
  </si>
  <si>
    <t>食料品製造業</t>
    <phoneticPr fontId="4"/>
  </si>
  <si>
    <t>繊維業</t>
    <phoneticPr fontId="4"/>
  </si>
  <si>
    <t>木材・木製品製造業（家具を除く）</t>
    <phoneticPr fontId="4"/>
  </si>
  <si>
    <t>パルプ・紙・紙加工品製造業</t>
    <phoneticPr fontId="4"/>
  </si>
  <si>
    <t>印刷・同関連業</t>
    <phoneticPr fontId="4"/>
  </si>
  <si>
    <t>化学工業</t>
    <phoneticPr fontId="4"/>
  </si>
  <si>
    <t>石油製品・石炭製品製造業</t>
    <phoneticPr fontId="4"/>
  </si>
  <si>
    <t>プラスチック製品製造業（別掲を除く）</t>
    <phoneticPr fontId="4"/>
  </si>
  <si>
    <t>ゴム製品製造業</t>
    <phoneticPr fontId="4"/>
  </si>
  <si>
    <t>はん用機械器具製造業</t>
    <phoneticPr fontId="4"/>
  </si>
  <si>
    <t>生産用機械器具製造業</t>
    <phoneticPr fontId="4"/>
  </si>
  <si>
    <t>業務用機械器具製造業</t>
    <phoneticPr fontId="4"/>
  </si>
  <si>
    <t>電子部品・デバイス・電子回路製造業</t>
    <phoneticPr fontId="4"/>
  </si>
  <si>
    <t>電気機械器具製造業</t>
    <phoneticPr fontId="4"/>
  </si>
  <si>
    <t>情報通信機械器具製造業</t>
    <phoneticPr fontId="4"/>
  </si>
  <si>
    <t xml:space="preserve">その他の製造業 </t>
    <phoneticPr fontId="4"/>
  </si>
  <si>
    <t>A～D</t>
    <phoneticPr fontId="4"/>
  </si>
  <si>
    <t>F～S</t>
    <phoneticPr fontId="4"/>
  </si>
  <si>
    <t>A</t>
    <phoneticPr fontId="4"/>
  </si>
  <si>
    <t>農業，林業</t>
    <phoneticPr fontId="4"/>
  </si>
  <si>
    <t>B</t>
    <phoneticPr fontId="4"/>
  </si>
  <si>
    <t>漁業</t>
    <phoneticPr fontId="4"/>
  </si>
  <si>
    <t>C</t>
    <phoneticPr fontId="4"/>
  </si>
  <si>
    <t>鉱業，採石業，砂利採取業</t>
    <phoneticPr fontId="4"/>
  </si>
  <si>
    <t>D</t>
    <phoneticPr fontId="4"/>
  </si>
  <si>
    <t>建設業</t>
    <phoneticPr fontId="4"/>
  </si>
  <si>
    <t>E</t>
    <phoneticPr fontId="4"/>
  </si>
  <si>
    <t>製造業</t>
    <phoneticPr fontId="4"/>
  </si>
  <si>
    <t>F</t>
    <phoneticPr fontId="4"/>
  </si>
  <si>
    <t>電気・ガス・熱供給・水道業</t>
    <phoneticPr fontId="4"/>
  </si>
  <si>
    <t>G</t>
    <phoneticPr fontId="4"/>
  </si>
  <si>
    <t>情報通信業</t>
    <phoneticPr fontId="4"/>
  </si>
  <si>
    <t>H</t>
    <phoneticPr fontId="4"/>
  </si>
  <si>
    <t>運輸業，郵便業</t>
    <phoneticPr fontId="4"/>
  </si>
  <si>
    <t>I</t>
    <phoneticPr fontId="4"/>
  </si>
  <si>
    <t xml:space="preserve">卸売業，小売業 </t>
    <phoneticPr fontId="4"/>
  </si>
  <si>
    <t>J</t>
    <phoneticPr fontId="4"/>
  </si>
  <si>
    <t>金融業，保険業</t>
    <phoneticPr fontId="4"/>
  </si>
  <si>
    <t>L</t>
    <phoneticPr fontId="4"/>
  </si>
  <si>
    <t>学術研究，専門・技術サービス業</t>
    <phoneticPr fontId="4"/>
  </si>
  <si>
    <t>A～D</t>
    <phoneticPr fontId="4"/>
  </si>
  <si>
    <t>F～S</t>
    <phoneticPr fontId="4"/>
  </si>
  <si>
    <t>A</t>
    <phoneticPr fontId="4"/>
  </si>
  <si>
    <t>農業，林業</t>
    <phoneticPr fontId="4"/>
  </si>
  <si>
    <t>無店舗小売業</t>
    <rPh sb="0" eb="3">
      <t>ムテンポ</t>
    </rPh>
    <phoneticPr fontId="7"/>
  </si>
  <si>
    <t>無店舗小売業</t>
    <rPh sb="0" eb="3">
      <t>ムテンポ</t>
    </rPh>
    <rPh sb="3" eb="6">
      <t>コウリギョウ</t>
    </rPh>
    <phoneticPr fontId="4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</si>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</sst>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2" applyAlignment="1">
      <alignment horizontal="center" vertical="top"/>
    </xf>
    <xf numFmtId="0" fontId="2" fillId="0" borderId="1" xfId="2" applyBorder="1" applyAlignment="1">
      <alignment vertical="top"/>
    </xf>
    <xf numFmtId="0" fontId="2" fillId="0" borderId="1" xfId="2" applyBorder="1" applyAlignment="1">
      <alignment horizontal="center" vertical="top"/>
    </xf>
    <xf numFmtId="0" fontId="2" fillId="0" borderId="2" xfId="2" applyBorder="1" applyAlignment="1">
      <alignment horizontal="center" vertical="top"/>
    </xf>
    <xf numFmtId="0" fontId="10" fillId="0" borderId="1" xfId="2" applyFont="1" applyBorder="1" applyAlignment="1">
      <alignment horizontal="left" vertical="top"/>
    </xf>
    <xf numFmtId="0" fontId="2" fillId="0" borderId="0" xfId="2" applyAlignment="1">
      <alignment vertical="top"/>
    </xf>
    <xf numFmtId="0" fontId="2" fillId="0" borderId="3" xfId="2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3" xfId="2" applyBorder="1" applyAlignment="1">
      <alignment horizontal="center"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49" fontId="11" fillId="0" borderId="0" xfId="0" applyNumberFormat="1" applyFont="1" applyAlignment="1">
      <alignment horizontal="distributed" vertical="center"/>
    </xf>
    <xf numFmtId="0" fontId="11" fillId="0" borderId="3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distributed" vertical="center"/>
    </xf>
    <xf numFmtId="176" fontId="10" fillId="0" borderId="3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4" xfId="0" applyFont="1" applyBorder="1">
      <alignment vertical="center"/>
    </xf>
    <xf numFmtId="49" fontId="10" fillId="0" borderId="4" xfId="0" applyNumberFormat="1" applyFont="1" applyBorder="1" applyAlignment="1">
      <alignment horizontal="distributed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1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0" fontId="11" fillId="0" borderId="2" xfId="2" applyFont="1" applyBorder="1" applyAlignment="1">
      <alignment horizontal="center" vertical="center"/>
    </xf>
    <xf numFmtId="0" fontId="1" fillId="0" borderId="0" xfId="0" applyFont="1" applyAlignment="1"/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2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4" xfId="0" applyBorder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10" fillId="0" borderId="8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2" applyBorder="1">
      <alignment vertical="center"/>
    </xf>
    <xf numFmtId="38" fontId="11" fillId="0" borderId="0" xfId="1" applyFont="1" applyFill="1" applyAlignment="1">
      <alignment horizontal="right" vertical="center"/>
    </xf>
    <xf numFmtId="0" fontId="11" fillId="0" borderId="10" xfId="2" applyFont="1" applyBorder="1">
      <alignment vertical="center"/>
    </xf>
    <xf numFmtId="0" fontId="2" fillId="0" borderId="11" xfId="2" applyBorder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11" xfId="2" applyFont="1" applyBorder="1">
      <alignment vertical="center"/>
    </xf>
    <xf numFmtId="0" fontId="2" fillId="0" borderId="0" xfId="0" applyFont="1" applyAlignment="1"/>
    <xf numFmtId="0" fontId="10" fillId="0" borderId="0" xfId="2" applyFont="1">
      <alignment vertical="center"/>
    </xf>
    <xf numFmtId="0" fontId="10" fillId="0" borderId="11" xfId="2" applyFont="1" applyBorder="1">
      <alignment vertical="center"/>
    </xf>
    <xf numFmtId="38" fontId="10" fillId="0" borderId="0" xfId="1" applyFont="1" applyFill="1" applyAlignment="1">
      <alignment horizontal="right" vertical="center"/>
    </xf>
    <xf numFmtId="0" fontId="13" fillId="0" borderId="11" xfId="2" applyFont="1" applyBorder="1">
      <alignment vertical="center"/>
    </xf>
    <xf numFmtId="38" fontId="2" fillId="0" borderId="0" xfId="1" applyFont="1" applyFill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0" fontId="10" fillId="0" borderId="1" xfId="2" applyFont="1" applyBorder="1">
      <alignment vertical="center"/>
    </xf>
    <xf numFmtId="38" fontId="10" fillId="0" borderId="1" xfId="1" applyFont="1" applyFill="1" applyBorder="1" applyAlignment="1">
      <alignment horizontal="right" vertical="center"/>
    </xf>
    <xf numFmtId="0" fontId="10" fillId="0" borderId="4" xfId="2" applyFont="1" applyBorder="1">
      <alignment vertical="center"/>
    </xf>
    <xf numFmtId="38" fontId="10" fillId="0" borderId="4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10" fillId="0" borderId="3" xfId="1" applyFont="1" applyFill="1" applyBorder="1" applyAlignment="1">
      <alignment horizontal="right" vertical="center"/>
    </xf>
    <xf numFmtId="38" fontId="11" fillId="0" borderId="3" xfId="1" applyFont="1" applyFill="1" applyBorder="1" applyAlignment="1">
      <alignment horizontal="right" vertical="center"/>
    </xf>
    <xf numFmtId="0" fontId="14" fillId="0" borderId="0" xfId="2" applyFont="1">
      <alignment vertical="center"/>
    </xf>
    <xf numFmtId="0" fontId="5" fillId="0" borderId="0" xfId="0" applyFont="1">
      <alignment vertical="center"/>
    </xf>
    <xf numFmtId="0" fontId="5" fillId="0" borderId="0" xfId="2" applyFont="1" applyAlignment="1">
      <alignment vertical="center" wrapText="1"/>
    </xf>
    <xf numFmtId="0" fontId="1" fillId="0" borderId="0" xfId="2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4" xfId="2" applyFont="1" applyBorder="1" applyAlignment="1">
      <alignment vertical="center" wrapText="1"/>
    </xf>
    <xf numFmtId="38" fontId="10" fillId="0" borderId="5" xfId="1" applyFont="1" applyFill="1" applyBorder="1" applyAlignment="1">
      <alignment horizontal="right" vertical="center"/>
    </xf>
    <xf numFmtId="38" fontId="10" fillId="0" borderId="12" xfId="1" applyFont="1" applyFill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11" fillId="0" borderId="1" xfId="2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4">
    <cellStyle name="桁区切り" xfId="1" builtinId="6"/>
    <cellStyle name="標準" xfId="0" builtinId="0"/>
    <cellStyle name="標準_h2d2214j（石油等消費動態統計）" xfId="2" xr:uid="{4043BDB0-B643-4700-B2E0-29DD9E4FC1CF}"/>
    <cellStyle name="未定義" xfId="3" xr:uid="{CB1C8DC7-A137-4AD5-9429-88D3FEAED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258445</xdr:colOff>
      <xdr:row>74</xdr:row>
      <xdr:rowOff>76200</xdr:rowOff>
    </xdr:from>
    <xdr:to>
      <xdr:col>11</xdr:col>
      <xdr:colOff>892790</xdr:colOff>
      <xdr:row>81</xdr:row>
      <xdr:rowOff>190647</xdr:rowOff>
    </xdr:to>
    <xdr:sp macro="" textlink="">
      <xdr:nvSpPr>
        <xdr:cNvPr id="5125" name="Text Box 5">
          <a:extLst>
            <a:ext uri="{FF2B5EF4-FFF2-40B4-BE49-F238E27FC236}">
              <a16:creationId xmlns:a16="http://schemas.microsoft.com/office/drawing/2014/main" id="{3390A3D0-5022-ADDF-F3DD-447103C69140}"/>
            </a:ext>
          </a:extLst>
        </xdr:cNvPr>
        <xdr:cNvSpPr txBox="1">
          <a:spLocks noChangeArrowheads="1"/>
        </xdr:cNvSpPr>
      </xdr:nvSpPr>
      <xdr:spPr bwMode="auto">
        <a:xfrm>
          <a:off x="323850" y="19088100"/>
          <a:ext cx="12268200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①石油等消費動態統計の対象事業所のエネルギー消費量も含まれています。なお、「直接加熱用」は、「その他用」に計上しています。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258445</xdr:colOff>
      <xdr:row>74</xdr:row>
      <xdr:rowOff>76200</xdr:rowOff>
    </xdr:from>
    <xdr:to>
      <xdr:col>11</xdr:col>
      <xdr:colOff>892790</xdr:colOff>
      <xdr:row>81</xdr:row>
      <xdr:rowOff>190647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id="{527F9134-D574-1875-4083-8DF3B3897AFE}"/>
            </a:ext>
          </a:extLst>
        </xdr:cNvPr>
        <xdr:cNvSpPr txBox="1">
          <a:spLocks noChangeArrowheads="1"/>
        </xdr:cNvSpPr>
      </xdr:nvSpPr>
      <xdr:spPr bwMode="auto">
        <a:xfrm>
          <a:off x="323850" y="19088100"/>
          <a:ext cx="12268200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①石油等消費動態統計の対象事業所のエネルギー消費量も含まれています。なお、「直接加熱用」は、「その他用」に計上しています。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00AF5-8B66-4D94-A33F-7D57D2972374}">
  <sheetPr codeName="Sheet14"/>
  <dimension ref="A1:AU175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.2" x14ac:dyDescent="0.2"/>
  <cols>
    <col min="1" max="1" width="0.88671875" style="38" customWidth="1"/>
    <col min="2" max="2" width="4.21875" style="38" customWidth="1"/>
    <col min="3" max="3" width="44" style="38" customWidth="1"/>
    <col min="4" max="4" width="0.88671875" style="38" customWidth="1"/>
    <col min="5" max="20" width="14.6640625" style="97" customWidth="1"/>
    <col min="21" max="21" width="7.44140625" style="105" customWidth="1"/>
    <col min="22" max="22" width="4.21875" style="38" customWidth="1"/>
    <col min="23" max="23" width="43.77734375" style="38" customWidth="1"/>
    <col min="24" max="24" width="0.88671875" style="38" customWidth="1"/>
    <col min="25" max="45" width="14.6640625" style="97" customWidth="1"/>
    <col min="46" max="46" width="7.44140625" style="105" customWidth="1"/>
    <col min="47" max="16384" width="9" style="97"/>
  </cols>
  <sheetData>
    <row r="1" spans="1:47" customFormat="1" ht="28.05" customHeight="1" x14ac:dyDescent="0.2">
      <c r="A1" s="38"/>
      <c r="B1" s="39" t="s">
        <v>47</v>
      </c>
      <c r="C1" s="39"/>
      <c r="E1" s="40" t="s">
        <v>281</v>
      </c>
      <c r="G1" s="41"/>
      <c r="H1" s="41"/>
      <c r="I1" s="42" t="s">
        <v>49</v>
      </c>
      <c r="J1" s="41"/>
      <c r="K1" s="41"/>
      <c r="U1" s="43"/>
      <c r="V1" s="39" t="str">
        <f>B1</f>
        <v>２　直接エネルギー投入</v>
      </c>
      <c r="W1" s="39"/>
      <c r="Y1" s="40" t="s">
        <v>281</v>
      </c>
      <c r="AQ1" s="41"/>
      <c r="AT1" s="43"/>
    </row>
    <row r="2" spans="1:47" customFormat="1" ht="4.5" customHeight="1" x14ac:dyDescent="0.2">
      <c r="A2" s="44"/>
      <c r="C2" s="44"/>
      <c r="D2" s="43"/>
      <c r="K2" s="44"/>
      <c r="M2" s="44"/>
      <c r="N2" s="43"/>
      <c r="U2" s="45"/>
      <c r="AT2" s="45"/>
    </row>
    <row r="3" spans="1:47" s="40" customFormat="1" ht="22.05" customHeight="1" x14ac:dyDescent="0.2">
      <c r="A3" s="46"/>
      <c r="B3" s="47"/>
      <c r="C3" s="40" t="s">
        <v>64</v>
      </c>
      <c r="D3" s="47"/>
      <c r="E3" s="47"/>
      <c r="F3" s="47"/>
      <c r="U3" s="48"/>
      <c r="V3" s="47"/>
      <c r="W3" s="40" t="s">
        <v>64</v>
      </c>
      <c r="X3" s="47"/>
      <c r="AI3" s="47"/>
      <c r="AJ3" s="47"/>
      <c r="AK3" s="47"/>
      <c r="AL3" s="47"/>
      <c r="AT3" s="48"/>
    </row>
    <row r="4" spans="1:47" customFormat="1" ht="17.25" customHeight="1" x14ac:dyDescent="0.2">
      <c r="A4" s="49"/>
      <c r="B4" s="50"/>
      <c r="C4" s="51"/>
      <c r="G4" s="52"/>
      <c r="H4" s="53"/>
      <c r="I4" s="53"/>
      <c r="J4" s="52"/>
      <c r="K4" s="52"/>
      <c r="L4" s="50"/>
      <c r="M4" s="50"/>
      <c r="N4" s="50"/>
      <c r="O4" s="50"/>
      <c r="P4" s="50"/>
      <c r="Q4" s="53"/>
      <c r="R4" s="53"/>
      <c r="S4" s="53"/>
      <c r="T4" s="50"/>
      <c r="U4" s="54"/>
      <c r="V4" s="50"/>
      <c r="W4" s="51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0"/>
      <c r="AO4" s="50"/>
      <c r="AP4" s="50"/>
      <c r="AQ4" s="50"/>
      <c r="AR4" s="50"/>
      <c r="AS4" s="50"/>
      <c r="AT4" s="54"/>
    </row>
    <row r="5" spans="1:47" s="61" customFormat="1" ht="17.25" customHeight="1" x14ac:dyDescent="0.2">
      <c r="A5" s="1"/>
      <c r="B5" s="2"/>
      <c r="C5" s="3"/>
      <c r="D5" s="3"/>
      <c r="E5" s="55" t="s">
        <v>0</v>
      </c>
      <c r="F5" s="56" t="s">
        <v>1</v>
      </c>
      <c r="G5" s="57"/>
      <c r="H5" s="57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 t="s">
        <v>2</v>
      </c>
      <c r="U5" s="4"/>
      <c r="V5" s="2"/>
      <c r="W5" s="5" t="s">
        <v>3</v>
      </c>
      <c r="X5" s="3"/>
      <c r="Y5" s="59"/>
      <c r="Z5" s="59"/>
      <c r="AA5" s="60"/>
      <c r="AB5" s="59"/>
      <c r="AC5" s="60"/>
      <c r="AD5" s="58"/>
      <c r="AE5" s="58"/>
      <c r="AF5" s="58"/>
      <c r="AG5" s="58"/>
      <c r="AH5" s="58"/>
      <c r="AI5" s="58"/>
      <c r="AJ5" s="58"/>
      <c r="AK5" s="58"/>
      <c r="AL5" s="58"/>
      <c r="AM5" s="59"/>
      <c r="AN5" s="56" t="s">
        <v>4</v>
      </c>
      <c r="AO5" s="106"/>
      <c r="AP5" s="107"/>
      <c r="AQ5" s="56" t="s">
        <v>5</v>
      </c>
      <c r="AR5" s="58"/>
      <c r="AS5" s="58"/>
      <c r="AT5" s="4"/>
    </row>
    <row r="6" spans="1:47" s="61" customFormat="1" ht="17.25" customHeight="1" x14ac:dyDescent="0.2">
      <c r="A6" s="1"/>
      <c r="B6" s="6"/>
      <c r="C6" s="1"/>
      <c r="D6" s="1"/>
      <c r="E6" s="62"/>
      <c r="F6" s="62"/>
      <c r="G6" s="110" t="s">
        <v>6</v>
      </c>
      <c r="H6" s="111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7"/>
      <c r="V6" s="6"/>
      <c r="W6" s="1"/>
      <c r="X6" s="1"/>
      <c r="Y6" s="56" t="s">
        <v>7</v>
      </c>
      <c r="Z6" s="58"/>
      <c r="AA6" s="60"/>
      <c r="AB6" s="58"/>
      <c r="AC6" s="60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63"/>
      <c r="AO6" s="55" t="s">
        <v>36</v>
      </c>
      <c r="AP6" s="56" t="s">
        <v>35</v>
      </c>
      <c r="AQ6" s="62"/>
      <c r="AR6" s="55" t="s">
        <v>45</v>
      </c>
      <c r="AS6" s="56" t="s">
        <v>46</v>
      </c>
      <c r="AT6" s="7"/>
    </row>
    <row r="7" spans="1:47" s="61" customFormat="1" ht="45.75" customHeight="1" x14ac:dyDescent="0.2">
      <c r="A7" s="1"/>
      <c r="B7" s="6"/>
      <c r="C7" s="1"/>
      <c r="D7" s="1"/>
      <c r="E7" s="63"/>
      <c r="F7" s="63"/>
      <c r="G7" s="63"/>
      <c r="H7" s="64" t="s">
        <v>8</v>
      </c>
      <c r="I7" s="64" t="s">
        <v>9</v>
      </c>
      <c r="J7" s="64" t="s">
        <v>10</v>
      </c>
      <c r="K7" s="64" t="s">
        <v>11</v>
      </c>
      <c r="L7" s="64" t="s">
        <v>12</v>
      </c>
      <c r="M7" s="64" t="s">
        <v>13</v>
      </c>
      <c r="N7" s="64" t="s">
        <v>14</v>
      </c>
      <c r="O7" s="64" t="s">
        <v>15</v>
      </c>
      <c r="P7" s="64" t="s">
        <v>16</v>
      </c>
      <c r="Q7" s="64" t="s">
        <v>17</v>
      </c>
      <c r="R7" s="64" t="s">
        <v>50</v>
      </c>
      <c r="S7" s="64" t="s">
        <v>51</v>
      </c>
      <c r="T7" s="65" t="s">
        <v>18</v>
      </c>
      <c r="U7" s="7"/>
      <c r="V7" s="6"/>
      <c r="W7" s="1"/>
      <c r="X7" s="1"/>
      <c r="Y7" s="63"/>
      <c r="Z7" s="64" t="s">
        <v>19</v>
      </c>
      <c r="AA7" s="64" t="s">
        <v>20</v>
      </c>
      <c r="AB7" s="64" t="s">
        <v>52</v>
      </c>
      <c r="AC7" s="64" t="s">
        <v>21</v>
      </c>
      <c r="AD7" s="64" t="s">
        <v>22</v>
      </c>
      <c r="AE7" s="64" t="s">
        <v>23</v>
      </c>
      <c r="AF7" s="64" t="s">
        <v>24</v>
      </c>
      <c r="AG7" s="64" t="s">
        <v>25</v>
      </c>
      <c r="AH7" s="64" t="s">
        <v>26</v>
      </c>
      <c r="AI7" s="64" t="s">
        <v>27</v>
      </c>
      <c r="AJ7" s="64" t="s">
        <v>28</v>
      </c>
      <c r="AK7" s="64" t="s">
        <v>53</v>
      </c>
      <c r="AL7" s="64" t="s">
        <v>29</v>
      </c>
      <c r="AM7" s="65" t="s">
        <v>30</v>
      </c>
      <c r="AN7" s="66"/>
      <c r="AO7" s="66"/>
      <c r="AP7" s="67"/>
      <c r="AQ7" s="63"/>
      <c r="AR7" s="66"/>
      <c r="AS7" s="67"/>
      <c r="AT7" s="7"/>
    </row>
    <row r="8" spans="1:47" s="51" customFormat="1" ht="16.5" customHeight="1" x14ac:dyDescent="0.2">
      <c r="A8" s="8"/>
      <c r="B8" s="9"/>
      <c r="C8" s="8"/>
      <c r="D8" s="8"/>
      <c r="E8" s="68" t="s">
        <v>65</v>
      </c>
      <c r="F8" s="68" t="s">
        <v>65</v>
      </c>
      <c r="G8" s="68" t="s">
        <v>65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70" t="s">
        <v>65</v>
      </c>
      <c r="U8" s="10"/>
      <c r="V8" s="9"/>
      <c r="W8" s="8"/>
      <c r="X8" s="8"/>
      <c r="Y8" s="68" t="s">
        <v>65</v>
      </c>
      <c r="Z8" s="69" t="s">
        <v>65</v>
      </c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70" t="s">
        <v>65</v>
      </c>
      <c r="AN8" s="71"/>
      <c r="AO8" s="71"/>
      <c r="AP8" s="72"/>
      <c r="AQ8" s="68"/>
      <c r="AR8" s="71"/>
      <c r="AS8" s="72"/>
      <c r="AT8" s="10"/>
    </row>
    <row r="9" spans="1:47" s="75" customFormat="1" ht="17.25" customHeight="1" x14ac:dyDescent="0.2">
      <c r="A9" s="8"/>
      <c r="B9" s="11"/>
      <c r="C9" s="12"/>
      <c r="D9" s="12"/>
      <c r="E9" s="73" t="s">
        <v>66</v>
      </c>
      <c r="F9" s="73" t="s">
        <v>66</v>
      </c>
      <c r="G9" s="73" t="s">
        <v>66</v>
      </c>
      <c r="H9" s="14" t="s">
        <v>67</v>
      </c>
      <c r="I9" s="14" t="s">
        <v>67</v>
      </c>
      <c r="J9" s="14" t="s">
        <v>67</v>
      </c>
      <c r="K9" s="14" t="s">
        <v>68</v>
      </c>
      <c r="L9" s="14" t="s">
        <v>68</v>
      </c>
      <c r="M9" s="14" t="s">
        <v>68</v>
      </c>
      <c r="N9" s="14" t="s">
        <v>68</v>
      </c>
      <c r="O9" s="14" t="s">
        <v>68</v>
      </c>
      <c r="P9" s="14" t="s">
        <v>67</v>
      </c>
      <c r="Q9" s="14" t="s">
        <v>68</v>
      </c>
      <c r="R9" s="14" t="s">
        <v>67</v>
      </c>
      <c r="S9" s="14" t="s">
        <v>67</v>
      </c>
      <c r="T9" s="73" t="s">
        <v>66</v>
      </c>
      <c r="U9" s="13"/>
      <c r="V9" s="11"/>
      <c r="W9" s="12"/>
      <c r="X9" s="12"/>
      <c r="Y9" s="14" t="s">
        <v>66</v>
      </c>
      <c r="Z9" s="14" t="s">
        <v>66</v>
      </c>
      <c r="AA9" s="14" t="s">
        <v>66</v>
      </c>
      <c r="AB9" s="14" t="s">
        <v>66</v>
      </c>
      <c r="AC9" s="14" t="s">
        <v>66</v>
      </c>
      <c r="AD9" s="14" t="s">
        <v>66</v>
      </c>
      <c r="AE9" s="14" t="s">
        <v>66</v>
      </c>
      <c r="AF9" s="14" t="s">
        <v>66</v>
      </c>
      <c r="AG9" s="14" t="s">
        <v>66</v>
      </c>
      <c r="AH9" s="14" t="s">
        <v>66</v>
      </c>
      <c r="AI9" s="14" t="s">
        <v>66</v>
      </c>
      <c r="AJ9" s="14" t="s">
        <v>67</v>
      </c>
      <c r="AK9" s="14" t="s">
        <v>68</v>
      </c>
      <c r="AL9" s="14" t="s">
        <v>67</v>
      </c>
      <c r="AM9" s="73" t="s">
        <v>66</v>
      </c>
      <c r="AN9" s="74" t="s">
        <v>69</v>
      </c>
      <c r="AO9" s="74" t="s">
        <v>69</v>
      </c>
      <c r="AP9" s="74" t="s">
        <v>69</v>
      </c>
      <c r="AQ9" s="14" t="s">
        <v>71</v>
      </c>
      <c r="AR9" s="14" t="s">
        <v>70</v>
      </c>
      <c r="AS9" s="73" t="s">
        <v>54</v>
      </c>
      <c r="AT9" s="13"/>
    </row>
    <row r="10" spans="1:47" s="51" customFormat="1" ht="20.25" customHeight="1" x14ac:dyDescent="0.2">
      <c r="A10" s="9"/>
      <c r="B10" s="108" t="s">
        <v>31</v>
      </c>
      <c r="C10" s="108"/>
      <c r="D10" s="76"/>
      <c r="E10" s="77">
        <v>237794.30890356482</v>
      </c>
      <c r="F10" s="77">
        <v>164349.99475502549</v>
      </c>
      <c r="G10" s="77">
        <v>89162.721912879628</v>
      </c>
      <c r="H10" s="77">
        <v>58144.150821464355</v>
      </c>
      <c r="I10" s="77">
        <v>24824.309605439295</v>
      </c>
      <c r="J10" s="77">
        <v>400.46351686009251</v>
      </c>
      <c r="K10" s="77">
        <v>8173.6170916477085</v>
      </c>
      <c r="L10" s="77">
        <v>44188.135784347105</v>
      </c>
      <c r="M10" s="77">
        <v>2516.3687362356131</v>
      </c>
      <c r="N10" s="77">
        <v>8.2200000000000006</v>
      </c>
      <c r="O10" s="77">
        <v>418.81981332238661</v>
      </c>
      <c r="P10" s="77">
        <v>1336.4520062404058</v>
      </c>
      <c r="Q10" s="77">
        <v>13575.031941251131</v>
      </c>
      <c r="R10" s="77">
        <v>47.627899800376625</v>
      </c>
      <c r="S10" s="77">
        <v>2.7434634532176712</v>
      </c>
      <c r="T10" s="77">
        <v>3065.7097412984981</v>
      </c>
      <c r="U10" s="36" t="s">
        <v>31</v>
      </c>
      <c r="V10" s="108" t="s">
        <v>31</v>
      </c>
      <c r="W10" s="108"/>
      <c r="X10" s="78"/>
      <c r="Y10" s="77">
        <v>75187.272842145889</v>
      </c>
      <c r="Z10" s="77">
        <v>56.480280065812408</v>
      </c>
      <c r="AA10" s="77">
        <v>2561.6404700801204</v>
      </c>
      <c r="AB10" s="77">
        <v>10.829542571813997</v>
      </c>
      <c r="AC10" s="77">
        <v>23855.147999999997</v>
      </c>
      <c r="AD10" s="77">
        <v>12654.068999999998</v>
      </c>
      <c r="AE10" s="77">
        <v>4892.3652122906415</v>
      </c>
      <c r="AF10" s="77">
        <v>4549.4154399157069</v>
      </c>
      <c r="AG10" s="77">
        <v>7160.6231082537706</v>
      </c>
      <c r="AH10" s="77">
        <v>1574.9992243937772</v>
      </c>
      <c r="AI10" s="77">
        <v>701.80501759335255</v>
      </c>
      <c r="AJ10" s="77">
        <v>7442.7737529983833</v>
      </c>
      <c r="AK10" s="77">
        <v>7831.8401927554414</v>
      </c>
      <c r="AL10" s="77">
        <v>1876.273744937894</v>
      </c>
      <c r="AM10" s="77">
        <v>745.07643984041397</v>
      </c>
      <c r="AN10" s="77">
        <v>693611.3323673947</v>
      </c>
      <c r="AO10" s="77">
        <v>610193.45059188223</v>
      </c>
      <c r="AP10" s="77">
        <v>83417.881775512375</v>
      </c>
      <c r="AQ10" s="77">
        <v>302197.60021704872</v>
      </c>
      <c r="AR10" s="77">
        <v>100793.99456115997</v>
      </c>
      <c r="AS10" s="77">
        <v>43068.668102465454</v>
      </c>
      <c r="AT10" s="36" t="s">
        <v>31</v>
      </c>
    </row>
    <row r="11" spans="1:47" s="82" customFormat="1" ht="20.25" customHeight="1" x14ac:dyDescent="0.2">
      <c r="A11" s="9"/>
      <c r="B11" s="109" t="s">
        <v>72</v>
      </c>
      <c r="C11" s="109"/>
      <c r="D11" s="79"/>
      <c r="E11" s="77">
        <v>7956.9242904972416</v>
      </c>
      <c r="F11" s="77">
        <v>6703.3911005693808</v>
      </c>
      <c r="G11" s="77">
        <v>150.50941809385554</v>
      </c>
      <c r="H11" s="77">
        <v>0</v>
      </c>
      <c r="I11" s="77">
        <v>9.604650893653691</v>
      </c>
      <c r="J11" s="77">
        <v>0</v>
      </c>
      <c r="K11" s="77">
        <v>118.55399999999999</v>
      </c>
      <c r="L11" s="77">
        <v>24.973999999999997</v>
      </c>
      <c r="M11" s="77">
        <v>34.018000000000001</v>
      </c>
      <c r="N11" s="77">
        <v>0</v>
      </c>
      <c r="O11" s="77">
        <v>17.92173961663492</v>
      </c>
      <c r="P11" s="77">
        <v>1.1490327100515025E-2</v>
      </c>
      <c r="Q11" s="77">
        <v>43.334701634441679</v>
      </c>
      <c r="R11" s="77">
        <v>0</v>
      </c>
      <c r="S11" s="77">
        <v>0</v>
      </c>
      <c r="T11" s="77">
        <v>0.77587613028810243</v>
      </c>
      <c r="U11" s="80" t="s">
        <v>251</v>
      </c>
      <c r="V11" s="109" t="s">
        <v>72</v>
      </c>
      <c r="W11" s="109"/>
      <c r="X11" s="81"/>
      <c r="Y11" s="77">
        <v>6552.8816824755249</v>
      </c>
      <c r="Z11" s="77">
        <v>0</v>
      </c>
      <c r="AA11" s="77">
        <v>1321.5555810153323</v>
      </c>
      <c r="AB11" s="77">
        <v>0</v>
      </c>
      <c r="AC11" s="77">
        <v>0</v>
      </c>
      <c r="AD11" s="77">
        <v>0</v>
      </c>
      <c r="AE11" s="77">
        <v>706.87572682675341</v>
      </c>
      <c r="AF11" s="77">
        <v>2310.5219153815156</v>
      </c>
      <c r="AG11" s="77">
        <v>2282.0079808874448</v>
      </c>
      <c r="AH11" s="77">
        <v>0.10279059951078268</v>
      </c>
      <c r="AI11" s="77">
        <v>0</v>
      </c>
      <c r="AJ11" s="77">
        <v>33.821329758143499</v>
      </c>
      <c r="AK11" s="77">
        <v>0.58892911738729603</v>
      </c>
      <c r="AL11" s="77">
        <v>0</v>
      </c>
      <c r="AM11" s="77">
        <v>51.504983370326514</v>
      </c>
      <c r="AN11" s="77">
        <v>13115.698818639728</v>
      </c>
      <c r="AO11" s="77">
        <v>12031.874320212119</v>
      </c>
      <c r="AP11" s="77">
        <v>1083.8244984276105</v>
      </c>
      <c r="AQ11" s="77">
        <v>559.65503188195567</v>
      </c>
      <c r="AR11" s="77">
        <v>175.63427273162608</v>
      </c>
      <c r="AS11" s="77">
        <v>108.12097239935483</v>
      </c>
      <c r="AT11" s="80" t="s">
        <v>183</v>
      </c>
    </row>
    <row r="12" spans="1:47" s="82" customFormat="1" ht="20.25" customHeight="1" x14ac:dyDescent="0.2">
      <c r="A12" s="9"/>
      <c r="B12" s="15" t="s">
        <v>55</v>
      </c>
      <c r="C12" s="16" t="s">
        <v>73</v>
      </c>
      <c r="D12" s="79"/>
      <c r="E12" s="77">
        <v>4460.5016664259338</v>
      </c>
      <c r="F12" s="77">
        <v>4092.9740436120837</v>
      </c>
      <c r="G12" s="77">
        <v>1.2110570528099223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0.46905380494225868</v>
      </c>
      <c r="R12" s="77">
        <v>0</v>
      </c>
      <c r="S12" s="77">
        <v>0</v>
      </c>
      <c r="T12" s="77">
        <v>0.66899927432122441</v>
      </c>
      <c r="U12" s="17" t="s">
        <v>253</v>
      </c>
      <c r="V12" s="15" t="s">
        <v>253</v>
      </c>
      <c r="W12" s="16" t="s">
        <v>254</v>
      </c>
      <c r="X12" s="81"/>
      <c r="Y12" s="77">
        <v>4091.7629865592735</v>
      </c>
      <c r="Z12" s="77">
        <v>0</v>
      </c>
      <c r="AA12" s="77">
        <v>880.04014762068311</v>
      </c>
      <c r="AB12" s="77">
        <v>0</v>
      </c>
      <c r="AC12" s="77">
        <v>0</v>
      </c>
      <c r="AD12" s="77">
        <v>0</v>
      </c>
      <c r="AE12" s="77">
        <v>559.15775212366043</v>
      </c>
      <c r="AF12" s="77">
        <v>726.30373435788044</v>
      </c>
      <c r="AG12" s="77">
        <v>2014.2113780487371</v>
      </c>
      <c r="AH12" s="77">
        <v>0</v>
      </c>
      <c r="AI12" s="77">
        <v>0</v>
      </c>
      <c r="AJ12" s="77">
        <v>1.205670777860212</v>
      </c>
      <c r="AK12" s="77">
        <v>0</v>
      </c>
      <c r="AL12" s="77">
        <v>0</v>
      </c>
      <c r="AM12" s="77">
        <v>9.502175318183717</v>
      </c>
      <c r="AN12" s="77">
        <v>3890.2781107043265</v>
      </c>
      <c r="AO12" s="77">
        <v>3849.1544270116269</v>
      </c>
      <c r="AP12" s="77">
        <v>41.123683692699998</v>
      </c>
      <c r="AQ12" s="77">
        <v>2.6554113060590776</v>
      </c>
      <c r="AR12" s="77">
        <v>0.85174543534208702</v>
      </c>
      <c r="AS12" s="77">
        <v>0.46567881202897082</v>
      </c>
      <c r="AT12" s="17" t="s">
        <v>55</v>
      </c>
    </row>
    <row r="13" spans="1:47" s="23" customFormat="1" ht="20.25" customHeight="1" x14ac:dyDescent="0.2">
      <c r="A13" s="83"/>
      <c r="B13" s="18">
        <v>1</v>
      </c>
      <c r="C13" s="19" t="s">
        <v>48</v>
      </c>
      <c r="D13" s="84"/>
      <c r="E13" s="85">
        <v>4363.9788747085395</v>
      </c>
      <c r="F13" s="85">
        <v>4002.2090639879107</v>
      </c>
      <c r="G13" s="85">
        <v>1.1520342308558238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5">
        <v>0</v>
      </c>
      <c r="Q13" s="85">
        <v>0.42430138753272773</v>
      </c>
      <c r="R13" s="85">
        <v>0</v>
      </c>
      <c r="S13" s="85">
        <v>0</v>
      </c>
      <c r="T13" s="85">
        <v>0.6616941779401988</v>
      </c>
      <c r="U13" s="20">
        <v>1</v>
      </c>
      <c r="V13" s="18">
        <v>1</v>
      </c>
      <c r="W13" s="19" t="s">
        <v>48</v>
      </c>
      <c r="X13" s="84"/>
      <c r="Y13" s="85">
        <v>4001.0570297570548</v>
      </c>
      <c r="Z13" s="85">
        <v>0</v>
      </c>
      <c r="AA13" s="85">
        <v>875.11778996841451</v>
      </c>
      <c r="AB13" s="85">
        <v>0</v>
      </c>
      <c r="AC13" s="85">
        <v>0</v>
      </c>
      <c r="AD13" s="85">
        <v>0</v>
      </c>
      <c r="AE13" s="85">
        <v>556.63547226616947</v>
      </c>
      <c r="AF13" s="85">
        <v>642.35425829676115</v>
      </c>
      <c r="AG13" s="85">
        <v>2013.9189774201736</v>
      </c>
      <c r="AH13" s="85">
        <v>0</v>
      </c>
      <c r="AI13" s="85">
        <v>0</v>
      </c>
      <c r="AJ13" s="85">
        <v>1.079253303214385</v>
      </c>
      <c r="AK13" s="85">
        <v>0</v>
      </c>
      <c r="AL13" s="85">
        <v>0</v>
      </c>
      <c r="AM13" s="85">
        <v>9.4136298877706537</v>
      </c>
      <c r="AN13" s="85">
        <v>3829.5389940078067</v>
      </c>
      <c r="AO13" s="85">
        <v>3789.9273633952857</v>
      </c>
      <c r="AP13" s="85">
        <v>39.611630612520862</v>
      </c>
      <c r="AQ13" s="85">
        <v>1.8675434255628007</v>
      </c>
      <c r="AR13" s="85">
        <v>0.54528659952772374</v>
      </c>
      <c r="AS13" s="85">
        <v>0.46567881202897082</v>
      </c>
      <c r="AT13" s="20">
        <v>1</v>
      </c>
      <c r="AU13" s="82"/>
    </row>
    <row r="14" spans="1:47" s="82" customFormat="1" ht="20.25" customHeight="1" x14ac:dyDescent="0.2">
      <c r="A14" s="9"/>
      <c r="B14" s="18">
        <v>2</v>
      </c>
      <c r="C14" s="19" t="s">
        <v>184</v>
      </c>
      <c r="D14" s="79"/>
      <c r="E14" s="85">
        <v>96.522791717394028</v>
      </c>
      <c r="F14" s="85">
        <v>90.764979624172781</v>
      </c>
      <c r="G14" s="85">
        <v>5.902282195409838E-2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4.475241740953103E-2</v>
      </c>
      <c r="R14" s="85">
        <v>0</v>
      </c>
      <c r="S14" s="85">
        <v>0</v>
      </c>
      <c r="T14" s="85">
        <v>7.305096381025669E-3</v>
      </c>
      <c r="U14" s="20">
        <v>2</v>
      </c>
      <c r="V14" s="18">
        <v>2</v>
      </c>
      <c r="W14" s="19" t="s">
        <v>184</v>
      </c>
      <c r="X14" s="81"/>
      <c r="Y14" s="85">
        <v>90.70595680221868</v>
      </c>
      <c r="Z14" s="85">
        <v>0</v>
      </c>
      <c r="AA14" s="85">
        <v>4.9223576522685883</v>
      </c>
      <c r="AB14" s="85">
        <v>0</v>
      </c>
      <c r="AC14" s="85">
        <v>0</v>
      </c>
      <c r="AD14" s="85">
        <v>0</v>
      </c>
      <c r="AE14" s="85">
        <v>2.5222798574909215</v>
      </c>
      <c r="AF14" s="85">
        <v>83.949476061119427</v>
      </c>
      <c r="AG14" s="85">
        <v>0.29240062856334398</v>
      </c>
      <c r="AH14" s="85">
        <v>0</v>
      </c>
      <c r="AI14" s="85">
        <v>0</v>
      </c>
      <c r="AJ14" s="85">
        <v>0.12641747464582706</v>
      </c>
      <c r="AK14" s="85">
        <v>0</v>
      </c>
      <c r="AL14" s="85">
        <v>0</v>
      </c>
      <c r="AM14" s="85">
        <v>8.8545430413062926E-2</v>
      </c>
      <c r="AN14" s="85">
        <v>60.739116696520313</v>
      </c>
      <c r="AO14" s="85">
        <v>59.227063616341184</v>
      </c>
      <c r="AP14" s="85">
        <v>1.5120530801791352</v>
      </c>
      <c r="AQ14" s="85">
        <v>0.78786788049627698</v>
      </c>
      <c r="AR14" s="85">
        <v>0.30645883581436334</v>
      </c>
      <c r="AS14" s="85">
        <v>0</v>
      </c>
      <c r="AT14" s="20">
        <v>2</v>
      </c>
    </row>
    <row r="15" spans="1:47" s="23" customFormat="1" ht="20.25" customHeight="1" x14ac:dyDescent="0.2">
      <c r="A15" s="83"/>
      <c r="B15" s="15" t="s">
        <v>185</v>
      </c>
      <c r="C15" s="16" t="s">
        <v>186</v>
      </c>
      <c r="D15" s="84"/>
      <c r="E15" s="77">
        <v>290.85781564221008</v>
      </c>
      <c r="F15" s="77">
        <v>238.77542383264927</v>
      </c>
      <c r="G15" s="77">
        <v>0.1759160968234631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0.15222383635134318</v>
      </c>
      <c r="R15" s="77">
        <v>0</v>
      </c>
      <c r="S15" s="77">
        <v>0</v>
      </c>
      <c r="T15" s="77">
        <v>0</v>
      </c>
      <c r="U15" s="17" t="s">
        <v>255</v>
      </c>
      <c r="V15" s="15" t="s">
        <v>255</v>
      </c>
      <c r="W15" s="16" t="s">
        <v>256</v>
      </c>
      <c r="X15" s="86"/>
      <c r="Y15" s="77">
        <v>238.5995077358258</v>
      </c>
      <c r="Z15" s="77">
        <v>0</v>
      </c>
      <c r="AA15" s="77">
        <v>2.5878458752501285</v>
      </c>
      <c r="AB15" s="77">
        <v>0</v>
      </c>
      <c r="AC15" s="77">
        <v>0</v>
      </c>
      <c r="AD15" s="77">
        <v>0</v>
      </c>
      <c r="AE15" s="77">
        <v>2.5673488067576047</v>
      </c>
      <c r="AF15" s="77">
        <v>20.718247262124084</v>
      </c>
      <c r="AG15" s="77">
        <v>208.02003724839287</v>
      </c>
      <c r="AH15" s="77">
        <v>6.6782823257790138E-3</v>
      </c>
      <c r="AI15" s="77">
        <v>0</v>
      </c>
      <c r="AJ15" s="77">
        <v>0.62594097751343925</v>
      </c>
      <c r="AK15" s="77">
        <v>0</v>
      </c>
      <c r="AL15" s="77">
        <v>0</v>
      </c>
      <c r="AM15" s="77">
        <v>0.57648968179607474</v>
      </c>
      <c r="AN15" s="77">
        <v>551.12933074241971</v>
      </c>
      <c r="AO15" s="77">
        <v>549.79285112881928</v>
      </c>
      <c r="AP15" s="77">
        <v>1.3364796136004742</v>
      </c>
      <c r="AQ15" s="77">
        <v>0.9614239010147837</v>
      </c>
      <c r="AR15" s="77">
        <v>1.3281474341351844E-2</v>
      </c>
      <c r="AS15" s="77">
        <v>0.92727886808930093</v>
      </c>
      <c r="AT15" s="17" t="s">
        <v>185</v>
      </c>
      <c r="AU15" s="82"/>
    </row>
    <row r="16" spans="1:47" s="82" customFormat="1" ht="20.25" customHeight="1" x14ac:dyDescent="0.2">
      <c r="A16" s="9"/>
      <c r="B16" s="18">
        <v>3</v>
      </c>
      <c r="C16" s="19" t="s">
        <v>187</v>
      </c>
      <c r="D16" s="79"/>
      <c r="E16" s="85">
        <v>171.03301112033566</v>
      </c>
      <c r="F16" s="85">
        <v>165.78468428787502</v>
      </c>
      <c r="G16" s="85">
        <v>3.6743577791085606E-2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>
        <v>3.1794977683287561E-2</v>
      </c>
      <c r="R16" s="85">
        <v>0</v>
      </c>
      <c r="S16" s="85">
        <v>0</v>
      </c>
      <c r="T16" s="85">
        <v>0</v>
      </c>
      <c r="U16" s="20">
        <v>3</v>
      </c>
      <c r="V16" s="18">
        <v>3</v>
      </c>
      <c r="W16" s="19" t="s">
        <v>187</v>
      </c>
      <c r="X16" s="81"/>
      <c r="Y16" s="85">
        <v>165.74794071008392</v>
      </c>
      <c r="Z16" s="85">
        <v>0</v>
      </c>
      <c r="AA16" s="85">
        <v>1.1205941262924681</v>
      </c>
      <c r="AB16" s="85">
        <v>0</v>
      </c>
      <c r="AC16" s="85">
        <v>0</v>
      </c>
      <c r="AD16" s="85">
        <v>0</v>
      </c>
      <c r="AE16" s="85">
        <v>1.2055875068008961</v>
      </c>
      <c r="AF16" s="85">
        <v>16.312488621715072</v>
      </c>
      <c r="AG16" s="85">
        <v>144.20051838320802</v>
      </c>
      <c r="AH16" s="85">
        <v>6.6782823257790138E-3</v>
      </c>
      <c r="AI16" s="85">
        <v>0</v>
      </c>
      <c r="AJ16" s="85">
        <v>0.37026147068149867</v>
      </c>
      <c r="AK16" s="85">
        <v>0</v>
      </c>
      <c r="AL16" s="85">
        <v>0</v>
      </c>
      <c r="AM16" s="85">
        <v>3.3227744052041139E-2</v>
      </c>
      <c r="AN16" s="85">
        <v>55.564047345513799</v>
      </c>
      <c r="AO16" s="85">
        <v>55.263146448235595</v>
      </c>
      <c r="AP16" s="85">
        <v>0.30090089727820335</v>
      </c>
      <c r="AQ16" s="85">
        <v>0</v>
      </c>
      <c r="AR16" s="85">
        <v>0</v>
      </c>
      <c r="AS16" s="85">
        <v>0</v>
      </c>
      <c r="AT16" s="20">
        <v>3</v>
      </c>
    </row>
    <row r="17" spans="1:46" s="23" customFormat="1" ht="20.25" customHeight="1" x14ac:dyDescent="0.2">
      <c r="A17" s="83"/>
      <c r="B17" s="18">
        <v>4</v>
      </c>
      <c r="C17" s="19" t="s">
        <v>188</v>
      </c>
      <c r="D17" s="84"/>
      <c r="E17" s="85">
        <v>119.82480452187438</v>
      </c>
      <c r="F17" s="85">
        <v>72.990739544774257</v>
      </c>
      <c r="G17" s="85">
        <v>0.13917251903237748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v>0.12042885866805561</v>
      </c>
      <c r="R17" s="85">
        <v>0</v>
      </c>
      <c r="S17" s="85">
        <v>0</v>
      </c>
      <c r="T17" s="85">
        <v>0</v>
      </c>
      <c r="U17" s="20">
        <v>4</v>
      </c>
      <c r="V17" s="18">
        <v>4</v>
      </c>
      <c r="W17" s="19" t="s">
        <v>188</v>
      </c>
      <c r="X17" s="84"/>
      <c r="Y17" s="85">
        <v>72.851567025741872</v>
      </c>
      <c r="Z17" s="85">
        <v>0</v>
      </c>
      <c r="AA17" s="85">
        <v>1.4672517489576606</v>
      </c>
      <c r="AB17" s="85">
        <v>0</v>
      </c>
      <c r="AC17" s="85">
        <v>0</v>
      </c>
      <c r="AD17" s="85">
        <v>0</v>
      </c>
      <c r="AE17" s="85">
        <v>1.3617612999567088</v>
      </c>
      <c r="AF17" s="85">
        <v>4.405758640409009</v>
      </c>
      <c r="AG17" s="85">
        <v>63.819518865184847</v>
      </c>
      <c r="AH17" s="85">
        <v>0</v>
      </c>
      <c r="AI17" s="85">
        <v>0</v>
      </c>
      <c r="AJ17" s="85">
        <v>0.25567950683194057</v>
      </c>
      <c r="AK17" s="85">
        <v>0</v>
      </c>
      <c r="AL17" s="85">
        <v>0</v>
      </c>
      <c r="AM17" s="85">
        <v>0.54326193774403364</v>
      </c>
      <c r="AN17" s="85">
        <v>495.56528339690595</v>
      </c>
      <c r="AO17" s="85">
        <v>494.52970468058368</v>
      </c>
      <c r="AP17" s="85">
        <v>1.0355787163222707</v>
      </c>
      <c r="AQ17" s="85">
        <v>0.9614239010147837</v>
      </c>
      <c r="AR17" s="85">
        <v>1.3281474341351844E-2</v>
      </c>
      <c r="AS17" s="85">
        <v>0.92727886808930093</v>
      </c>
      <c r="AT17" s="20">
        <v>4</v>
      </c>
    </row>
    <row r="18" spans="1:46" s="23" customFormat="1" ht="20.25" customHeight="1" x14ac:dyDescent="0.2">
      <c r="A18" s="83"/>
      <c r="B18" s="15" t="s">
        <v>189</v>
      </c>
      <c r="C18" s="16" t="s">
        <v>190</v>
      </c>
      <c r="D18" s="84"/>
      <c r="E18" s="77">
        <v>386.65691776556122</v>
      </c>
      <c r="F18" s="77">
        <v>275.51559734673612</v>
      </c>
      <c r="G18" s="77">
        <v>27.247364653612294</v>
      </c>
      <c r="H18" s="77">
        <v>0</v>
      </c>
      <c r="I18" s="77">
        <v>8.5426508936536916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17.92173961663492</v>
      </c>
      <c r="P18" s="77">
        <v>1.1490327100515025E-2</v>
      </c>
      <c r="Q18" s="77">
        <v>0.57769600607277893</v>
      </c>
      <c r="R18" s="77">
        <v>0</v>
      </c>
      <c r="S18" s="77">
        <v>0</v>
      </c>
      <c r="T18" s="77">
        <v>1.3996827120451326E-2</v>
      </c>
      <c r="U18" s="17" t="s">
        <v>257</v>
      </c>
      <c r="V18" s="15" t="s">
        <v>257</v>
      </c>
      <c r="W18" s="16" t="s">
        <v>258</v>
      </c>
      <c r="X18" s="86"/>
      <c r="Y18" s="77">
        <v>248.26823269312379</v>
      </c>
      <c r="Z18" s="77">
        <v>0</v>
      </c>
      <c r="AA18" s="77">
        <v>0.6577755711954022</v>
      </c>
      <c r="AB18" s="77">
        <v>0</v>
      </c>
      <c r="AC18" s="77">
        <v>0</v>
      </c>
      <c r="AD18" s="77">
        <v>0</v>
      </c>
      <c r="AE18" s="77">
        <v>3.504601932823777</v>
      </c>
      <c r="AF18" s="77">
        <v>202.89914979679389</v>
      </c>
      <c r="AG18" s="77">
        <v>20.164976029000449</v>
      </c>
      <c r="AH18" s="77">
        <v>9.6112317185003654E-2</v>
      </c>
      <c r="AI18" s="77">
        <v>0</v>
      </c>
      <c r="AJ18" s="77">
        <v>0.92942358571434447</v>
      </c>
      <c r="AK18" s="77">
        <v>0.58892911738729603</v>
      </c>
      <c r="AL18" s="77">
        <v>0</v>
      </c>
      <c r="AM18" s="77">
        <v>20.112437626241928</v>
      </c>
      <c r="AN18" s="77">
        <v>1064.7323034865876</v>
      </c>
      <c r="AO18" s="77">
        <v>1038.9534150721374</v>
      </c>
      <c r="AP18" s="77">
        <v>25.778888414450115</v>
      </c>
      <c r="AQ18" s="77">
        <v>402.91593240473134</v>
      </c>
      <c r="AR18" s="77">
        <v>156.24673179017185</v>
      </c>
      <c r="AS18" s="77">
        <v>1.2248501983055278</v>
      </c>
      <c r="AT18" s="17" t="s">
        <v>189</v>
      </c>
    </row>
    <row r="19" spans="1:46" s="82" customFormat="1" ht="20.25" customHeight="1" x14ac:dyDescent="0.2">
      <c r="A19" s="9"/>
      <c r="B19" s="18">
        <v>5</v>
      </c>
      <c r="C19" s="19" t="s">
        <v>190</v>
      </c>
      <c r="D19" s="79"/>
      <c r="E19" s="85">
        <v>386.65691776556122</v>
      </c>
      <c r="F19" s="85">
        <v>275.51559734673612</v>
      </c>
      <c r="G19" s="85">
        <v>27.247364653612294</v>
      </c>
      <c r="H19" s="85">
        <v>0</v>
      </c>
      <c r="I19" s="85">
        <v>8.5426508936536916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17.92173961663492</v>
      </c>
      <c r="P19" s="85">
        <v>1.1490327100515025E-2</v>
      </c>
      <c r="Q19" s="85">
        <v>0.57769600607277893</v>
      </c>
      <c r="R19" s="85">
        <v>0</v>
      </c>
      <c r="S19" s="85">
        <v>0</v>
      </c>
      <c r="T19" s="85">
        <v>1.3996827120451326E-2</v>
      </c>
      <c r="U19" s="20">
        <v>5</v>
      </c>
      <c r="V19" s="18">
        <v>5</v>
      </c>
      <c r="W19" s="19" t="s">
        <v>190</v>
      </c>
      <c r="X19" s="81"/>
      <c r="Y19" s="85">
        <v>248.26823269312379</v>
      </c>
      <c r="Z19" s="85">
        <v>0</v>
      </c>
      <c r="AA19" s="85">
        <v>0.6577755711954022</v>
      </c>
      <c r="AB19" s="85">
        <v>0</v>
      </c>
      <c r="AC19" s="85">
        <v>0</v>
      </c>
      <c r="AD19" s="85">
        <v>0</v>
      </c>
      <c r="AE19" s="85">
        <v>3.504601932823777</v>
      </c>
      <c r="AF19" s="85">
        <v>202.89914979679389</v>
      </c>
      <c r="AG19" s="85">
        <v>20.164976029000449</v>
      </c>
      <c r="AH19" s="85">
        <v>9.6112317185003654E-2</v>
      </c>
      <c r="AI19" s="85">
        <v>0</v>
      </c>
      <c r="AJ19" s="85">
        <v>0.92942358571434447</v>
      </c>
      <c r="AK19" s="85">
        <v>0.58892911738729603</v>
      </c>
      <c r="AL19" s="85">
        <v>0</v>
      </c>
      <c r="AM19" s="85">
        <v>20.112437626241928</v>
      </c>
      <c r="AN19" s="85">
        <v>1064.7323034865876</v>
      </c>
      <c r="AO19" s="85">
        <v>1038.9534150721374</v>
      </c>
      <c r="AP19" s="85">
        <v>25.778888414450115</v>
      </c>
      <c r="AQ19" s="85">
        <v>402.91593240473134</v>
      </c>
      <c r="AR19" s="85">
        <v>156.24673179017185</v>
      </c>
      <c r="AS19" s="85">
        <v>1.2248501983055278</v>
      </c>
      <c r="AT19" s="20">
        <v>5</v>
      </c>
    </row>
    <row r="20" spans="1:46" s="23" customFormat="1" ht="20.25" customHeight="1" x14ac:dyDescent="0.2">
      <c r="A20" s="83"/>
      <c r="B20" s="15" t="s">
        <v>191</v>
      </c>
      <c r="C20" s="16" t="s">
        <v>192</v>
      </c>
      <c r="D20" s="84"/>
      <c r="E20" s="77">
        <v>2818.9078906635368</v>
      </c>
      <c r="F20" s="77">
        <v>2096.1260357779111</v>
      </c>
      <c r="G20" s="77">
        <v>121.87508029060987</v>
      </c>
      <c r="H20" s="77">
        <v>0</v>
      </c>
      <c r="I20" s="77">
        <v>1.0620000000000001</v>
      </c>
      <c r="J20" s="77">
        <v>0</v>
      </c>
      <c r="K20" s="77">
        <v>118.55399999999999</v>
      </c>
      <c r="L20" s="77">
        <v>24.973999999999997</v>
      </c>
      <c r="M20" s="77">
        <v>34.018000000000001</v>
      </c>
      <c r="N20" s="77">
        <v>0</v>
      </c>
      <c r="O20" s="77">
        <v>0</v>
      </c>
      <c r="P20" s="77">
        <v>0</v>
      </c>
      <c r="Q20" s="77">
        <v>42.135727987075299</v>
      </c>
      <c r="R20" s="77">
        <v>0</v>
      </c>
      <c r="S20" s="77">
        <v>0</v>
      </c>
      <c r="T20" s="77">
        <v>9.2880028846426724E-2</v>
      </c>
      <c r="U20" s="17" t="s">
        <v>259</v>
      </c>
      <c r="V20" s="15" t="s">
        <v>259</v>
      </c>
      <c r="W20" s="16" t="s">
        <v>260</v>
      </c>
      <c r="X20" s="86"/>
      <c r="Y20" s="77">
        <v>1974.2509554873013</v>
      </c>
      <c r="Z20" s="77">
        <v>0</v>
      </c>
      <c r="AA20" s="77">
        <v>438.26981194820377</v>
      </c>
      <c r="AB20" s="77">
        <v>0</v>
      </c>
      <c r="AC20" s="77">
        <v>0</v>
      </c>
      <c r="AD20" s="77">
        <v>0</v>
      </c>
      <c r="AE20" s="77">
        <v>141.64602396351157</v>
      </c>
      <c r="AF20" s="77">
        <v>1360.6007839647173</v>
      </c>
      <c r="AG20" s="77">
        <v>39.611589561314801</v>
      </c>
      <c r="AH20" s="77">
        <v>0</v>
      </c>
      <c r="AI20" s="77">
        <v>0</v>
      </c>
      <c r="AJ20" s="77">
        <v>31.060294417055498</v>
      </c>
      <c r="AK20" s="77">
        <v>0</v>
      </c>
      <c r="AL20" s="77">
        <v>0</v>
      </c>
      <c r="AM20" s="77">
        <v>21.313880744104786</v>
      </c>
      <c r="AN20" s="77">
        <v>7609.5590737063949</v>
      </c>
      <c r="AO20" s="77">
        <v>6593.9736269995346</v>
      </c>
      <c r="AP20" s="77">
        <v>1015.5854467068598</v>
      </c>
      <c r="AQ20" s="77">
        <v>153.12226427015042</v>
      </c>
      <c r="AR20" s="77">
        <v>18.522514031770804</v>
      </c>
      <c r="AS20" s="77">
        <v>105.50316452093102</v>
      </c>
      <c r="AT20" s="17" t="s">
        <v>191</v>
      </c>
    </row>
    <row r="21" spans="1:46" s="82" customFormat="1" ht="20.25" customHeight="1" x14ac:dyDescent="0.2">
      <c r="A21" s="9"/>
      <c r="B21" s="18">
        <v>6</v>
      </c>
      <c r="C21" s="19" t="s">
        <v>193</v>
      </c>
      <c r="D21" s="79"/>
      <c r="E21" s="85">
        <v>1593.1280891029369</v>
      </c>
      <c r="F21" s="85">
        <v>1279.2141946781999</v>
      </c>
      <c r="G21" s="85">
        <v>22.702172232396027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19.618074093002168</v>
      </c>
      <c r="R21" s="85">
        <v>0</v>
      </c>
      <c r="S21" s="85">
        <v>0</v>
      </c>
      <c r="T21" s="85">
        <v>3.0722712039811521E-2</v>
      </c>
      <c r="U21" s="20">
        <v>6</v>
      </c>
      <c r="V21" s="18">
        <v>6</v>
      </c>
      <c r="W21" s="19" t="s">
        <v>193</v>
      </c>
      <c r="X21" s="81"/>
      <c r="Y21" s="85">
        <v>1256.5120224458037</v>
      </c>
      <c r="Z21" s="85">
        <v>0</v>
      </c>
      <c r="AA21" s="85">
        <v>204.16210209988421</v>
      </c>
      <c r="AB21" s="85">
        <v>0</v>
      </c>
      <c r="AC21" s="85">
        <v>0</v>
      </c>
      <c r="AD21" s="85">
        <v>0</v>
      </c>
      <c r="AE21" s="85">
        <v>83.451705087842271</v>
      </c>
      <c r="AF21" s="85">
        <v>932.14539008539089</v>
      </c>
      <c r="AG21" s="85">
        <v>35.399015401276067</v>
      </c>
      <c r="AH21" s="85">
        <v>0</v>
      </c>
      <c r="AI21" s="85">
        <v>0</v>
      </c>
      <c r="AJ21" s="85">
        <v>10.637931782492634</v>
      </c>
      <c r="AK21" s="85">
        <v>0</v>
      </c>
      <c r="AL21" s="85">
        <v>0</v>
      </c>
      <c r="AM21" s="85">
        <v>21.310213902298187</v>
      </c>
      <c r="AN21" s="85">
        <v>3297.8331278552932</v>
      </c>
      <c r="AO21" s="85">
        <v>3008.1903078945147</v>
      </c>
      <c r="AP21" s="85">
        <v>289.6428199607787</v>
      </c>
      <c r="AQ21" s="85">
        <v>92.066185931893102</v>
      </c>
      <c r="AR21" s="85">
        <v>10.783775752820228</v>
      </c>
      <c r="AS21" s="85">
        <v>64.342428111223953</v>
      </c>
      <c r="AT21" s="20">
        <v>6</v>
      </c>
    </row>
    <row r="22" spans="1:46" s="23" customFormat="1" ht="20.25" customHeight="1" x14ac:dyDescent="0.2">
      <c r="A22" s="83"/>
      <c r="B22" s="18">
        <v>7</v>
      </c>
      <c r="C22" s="19" t="s">
        <v>194</v>
      </c>
      <c r="D22" s="84"/>
      <c r="E22" s="85">
        <v>547.98237708631802</v>
      </c>
      <c r="F22" s="85">
        <v>407.5736685253022</v>
      </c>
      <c r="G22" s="85">
        <v>10.570628050854671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v>9.114518932639383</v>
      </c>
      <c r="R22" s="85">
        <v>0</v>
      </c>
      <c r="S22" s="85">
        <v>0</v>
      </c>
      <c r="T22" s="85">
        <v>3.7516854308944157E-2</v>
      </c>
      <c r="U22" s="20">
        <v>7</v>
      </c>
      <c r="V22" s="18">
        <v>7</v>
      </c>
      <c r="W22" s="19" t="s">
        <v>194</v>
      </c>
      <c r="X22" s="84"/>
      <c r="Y22" s="85">
        <v>397.00304047444752</v>
      </c>
      <c r="Z22" s="85">
        <v>0</v>
      </c>
      <c r="AA22" s="85">
        <v>98.592971632535011</v>
      </c>
      <c r="AB22" s="85">
        <v>0</v>
      </c>
      <c r="AC22" s="85">
        <v>0</v>
      </c>
      <c r="AD22" s="85">
        <v>0</v>
      </c>
      <c r="AE22" s="85">
        <v>29.960919308797717</v>
      </c>
      <c r="AF22" s="85">
        <v>266.45209314813047</v>
      </c>
      <c r="AG22" s="85">
        <v>3.7195160170834316</v>
      </c>
      <c r="AH22" s="85">
        <v>0</v>
      </c>
      <c r="AI22" s="85">
        <v>0</v>
      </c>
      <c r="AJ22" s="85">
        <v>10.152991621677096</v>
      </c>
      <c r="AK22" s="85">
        <v>0</v>
      </c>
      <c r="AL22" s="85">
        <v>0</v>
      </c>
      <c r="AM22" s="85">
        <v>3.6668418066009008E-3</v>
      </c>
      <c r="AN22" s="85">
        <v>1485.8693901576858</v>
      </c>
      <c r="AO22" s="85">
        <v>1401.7525803476681</v>
      </c>
      <c r="AP22" s="85">
        <v>84.116809810017614</v>
      </c>
      <c r="AQ22" s="85">
        <v>2.2964623777379809</v>
      </c>
      <c r="AR22" s="85">
        <v>0.21536722167480521</v>
      </c>
      <c r="AS22" s="85">
        <v>1.7427798055961079</v>
      </c>
      <c r="AT22" s="20">
        <v>7</v>
      </c>
    </row>
    <row r="23" spans="1:46" s="23" customFormat="1" ht="20.25" customHeight="1" x14ac:dyDescent="0.2">
      <c r="A23" s="83"/>
      <c r="B23" s="18">
        <v>8</v>
      </c>
      <c r="C23" s="19" t="s">
        <v>195</v>
      </c>
      <c r="D23" s="84"/>
      <c r="E23" s="85">
        <v>677.79742447428191</v>
      </c>
      <c r="F23" s="85">
        <v>409.3381725744091</v>
      </c>
      <c r="G23" s="85">
        <v>88.60228000735917</v>
      </c>
      <c r="H23" s="85">
        <v>0</v>
      </c>
      <c r="I23" s="85">
        <v>1.0620000000000001</v>
      </c>
      <c r="J23" s="85">
        <v>0</v>
      </c>
      <c r="K23" s="85">
        <v>118.55399999999999</v>
      </c>
      <c r="L23" s="85">
        <v>24.973999999999997</v>
      </c>
      <c r="M23" s="85">
        <v>34.018000000000001</v>
      </c>
      <c r="N23" s="85">
        <v>0</v>
      </c>
      <c r="O23" s="85">
        <v>0</v>
      </c>
      <c r="P23" s="85">
        <v>0</v>
      </c>
      <c r="Q23" s="85">
        <v>13.403134961433748</v>
      </c>
      <c r="R23" s="85">
        <v>0</v>
      </c>
      <c r="S23" s="85">
        <v>0</v>
      </c>
      <c r="T23" s="85">
        <v>2.4640462497671056E-2</v>
      </c>
      <c r="U23" s="20">
        <v>8</v>
      </c>
      <c r="V23" s="18">
        <v>8</v>
      </c>
      <c r="W23" s="19" t="s">
        <v>195</v>
      </c>
      <c r="X23" s="84"/>
      <c r="Y23" s="85">
        <v>320.73589256704992</v>
      </c>
      <c r="Z23" s="85">
        <v>0</v>
      </c>
      <c r="AA23" s="85">
        <v>135.51473821578455</v>
      </c>
      <c r="AB23" s="85">
        <v>0</v>
      </c>
      <c r="AC23" s="85">
        <v>0</v>
      </c>
      <c r="AD23" s="85">
        <v>0</v>
      </c>
      <c r="AE23" s="85">
        <v>28.233399566871579</v>
      </c>
      <c r="AF23" s="85">
        <v>162.00330073119602</v>
      </c>
      <c r="AG23" s="85">
        <v>0.49305814295530032</v>
      </c>
      <c r="AH23" s="85">
        <v>0</v>
      </c>
      <c r="AI23" s="85">
        <v>0</v>
      </c>
      <c r="AJ23" s="85">
        <v>10.269371012885768</v>
      </c>
      <c r="AK23" s="85">
        <v>0</v>
      </c>
      <c r="AL23" s="85">
        <v>0</v>
      </c>
      <c r="AM23" s="85">
        <v>0</v>
      </c>
      <c r="AN23" s="85">
        <v>2825.8565556934163</v>
      </c>
      <c r="AO23" s="85">
        <v>2184.0307387573525</v>
      </c>
      <c r="AP23" s="85">
        <v>641.82581693606357</v>
      </c>
      <c r="AQ23" s="85">
        <v>58.759615960519334</v>
      </c>
      <c r="AR23" s="85">
        <v>7.5233710572757726</v>
      </c>
      <c r="AS23" s="85">
        <v>39.417956604110962</v>
      </c>
      <c r="AT23" s="20">
        <v>8</v>
      </c>
    </row>
    <row r="24" spans="1:46" s="23" customFormat="1" ht="20.25" customHeight="1" x14ac:dyDescent="0.2">
      <c r="A24" s="83"/>
      <c r="B24" s="15" t="s">
        <v>196</v>
      </c>
      <c r="C24" s="16" t="s">
        <v>197</v>
      </c>
      <c r="D24" s="84"/>
      <c r="E24" s="77">
        <v>173941.91743968116</v>
      </c>
      <c r="F24" s="77">
        <v>134547.11051529073</v>
      </c>
      <c r="G24" s="77">
        <v>77086.009753225313</v>
      </c>
      <c r="H24" s="77">
        <v>58143.286894400277</v>
      </c>
      <c r="I24" s="77">
        <v>24585.725299318441</v>
      </c>
      <c r="J24" s="77">
        <v>400.45423593673831</v>
      </c>
      <c r="K24" s="77">
        <v>8054.4918067332928</v>
      </c>
      <c r="L24" s="77">
        <v>44163.16178434711</v>
      </c>
      <c r="M24" s="77">
        <v>2469.03966970179</v>
      </c>
      <c r="N24" s="77">
        <v>8.2200000000000006</v>
      </c>
      <c r="O24" s="77">
        <v>266.84587711315237</v>
      </c>
      <c r="P24" s="77">
        <v>1305.1434103720728</v>
      </c>
      <c r="Q24" s="77">
        <v>5842.8669535058798</v>
      </c>
      <c r="R24" s="77">
        <v>45.672072384770736</v>
      </c>
      <c r="S24" s="77">
        <v>2.5999053974264008</v>
      </c>
      <c r="T24" s="77">
        <v>400.87402275973022</v>
      </c>
      <c r="U24" s="17" t="s">
        <v>261</v>
      </c>
      <c r="V24" s="15" t="s">
        <v>261</v>
      </c>
      <c r="W24" s="16" t="s">
        <v>262</v>
      </c>
      <c r="X24" s="86"/>
      <c r="Y24" s="77">
        <v>57461.100762065456</v>
      </c>
      <c r="Z24" s="77">
        <v>53.436166951824035</v>
      </c>
      <c r="AA24" s="77">
        <v>255.61249341814369</v>
      </c>
      <c r="AB24" s="77">
        <v>1.7473960917061073</v>
      </c>
      <c r="AC24" s="77">
        <v>23855.147999999997</v>
      </c>
      <c r="AD24" s="77">
        <v>12654.068999999998</v>
      </c>
      <c r="AE24" s="77">
        <v>1376.9138574027377</v>
      </c>
      <c r="AF24" s="77">
        <v>916.79772690946049</v>
      </c>
      <c r="AG24" s="77">
        <v>1640.7145860193702</v>
      </c>
      <c r="AH24" s="77">
        <v>1504.7307702380274</v>
      </c>
      <c r="AI24" s="77">
        <v>701.80501759335255</v>
      </c>
      <c r="AJ24" s="77">
        <v>5500.28306606355</v>
      </c>
      <c r="AK24" s="77">
        <v>7830.8276863798437</v>
      </c>
      <c r="AL24" s="77">
        <v>1578.7185934227425</v>
      </c>
      <c r="AM24" s="77">
        <v>555.81813163108075</v>
      </c>
      <c r="AN24" s="77">
        <v>349131.63688923139</v>
      </c>
      <c r="AO24" s="77">
        <v>272905.74547398597</v>
      </c>
      <c r="AP24" s="77">
        <v>76225.891415245496</v>
      </c>
      <c r="AQ24" s="77">
        <v>244588.56431418334</v>
      </c>
      <c r="AR24" s="77">
        <v>88216.383373335251</v>
      </c>
      <c r="AS24" s="77">
        <v>17795.119743709809</v>
      </c>
      <c r="AT24" s="17" t="s">
        <v>196</v>
      </c>
    </row>
    <row r="25" spans="1:46" s="82" customFormat="1" ht="20.25" customHeight="1" x14ac:dyDescent="0.2">
      <c r="A25" s="9"/>
      <c r="B25" s="34"/>
      <c r="C25" s="16" t="s">
        <v>234</v>
      </c>
      <c r="D25" s="79"/>
      <c r="E25" s="77">
        <v>2958.0556363088122</v>
      </c>
      <c r="F25" s="77">
        <v>1135.8878463655828</v>
      </c>
      <c r="G25" s="77">
        <v>202.90753355812444</v>
      </c>
      <c r="H25" s="77">
        <v>0</v>
      </c>
      <c r="I25" s="77">
        <v>1.7292683902361501</v>
      </c>
      <c r="J25" s="77">
        <v>9.984432503276585E-3</v>
      </c>
      <c r="K25" s="77">
        <v>0</v>
      </c>
      <c r="L25" s="77">
        <v>0</v>
      </c>
      <c r="M25" s="87">
        <v>0</v>
      </c>
      <c r="N25" s="87">
        <v>0</v>
      </c>
      <c r="O25" s="87">
        <v>3.1288541753824714E-2</v>
      </c>
      <c r="P25" s="87">
        <v>3.2047322901666853</v>
      </c>
      <c r="Q25" s="87">
        <v>166.39185136656516</v>
      </c>
      <c r="R25" s="87">
        <v>0</v>
      </c>
      <c r="S25" s="87">
        <v>0</v>
      </c>
      <c r="T25" s="87">
        <v>4.6393034330478935</v>
      </c>
      <c r="U25" s="17"/>
      <c r="V25" s="34"/>
      <c r="W25" s="16" t="s">
        <v>164</v>
      </c>
      <c r="X25" s="81"/>
      <c r="Y25" s="85">
        <v>932.98031280745829</v>
      </c>
      <c r="Z25" s="85">
        <v>0</v>
      </c>
      <c r="AA25" s="85">
        <v>103.42801568697242</v>
      </c>
      <c r="AB25" s="85">
        <v>0</v>
      </c>
      <c r="AC25" s="85">
        <v>0</v>
      </c>
      <c r="AD25" s="85">
        <v>0</v>
      </c>
      <c r="AE25" s="85">
        <v>128.03302787591969</v>
      </c>
      <c r="AF25" s="85">
        <v>281.66472926231563</v>
      </c>
      <c r="AG25" s="85">
        <v>227.68266969360479</v>
      </c>
      <c r="AH25" s="85">
        <v>1.8232153988297335</v>
      </c>
      <c r="AI25" s="85">
        <v>0</v>
      </c>
      <c r="AJ25" s="85">
        <v>147.75484711042012</v>
      </c>
      <c r="AK25" s="85">
        <v>0</v>
      </c>
      <c r="AL25" s="85">
        <v>0</v>
      </c>
      <c r="AM25" s="85">
        <v>11.40965445886509</v>
      </c>
      <c r="AN25" s="85">
        <v>19009.715473611592</v>
      </c>
      <c r="AO25" s="85">
        <v>18746.260921592959</v>
      </c>
      <c r="AP25" s="85">
        <v>263.4545520187304</v>
      </c>
      <c r="AQ25" s="85">
        <v>1013.6836681918066</v>
      </c>
      <c r="AR25" s="85">
        <v>331.32464939188509</v>
      </c>
      <c r="AS25" s="85">
        <v>161.88884694312947</v>
      </c>
      <c r="AT25" s="17"/>
    </row>
    <row r="26" spans="1:46" s="82" customFormat="1" ht="20.25" customHeight="1" x14ac:dyDescent="0.2">
      <c r="A26" s="9"/>
      <c r="B26" s="18">
        <v>9</v>
      </c>
      <c r="C26" s="19" t="s">
        <v>235</v>
      </c>
      <c r="D26" s="79"/>
      <c r="E26" s="85">
        <v>5880.1205943605692</v>
      </c>
      <c r="F26" s="85">
        <v>1708.7123195051661</v>
      </c>
      <c r="G26" s="85">
        <v>773.8379935188151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>
        <v>0.10230413537756111</v>
      </c>
      <c r="P26" s="85">
        <v>38.655030220437474</v>
      </c>
      <c r="Q26" s="85">
        <v>572.4632322020359</v>
      </c>
      <c r="R26" s="85">
        <v>0</v>
      </c>
      <c r="S26" s="85">
        <v>0</v>
      </c>
      <c r="T26" s="85">
        <v>56.694095680590607</v>
      </c>
      <c r="U26" s="20">
        <v>9</v>
      </c>
      <c r="V26" s="18">
        <v>9</v>
      </c>
      <c r="W26" s="19" t="s">
        <v>166</v>
      </c>
      <c r="X26" s="79"/>
      <c r="Y26" s="85">
        <v>934.8743259863511</v>
      </c>
      <c r="Z26" s="85">
        <v>0</v>
      </c>
      <c r="AA26" s="85">
        <v>23.66622888813929</v>
      </c>
      <c r="AB26" s="85">
        <v>0</v>
      </c>
      <c r="AC26" s="85">
        <v>0</v>
      </c>
      <c r="AD26" s="85">
        <v>0</v>
      </c>
      <c r="AE26" s="85">
        <v>109.7121063733012</v>
      </c>
      <c r="AF26" s="85">
        <v>18.080324623224911</v>
      </c>
      <c r="AG26" s="85">
        <v>328.46117089440241</v>
      </c>
      <c r="AH26" s="85">
        <v>2.8303787835864429</v>
      </c>
      <c r="AI26" s="85">
        <v>2.8703139407500697</v>
      </c>
      <c r="AJ26" s="85">
        <v>342.01479099392941</v>
      </c>
      <c r="AK26" s="85">
        <v>0</v>
      </c>
      <c r="AL26" s="85">
        <v>0</v>
      </c>
      <c r="AM26" s="85">
        <v>0.34830726826758918</v>
      </c>
      <c r="AN26" s="85">
        <v>24497.733696826959</v>
      </c>
      <c r="AO26" s="85">
        <v>23873.841139844044</v>
      </c>
      <c r="AP26" s="85">
        <v>623.89255698291686</v>
      </c>
      <c r="AQ26" s="85">
        <v>70793.90851415541</v>
      </c>
      <c r="AR26" s="85">
        <v>26498.945663056576</v>
      </c>
      <c r="AS26" s="85">
        <v>2668.386535128529</v>
      </c>
      <c r="AT26" s="20">
        <v>9</v>
      </c>
    </row>
    <row r="27" spans="1:46" s="23" customFormat="1" ht="20.25" customHeight="1" x14ac:dyDescent="0.2">
      <c r="A27" s="83"/>
      <c r="B27" s="21"/>
      <c r="C27" s="19" t="s">
        <v>165</v>
      </c>
      <c r="D27" s="84"/>
      <c r="E27" s="85">
        <v>5478.1982769381611</v>
      </c>
      <c r="F27" s="85">
        <v>1544.1209876418902</v>
      </c>
      <c r="G27" s="85">
        <v>734.2837728726912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0.10230413537756111</v>
      </c>
      <c r="P27" s="85">
        <v>38.251753690835514</v>
      </c>
      <c r="Q27" s="85">
        <v>538.73689262059281</v>
      </c>
      <c r="R27" s="85">
        <v>0</v>
      </c>
      <c r="S27" s="85">
        <v>0</v>
      </c>
      <c r="T27" s="85">
        <v>56.694095680590621</v>
      </c>
      <c r="U27" s="20"/>
      <c r="V27" s="21"/>
      <c r="W27" s="19" t="s">
        <v>165</v>
      </c>
      <c r="X27" s="84"/>
      <c r="Y27" s="85">
        <v>809.83721476919891</v>
      </c>
      <c r="Z27" s="85">
        <v>0</v>
      </c>
      <c r="AA27" s="85">
        <v>10.790538728295617</v>
      </c>
      <c r="AB27" s="85">
        <v>0</v>
      </c>
      <c r="AC27" s="85">
        <v>0</v>
      </c>
      <c r="AD27" s="85">
        <v>0</v>
      </c>
      <c r="AE27" s="85">
        <v>89.400647002076298</v>
      </c>
      <c r="AF27" s="85">
        <v>12.212438525119824</v>
      </c>
      <c r="AG27" s="85">
        <v>289.60760276877056</v>
      </c>
      <c r="AH27" s="85">
        <v>2.8303787835864429</v>
      </c>
      <c r="AI27" s="85">
        <v>2.8703139407500697</v>
      </c>
      <c r="AJ27" s="85">
        <v>304.86075672555569</v>
      </c>
      <c r="AK27" s="85">
        <v>0</v>
      </c>
      <c r="AL27" s="85">
        <v>0</v>
      </c>
      <c r="AM27" s="85">
        <v>0.34830726826758918</v>
      </c>
      <c r="AN27" s="85">
        <v>22062.674837643066</v>
      </c>
      <c r="AO27" s="85">
        <v>21468.337118730447</v>
      </c>
      <c r="AP27" s="85">
        <v>594.33771891261938</v>
      </c>
      <c r="AQ27" s="85">
        <v>70514.675269964675</v>
      </c>
      <c r="AR27" s="85">
        <v>26419.592688117555</v>
      </c>
      <c r="AS27" s="85">
        <v>2593.1600052821382</v>
      </c>
      <c r="AT27" s="20"/>
    </row>
    <row r="28" spans="1:46" s="23" customFormat="1" ht="20.25" customHeight="1" x14ac:dyDescent="0.2">
      <c r="A28" s="83"/>
      <c r="B28" s="21">
        <v>10</v>
      </c>
      <c r="C28" s="19" t="s">
        <v>37</v>
      </c>
      <c r="D28" s="84"/>
      <c r="E28" s="85">
        <v>1665.1655878499123</v>
      </c>
      <c r="F28" s="85">
        <v>351.40976616821814</v>
      </c>
      <c r="G28" s="85">
        <v>156.48250351296326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1.3369752045463417</v>
      </c>
      <c r="P28" s="85">
        <v>27.762498799940523</v>
      </c>
      <c r="Q28" s="85">
        <v>99.020353520466443</v>
      </c>
      <c r="R28" s="85">
        <v>0</v>
      </c>
      <c r="S28" s="85">
        <v>0</v>
      </c>
      <c r="T28" s="85">
        <v>0.72438647514159538</v>
      </c>
      <c r="U28" s="22">
        <v>10</v>
      </c>
      <c r="V28" s="21">
        <v>10</v>
      </c>
      <c r="W28" s="19" t="s">
        <v>37</v>
      </c>
      <c r="X28" s="84"/>
      <c r="Y28" s="85">
        <v>194.92726265525491</v>
      </c>
      <c r="Z28" s="85">
        <v>0</v>
      </c>
      <c r="AA28" s="85">
        <v>5.1405624857002055</v>
      </c>
      <c r="AB28" s="85">
        <v>0</v>
      </c>
      <c r="AC28" s="85">
        <v>0</v>
      </c>
      <c r="AD28" s="85">
        <v>0</v>
      </c>
      <c r="AE28" s="85">
        <v>13.78619825166963</v>
      </c>
      <c r="AF28" s="85">
        <v>27.588441048310351</v>
      </c>
      <c r="AG28" s="85">
        <v>113.64857746578134</v>
      </c>
      <c r="AH28" s="85">
        <v>0</v>
      </c>
      <c r="AI28" s="85">
        <v>0</v>
      </c>
      <c r="AJ28" s="85">
        <v>25.777683436176513</v>
      </c>
      <c r="AK28" s="85">
        <v>0</v>
      </c>
      <c r="AL28" s="85">
        <v>0</v>
      </c>
      <c r="AM28" s="85">
        <v>0.12263638556611617</v>
      </c>
      <c r="AN28" s="85">
        <v>5539.4548563437629</v>
      </c>
      <c r="AO28" s="85">
        <v>5095.942722235578</v>
      </c>
      <c r="AP28" s="85">
        <v>443.51213410818468</v>
      </c>
      <c r="AQ28" s="85">
        <v>30129.410966136034</v>
      </c>
      <c r="AR28" s="85">
        <v>10254.72965332793</v>
      </c>
      <c r="AS28" s="85">
        <v>3765.7654358637187</v>
      </c>
      <c r="AT28" s="22">
        <v>10</v>
      </c>
    </row>
    <row r="29" spans="1:46" s="23" customFormat="1" ht="20.25" customHeight="1" x14ac:dyDescent="0.2">
      <c r="A29" s="83"/>
      <c r="B29" s="21"/>
      <c r="C29" s="19" t="s">
        <v>165</v>
      </c>
      <c r="D29" s="84"/>
      <c r="E29" s="85">
        <v>1567.6613120973907</v>
      </c>
      <c r="F29" s="85">
        <v>294.71188372668399</v>
      </c>
      <c r="G29" s="85">
        <v>147.2968646429683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  <c r="O29" s="85">
        <v>1.3369752045463417</v>
      </c>
      <c r="P29" s="85">
        <v>27.762498799940527</v>
      </c>
      <c r="Q29" s="85">
        <v>91.192820140775567</v>
      </c>
      <c r="R29" s="85">
        <v>0</v>
      </c>
      <c r="S29" s="85">
        <v>0</v>
      </c>
      <c r="T29" s="85">
        <v>0.5845656118115079</v>
      </c>
      <c r="U29" s="22"/>
      <c r="V29" s="21"/>
      <c r="W29" s="19" t="s">
        <v>165</v>
      </c>
      <c r="X29" s="84"/>
      <c r="Y29" s="85">
        <v>147.41501908371569</v>
      </c>
      <c r="Z29" s="85">
        <v>0</v>
      </c>
      <c r="AA29" s="85">
        <v>3.215731916038318</v>
      </c>
      <c r="AB29" s="85">
        <v>0</v>
      </c>
      <c r="AC29" s="85">
        <v>0</v>
      </c>
      <c r="AD29" s="85">
        <v>0</v>
      </c>
      <c r="AE29" s="85">
        <v>10.920358590080449</v>
      </c>
      <c r="AF29" s="85">
        <v>10.995874221231452</v>
      </c>
      <c r="AG29" s="85">
        <v>91.236471055934928</v>
      </c>
      <c r="AH29" s="85">
        <v>0</v>
      </c>
      <c r="AI29" s="85">
        <v>0</v>
      </c>
      <c r="AJ29" s="85">
        <v>23.011862454575869</v>
      </c>
      <c r="AK29" s="85">
        <v>0</v>
      </c>
      <c r="AL29" s="85">
        <v>0</v>
      </c>
      <c r="AM29" s="85">
        <v>1.5118118766314808E-4</v>
      </c>
      <c r="AN29" s="85">
        <v>5116.6957668574642</v>
      </c>
      <c r="AO29" s="85">
        <v>4675.8643869499547</v>
      </c>
      <c r="AP29" s="85">
        <v>440.83137990750907</v>
      </c>
      <c r="AQ29" s="85">
        <v>30096.081146086013</v>
      </c>
      <c r="AR29" s="85">
        <v>10243.778789385289</v>
      </c>
      <c r="AS29" s="85">
        <v>3760.5889367684163</v>
      </c>
      <c r="AT29" s="22"/>
    </row>
    <row r="30" spans="1:46" s="23" customFormat="1" ht="20.25" customHeight="1" x14ac:dyDescent="0.2">
      <c r="A30" s="83"/>
      <c r="B30" s="21">
        <v>11</v>
      </c>
      <c r="C30" s="19" t="s">
        <v>236</v>
      </c>
      <c r="D30" s="84"/>
      <c r="E30" s="85">
        <v>1223.3825990130567</v>
      </c>
      <c r="F30" s="85">
        <v>325.32714869864697</v>
      </c>
      <c r="G30" s="85">
        <v>166.14365957386312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5">
        <v>0</v>
      </c>
      <c r="P30" s="85">
        <v>11.591754487830531</v>
      </c>
      <c r="Q30" s="85">
        <v>127.68915288194859</v>
      </c>
      <c r="R30" s="85">
        <v>0</v>
      </c>
      <c r="S30" s="85">
        <v>0</v>
      </c>
      <c r="T30" s="85">
        <v>1.9472498666859333</v>
      </c>
      <c r="U30" s="22">
        <v>11</v>
      </c>
      <c r="V30" s="21">
        <v>11</v>
      </c>
      <c r="W30" s="19" t="s">
        <v>167</v>
      </c>
      <c r="X30" s="84"/>
      <c r="Y30" s="85">
        <v>159.18348912478388</v>
      </c>
      <c r="Z30" s="85">
        <v>0</v>
      </c>
      <c r="AA30" s="85">
        <v>13.960130504597839</v>
      </c>
      <c r="AB30" s="85">
        <v>0</v>
      </c>
      <c r="AC30" s="85">
        <v>0</v>
      </c>
      <c r="AD30" s="85">
        <v>0</v>
      </c>
      <c r="AE30" s="85">
        <v>20.819767768336362</v>
      </c>
      <c r="AF30" s="85">
        <v>4.1468198249187331</v>
      </c>
      <c r="AG30" s="85">
        <v>36.679894769708831</v>
      </c>
      <c r="AH30" s="85">
        <v>22.544082408308082</v>
      </c>
      <c r="AI30" s="85">
        <v>0</v>
      </c>
      <c r="AJ30" s="85">
        <v>34.572714473880986</v>
      </c>
      <c r="AK30" s="85">
        <v>0</v>
      </c>
      <c r="AL30" s="85">
        <v>17.096009501425478</v>
      </c>
      <c r="AM30" s="85">
        <v>0.1675078769703747</v>
      </c>
      <c r="AN30" s="85">
        <v>6057.681973008177</v>
      </c>
      <c r="AO30" s="85">
        <v>4491.7311769179551</v>
      </c>
      <c r="AP30" s="85">
        <v>1565.9507960902217</v>
      </c>
      <c r="AQ30" s="85">
        <v>12420.118767034051</v>
      </c>
      <c r="AR30" s="85">
        <v>4582.5982067163532</v>
      </c>
      <c r="AS30" s="85">
        <v>638.82381204475132</v>
      </c>
      <c r="AT30" s="22">
        <v>11</v>
      </c>
    </row>
    <row r="31" spans="1:46" s="23" customFormat="1" ht="20.25" customHeight="1" x14ac:dyDescent="0.2">
      <c r="A31" s="83"/>
      <c r="B31" s="21"/>
      <c r="C31" s="19" t="s">
        <v>165</v>
      </c>
      <c r="D31" s="84"/>
      <c r="E31" s="85">
        <v>1127.8084040986075</v>
      </c>
      <c r="F31" s="85">
        <v>287.68478179663572</v>
      </c>
      <c r="G31" s="85">
        <v>155.2644720303079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  <c r="M31" s="85">
        <v>0</v>
      </c>
      <c r="N31" s="85">
        <v>0</v>
      </c>
      <c r="O31" s="85">
        <v>0</v>
      </c>
      <c r="P31" s="85">
        <v>11.591754487830535</v>
      </c>
      <c r="Q31" s="85">
        <v>118.92556583524308</v>
      </c>
      <c r="R31" s="85">
        <v>0</v>
      </c>
      <c r="S31" s="85">
        <v>0</v>
      </c>
      <c r="T31" s="85">
        <v>1.1956222663110103</v>
      </c>
      <c r="U31" s="22"/>
      <c r="V31" s="21"/>
      <c r="W31" s="19" t="s">
        <v>165</v>
      </c>
      <c r="X31" s="84"/>
      <c r="Y31" s="85">
        <v>132.42030976632782</v>
      </c>
      <c r="Z31" s="85">
        <v>0</v>
      </c>
      <c r="AA31" s="85">
        <v>8.6034177317841714</v>
      </c>
      <c r="AB31" s="85">
        <v>0</v>
      </c>
      <c r="AC31" s="85">
        <v>0</v>
      </c>
      <c r="AD31" s="85">
        <v>0</v>
      </c>
      <c r="AE31" s="85">
        <v>11.695108237599767</v>
      </c>
      <c r="AF31" s="85">
        <v>1.7662842594181902</v>
      </c>
      <c r="AG31" s="85">
        <v>29.757215142398554</v>
      </c>
      <c r="AH31" s="85">
        <v>21.51482082219815</v>
      </c>
      <c r="AI31" s="85">
        <v>0</v>
      </c>
      <c r="AJ31" s="85">
        <v>32.464144713420851</v>
      </c>
      <c r="AK31" s="85">
        <v>0</v>
      </c>
      <c r="AL31" s="85">
        <v>17.096009501425478</v>
      </c>
      <c r="AM31" s="85">
        <v>0.1675078769703747</v>
      </c>
      <c r="AN31" s="85">
        <v>5480.7396413782317</v>
      </c>
      <c r="AO31" s="85">
        <v>3921.4508920640819</v>
      </c>
      <c r="AP31" s="85">
        <v>1559.2887493141495</v>
      </c>
      <c r="AQ31" s="85">
        <v>12289.143369621996</v>
      </c>
      <c r="AR31" s="85">
        <v>4537.7052359301624</v>
      </c>
      <c r="AS31" s="85">
        <v>623.2627072195221</v>
      </c>
      <c r="AT31" s="22"/>
    </row>
    <row r="32" spans="1:46" s="23" customFormat="1" ht="20.25" customHeight="1" x14ac:dyDescent="0.2">
      <c r="A32" s="83"/>
      <c r="B32" s="21">
        <v>12</v>
      </c>
      <c r="C32" s="19" t="s">
        <v>237</v>
      </c>
      <c r="D32" s="84"/>
      <c r="E32" s="85">
        <v>909.87748537885398</v>
      </c>
      <c r="F32" s="85">
        <v>348.61632122219703</v>
      </c>
      <c r="G32" s="85">
        <v>216.56091873582946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0.19049820864645944</v>
      </c>
      <c r="Q32" s="85">
        <v>9.3334224041725964</v>
      </c>
      <c r="R32" s="85">
        <v>0</v>
      </c>
      <c r="S32" s="85">
        <v>0</v>
      </c>
      <c r="T32" s="85">
        <v>205.50147816797337</v>
      </c>
      <c r="U32" s="22" t="s">
        <v>202</v>
      </c>
      <c r="V32" s="21">
        <v>12</v>
      </c>
      <c r="W32" s="19" t="s">
        <v>168</v>
      </c>
      <c r="X32" s="84"/>
      <c r="Y32" s="85">
        <v>132.0554024863676</v>
      </c>
      <c r="Z32" s="85">
        <v>0</v>
      </c>
      <c r="AA32" s="85">
        <v>4.9181376709530653</v>
      </c>
      <c r="AB32" s="85">
        <v>0</v>
      </c>
      <c r="AC32" s="85">
        <v>0</v>
      </c>
      <c r="AD32" s="85">
        <v>0</v>
      </c>
      <c r="AE32" s="85">
        <v>15.643169398366362</v>
      </c>
      <c r="AF32" s="85">
        <v>96.473628086632218</v>
      </c>
      <c r="AG32" s="85">
        <v>12.300819436338125</v>
      </c>
      <c r="AH32" s="85">
        <v>1.712559251689713</v>
      </c>
      <c r="AI32" s="85">
        <v>0</v>
      </c>
      <c r="AJ32" s="85">
        <v>1.8666264775299746</v>
      </c>
      <c r="AK32" s="85">
        <v>0</v>
      </c>
      <c r="AL32" s="85">
        <v>0</v>
      </c>
      <c r="AM32" s="85">
        <v>9.8036505008461013E-3</v>
      </c>
      <c r="AN32" s="85">
        <v>2811.7355973411295</v>
      </c>
      <c r="AO32" s="85">
        <v>2672.9455748009377</v>
      </c>
      <c r="AP32" s="85">
        <v>138.79002254019167</v>
      </c>
      <c r="AQ32" s="85">
        <v>11269.215151715138</v>
      </c>
      <c r="AR32" s="85">
        <v>4278.1675560774866</v>
      </c>
      <c r="AS32" s="85">
        <v>270.57386321119691</v>
      </c>
      <c r="AT32" s="22" t="s">
        <v>202</v>
      </c>
    </row>
    <row r="33" spans="1:46" s="23" customFormat="1" ht="20.25" customHeight="1" x14ac:dyDescent="0.2">
      <c r="A33" s="83"/>
      <c r="B33" s="21"/>
      <c r="C33" s="19" t="s">
        <v>165</v>
      </c>
      <c r="D33" s="84"/>
      <c r="E33" s="85">
        <v>810.18261495838135</v>
      </c>
      <c r="F33" s="85">
        <v>301.3137744103708</v>
      </c>
      <c r="G33" s="85">
        <v>213.60211469975391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>
        <v>0</v>
      </c>
      <c r="P33" s="85">
        <v>0.19049820864645944</v>
      </c>
      <c r="Q33" s="85">
        <v>9.2512433496180737</v>
      </c>
      <c r="R33" s="85">
        <v>0</v>
      </c>
      <c r="S33" s="85">
        <v>0</v>
      </c>
      <c r="T33" s="85">
        <v>202.63764361147727</v>
      </c>
      <c r="U33" s="22"/>
      <c r="V33" s="21"/>
      <c r="W33" s="19" t="s">
        <v>165</v>
      </c>
      <c r="X33" s="84"/>
      <c r="Y33" s="85">
        <v>87.711659710616885</v>
      </c>
      <c r="Z33" s="85">
        <v>0</v>
      </c>
      <c r="AA33" s="85">
        <v>2.4451077523553302</v>
      </c>
      <c r="AB33" s="85">
        <v>0</v>
      </c>
      <c r="AC33" s="85">
        <v>0</v>
      </c>
      <c r="AD33" s="85">
        <v>0</v>
      </c>
      <c r="AE33" s="85">
        <v>10.675449136684657</v>
      </c>
      <c r="AF33" s="85">
        <v>61.796473947234681</v>
      </c>
      <c r="AG33" s="85">
        <v>9.7430173995795055</v>
      </c>
      <c r="AH33" s="85">
        <v>1.712559251689713</v>
      </c>
      <c r="AI33" s="85">
        <v>0</v>
      </c>
      <c r="AJ33" s="85">
        <v>1.6090190245792186</v>
      </c>
      <c r="AK33" s="85">
        <v>0</v>
      </c>
      <c r="AL33" s="85">
        <v>0</v>
      </c>
      <c r="AM33" s="85">
        <v>5.1876391844712976E-3</v>
      </c>
      <c r="AN33" s="85">
        <v>2271.4243936962512</v>
      </c>
      <c r="AO33" s="85">
        <v>2143.3269739930938</v>
      </c>
      <c r="AP33" s="85">
        <v>128.09741970315724</v>
      </c>
      <c r="AQ33" s="85">
        <v>11217.495975243353</v>
      </c>
      <c r="AR33" s="85">
        <v>4263.1638225794068</v>
      </c>
      <c r="AS33" s="85">
        <v>257.42743560224409</v>
      </c>
      <c r="AT33" s="22"/>
    </row>
    <row r="34" spans="1:46" s="23" customFormat="1" ht="20.25" customHeight="1" x14ac:dyDescent="0.2">
      <c r="A34" s="83"/>
      <c r="B34" s="21">
        <v>13</v>
      </c>
      <c r="C34" s="19" t="s">
        <v>38</v>
      </c>
      <c r="D34" s="84"/>
      <c r="E34" s="85">
        <v>163.93586456067004</v>
      </c>
      <c r="F34" s="85">
        <v>51.799314550042062</v>
      </c>
      <c r="G34" s="85">
        <v>13.230005662481389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6.6530920177886171E-3</v>
      </c>
      <c r="Q34" s="85">
        <v>9.6729389687792473</v>
      </c>
      <c r="R34" s="85">
        <v>0</v>
      </c>
      <c r="S34" s="85">
        <v>0</v>
      </c>
      <c r="T34" s="85">
        <v>2.0420145525527982</v>
      </c>
      <c r="U34" s="22" t="s">
        <v>203</v>
      </c>
      <c r="V34" s="21">
        <v>13</v>
      </c>
      <c r="W34" s="19" t="s">
        <v>38</v>
      </c>
      <c r="X34" s="84"/>
      <c r="Y34" s="85">
        <v>38.56930888756068</v>
      </c>
      <c r="Z34" s="85">
        <v>0</v>
      </c>
      <c r="AA34" s="85">
        <v>8.4063175440043629</v>
      </c>
      <c r="AB34" s="85">
        <v>0</v>
      </c>
      <c r="AC34" s="85">
        <v>0</v>
      </c>
      <c r="AD34" s="85">
        <v>0</v>
      </c>
      <c r="AE34" s="85">
        <v>10.234771260557018</v>
      </c>
      <c r="AF34" s="85">
        <v>3.6908660754482669</v>
      </c>
      <c r="AG34" s="85">
        <v>1.6900071645694388</v>
      </c>
      <c r="AH34" s="85">
        <v>0</v>
      </c>
      <c r="AI34" s="85">
        <v>0</v>
      </c>
      <c r="AJ34" s="85">
        <v>12.16194097988603</v>
      </c>
      <c r="AK34" s="85">
        <v>0</v>
      </c>
      <c r="AL34" s="85">
        <v>0</v>
      </c>
      <c r="AM34" s="85">
        <v>9.9812797340059868E-6</v>
      </c>
      <c r="AN34" s="85">
        <v>957.50136112578639</v>
      </c>
      <c r="AO34" s="85">
        <v>940.90450197003099</v>
      </c>
      <c r="AP34" s="85">
        <v>16.596859155755382</v>
      </c>
      <c r="AQ34" s="85">
        <v>826.87871700740948</v>
      </c>
      <c r="AR34" s="85">
        <v>299.15145586487506</v>
      </c>
      <c r="AS34" s="85">
        <v>57.797209361128367</v>
      </c>
      <c r="AT34" s="22" t="s">
        <v>203</v>
      </c>
    </row>
    <row r="35" spans="1:46" s="23" customFormat="1" ht="20.25" customHeight="1" x14ac:dyDescent="0.2">
      <c r="A35" s="83"/>
      <c r="B35" s="21"/>
      <c r="C35" s="19" t="s">
        <v>165</v>
      </c>
      <c r="D35" s="84"/>
      <c r="E35" s="85">
        <v>132.82524059358857</v>
      </c>
      <c r="F35" s="85">
        <v>40.597465303669409</v>
      </c>
      <c r="G35" s="85">
        <v>12.254859067536454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5">
        <v>6.6530920177886171E-3</v>
      </c>
      <c r="Q35" s="85">
        <v>8.8291244551112236</v>
      </c>
      <c r="R35" s="85">
        <v>0</v>
      </c>
      <c r="S35" s="85">
        <v>0</v>
      </c>
      <c r="T35" s="85">
        <v>2.0420145525527982</v>
      </c>
      <c r="U35" s="22"/>
      <c r="V35" s="21"/>
      <c r="W35" s="19" t="s">
        <v>165</v>
      </c>
      <c r="X35" s="84"/>
      <c r="Y35" s="85">
        <v>28.342606236132951</v>
      </c>
      <c r="Z35" s="85">
        <v>0</v>
      </c>
      <c r="AA35" s="85">
        <v>3.7501625914962111</v>
      </c>
      <c r="AB35" s="85">
        <v>0</v>
      </c>
      <c r="AC35" s="85">
        <v>0</v>
      </c>
      <c r="AD35" s="85">
        <v>0</v>
      </c>
      <c r="AE35" s="85">
        <v>7.0577139882935018</v>
      </c>
      <c r="AF35" s="85">
        <v>2.2370162553745283</v>
      </c>
      <c r="AG35" s="85">
        <v>1.4141657680131872</v>
      </c>
      <c r="AH35" s="85">
        <v>0</v>
      </c>
      <c r="AI35" s="85">
        <v>0</v>
      </c>
      <c r="AJ35" s="85">
        <v>11.117196261966454</v>
      </c>
      <c r="AK35" s="85">
        <v>0</v>
      </c>
      <c r="AL35" s="85">
        <v>0</v>
      </c>
      <c r="AM35" s="85">
        <v>9.9812797340059868E-6</v>
      </c>
      <c r="AN35" s="85">
        <v>750.88426748143922</v>
      </c>
      <c r="AO35" s="85">
        <v>741.39391045623313</v>
      </c>
      <c r="AP35" s="85">
        <v>9.4903570252060696</v>
      </c>
      <c r="AQ35" s="85">
        <v>811.91298889983284</v>
      </c>
      <c r="AR35" s="85">
        <v>293.48700090760013</v>
      </c>
      <c r="AS35" s="85">
        <v>57.394096521261503</v>
      </c>
      <c r="AT35" s="22"/>
    </row>
    <row r="36" spans="1:46" s="23" customFormat="1" ht="20.25" customHeight="1" x14ac:dyDescent="0.2">
      <c r="A36" s="83"/>
      <c r="B36" s="21">
        <v>14</v>
      </c>
      <c r="C36" s="19" t="s">
        <v>238</v>
      </c>
      <c r="D36" s="84"/>
      <c r="E36" s="85">
        <v>3199.050983234054</v>
      </c>
      <c r="F36" s="85">
        <v>564.76058816995749</v>
      </c>
      <c r="G36" s="85">
        <v>201.66285194105072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5">
        <v>3.4819999999999998</v>
      </c>
      <c r="P36" s="85">
        <v>10.649946862339529</v>
      </c>
      <c r="Q36" s="85">
        <v>147.34795612066739</v>
      </c>
      <c r="R36" s="85">
        <v>0</v>
      </c>
      <c r="S36" s="85">
        <v>1.2354375</v>
      </c>
      <c r="T36" s="85">
        <v>11.273446421395882</v>
      </c>
      <c r="U36" s="22" t="s">
        <v>205</v>
      </c>
      <c r="V36" s="21">
        <v>14</v>
      </c>
      <c r="W36" s="19" t="s">
        <v>169</v>
      </c>
      <c r="X36" s="84"/>
      <c r="Y36" s="85">
        <v>363.09773622890674</v>
      </c>
      <c r="Z36" s="85">
        <v>0</v>
      </c>
      <c r="AA36" s="85">
        <v>7.6165599872119252</v>
      </c>
      <c r="AB36" s="85">
        <v>0</v>
      </c>
      <c r="AC36" s="85">
        <v>0</v>
      </c>
      <c r="AD36" s="85">
        <v>0</v>
      </c>
      <c r="AE36" s="85">
        <v>8.9067415728103914</v>
      </c>
      <c r="AF36" s="85">
        <v>10.380887313993455</v>
      </c>
      <c r="AG36" s="85">
        <v>24.370619114561091</v>
      </c>
      <c r="AH36" s="85">
        <v>213.55464660801721</v>
      </c>
      <c r="AI36" s="85">
        <v>10.367999999999999</v>
      </c>
      <c r="AJ36" s="85">
        <v>29.23240004343743</v>
      </c>
      <c r="AK36" s="85">
        <v>0</v>
      </c>
      <c r="AL36" s="85">
        <v>22.721</v>
      </c>
      <c r="AM36" s="85">
        <v>10.010827210720807</v>
      </c>
      <c r="AN36" s="85">
        <v>25909.612366295463</v>
      </c>
      <c r="AO36" s="85">
        <v>8494.4070191188439</v>
      </c>
      <c r="AP36" s="85">
        <v>17415.205347176623</v>
      </c>
      <c r="AQ36" s="85">
        <v>7126.6523505420319</v>
      </c>
      <c r="AR36" s="85">
        <v>2507.9548471825633</v>
      </c>
      <c r="AS36" s="85">
        <v>679.00966933374934</v>
      </c>
      <c r="AT36" s="22" t="s">
        <v>205</v>
      </c>
    </row>
    <row r="37" spans="1:46" s="23" customFormat="1" ht="20.25" customHeight="1" x14ac:dyDescent="0.2">
      <c r="A37" s="83"/>
      <c r="B37" s="21"/>
      <c r="C37" s="19" t="s">
        <v>165</v>
      </c>
      <c r="D37" s="84"/>
      <c r="E37" s="85">
        <v>3147.8524099006227</v>
      </c>
      <c r="F37" s="85">
        <v>551.88966556010394</v>
      </c>
      <c r="G37" s="85">
        <v>200.12870628880651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3.4819999999999998</v>
      </c>
      <c r="P37" s="85">
        <v>10.380799740987765</v>
      </c>
      <c r="Q37" s="85">
        <v>146.35462615410216</v>
      </c>
      <c r="R37" s="85">
        <v>0</v>
      </c>
      <c r="S37" s="85">
        <v>1.2354375</v>
      </c>
      <c r="T37" s="85">
        <v>11.27344642139588</v>
      </c>
      <c r="U37" s="22"/>
      <c r="V37" s="21"/>
      <c r="W37" s="19" t="s">
        <v>165</v>
      </c>
      <c r="X37" s="84"/>
      <c r="Y37" s="85">
        <v>351.76095927129734</v>
      </c>
      <c r="Z37" s="85">
        <v>0</v>
      </c>
      <c r="AA37" s="85">
        <v>5.0571633295714582</v>
      </c>
      <c r="AB37" s="85">
        <v>0</v>
      </c>
      <c r="AC37" s="85">
        <v>0</v>
      </c>
      <c r="AD37" s="85">
        <v>0</v>
      </c>
      <c r="AE37" s="85">
        <v>7.8121756587631426</v>
      </c>
      <c r="AF37" s="85">
        <v>7.9452523820645817</v>
      </c>
      <c r="AG37" s="85">
        <v>21.225763052897165</v>
      </c>
      <c r="AH37" s="85">
        <v>213.55464660801721</v>
      </c>
      <c r="AI37" s="85">
        <v>10.367999999999999</v>
      </c>
      <c r="AJ37" s="85">
        <v>27.39074029395934</v>
      </c>
      <c r="AK37" s="85">
        <v>0</v>
      </c>
      <c r="AL37" s="85">
        <v>22.721</v>
      </c>
      <c r="AM37" s="85">
        <v>10.010827210720809</v>
      </c>
      <c r="AN37" s="85">
        <v>25515.007449496246</v>
      </c>
      <c r="AO37" s="85">
        <v>8113.6851246714277</v>
      </c>
      <c r="AP37" s="85">
        <v>17401.322324824821</v>
      </c>
      <c r="AQ37" s="85">
        <v>7086.4403397931983</v>
      </c>
      <c r="AR37" s="85">
        <v>2495.1381903143524</v>
      </c>
      <c r="AS37" s="85">
        <v>671.74770309895962</v>
      </c>
      <c r="AT37" s="22"/>
    </row>
    <row r="38" spans="1:46" s="23" customFormat="1" ht="20.25" customHeight="1" x14ac:dyDescent="0.2">
      <c r="A38" s="83"/>
      <c r="B38" s="21">
        <v>15</v>
      </c>
      <c r="C38" s="19" t="s">
        <v>239</v>
      </c>
      <c r="D38" s="84"/>
      <c r="E38" s="85">
        <v>716.71320949478638</v>
      </c>
      <c r="F38" s="85">
        <v>220.16857573036131</v>
      </c>
      <c r="G38" s="85">
        <v>145.46753212051081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1.9181514107266446</v>
      </c>
      <c r="P38" s="85">
        <v>5.570398562024649</v>
      </c>
      <c r="Q38" s="85">
        <v>117.11163112993806</v>
      </c>
      <c r="R38" s="85">
        <v>0</v>
      </c>
      <c r="S38" s="85">
        <v>0</v>
      </c>
      <c r="T38" s="85">
        <v>0</v>
      </c>
      <c r="U38" s="22" t="s">
        <v>207</v>
      </c>
      <c r="V38" s="21">
        <v>15</v>
      </c>
      <c r="W38" s="19" t="s">
        <v>170</v>
      </c>
      <c r="X38" s="84"/>
      <c r="Y38" s="85">
        <v>74.701043609850501</v>
      </c>
      <c r="Z38" s="85">
        <v>0</v>
      </c>
      <c r="AA38" s="85">
        <v>9.1723677177546055</v>
      </c>
      <c r="AB38" s="85">
        <v>0</v>
      </c>
      <c r="AC38" s="85">
        <v>0</v>
      </c>
      <c r="AD38" s="85">
        <v>0</v>
      </c>
      <c r="AE38" s="85">
        <v>10.344080352206676</v>
      </c>
      <c r="AF38" s="85">
        <v>1.0733465663959025</v>
      </c>
      <c r="AG38" s="85">
        <v>7.0651943627421367</v>
      </c>
      <c r="AH38" s="85">
        <v>1.3258048903446503E-4</v>
      </c>
      <c r="AI38" s="85">
        <v>0</v>
      </c>
      <c r="AJ38" s="85">
        <v>36.86272329659365</v>
      </c>
      <c r="AK38" s="85">
        <v>0</v>
      </c>
      <c r="AL38" s="85">
        <v>0</v>
      </c>
      <c r="AM38" s="85">
        <v>3.243747394214415E-3</v>
      </c>
      <c r="AN38" s="85">
        <v>4772.1159823951557</v>
      </c>
      <c r="AO38" s="85">
        <v>4724.189122540527</v>
      </c>
      <c r="AP38" s="85">
        <v>47.926859854629178</v>
      </c>
      <c r="AQ38" s="85">
        <v>1745.2912035145259</v>
      </c>
      <c r="AR38" s="85">
        <v>619.82485854751519</v>
      </c>
      <c r="AS38" s="85">
        <v>151.79791661009395</v>
      </c>
      <c r="AT38" s="22" t="s">
        <v>207</v>
      </c>
    </row>
    <row r="39" spans="1:46" s="23" customFormat="1" ht="20.25" customHeight="1" x14ac:dyDescent="0.2">
      <c r="A39" s="83"/>
      <c r="B39" s="35"/>
      <c r="C39" s="19" t="s">
        <v>165</v>
      </c>
      <c r="D39" s="84"/>
      <c r="E39" s="85">
        <v>601.36419888476507</v>
      </c>
      <c r="F39" s="85">
        <v>191.92738042514534</v>
      </c>
      <c r="G39" s="85">
        <v>132.87391954721298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85">
        <v>1.9181514107266446</v>
      </c>
      <c r="P39" s="85">
        <v>5.570398562024649</v>
      </c>
      <c r="Q39" s="85">
        <v>106.21411774687499</v>
      </c>
      <c r="R39" s="85">
        <v>0</v>
      </c>
      <c r="S39" s="85">
        <v>0</v>
      </c>
      <c r="T39" s="85">
        <v>0</v>
      </c>
      <c r="U39" s="22"/>
      <c r="V39" s="35"/>
      <c r="W39" s="19" t="s">
        <v>165</v>
      </c>
      <c r="X39" s="84"/>
      <c r="Y39" s="85">
        <v>59.053460877932373</v>
      </c>
      <c r="Z39" s="85">
        <v>0</v>
      </c>
      <c r="AA39" s="85">
        <v>3.4864659392045652</v>
      </c>
      <c r="AB39" s="85">
        <v>0</v>
      </c>
      <c r="AC39" s="85">
        <v>0</v>
      </c>
      <c r="AD39" s="85">
        <v>0</v>
      </c>
      <c r="AE39" s="85">
        <v>6.9967358820478438</v>
      </c>
      <c r="AF39" s="85">
        <v>0.52953245552629136</v>
      </c>
      <c r="AG39" s="85">
        <v>5.814888106097241</v>
      </c>
      <c r="AH39" s="85">
        <v>1.3258048903446503E-4</v>
      </c>
      <c r="AI39" s="85">
        <v>0</v>
      </c>
      <c r="AJ39" s="85">
        <v>32.573697428945806</v>
      </c>
      <c r="AK39" s="85">
        <v>0</v>
      </c>
      <c r="AL39" s="85">
        <v>0</v>
      </c>
      <c r="AM39" s="85">
        <v>1.4580423860927551E-3</v>
      </c>
      <c r="AN39" s="85">
        <v>3856.4441297465173</v>
      </c>
      <c r="AO39" s="85">
        <v>3811.9989244903586</v>
      </c>
      <c r="AP39" s="85">
        <v>44.445205256158964</v>
      </c>
      <c r="AQ39" s="85">
        <v>1721.7516193506167</v>
      </c>
      <c r="AR39" s="85">
        <v>610.83957460245017</v>
      </c>
      <c r="AS39" s="85">
        <v>151.35838958320193</v>
      </c>
      <c r="AT39" s="22"/>
    </row>
    <row r="40" spans="1:46" s="23" customFormat="1" ht="20.25" customHeight="1" x14ac:dyDescent="0.2">
      <c r="A40" s="83"/>
      <c r="B40" s="21">
        <v>16</v>
      </c>
      <c r="C40" s="19" t="s">
        <v>240</v>
      </c>
      <c r="D40" s="84"/>
      <c r="E40" s="85">
        <v>51243.033839931297</v>
      </c>
      <c r="F40" s="85">
        <v>45240.386450843107</v>
      </c>
      <c r="G40" s="85">
        <v>2103.0402385567531</v>
      </c>
      <c r="H40" s="85">
        <v>861.95899999999995</v>
      </c>
      <c r="I40" s="85">
        <v>189.17400000000001</v>
      </c>
      <c r="J40" s="85">
        <v>140.47899999999998</v>
      </c>
      <c r="K40" s="85">
        <v>48.460409466388285</v>
      </c>
      <c r="L40" s="85">
        <v>0</v>
      </c>
      <c r="M40" s="85">
        <v>49.691145594647011</v>
      </c>
      <c r="N40" s="85">
        <v>0</v>
      </c>
      <c r="O40" s="85">
        <v>104.16967615517716</v>
      </c>
      <c r="P40" s="85">
        <v>362.88105635123605</v>
      </c>
      <c r="Q40" s="85">
        <v>470.09895355308555</v>
      </c>
      <c r="R40" s="85">
        <v>0</v>
      </c>
      <c r="S40" s="85">
        <v>2.704594307001976E-2</v>
      </c>
      <c r="T40" s="85">
        <v>18.07065541236868</v>
      </c>
      <c r="U40" s="22" t="s">
        <v>209</v>
      </c>
      <c r="V40" s="21">
        <v>16</v>
      </c>
      <c r="W40" s="19" t="s">
        <v>171</v>
      </c>
      <c r="X40" s="84"/>
      <c r="Y40" s="85">
        <v>43137.346212286349</v>
      </c>
      <c r="Z40" s="85">
        <v>44.197043712757122</v>
      </c>
      <c r="AA40" s="85">
        <v>3.8440663431380413</v>
      </c>
      <c r="AB40" s="85">
        <v>0</v>
      </c>
      <c r="AC40" s="85">
        <v>23597.089</v>
      </c>
      <c r="AD40" s="85">
        <v>12503.780999999997</v>
      </c>
      <c r="AE40" s="85">
        <v>705.13737527025239</v>
      </c>
      <c r="AF40" s="85">
        <v>143.44616641310961</v>
      </c>
      <c r="AG40" s="85">
        <v>124.73402636660785</v>
      </c>
      <c r="AH40" s="85">
        <v>658.76227437900923</v>
      </c>
      <c r="AI40" s="85">
        <v>367.63894259450376</v>
      </c>
      <c r="AJ40" s="85">
        <v>3645.998205276263</v>
      </c>
      <c r="AK40" s="85">
        <v>3592.7277695299581</v>
      </c>
      <c r="AL40" s="85">
        <v>125.21395624169085</v>
      </c>
      <c r="AM40" s="85">
        <v>19.442061072088958</v>
      </c>
      <c r="AN40" s="85">
        <v>50613.146307508272</v>
      </c>
      <c r="AO40" s="85">
        <v>33011.506666466987</v>
      </c>
      <c r="AP40" s="85">
        <v>17601.639641041282</v>
      </c>
      <c r="AQ40" s="85">
        <v>46572.819755314478</v>
      </c>
      <c r="AR40" s="85">
        <v>17082.348613886868</v>
      </c>
      <c r="AS40" s="85">
        <v>2656.2077230410969</v>
      </c>
      <c r="AT40" s="22" t="s">
        <v>209</v>
      </c>
    </row>
    <row r="41" spans="1:46" s="23" customFormat="1" ht="20.25" customHeight="1" x14ac:dyDescent="0.2">
      <c r="A41" s="83"/>
      <c r="B41" s="21"/>
      <c r="C41" s="19" t="s">
        <v>165</v>
      </c>
      <c r="D41" s="84"/>
      <c r="E41" s="85">
        <v>51182.719990255879</v>
      </c>
      <c r="F41" s="85">
        <v>45219.133873714731</v>
      </c>
      <c r="G41" s="85">
        <v>2097.4129736857622</v>
      </c>
      <c r="H41" s="85">
        <v>861.95899999999995</v>
      </c>
      <c r="I41" s="85">
        <v>189.17400000000001</v>
      </c>
      <c r="J41" s="85">
        <v>140.47899999999998</v>
      </c>
      <c r="K41" s="85">
        <v>48.460409466388278</v>
      </c>
      <c r="L41" s="85">
        <v>0</v>
      </c>
      <c r="M41" s="85">
        <v>49.691145594647011</v>
      </c>
      <c r="N41" s="85">
        <v>0</v>
      </c>
      <c r="O41" s="85">
        <v>104.1696761551772</v>
      </c>
      <c r="P41" s="85">
        <v>362.74445590211491</v>
      </c>
      <c r="Q41" s="85">
        <v>465.39929160167407</v>
      </c>
      <c r="R41" s="85">
        <v>0</v>
      </c>
      <c r="S41" s="85">
        <v>2.704594307001976E-2</v>
      </c>
      <c r="T41" s="85">
        <v>18.07052720575172</v>
      </c>
      <c r="U41" s="22"/>
      <c r="V41" s="21"/>
      <c r="W41" s="19" t="s">
        <v>165</v>
      </c>
      <c r="X41" s="84"/>
      <c r="Y41" s="85">
        <v>43121.720900028966</v>
      </c>
      <c r="Z41" s="85">
        <v>44.197043712757122</v>
      </c>
      <c r="AA41" s="85">
        <v>2.8351847855334125</v>
      </c>
      <c r="AB41" s="85">
        <v>0</v>
      </c>
      <c r="AC41" s="85">
        <v>23597.089</v>
      </c>
      <c r="AD41" s="85">
        <v>12503.780999999997</v>
      </c>
      <c r="AE41" s="85">
        <v>703.41623844124786</v>
      </c>
      <c r="AF41" s="85">
        <v>142.2480736886873</v>
      </c>
      <c r="AG41" s="85">
        <v>118.63084664861174</v>
      </c>
      <c r="AH41" s="85">
        <v>658.76227437900934</v>
      </c>
      <c r="AI41" s="85">
        <v>367.63894259450376</v>
      </c>
      <c r="AJ41" s="85">
        <v>3641.676723189822</v>
      </c>
      <c r="AK41" s="85">
        <v>3592.7277695299581</v>
      </c>
      <c r="AL41" s="85">
        <v>125.21395624169085</v>
      </c>
      <c r="AM41" s="85">
        <v>19.442061072088954</v>
      </c>
      <c r="AN41" s="85">
        <v>50232.535185524983</v>
      </c>
      <c r="AO41" s="85">
        <v>32632.218101555965</v>
      </c>
      <c r="AP41" s="85">
        <v>17600.317083969017</v>
      </c>
      <c r="AQ41" s="85">
        <v>46454.269402324942</v>
      </c>
      <c r="AR41" s="85">
        <v>17037.753745153608</v>
      </c>
      <c r="AS41" s="85">
        <v>2652.3052790162878</v>
      </c>
      <c r="AT41" s="22"/>
    </row>
    <row r="42" spans="1:46" s="23" customFormat="1" ht="20.25" customHeight="1" x14ac:dyDescent="0.2">
      <c r="A42" s="83"/>
      <c r="B42" s="21">
        <v>17</v>
      </c>
      <c r="C42" s="19" t="s">
        <v>241</v>
      </c>
      <c r="D42" s="84"/>
      <c r="E42" s="85">
        <v>13253.179866392644</v>
      </c>
      <c r="F42" s="85">
        <v>12192.088814108803</v>
      </c>
      <c r="G42" s="85">
        <v>5824.092177679875</v>
      </c>
      <c r="H42" s="85">
        <v>6974.1919999999991</v>
      </c>
      <c r="I42" s="85">
        <v>41.112000000000002</v>
      </c>
      <c r="J42" s="85">
        <v>159.54599999999999</v>
      </c>
      <c r="K42" s="85">
        <v>821.17693671385496</v>
      </c>
      <c r="L42" s="85">
        <v>1217.360842792863</v>
      </c>
      <c r="M42" s="85">
        <v>0</v>
      </c>
      <c r="N42" s="85">
        <v>0</v>
      </c>
      <c r="O42" s="85">
        <v>66.694967085840659</v>
      </c>
      <c r="P42" s="85">
        <v>124.887</v>
      </c>
      <c r="Q42" s="85">
        <v>88.326288015094818</v>
      </c>
      <c r="R42" s="85">
        <v>0</v>
      </c>
      <c r="S42" s="85">
        <v>0</v>
      </c>
      <c r="T42" s="85">
        <v>0.3191484368024281</v>
      </c>
      <c r="U42" s="22" t="s">
        <v>211</v>
      </c>
      <c r="V42" s="21">
        <v>17</v>
      </c>
      <c r="W42" s="19" t="s">
        <v>172</v>
      </c>
      <c r="X42" s="84"/>
      <c r="Y42" s="85">
        <v>6367.9966364289285</v>
      </c>
      <c r="Z42" s="85">
        <v>0</v>
      </c>
      <c r="AA42" s="85">
        <v>0.91697067965826029</v>
      </c>
      <c r="AB42" s="85">
        <v>0</v>
      </c>
      <c r="AC42" s="85">
        <v>177.98400000000001</v>
      </c>
      <c r="AD42" s="85">
        <v>150.28799999999998</v>
      </c>
      <c r="AE42" s="85">
        <v>27.050013202156851</v>
      </c>
      <c r="AF42" s="85">
        <v>38.615614798319108</v>
      </c>
      <c r="AG42" s="85">
        <v>315.74564515363443</v>
      </c>
      <c r="AH42" s="85">
        <v>193.92352835251677</v>
      </c>
      <c r="AI42" s="85">
        <v>0</v>
      </c>
      <c r="AJ42" s="85">
        <v>180.76448181053527</v>
      </c>
      <c r="AK42" s="85">
        <v>4222.6949999999997</v>
      </c>
      <c r="AL42" s="85">
        <v>45.875999999999998</v>
      </c>
      <c r="AM42" s="85">
        <v>6.4783413761107687</v>
      </c>
      <c r="AN42" s="85">
        <v>10965.421320139321</v>
      </c>
      <c r="AO42" s="85">
        <v>3717.8111619650217</v>
      </c>
      <c r="AP42" s="85">
        <v>7247.6101581742987</v>
      </c>
      <c r="AQ42" s="85">
        <v>966.06687152920426</v>
      </c>
      <c r="AR42" s="85">
        <v>331.26926351569159</v>
      </c>
      <c r="AS42" s="85">
        <v>114.41444053919525</v>
      </c>
      <c r="AT42" s="22" t="s">
        <v>211</v>
      </c>
    </row>
    <row r="43" spans="1:46" s="23" customFormat="1" ht="20.25" customHeight="1" x14ac:dyDescent="0.2">
      <c r="A43" s="83"/>
      <c r="B43" s="21"/>
      <c r="C43" s="19" t="s">
        <v>165</v>
      </c>
      <c r="D43" s="84"/>
      <c r="E43" s="85">
        <v>13122.736769496392</v>
      </c>
      <c r="F43" s="85">
        <v>12085.017235533696</v>
      </c>
      <c r="G43" s="85">
        <v>5810.2932352020734</v>
      </c>
      <c r="H43" s="85">
        <v>6974.1919999999991</v>
      </c>
      <c r="I43" s="85">
        <v>41.112000000000002</v>
      </c>
      <c r="J43" s="85">
        <v>159.54599999999999</v>
      </c>
      <c r="K43" s="85">
        <v>821.17693671385496</v>
      </c>
      <c r="L43" s="85">
        <v>1217.360842792863</v>
      </c>
      <c r="M43" s="85">
        <v>0</v>
      </c>
      <c r="N43" s="85">
        <v>0</v>
      </c>
      <c r="O43" s="85">
        <v>66.694967085840659</v>
      </c>
      <c r="P43" s="85">
        <v>124.887</v>
      </c>
      <c r="Q43" s="85">
        <v>76.433140146819497</v>
      </c>
      <c r="R43" s="85">
        <v>0</v>
      </c>
      <c r="S43" s="85">
        <v>0</v>
      </c>
      <c r="T43" s="85">
        <v>0.26441450136395067</v>
      </c>
      <c r="U43" s="22"/>
      <c r="V43" s="21"/>
      <c r="W43" s="19" t="s">
        <v>165</v>
      </c>
      <c r="X43" s="84"/>
      <c r="Y43" s="85">
        <v>6274.7240003316219</v>
      </c>
      <c r="Z43" s="85">
        <v>0</v>
      </c>
      <c r="AA43" s="85">
        <v>0.79672215692073123</v>
      </c>
      <c r="AB43" s="85">
        <v>0</v>
      </c>
      <c r="AC43" s="85">
        <v>177.98400000000001</v>
      </c>
      <c r="AD43" s="85">
        <v>150.28799999999998</v>
      </c>
      <c r="AE43" s="85">
        <v>22.197418142918174</v>
      </c>
      <c r="AF43" s="85">
        <v>29.752404311870016</v>
      </c>
      <c r="AG43" s="85">
        <v>240.15590590503831</v>
      </c>
      <c r="AH43" s="85">
        <v>193.92352835251677</v>
      </c>
      <c r="AI43" s="85">
        <v>0</v>
      </c>
      <c r="AJ43" s="85">
        <v>180.31253407872825</v>
      </c>
      <c r="AK43" s="85">
        <v>4222.6949999999997</v>
      </c>
      <c r="AL43" s="85">
        <v>45.875999999999998</v>
      </c>
      <c r="AM43" s="85">
        <v>4.3632874806087116</v>
      </c>
      <c r="AN43" s="85">
        <v>10717.98700593069</v>
      </c>
      <c r="AO43" s="85">
        <v>3470.8370012074529</v>
      </c>
      <c r="AP43" s="85">
        <v>7247.1500047232375</v>
      </c>
      <c r="AQ43" s="85">
        <v>966.06687152920438</v>
      </c>
      <c r="AR43" s="85">
        <v>331.26926351569159</v>
      </c>
      <c r="AS43" s="85">
        <v>114.41444053919523</v>
      </c>
      <c r="AT43" s="22"/>
    </row>
    <row r="44" spans="1:46" s="23" customFormat="1" ht="20.25" customHeight="1" x14ac:dyDescent="0.2">
      <c r="A44" s="83"/>
      <c r="B44" s="21">
        <v>18</v>
      </c>
      <c r="C44" s="19" t="s">
        <v>242</v>
      </c>
      <c r="D44" s="84"/>
      <c r="E44" s="85">
        <v>3404.2874629898906</v>
      </c>
      <c r="F44" s="85">
        <v>668.37144951517439</v>
      </c>
      <c r="G44" s="85">
        <v>430.89952589612426</v>
      </c>
      <c r="H44" s="85">
        <v>235.51799999999997</v>
      </c>
      <c r="I44" s="85">
        <v>19.087999999999997</v>
      </c>
      <c r="J44" s="85">
        <v>0</v>
      </c>
      <c r="K44" s="85">
        <v>0</v>
      </c>
      <c r="L44" s="85">
        <v>0</v>
      </c>
      <c r="M44" s="85">
        <v>0</v>
      </c>
      <c r="N44" s="85">
        <v>0</v>
      </c>
      <c r="O44" s="85">
        <v>27.033000000000001</v>
      </c>
      <c r="P44" s="85">
        <v>42.260928560790894</v>
      </c>
      <c r="Q44" s="85">
        <v>138.45411204537461</v>
      </c>
      <c r="R44" s="85">
        <v>0</v>
      </c>
      <c r="S44" s="85">
        <v>1.1104421338155528</v>
      </c>
      <c r="T44" s="85">
        <v>4.6693367267371313</v>
      </c>
      <c r="U44" s="22" t="s">
        <v>213</v>
      </c>
      <c r="V44" s="21">
        <v>18</v>
      </c>
      <c r="W44" s="19" t="s">
        <v>173</v>
      </c>
      <c r="X44" s="84"/>
      <c r="Y44" s="85">
        <v>237.4719236190501</v>
      </c>
      <c r="Z44" s="85">
        <v>0</v>
      </c>
      <c r="AA44" s="85">
        <v>9.2826400151780479</v>
      </c>
      <c r="AB44" s="85">
        <v>0</v>
      </c>
      <c r="AC44" s="85">
        <v>80.075000000000003</v>
      </c>
      <c r="AD44" s="85">
        <v>0</v>
      </c>
      <c r="AE44" s="85">
        <v>16.807568588104409</v>
      </c>
      <c r="AF44" s="85">
        <v>8.5737439663229047</v>
      </c>
      <c r="AG44" s="85">
        <v>47.456522130983473</v>
      </c>
      <c r="AH44" s="85">
        <v>2.5176590376389885</v>
      </c>
      <c r="AI44" s="85">
        <v>0</v>
      </c>
      <c r="AJ44" s="85">
        <v>48.70974763328649</v>
      </c>
      <c r="AK44" s="85">
        <v>15.332000000000001</v>
      </c>
      <c r="AL44" s="85">
        <v>0</v>
      </c>
      <c r="AM44" s="85">
        <v>0.67933040582660131</v>
      </c>
      <c r="AN44" s="85">
        <v>25574.365374719375</v>
      </c>
      <c r="AO44" s="85">
        <v>16335.671096119371</v>
      </c>
      <c r="AP44" s="85">
        <v>9238.6942786000018</v>
      </c>
      <c r="AQ44" s="85">
        <v>12206.819818483551</v>
      </c>
      <c r="AR44" s="85">
        <v>4475.1147126659807</v>
      </c>
      <c r="AS44" s="85">
        <v>701.85167398013812</v>
      </c>
      <c r="AT44" s="22" t="s">
        <v>213</v>
      </c>
    </row>
    <row r="45" spans="1:46" s="23" customFormat="1" ht="20.25" customHeight="1" x14ac:dyDescent="0.2">
      <c r="A45" s="83"/>
      <c r="B45" s="21"/>
      <c r="C45" s="19" t="s">
        <v>165</v>
      </c>
      <c r="D45" s="84"/>
      <c r="E45" s="85">
        <v>3162.7974170940793</v>
      </c>
      <c r="F45" s="85">
        <v>598.85161573782568</v>
      </c>
      <c r="G45" s="85">
        <v>388.24157890083666</v>
      </c>
      <c r="H45" s="85">
        <v>235.51799999999997</v>
      </c>
      <c r="I45" s="85">
        <v>19.087999999999997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27.033000000000001</v>
      </c>
      <c r="P45" s="85">
        <v>42.260928560790887</v>
      </c>
      <c r="Q45" s="85">
        <v>101.54130838641548</v>
      </c>
      <c r="R45" s="85">
        <v>0</v>
      </c>
      <c r="S45" s="85">
        <v>1.1104421338155528</v>
      </c>
      <c r="T45" s="85">
        <v>4.6693367267371313</v>
      </c>
      <c r="U45" s="22"/>
      <c r="V45" s="21"/>
      <c r="W45" s="19" t="s">
        <v>165</v>
      </c>
      <c r="X45" s="84"/>
      <c r="Y45" s="85">
        <v>210.61003683698905</v>
      </c>
      <c r="Z45" s="85">
        <v>0</v>
      </c>
      <c r="AA45" s="85">
        <v>6.3833607261695597</v>
      </c>
      <c r="AB45" s="85">
        <v>0</v>
      </c>
      <c r="AC45" s="85">
        <v>80.075000000000003</v>
      </c>
      <c r="AD45" s="85">
        <v>0</v>
      </c>
      <c r="AE45" s="85">
        <v>13.246734405975481</v>
      </c>
      <c r="AF45" s="85">
        <v>5.153680913622912</v>
      </c>
      <c r="AG45" s="85">
        <v>36.383642744105323</v>
      </c>
      <c r="AH45" s="85">
        <v>2.5176590376389885</v>
      </c>
      <c r="AI45" s="85">
        <v>0</v>
      </c>
      <c r="AJ45" s="85">
        <v>43.979956087302142</v>
      </c>
      <c r="AK45" s="85">
        <v>15.332000000000001</v>
      </c>
      <c r="AL45" s="85">
        <v>0</v>
      </c>
      <c r="AM45" s="85">
        <v>0.67114481495702971</v>
      </c>
      <c r="AN45" s="85">
        <v>23778.373697452524</v>
      </c>
      <c r="AO45" s="85">
        <v>14550.667577200025</v>
      </c>
      <c r="AP45" s="85">
        <v>9227.7061202524983</v>
      </c>
      <c r="AQ45" s="85">
        <v>12118.05345048749</v>
      </c>
      <c r="AR45" s="85">
        <v>4443.6525987521354</v>
      </c>
      <c r="AS45" s="85">
        <v>693.97052157710698</v>
      </c>
      <c r="AT45" s="22"/>
    </row>
    <row r="46" spans="1:46" s="23" customFormat="1" ht="20.25" customHeight="1" x14ac:dyDescent="0.2">
      <c r="A46" s="83"/>
      <c r="B46" s="21">
        <v>19</v>
      </c>
      <c r="C46" s="19" t="s">
        <v>243</v>
      </c>
      <c r="D46" s="84"/>
      <c r="E46" s="85">
        <v>456.68389385812543</v>
      </c>
      <c r="F46" s="85">
        <v>58.807283537935035</v>
      </c>
      <c r="G46" s="85">
        <v>25.943238123800274</v>
      </c>
      <c r="H46" s="85">
        <v>0</v>
      </c>
      <c r="I46" s="85">
        <v>0</v>
      </c>
      <c r="J46" s="85">
        <v>0</v>
      </c>
      <c r="K46" s="85">
        <v>0</v>
      </c>
      <c r="L46" s="85">
        <v>0</v>
      </c>
      <c r="M46" s="85">
        <v>0</v>
      </c>
      <c r="N46" s="85">
        <v>0</v>
      </c>
      <c r="O46" s="85">
        <v>0</v>
      </c>
      <c r="P46" s="85">
        <v>6.4656795737395409</v>
      </c>
      <c r="Q46" s="85">
        <v>14.24520515918814</v>
      </c>
      <c r="R46" s="85">
        <v>0.23297735129846422</v>
      </c>
      <c r="S46" s="85">
        <v>0</v>
      </c>
      <c r="T46" s="85">
        <v>0</v>
      </c>
      <c r="U46" s="22" t="s">
        <v>215</v>
      </c>
      <c r="V46" s="21">
        <v>19</v>
      </c>
      <c r="W46" s="19" t="s">
        <v>174</v>
      </c>
      <c r="X46" s="84"/>
      <c r="Y46" s="85">
        <v>32.864045414134765</v>
      </c>
      <c r="Z46" s="85">
        <v>0</v>
      </c>
      <c r="AA46" s="85">
        <v>3.8151874076222003</v>
      </c>
      <c r="AB46" s="85">
        <v>0</v>
      </c>
      <c r="AC46" s="85">
        <v>0</v>
      </c>
      <c r="AD46" s="85">
        <v>0</v>
      </c>
      <c r="AE46" s="85">
        <v>3.4974473365347003</v>
      </c>
      <c r="AF46" s="85">
        <v>1.7622136379573321</v>
      </c>
      <c r="AG46" s="85">
        <v>8.5509471446354972</v>
      </c>
      <c r="AH46" s="85">
        <v>0</v>
      </c>
      <c r="AI46" s="85">
        <v>0</v>
      </c>
      <c r="AJ46" s="85">
        <v>11.936762445909139</v>
      </c>
      <c r="AK46" s="85">
        <v>0</v>
      </c>
      <c r="AL46" s="85">
        <v>0</v>
      </c>
      <c r="AM46" s="85">
        <v>9.0650465599976093E-3</v>
      </c>
      <c r="AN46" s="85">
        <v>3069.1627982741416</v>
      </c>
      <c r="AO46" s="85">
        <v>2589.661736839153</v>
      </c>
      <c r="AP46" s="85">
        <v>479.5010614349884</v>
      </c>
      <c r="AQ46" s="85">
        <v>4115.3677992166486</v>
      </c>
      <c r="AR46" s="85">
        <v>1248.5100384558152</v>
      </c>
      <c r="AS46" s="85">
        <v>905.60243166706186</v>
      </c>
      <c r="AT46" s="22" t="s">
        <v>215</v>
      </c>
    </row>
    <row r="47" spans="1:46" s="23" customFormat="1" ht="20.25" customHeight="1" x14ac:dyDescent="0.2">
      <c r="A47" s="83"/>
      <c r="B47" s="21"/>
      <c r="C47" s="19" t="s">
        <v>165</v>
      </c>
      <c r="D47" s="84"/>
      <c r="E47" s="85">
        <v>427.8037666648475</v>
      </c>
      <c r="F47" s="85">
        <v>52.012986729341435</v>
      </c>
      <c r="G47" s="85">
        <v>25.159866983529628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6.4656795737395409</v>
      </c>
      <c r="Q47" s="85">
        <v>13.567337912175535</v>
      </c>
      <c r="R47" s="85">
        <v>0.23297735129846422</v>
      </c>
      <c r="S47" s="85">
        <v>0</v>
      </c>
      <c r="T47" s="85">
        <v>0</v>
      </c>
      <c r="U47" s="22"/>
      <c r="V47" s="21"/>
      <c r="W47" s="19" t="s">
        <v>165</v>
      </c>
      <c r="X47" s="84"/>
      <c r="Y47" s="85">
        <v>26.85311974581181</v>
      </c>
      <c r="Z47" s="85">
        <v>0</v>
      </c>
      <c r="AA47" s="85">
        <v>1.8180600465329857</v>
      </c>
      <c r="AB47" s="85">
        <v>0</v>
      </c>
      <c r="AC47" s="85">
        <v>0</v>
      </c>
      <c r="AD47" s="85">
        <v>0</v>
      </c>
      <c r="AE47" s="85">
        <v>2.8429893185145043</v>
      </c>
      <c r="AF47" s="85">
        <v>1.1622297968441424</v>
      </c>
      <c r="AG47" s="85">
        <v>6.1785768272896791</v>
      </c>
      <c r="AH47" s="85">
        <v>0</v>
      </c>
      <c r="AI47" s="85">
        <v>0</v>
      </c>
      <c r="AJ47" s="85">
        <v>11.464059138523378</v>
      </c>
      <c r="AK47" s="85">
        <v>0</v>
      </c>
      <c r="AL47" s="85">
        <v>0</v>
      </c>
      <c r="AM47" s="85">
        <v>9.0650465599976093E-3</v>
      </c>
      <c r="AN47" s="85">
        <v>2842.5379445591097</v>
      </c>
      <c r="AO47" s="85">
        <v>2366.5276111357907</v>
      </c>
      <c r="AP47" s="85">
        <v>476.01033342331903</v>
      </c>
      <c r="AQ47" s="85">
        <v>4089.4554327506039</v>
      </c>
      <c r="AR47" s="85">
        <v>1239.9786401160811</v>
      </c>
      <c r="AS47" s="85">
        <v>901.62323841083526</v>
      </c>
      <c r="AT47" s="22"/>
    </row>
    <row r="48" spans="1:46" s="23" customFormat="1" ht="20.25" customHeight="1" x14ac:dyDescent="0.2">
      <c r="A48" s="83"/>
      <c r="B48" s="21">
        <v>20</v>
      </c>
      <c r="C48" s="19" t="s">
        <v>39</v>
      </c>
      <c r="D48" s="84"/>
      <c r="E48" s="85">
        <v>17.387959866763339</v>
      </c>
      <c r="F48" s="85">
        <v>6.1147686381841915</v>
      </c>
      <c r="G48" s="85">
        <v>0.72825796846393276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  <c r="M48" s="85">
        <v>0</v>
      </c>
      <c r="N48" s="85">
        <v>0</v>
      </c>
      <c r="O48" s="85">
        <v>0</v>
      </c>
      <c r="P48" s="85">
        <v>0</v>
      </c>
      <c r="Q48" s="85">
        <v>0.63017667976265279</v>
      </c>
      <c r="R48" s="85">
        <v>0</v>
      </c>
      <c r="S48" s="85">
        <v>0</v>
      </c>
      <c r="T48" s="85">
        <v>0</v>
      </c>
      <c r="U48" s="22" t="s">
        <v>216</v>
      </c>
      <c r="V48" s="21">
        <v>20</v>
      </c>
      <c r="W48" s="19" t="s">
        <v>39</v>
      </c>
      <c r="X48" s="84"/>
      <c r="Y48" s="85">
        <v>5.3865106697202583</v>
      </c>
      <c r="Z48" s="85">
        <v>0</v>
      </c>
      <c r="AA48" s="85">
        <v>1.7887988455537234</v>
      </c>
      <c r="AB48" s="85">
        <v>0</v>
      </c>
      <c r="AC48" s="85">
        <v>0</v>
      </c>
      <c r="AD48" s="85">
        <v>0</v>
      </c>
      <c r="AE48" s="85">
        <v>2.6355630923665014</v>
      </c>
      <c r="AF48" s="85">
        <v>0.16212861889544289</v>
      </c>
      <c r="AG48" s="85">
        <v>0.71262910448138472</v>
      </c>
      <c r="AH48" s="85">
        <v>0</v>
      </c>
      <c r="AI48" s="85">
        <v>0</v>
      </c>
      <c r="AJ48" s="85">
        <v>0.30578843304120745</v>
      </c>
      <c r="AK48" s="85">
        <v>0</v>
      </c>
      <c r="AL48" s="85">
        <v>0</v>
      </c>
      <c r="AM48" s="85">
        <v>3.2746776981676124E-4</v>
      </c>
      <c r="AN48" s="85">
        <v>110.11418472473963</v>
      </c>
      <c r="AO48" s="85">
        <v>108.02662430883251</v>
      </c>
      <c r="AP48" s="85">
        <v>2.0875604159071139</v>
      </c>
      <c r="AQ48" s="85">
        <v>33.24641329970683</v>
      </c>
      <c r="AR48" s="85">
        <v>12.636043380381464</v>
      </c>
      <c r="AS48" s="85">
        <v>0.76070379322454995</v>
      </c>
      <c r="AT48" s="22" t="s">
        <v>216</v>
      </c>
    </row>
    <row r="49" spans="1:46" s="23" customFormat="1" ht="20.25" customHeight="1" x14ac:dyDescent="0.2">
      <c r="A49" s="83"/>
      <c r="B49" s="21"/>
      <c r="C49" s="19" t="s">
        <v>165</v>
      </c>
      <c r="D49" s="84"/>
      <c r="E49" s="85">
        <v>10.494625487744996</v>
      </c>
      <c r="F49" s="85">
        <v>3.3393100871718913</v>
      </c>
      <c r="G49" s="85">
        <v>0.43357153112642954</v>
      </c>
      <c r="H49" s="85">
        <v>0</v>
      </c>
      <c r="I49" s="85">
        <v>0</v>
      </c>
      <c r="J49" s="85">
        <v>0</v>
      </c>
      <c r="K49" s="85">
        <v>0</v>
      </c>
      <c r="L49" s="85">
        <v>0</v>
      </c>
      <c r="M49" s="85">
        <v>0</v>
      </c>
      <c r="N49" s="85">
        <v>0</v>
      </c>
      <c r="O49" s="85">
        <v>0</v>
      </c>
      <c r="P49" s="85">
        <v>0</v>
      </c>
      <c r="Q49" s="85">
        <v>0.37517841171194094</v>
      </c>
      <c r="R49" s="85">
        <v>0</v>
      </c>
      <c r="S49" s="85">
        <v>0</v>
      </c>
      <c r="T49" s="85">
        <v>0</v>
      </c>
      <c r="U49" s="22"/>
      <c r="V49" s="21"/>
      <c r="W49" s="19" t="s">
        <v>165</v>
      </c>
      <c r="X49" s="84"/>
      <c r="Y49" s="85">
        <v>2.9057385560454616</v>
      </c>
      <c r="Z49" s="85">
        <v>0</v>
      </c>
      <c r="AA49" s="85">
        <v>0.82615260721330275</v>
      </c>
      <c r="AB49" s="85">
        <v>0</v>
      </c>
      <c r="AC49" s="85">
        <v>0</v>
      </c>
      <c r="AD49" s="85">
        <v>0</v>
      </c>
      <c r="AE49" s="85">
        <v>1.2539399354953353</v>
      </c>
      <c r="AF49" s="85">
        <v>7.9894088453958192E-2</v>
      </c>
      <c r="AG49" s="85">
        <v>0.53523947660207105</v>
      </c>
      <c r="AH49" s="85">
        <v>0</v>
      </c>
      <c r="AI49" s="85">
        <v>0</v>
      </c>
      <c r="AJ49" s="85">
        <v>0.26884447151038299</v>
      </c>
      <c r="AK49" s="85">
        <v>0</v>
      </c>
      <c r="AL49" s="85">
        <v>0</v>
      </c>
      <c r="AM49" s="85">
        <v>1.6524989287576057E-4</v>
      </c>
      <c r="AN49" s="85">
        <v>67.097299178933156</v>
      </c>
      <c r="AO49" s="85">
        <v>66.226563730581219</v>
      </c>
      <c r="AP49" s="85">
        <v>0.87073544835193828</v>
      </c>
      <c r="AQ49" s="85">
        <v>31.161744705304486</v>
      </c>
      <c r="AR49" s="85">
        <v>11.825164898957793</v>
      </c>
      <c r="AS49" s="85">
        <v>0.76070379322454995</v>
      </c>
      <c r="AT49" s="22"/>
    </row>
    <row r="50" spans="1:46" s="23" customFormat="1" ht="20.25" customHeight="1" x14ac:dyDescent="0.2">
      <c r="A50" s="83"/>
      <c r="B50" s="21">
        <v>21</v>
      </c>
      <c r="C50" s="19" t="s">
        <v>40</v>
      </c>
      <c r="D50" s="84"/>
      <c r="E50" s="85">
        <v>7335.4173105439477</v>
      </c>
      <c r="F50" s="85">
        <v>5578.2993109075787</v>
      </c>
      <c r="G50" s="85">
        <v>3109.9260247055549</v>
      </c>
      <c r="H50" s="85">
        <v>2888.8232310412295</v>
      </c>
      <c r="I50" s="85">
        <v>109.1965701676305</v>
      </c>
      <c r="J50" s="85">
        <v>1.8251504235064903E-2</v>
      </c>
      <c r="K50" s="85">
        <v>207.14226308705224</v>
      </c>
      <c r="L50" s="85">
        <v>29.694672603824401</v>
      </c>
      <c r="M50" s="85">
        <v>201.59152410714285</v>
      </c>
      <c r="N50" s="85">
        <v>8.2200000000000006</v>
      </c>
      <c r="O50" s="85">
        <v>26.504999999999999</v>
      </c>
      <c r="P50" s="85">
        <v>84.011611806141786</v>
      </c>
      <c r="Q50" s="85">
        <v>536.38214573540324</v>
      </c>
      <c r="R50" s="85">
        <v>44.777000000000001</v>
      </c>
      <c r="S50" s="85">
        <v>0</v>
      </c>
      <c r="T50" s="85">
        <v>97.745353791533191</v>
      </c>
      <c r="U50" s="22" t="s">
        <v>217</v>
      </c>
      <c r="V50" s="21">
        <v>21</v>
      </c>
      <c r="W50" s="19" t="s">
        <v>40</v>
      </c>
      <c r="X50" s="84"/>
      <c r="Y50" s="85">
        <v>2468.3732862020233</v>
      </c>
      <c r="Z50" s="85">
        <v>9.2391232390669149</v>
      </c>
      <c r="AA50" s="85">
        <v>7.7436256140771853</v>
      </c>
      <c r="AB50" s="85">
        <v>0</v>
      </c>
      <c r="AC50" s="85">
        <v>0</v>
      </c>
      <c r="AD50" s="85">
        <v>0</v>
      </c>
      <c r="AE50" s="85">
        <v>59.406817256860215</v>
      </c>
      <c r="AF50" s="85">
        <v>370.64131235814921</v>
      </c>
      <c r="AG50" s="85">
        <v>197.7960170826002</v>
      </c>
      <c r="AH50" s="85">
        <v>313.55603975420416</v>
      </c>
      <c r="AI50" s="85">
        <v>214.798</v>
      </c>
      <c r="AJ50" s="85">
        <v>169.40023307749439</v>
      </c>
      <c r="AK50" s="85">
        <v>0</v>
      </c>
      <c r="AL50" s="85">
        <v>682.95063697297826</v>
      </c>
      <c r="AM50" s="85">
        <v>416.00918342660549</v>
      </c>
      <c r="AN50" s="85">
        <v>14684.851973874776</v>
      </c>
      <c r="AO50" s="85">
        <v>11488.936456754052</v>
      </c>
      <c r="AP50" s="85">
        <v>3195.9155171207244</v>
      </c>
      <c r="AQ50" s="85">
        <v>14103.936100906963</v>
      </c>
      <c r="AR50" s="85">
        <v>5146.1949313883933</v>
      </c>
      <c r="AS50" s="85">
        <v>873.70345827670428</v>
      </c>
      <c r="AT50" s="22" t="s">
        <v>217</v>
      </c>
    </row>
    <row r="51" spans="1:46" s="23" customFormat="1" ht="20.25" customHeight="1" x14ac:dyDescent="0.2">
      <c r="A51" s="83"/>
      <c r="B51" s="21"/>
      <c r="C51" s="19" t="s">
        <v>165</v>
      </c>
      <c r="D51" s="84"/>
      <c r="E51" s="85">
        <v>6974.348581302801</v>
      </c>
      <c r="F51" s="85">
        <v>5354.5514710100879</v>
      </c>
      <c r="G51" s="85">
        <v>3102.7172661799068</v>
      </c>
      <c r="H51" s="85">
        <v>2888.8232310412295</v>
      </c>
      <c r="I51" s="85">
        <v>109.19657016763048</v>
      </c>
      <c r="J51" s="85">
        <v>1.8251504235064903E-2</v>
      </c>
      <c r="K51" s="85">
        <v>207.14226308705224</v>
      </c>
      <c r="L51" s="85">
        <v>29.694672603824401</v>
      </c>
      <c r="M51" s="85">
        <v>201.59152410714285</v>
      </c>
      <c r="N51" s="85">
        <v>8.2200000000000006</v>
      </c>
      <c r="O51" s="85">
        <v>26.504999999999999</v>
      </c>
      <c r="P51" s="85">
        <v>82.086790857132144</v>
      </c>
      <c r="Q51" s="85">
        <v>532.66452984696184</v>
      </c>
      <c r="R51" s="85">
        <v>44.777000000000001</v>
      </c>
      <c r="S51" s="85">
        <v>0</v>
      </c>
      <c r="T51" s="85">
        <v>97.594847749485325</v>
      </c>
      <c r="U51" s="22"/>
      <c r="V51" s="21"/>
      <c r="W51" s="19" t="s">
        <v>165</v>
      </c>
      <c r="X51" s="84"/>
      <c r="Y51" s="85">
        <v>2251.8342048301811</v>
      </c>
      <c r="Z51" s="85">
        <v>9.2391232390669131</v>
      </c>
      <c r="AA51" s="85">
        <v>5.0901217336160576</v>
      </c>
      <c r="AB51" s="85">
        <v>0</v>
      </c>
      <c r="AC51" s="85">
        <v>0</v>
      </c>
      <c r="AD51" s="85">
        <v>0</v>
      </c>
      <c r="AE51" s="85">
        <v>45.243885564532668</v>
      </c>
      <c r="AF51" s="85">
        <v>215.72744780125601</v>
      </c>
      <c r="AG51" s="85">
        <v>174.0543141080629</v>
      </c>
      <c r="AH51" s="85">
        <v>312.7866023006643</v>
      </c>
      <c r="AI51" s="85">
        <v>214.798</v>
      </c>
      <c r="AJ51" s="85">
        <v>152.93238036416162</v>
      </c>
      <c r="AK51" s="85">
        <v>0</v>
      </c>
      <c r="AL51" s="85">
        <v>682.95063697297837</v>
      </c>
      <c r="AM51" s="85">
        <v>416.00904392681559</v>
      </c>
      <c r="AN51" s="85">
        <v>13241.016423225827</v>
      </c>
      <c r="AO51" s="85">
        <v>10080.706965454017</v>
      </c>
      <c r="AP51" s="85">
        <v>3160.3094577718084</v>
      </c>
      <c r="AQ51" s="85">
        <v>14068.004511351903</v>
      </c>
      <c r="AR51" s="85">
        <v>5132.5770920159357</v>
      </c>
      <c r="AS51" s="85">
        <v>872.78165466828</v>
      </c>
      <c r="AT51" s="22"/>
    </row>
    <row r="52" spans="1:46" s="23" customFormat="1" ht="20.25" customHeight="1" x14ac:dyDescent="0.2">
      <c r="A52" s="83"/>
      <c r="B52" s="21">
        <v>22</v>
      </c>
      <c r="C52" s="19" t="s">
        <v>41</v>
      </c>
      <c r="D52" s="84"/>
      <c r="E52" s="85">
        <v>68391.828446605403</v>
      </c>
      <c r="F52" s="85">
        <v>62572.468820969931</v>
      </c>
      <c r="G52" s="85">
        <v>61219.164220076105</v>
      </c>
      <c r="H52" s="85">
        <v>47147.272663359043</v>
      </c>
      <c r="I52" s="85">
        <v>23987.8134887218</v>
      </c>
      <c r="J52" s="85">
        <v>100.401</v>
      </c>
      <c r="K52" s="85">
        <v>6935.2860569460645</v>
      </c>
      <c r="L52" s="85">
        <v>42653.556000000004</v>
      </c>
      <c r="M52" s="85">
        <v>2217.7570000000001</v>
      </c>
      <c r="N52" s="85">
        <v>0</v>
      </c>
      <c r="O52" s="85">
        <v>15.931999999999999</v>
      </c>
      <c r="P52" s="85">
        <v>381.92832213528737</v>
      </c>
      <c r="Q52" s="85">
        <v>1677.2347762998727</v>
      </c>
      <c r="R52" s="85">
        <v>0.66209503347227128</v>
      </c>
      <c r="S52" s="85">
        <v>9.0415094339622512E-3</v>
      </c>
      <c r="T52" s="85">
        <v>5.8932412289090456E-2</v>
      </c>
      <c r="U52" s="22" t="s">
        <v>218</v>
      </c>
      <c r="V52" s="21">
        <v>22</v>
      </c>
      <c r="W52" s="19" t="s">
        <v>41</v>
      </c>
      <c r="X52" s="84"/>
      <c r="Y52" s="85">
        <v>1353.3046008938231</v>
      </c>
      <c r="Z52" s="85">
        <v>0</v>
      </c>
      <c r="AA52" s="85">
        <v>5.1933114776050981</v>
      </c>
      <c r="AB52" s="85">
        <v>0</v>
      </c>
      <c r="AC52" s="85">
        <v>0</v>
      </c>
      <c r="AD52" s="85">
        <v>0</v>
      </c>
      <c r="AE52" s="85">
        <v>83.843039989952331</v>
      </c>
      <c r="AF52" s="85">
        <v>60.855715729666287</v>
      </c>
      <c r="AG52" s="85">
        <v>111.52744620260258</v>
      </c>
      <c r="AH52" s="85">
        <v>18.559940166437659</v>
      </c>
      <c r="AI52" s="85">
        <v>69.171999999999997</v>
      </c>
      <c r="AJ52" s="85">
        <v>291.4863338301252</v>
      </c>
      <c r="AK52" s="85">
        <v>4.2999999999999997E-2</v>
      </c>
      <c r="AL52" s="85">
        <v>677.92632725620228</v>
      </c>
      <c r="AM52" s="85">
        <v>8.6061578294081045</v>
      </c>
      <c r="AN52" s="85">
        <v>59527.332432799296</v>
      </c>
      <c r="AO52" s="85">
        <v>46434.260015269203</v>
      </c>
      <c r="AP52" s="85">
        <v>13093.072417530089</v>
      </c>
      <c r="AQ52" s="85">
        <v>7496.0651138814901</v>
      </c>
      <c r="AR52" s="85">
        <v>2696.1594111504287</v>
      </c>
      <c r="AS52" s="85">
        <v>564.57170433947283</v>
      </c>
      <c r="AT52" s="22" t="s">
        <v>218</v>
      </c>
    </row>
    <row r="53" spans="1:46" s="23" customFormat="1" ht="20.25" customHeight="1" x14ac:dyDescent="0.2">
      <c r="A53" s="83"/>
      <c r="B53" s="21"/>
      <c r="C53" s="19" t="s">
        <v>165</v>
      </c>
      <c r="D53" s="84"/>
      <c r="E53" s="85">
        <v>68234.769195033368</v>
      </c>
      <c r="F53" s="85">
        <v>62501.964797533794</v>
      </c>
      <c r="G53" s="85">
        <v>61213.028683342949</v>
      </c>
      <c r="H53" s="85">
        <v>47147.272663359043</v>
      </c>
      <c r="I53" s="85">
        <v>23986.109629313789</v>
      </c>
      <c r="J53" s="85">
        <v>100.401</v>
      </c>
      <c r="K53" s="85">
        <v>6935.2860569460645</v>
      </c>
      <c r="L53" s="85">
        <v>42653.556000000004</v>
      </c>
      <c r="M53" s="85">
        <v>2217.7570000000001</v>
      </c>
      <c r="N53" s="85">
        <v>0</v>
      </c>
      <c r="O53" s="85">
        <v>15.931999999999999</v>
      </c>
      <c r="P53" s="85">
        <v>381.92832213528737</v>
      </c>
      <c r="Q53" s="85">
        <v>1673.0644565864582</v>
      </c>
      <c r="R53" s="85">
        <v>0.66209503347227128</v>
      </c>
      <c r="S53" s="85">
        <v>9.0415094339622512E-3</v>
      </c>
      <c r="T53" s="85">
        <v>5.8932412289090456E-2</v>
      </c>
      <c r="U53" s="22"/>
      <c r="V53" s="21"/>
      <c r="W53" s="19" t="s">
        <v>165</v>
      </c>
      <c r="X53" s="84"/>
      <c r="Y53" s="85">
        <v>1288.9361141908514</v>
      </c>
      <c r="Z53" s="85">
        <v>0</v>
      </c>
      <c r="AA53" s="85">
        <v>2.5402159048287762</v>
      </c>
      <c r="AB53" s="85">
        <v>0</v>
      </c>
      <c r="AC53" s="85">
        <v>0</v>
      </c>
      <c r="AD53" s="85">
        <v>0</v>
      </c>
      <c r="AE53" s="85">
        <v>80.468263524533086</v>
      </c>
      <c r="AF53" s="85">
        <v>39.73939271514697</v>
      </c>
      <c r="AG53" s="85">
        <v>107.92733272115638</v>
      </c>
      <c r="AH53" s="85">
        <v>18.559940166437659</v>
      </c>
      <c r="AI53" s="85">
        <v>69.171999999999997</v>
      </c>
      <c r="AJ53" s="85">
        <v>266.29013625127681</v>
      </c>
      <c r="AK53" s="85">
        <v>4.2999999999999997E-2</v>
      </c>
      <c r="AL53" s="85">
        <v>677.92632725620228</v>
      </c>
      <c r="AM53" s="85">
        <v>7.5823201825575071</v>
      </c>
      <c r="AN53" s="85">
        <v>58612.964175127097</v>
      </c>
      <c r="AO53" s="85">
        <v>45525.515909794485</v>
      </c>
      <c r="AP53" s="85">
        <v>13087.448265332616</v>
      </c>
      <c r="AQ53" s="85">
        <v>7488.8934573222668</v>
      </c>
      <c r="AR53" s="85">
        <v>2694.1300203622282</v>
      </c>
      <c r="AS53" s="85">
        <v>562.61736127277595</v>
      </c>
      <c r="AT53" s="22"/>
    </row>
    <row r="54" spans="1:46" s="23" customFormat="1" ht="20.25" customHeight="1" x14ac:dyDescent="0.2">
      <c r="A54" s="83"/>
      <c r="B54" s="21">
        <v>23</v>
      </c>
      <c r="C54" s="19" t="s">
        <v>42</v>
      </c>
      <c r="D54" s="84"/>
      <c r="E54" s="85">
        <v>2507.6133474294284</v>
      </c>
      <c r="F54" s="85">
        <v>1313.0045803855267</v>
      </c>
      <c r="G54" s="85">
        <v>758.66117419449904</v>
      </c>
      <c r="H54" s="85">
        <v>35.521999999999998</v>
      </c>
      <c r="I54" s="85">
        <v>173.96322974107386</v>
      </c>
      <c r="J54" s="85">
        <v>0</v>
      </c>
      <c r="K54" s="85">
        <v>38.76700000000001</v>
      </c>
      <c r="L54" s="85">
        <v>262.54300000000001</v>
      </c>
      <c r="M54" s="85">
        <v>0</v>
      </c>
      <c r="N54" s="85">
        <v>0</v>
      </c>
      <c r="O54" s="85">
        <v>0</v>
      </c>
      <c r="P54" s="85">
        <v>107.89854507651503</v>
      </c>
      <c r="Q54" s="85">
        <v>346.68573819500176</v>
      </c>
      <c r="R54" s="85">
        <v>0</v>
      </c>
      <c r="S54" s="85">
        <v>0</v>
      </c>
      <c r="T54" s="85">
        <v>4.1186563703747197E-3</v>
      </c>
      <c r="U54" s="22" t="s">
        <v>219</v>
      </c>
      <c r="V54" s="21">
        <v>23</v>
      </c>
      <c r="W54" s="19" t="s">
        <v>42</v>
      </c>
      <c r="X54" s="84"/>
      <c r="Y54" s="85">
        <v>554.34340619102761</v>
      </c>
      <c r="Z54" s="85">
        <v>0</v>
      </c>
      <c r="AA54" s="85">
        <v>2.1626515053832382</v>
      </c>
      <c r="AB54" s="85">
        <v>0</v>
      </c>
      <c r="AC54" s="85">
        <v>0</v>
      </c>
      <c r="AD54" s="85">
        <v>0</v>
      </c>
      <c r="AE54" s="85">
        <v>47.107625560772341</v>
      </c>
      <c r="AF54" s="85">
        <v>16.661177123156165</v>
      </c>
      <c r="AG54" s="85">
        <v>127.19348879611037</v>
      </c>
      <c r="AH54" s="85">
        <v>74.259162903484224</v>
      </c>
      <c r="AI54" s="85">
        <v>36.39272301907625</v>
      </c>
      <c r="AJ54" s="85">
        <v>110.3840832304578</v>
      </c>
      <c r="AK54" s="85">
        <v>0</v>
      </c>
      <c r="AL54" s="85">
        <v>3.5152824160806646</v>
      </c>
      <c r="AM54" s="85">
        <v>92.258880352899538</v>
      </c>
      <c r="AN54" s="85">
        <v>12367.031948351123</v>
      </c>
      <c r="AO54" s="85">
        <v>11119.740287768891</v>
      </c>
      <c r="AP54" s="85">
        <v>1247.291660582232</v>
      </c>
      <c r="AQ54" s="85">
        <v>1009.0569991784556</v>
      </c>
      <c r="AR54" s="85">
        <v>328.32599552217323</v>
      </c>
      <c r="AS54" s="85">
        <v>164.97134729476184</v>
      </c>
      <c r="AT54" s="22" t="s">
        <v>219</v>
      </c>
    </row>
    <row r="55" spans="1:46" s="23" customFormat="1" ht="20.25" customHeight="1" x14ac:dyDescent="0.2">
      <c r="A55" s="83"/>
      <c r="B55" s="21"/>
      <c r="C55" s="19" t="s">
        <v>165</v>
      </c>
      <c r="D55" s="84"/>
      <c r="E55" s="85">
        <v>2419.6181844071857</v>
      </c>
      <c r="F55" s="85">
        <v>1261.3117979218705</v>
      </c>
      <c r="G55" s="85">
        <v>752.0596902478128</v>
      </c>
      <c r="H55" s="85">
        <v>35.521999999999998</v>
      </c>
      <c r="I55" s="85">
        <v>173.94079719930812</v>
      </c>
      <c r="J55" s="85">
        <v>0</v>
      </c>
      <c r="K55" s="85">
        <v>38.76700000000001</v>
      </c>
      <c r="L55" s="85">
        <v>262.54300000000001</v>
      </c>
      <c r="M55" s="85">
        <v>0</v>
      </c>
      <c r="N55" s="85">
        <v>0</v>
      </c>
      <c r="O55" s="85">
        <v>0</v>
      </c>
      <c r="P55" s="85">
        <v>107.89854507651503</v>
      </c>
      <c r="Q55" s="85">
        <v>340.98915553488763</v>
      </c>
      <c r="R55" s="85">
        <v>0</v>
      </c>
      <c r="S55" s="85">
        <v>0</v>
      </c>
      <c r="T55" s="85">
        <v>3.1668260068224074E-3</v>
      </c>
      <c r="U55" s="22"/>
      <c r="V55" s="21"/>
      <c r="W55" s="19" t="s">
        <v>165</v>
      </c>
      <c r="X55" s="84"/>
      <c r="Y55" s="85">
        <v>509.25210767405764</v>
      </c>
      <c r="Z55" s="85">
        <v>0</v>
      </c>
      <c r="AA55" s="85">
        <v>1.2311653289255047</v>
      </c>
      <c r="AB55" s="85">
        <v>0</v>
      </c>
      <c r="AC55" s="85">
        <v>0</v>
      </c>
      <c r="AD55" s="85">
        <v>0</v>
      </c>
      <c r="AE55" s="85">
        <v>45.269280713370485</v>
      </c>
      <c r="AF55" s="85">
        <v>13.532222844913154</v>
      </c>
      <c r="AG55" s="85">
        <v>111.36544374468679</v>
      </c>
      <c r="AH55" s="85">
        <v>74.259162903484224</v>
      </c>
      <c r="AI55" s="85">
        <v>36.39272301907625</v>
      </c>
      <c r="AJ55" s="85">
        <v>98.791403413233994</v>
      </c>
      <c r="AK55" s="85">
        <v>0</v>
      </c>
      <c r="AL55" s="85">
        <v>3.5152824160806642</v>
      </c>
      <c r="AM55" s="85">
        <v>84.222358037364813</v>
      </c>
      <c r="AN55" s="85">
        <v>11993.258004458603</v>
      </c>
      <c r="AO55" s="85">
        <v>10747.609945802895</v>
      </c>
      <c r="AP55" s="85">
        <v>1245.6480586557072</v>
      </c>
      <c r="AQ55" s="85">
        <v>971.04302833560018</v>
      </c>
      <c r="AR55" s="85">
        <v>313.78506338421283</v>
      </c>
      <c r="AS55" s="85">
        <v>164.34032008129049</v>
      </c>
      <c r="AT55" s="22"/>
    </row>
    <row r="56" spans="1:46" s="23" customFormat="1" ht="20.25" customHeight="1" x14ac:dyDescent="0.2">
      <c r="A56" s="83"/>
      <c r="B56" s="21">
        <v>24</v>
      </c>
      <c r="C56" s="19" t="s">
        <v>43</v>
      </c>
      <c r="D56" s="84"/>
      <c r="E56" s="85">
        <v>2061.8223925344892</v>
      </c>
      <c r="F56" s="85">
        <v>733.47680094226303</v>
      </c>
      <c r="G56" s="85">
        <v>392.29911760341173</v>
      </c>
      <c r="H56" s="85">
        <v>0</v>
      </c>
      <c r="I56" s="85">
        <v>0.17850269080784437</v>
      </c>
      <c r="J56" s="85">
        <v>9.9844325032970166E-3</v>
      </c>
      <c r="K56" s="85">
        <v>3.6573643049789704</v>
      </c>
      <c r="L56" s="85">
        <v>7.2689504130459149E-3</v>
      </c>
      <c r="M56" s="85">
        <v>0</v>
      </c>
      <c r="N56" s="85">
        <v>0</v>
      </c>
      <c r="O56" s="85">
        <v>0.44513780445714296</v>
      </c>
      <c r="P56" s="85">
        <v>10.787712957456636</v>
      </c>
      <c r="Q56" s="85">
        <v>323.1047965972221</v>
      </c>
      <c r="R56" s="85">
        <v>0</v>
      </c>
      <c r="S56" s="85">
        <v>0</v>
      </c>
      <c r="T56" s="85">
        <v>0.85200035160832033</v>
      </c>
      <c r="U56" s="22" t="s">
        <v>220</v>
      </c>
      <c r="V56" s="21">
        <v>24</v>
      </c>
      <c r="W56" s="19" t="s">
        <v>43</v>
      </c>
      <c r="X56" s="84"/>
      <c r="Y56" s="85">
        <v>341.17768333885124</v>
      </c>
      <c r="Z56" s="85">
        <v>0</v>
      </c>
      <c r="AA56" s="85">
        <v>37.484806761245963</v>
      </c>
      <c r="AB56" s="85">
        <v>0</v>
      </c>
      <c r="AC56" s="85">
        <v>0</v>
      </c>
      <c r="AD56" s="85">
        <v>0</v>
      </c>
      <c r="AE56" s="85">
        <v>50.27361129957616</v>
      </c>
      <c r="AF56" s="85">
        <v>29.58952005742043</v>
      </c>
      <c r="AG56" s="85">
        <v>28.980206829495916</v>
      </c>
      <c r="AH56" s="85">
        <v>0</v>
      </c>
      <c r="AI56" s="85">
        <v>2.9143302180333574E-2</v>
      </c>
      <c r="AJ56" s="85">
        <v>152.69758769174527</v>
      </c>
      <c r="AK56" s="85">
        <v>0</v>
      </c>
      <c r="AL56" s="85">
        <v>0</v>
      </c>
      <c r="AM56" s="85">
        <v>0.34512973213359832</v>
      </c>
      <c r="AN56" s="85">
        <v>12280.752046403928</v>
      </c>
      <c r="AO56" s="85">
        <v>12097.643300531023</v>
      </c>
      <c r="AP56" s="85">
        <v>183.10874587290527</v>
      </c>
      <c r="AQ56" s="85">
        <v>6416.8040122609809</v>
      </c>
      <c r="AR56" s="85">
        <v>2213.3486072428914</v>
      </c>
      <c r="AS56" s="85">
        <v>726.55764898052473</v>
      </c>
      <c r="AT56" s="22" t="s">
        <v>220</v>
      </c>
    </row>
    <row r="57" spans="1:46" s="23" customFormat="1" ht="20.25" customHeight="1" x14ac:dyDescent="0.2">
      <c r="A57" s="83"/>
      <c r="B57" s="21"/>
      <c r="C57" s="19" t="s">
        <v>165</v>
      </c>
      <c r="D57" s="84"/>
      <c r="E57" s="85">
        <v>1778.2465123204001</v>
      </c>
      <c r="F57" s="85">
        <v>644.23692830994912</v>
      </c>
      <c r="G57" s="85">
        <v>371.98626778776264</v>
      </c>
      <c r="H57" s="85">
        <v>0</v>
      </c>
      <c r="I57" s="85">
        <v>0.17590870182279322</v>
      </c>
      <c r="J57" s="85">
        <v>0</v>
      </c>
      <c r="K57" s="85">
        <v>3.6573643049789704</v>
      </c>
      <c r="L57" s="85">
        <v>7.2689504130459149E-3</v>
      </c>
      <c r="M57" s="85">
        <v>0</v>
      </c>
      <c r="N57" s="85">
        <v>0</v>
      </c>
      <c r="O57" s="85">
        <v>0.44513780445714296</v>
      </c>
      <c r="P57" s="85">
        <v>10.707693707418867</v>
      </c>
      <c r="Q57" s="85">
        <v>306.20434297471013</v>
      </c>
      <c r="R57" s="85">
        <v>0</v>
      </c>
      <c r="S57" s="85">
        <v>0</v>
      </c>
      <c r="T57" s="85">
        <v>0.19659382140969886</v>
      </c>
      <c r="U57" s="22"/>
      <c r="V57" s="21"/>
      <c r="W57" s="19" t="s">
        <v>165</v>
      </c>
      <c r="X57" s="84"/>
      <c r="Y57" s="85">
        <v>272.25066052218654</v>
      </c>
      <c r="Z57" s="85">
        <v>0</v>
      </c>
      <c r="AA57" s="85">
        <v>13.985038683163792</v>
      </c>
      <c r="AB57" s="85">
        <v>0</v>
      </c>
      <c r="AC57" s="85">
        <v>0</v>
      </c>
      <c r="AD57" s="85">
        <v>0</v>
      </c>
      <c r="AE57" s="85">
        <v>32.644514502218833</v>
      </c>
      <c r="AF57" s="85">
        <v>20.5929015524591</v>
      </c>
      <c r="AG57" s="85">
        <v>25.074562687958114</v>
      </c>
      <c r="AH57" s="85">
        <v>0</v>
      </c>
      <c r="AI57" s="85">
        <v>2.9143302180333574E-2</v>
      </c>
      <c r="AJ57" s="85">
        <v>138.63288170468419</v>
      </c>
      <c r="AK57" s="85">
        <v>0</v>
      </c>
      <c r="AL57" s="85">
        <v>0</v>
      </c>
      <c r="AM57" s="85">
        <v>0.3328878618288999</v>
      </c>
      <c r="AN57" s="85">
        <v>10234.93284923252</v>
      </c>
      <c r="AO57" s="85">
        <v>10102.181540562075</v>
      </c>
      <c r="AP57" s="85">
        <v>132.75130867044533</v>
      </c>
      <c r="AQ57" s="85">
        <v>6374.9845089013215</v>
      </c>
      <c r="AR57" s="85">
        <v>2200.9286204226592</v>
      </c>
      <c r="AS57" s="85">
        <v>716.66840035098289</v>
      </c>
      <c r="AT57" s="22"/>
    </row>
    <row r="58" spans="1:46" s="23" customFormat="1" ht="20.25" customHeight="1" x14ac:dyDescent="0.2">
      <c r="A58" s="83"/>
      <c r="B58" s="21">
        <v>25</v>
      </c>
      <c r="C58" s="19" t="s">
        <v>244</v>
      </c>
      <c r="D58" s="84"/>
      <c r="E58" s="85">
        <v>857.55145809661235</v>
      </c>
      <c r="F58" s="85">
        <v>272.96780847233032</v>
      </c>
      <c r="G58" s="85">
        <v>187.3499910520419</v>
      </c>
      <c r="H58" s="85">
        <v>0</v>
      </c>
      <c r="I58" s="85">
        <v>6.5564503075404952</v>
      </c>
      <c r="J58" s="85">
        <v>0</v>
      </c>
      <c r="K58" s="85">
        <v>0</v>
      </c>
      <c r="L58" s="85">
        <v>0</v>
      </c>
      <c r="M58" s="85">
        <v>0</v>
      </c>
      <c r="N58" s="85">
        <v>0</v>
      </c>
      <c r="O58" s="85">
        <v>3.8050595767950474E-3</v>
      </c>
      <c r="P58" s="85">
        <v>3.0583493352101132</v>
      </c>
      <c r="Q58" s="85">
        <v>153.93392475509043</v>
      </c>
      <c r="R58" s="85">
        <v>0</v>
      </c>
      <c r="S58" s="85">
        <v>0</v>
      </c>
      <c r="T58" s="85">
        <v>3.0571094489316051E-4</v>
      </c>
      <c r="U58" s="22" t="s">
        <v>222</v>
      </c>
      <c r="V58" s="21">
        <v>25</v>
      </c>
      <c r="W58" s="19" t="s">
        <v>175</v>
      </c>
      <c r="X58" s="84"/>
      <c r="Y58" s="85">
        <v>85.617817420288418</v>
      </c>
      <c r="Z58" s="85">
        <v>0</v>
      </c>
      <c r="AA58" s="85">
        <v>7.0367030315806645</v>
      </c>
      <c r="AB58" s="85">
        <v>0</v>
      </c>
      <c r="AC58" s="85">
        <v>0</v>
      </c>
      <c r="AD58" s="85">
        <v>0</v>
      </c>
      <c r="AE58" s="85">
        <v>18.915115518677535</v>
      </c>
      <c r="AF58" s="85">
        <v>7.2321465487353542</v>
      </c>
      <c r="AG58" s="85">
        <v>11.376368686839816</v>
      </c>
      <c r="AH58" s="85">
        <v>1.1924874744497049E-3</v>
      </c>
      <c r="AI58" s="85">
        <v>0</v>
      </c>
      <c r="AJ58" s="85">
        <v>32.105922264098361</v>
      </c>
      <c r="AK58" s="85">
        <v>3.9267947958212777E-5</v>
      </c>
      <c r="AL58" s="85">
        <v>1.0489148536285315E-2</v>
      </c>
      <c r="AM58" s="85">
        <v>0.29077258702032699</v>
      </c>
      <c r="AN58" s="85">
        <v>6075.0382073626761</v>
      </c>
      <c r="AO58" s="85">
        <v>5974.1662978092645</v>
      </c>
      <c r="AP58" s="85">
        <v>100.87190955341106</v>
      </c>
      <c r="AQ58" s="85">
        <v>410.22048746016844</v>
      </c>
      <c r="AR58" s="85">
        <v>109.52262741924505</v>
      </c>
      <c r="AS58" s="85">
        <v>128.65131650810756</v>
      </c>
      <c r="AT58" s="22" t="s">
        <v>222</v>
      </c>
    </row>
    <row r="59" spans="1:46" s="23" customFormat="1" ht="20.25" customHeight="1" x14ac:dyDescent="0.2">
      <c r="A59" s="83"/>
      <c r="B59" s="21"/>
      <c r="C59" s="19" t="s">
        <v>165</v>
      </c>
      <c r="D59" s="84"/>
      <c r="E59" s="85">
        <v>775.9755536293784</v>
      </c>
      <c r="F59" s="85">
        <v>258.81788510818643</v>
      </c>
      <c r="G59" s="85">
        <v>183.89237187639836</v>
      </c>
      <c r="H59" s="85">
        <v>0</v>
      </c>
      <c r="I59" s="85">
        <v>6.5564503075404952</v>
      </c>
      <c r="J59" s="85">
        <v>0</v>
      </c>
      <c r="K59" s="85">
        <v>0</v>
      </c>
      <c r="L59" s="85">
        <v>0</v>
      </c>
      <c r="M59" s="85">
        <v>0</v>
      </c>
      <c r="N59" s="85">
        <v>0</v>
      </c>
      <c r="O59" s="85">
        <v>3.8050595767950474E-3</v>
      </c>
      <c r="P59" s="85">
        <v>3.0583493352101141</v>
      </c>
      <c r="Q59" s="85">
        <v>150.9419753822788</v>
      </c>
      <c r="R59" s="85">
        <v>0</v>
      </c>
      <c r="S59" s="85">
        <v>0</v>
      </c>
      <c r="T59" s="85">
        <v>3.0571094489316051E-4</v>
      </c>
      <c r="U59" s="22"/>
      <c r="V59" s="21"/>
      <c r="W59" s="19" t="s">
        <v>165</v>
      </c>
      <c r="X59" s="84"/>
      <c r="Y59" s="85">
        <v>74.925513231788088</v>
      </c>
      <c r="Z59" s="85">
        <v>0</v>
      </c>
      <c r="AA59" s="85">
        <v>3.4747885456271224</v>
      </c>
      <c r="AB59" s="85">
        <v>0</v>
      </c>
      <c r="AC59" s="85">
        <v>0</v>
      </c>
      <c r="AD59" s="85">
        <v>0</v>
      </c>
      <c r="AE59" s="85">
        <v>16.602279695001027</v>
      </c>
      <c r="AF59" s="85">
        <v>5.5160902006098391</v>
      </c>
      <c r="AG59" s="85">
        <v>9.927023457148163</v>
      </c>
      <c r="AH59" s="85">
        <v>1.1924874744497049E-3</v>
      </c>
      <c r="AI59" s="85">
        <v>0</v>
      </c>
      <c r="AJ59" s="85">
        <v>30.466001459345922</v>
      </c>
      <c r="AK59" s="85">
        <v>3.9267947958212777E-5</v>
      </c>
      <c r="AL59" s="85">
        <v>1.0489148536285315E-2</v>
      </c>
      <c r="AM59" s="85">
        <v>0.27565723287331212</v>
      </c>
      <c r="AN59" s="85">
        <v>5363.3248888130147</v>
      </c>
      <c r="AO59" s="85">
        <v>5272.2809347446409</v>
      </c>
      <c r="AP59" s="85">
        <v>91.04395406837385</v>
      </c>
      <c r="AQ59" s="85">
        <v>402.56801463982094</v>
      </c>
      <c r="AR59" s="85">
        <v>108.50122899294108</v>
      </c>
      <c r="AS59" s="85">
        <v>123.62473310333495</v>
      </c>
      <c r="AT59" s="22"/>
    </row>
    <row r="60" spans="1:46" s="23" customFormat="1" ht="20.25" customHeight="1" x14ac:dyDescent="0.2">
      <c r="A60" s="83"/>
      <c r="B60" s="21">
        <v>26</v>
      </c>
      <c r="C60" s="19" t="s">
        <v>245</v>
      </c>
      <c r="D60" s="84"/>
      <c r="E60" s="85">
        <v>1180.464858580101</v>
      </c>
      <c r="F60" s="85">
        <v>228.77878335400032</v>
      </c>
      <c r="G60" s="85">
        <v>70.742701890679356</v>
      </c>
      <c r="H60" s="85">
        <v>0</v>
      </c>
      <c r="I60" s="85">
        <v>0</v>
      </c>
      <c r="J60" s="85">
        <v>0</v>
      </c>
      <c r="K60" s="85">
        <v>1.7762149542009844E-3</v>
      </c>
      <c r="L60" s="85">
        <v>0</v>
      </c>
      <c r="M60" s="85">
        <v>0</v>
      </c>
      <c r="N60" s="85">
        <v>0</v>
      </c>
      <c r="O60" s="85">
        <v>3.5002943425362998E-3</v>
      </c>
      <c r="P60" s="85">
        <v>2.1178685489691982</v>
      </c>
      <c r="Q60" s="85">
        <v>58.157542019498649</v>
      </c>
      <c r="R60" s="85">
        <v>0</v>
      </c>
      <c r="S60" s="85">
        <v>0</v>
      </c>
      <c r="T60" s="85">
        <v>0.48959437645328341</v>
      </c>
      <c r="U60" s="22" t="s">
        <v>224</v>
      </c>
      <c r="V60" s="21">
        <v>26</v>
      </c>
      <c r="W60" s="19" t="s">
        <v>176</v>
      </c>
      <c r="X60" s="84"/>
      <c r="Y60" s="85">
        <v>158.03608146332098</v>
      </c>
      <c r="Z60" s="85">
        <v>0</v>
      </c>
      <c r="AA60" s="85">
        <v>16.767219810194351</v>
      </c>
      <c r="AB60" s="85">
        <v>0</v>
      </c>
      <c r="AC60" s="85">
        <v>0</v>
      </c>
      <c r="AD60" s="85">
        <v>0</v>
      </c>
      <c r="AE60" s="85">
        <v>47.199148228408859</v>
      </c>
      <c r="AF60" s="85">
        <v>12.851804067743032</v>
      </c>
      <c r="AG60" s="85">
        <v>26.242696242711009</v>
      </c>
      <c r="AH60" s="85">
        <v>0</v>
      </c>
      <c r="AI60" s="85">
        <v>2.8947368421052594E-3</v>
      </c>
      <c r="AJ60" s="85">
        <v>44.275872219149932</v>
      </c>
      <c r="AK60" s="85">
        <v>2.0553556303371497E-3</v>
      </c>
      <c r="AL60" s="85">
        <v>0</v>
      </c>
      <c r="AM60" s="85">
        <v>0.30308799410689524</v>
      </c>
      <c r="AN60" s="85">
        <v>9954.2195059784426</v>
      </c>
      <c r="AO60" s="85">
        <v>9797.3570561363613</v>
      </c>
      <c r="AP60" s="85">
        <v>156.86244984208113</v>
      </c>
      <c r="AQ60" s="85">
        <v>436.6187926455604</v>
      </c>
      <c r="AR60" s="85">
        <v>157.5292347397812</v>
      </c>
      <c r="AS60" s="85">
        <v>31.630553488336133</v>
      </c>
      <c r="AT60" s="22" t="s">
        <v>224</v>
      </c>
    </row>
    <row r="61" spans="1:46" s="23" customFormat="1" ht="20.25" customHeight="1" x14ac:dyDescent="0.2">
      <c r="A61" s="83"/>
      <c r="B61" s="21"/>
      <c r="C61" s="19" t="s">
        <v>165</v>
      </c>
      <c r="D61" s="84"/>
      <c r="E61" s="85">
        <v>964.48519180654159</v>
      </c>
      <c r="F61" s="85">
        <v>192.43367635529518</v>
      </c>
      <c r="G61" s="85">
        <v>63.717867866420036</v>
      </c>
      <c r="H61" s="85">
        <v>0</v>
      </c>
      <c r="I61" s="85">
        <v>0</v>
      </c>
      <c r="J61" s="85">
        <v>0</v>
      </c>
      <c r="K61" s="85">
        <v>1.7762149542009844E-3</v>
      </c>
      <c r="L61" s="85">
        <v>0</v>
      </c>
      <c r="M61" s="85">
        <v>0</v>
      </c>
      <c r="N61" s="85">
        <v>0</v>
      </c>
      <c r="O61" s="85">
        <v>3.5002943425362998E-3</v>
      </c>
      <c r="P61" s="85">
        <v>2.1178685489691982</v>
      </c>
      <c r="Q61" s="85">
        <v>52.088040644071242</v>
      </c>
      <c r="R61" s="85">
        <v>0</v>
      </c>
      <c r="S61" s="85">
        <v>0</v>
      </c>
      <c r="T61" s="85">
        <v>0.47892460676873022</v>
      </c>
      <c r="U61" s="22"/>
      <c r="V61" s="21"/>
      <c r="W61" s="19" t="s">
        <v>165</v>
      </c>
      <c r="X61" s="84"/>
      <c r="Y61" s="85">
        <v>128.71580848887515</v>
      </c>
      <c r="Z61" s="85">
        <v>0</v>
      </c>
      <c r="AA61" s="85">
        <v>8.9312286182436633</v>
      </c>
      <c r="AB61" s="85">
        <v>0</v>
      </c>
      <c r="AC61" s="85">
        <v>0</v>
      </c>
      <c r="AD61" s="85">
        <v>0</v>
      </c>
      <c r="AE61" s="85">
        <v>34.059797200039142</v>
      </c>
      <c r="AF61" s="85">
        <v>9.2995584107783529</v>
      </c>
      <c r="AG61" s="85">
        <v>24.775527303487308</v>
      </c>
      <c r="AH61" s="85">
        <v>0</v>
      </c>
      <c r="AI61" s="85">
        <v>2.8947368421052594E-3</v>
      </c>
      <c r="AJ61" s="85">
        <v>40.640431506660256</v>
      </c>
      <c r="AK61" s="85">
        <v>2.0553556303371497E-3</v>
      </c>
      <c r="AL61" s="85">
        <v>0</v>
      </c>
      <c r="AM61" s="85">
        <v>0.2662515594476636</v>
      </c>
      <c r="AN61" s="85">
        <v>8053.6217718063608</v>
      </c>
      <c r="AO61" s="85">
        <v>7926.0338233217544</v>
      </c>
      <c r="AP61" s="85">
        <v>127.58794848460639</v>
      </c>
      <c r="AQ61" s="85">
        <v>432.32135568619179</v>
      </c>
      <c r="AR61" s="85">
        <v>156.60669775635145</v>
      </c>
      <c r="AS61" s="85">
        <v>29.704845364531295</v>
      </c>
      <c r="AT61" s="22"/>
    </row>
    <row r="62" spans="1:46" s="23" customFormat="1" ht="20.25" customHeight="1" x14ac:dyDescent="0.2">
      <c r="A62" s="83"/>
      <c r="B62" s="21">
        <v>27</v>
      </c>
      <c r="C62" s="19" t="s">
        <v>246</v>
      </c>
      <c r="D62" s="84"/>
      <c r="E62" s="85">
        <v>458.40491938652104</v>
      </c>
      <c r="F62" s="85">
        <v>79.889729900748591</v>
      </c>
      <c r="G62" s="85">
        <v>42.287905051372114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v>1.1747291805145469E-2</v>
      </c>
      <c r="P62" s="85">
        <v>0.44603594475181685</v>
      </c>
      <c r="Q62" s="85">
        <v>36.027411846986823</v>
      </c>
      <c r="R62" s="85">
        <v>0</v>
      </c>
      <c r="S62" s="85">
        <v>0</v>
      </c>
      <c r="T62" s="85">
        <v>3.6336284697783671E-5</v>
      </c>
      <c r="U62" s="22" t="s">
        <v>226</v>
      </c>
      <c r="V62" s="21">
        <v>27</v>
      </c>
      <c r="W62" s="19" t="s">
        <v>177</v>
      </c>
      <c r="X62" s="84"/>
      <c r="Y62" s="85">
        <v>37.601824849376477</v>
      </c>
      <c r="Z62" s="85">
        <v>0</v>
      </c>
      <c r="AA62" s="85">
        <v>3.0377035179795766</v>
      </c>
      <c r="AB62" s="85">
        <v>0</v>
      </c>
      <c r="AC62" s="85">
        <v>0</v>
      </c>
      <c r="AD62" s="85">
        <v>0</v>
      </c>
      <c r="AE62" s="85">
        <v>11.448786289428615</v>
      </c>
      <c r="AF62" s="85">
        <v>1.2827119077428633</v>
      </c>
      <c r="AG62" s="85">
        <v>6.1271645949878062</v>
      </c>
      <c r="AH62" s="85">
        <v>0</v>
      </c>
      <c r="AI62" s="85">
        <v>0</v>
      </c>
      <c r="AJ62" s="85">
        <v>12.489736779662982</v>
      </c>
      <c r="AK62" s="85">
        <v>0</v>
      </c>
      <c r="AL62" s="85">
        <v>0</v>
      </c>
      <c r="AM62" s="85">
        <v>8.8823161076351399E-3</v>
      </c>
      <c r="AN62" s="85">
        <v>3391.6769347786744</v>
      </c>
      <c r="AO62" s="85">
        <v>3342.405705148296</v>
      </c>
      <c r="AP62" s="85">
        <v>49.271229630378201</v>
      </c>
      <c r="AQ62" s="85">
        <v>2216.391054905931</v>
      </c>
      <c r="AR62" s="85">
        <v>798.36813767147044</v>
      </c>
      <c r="AS62" s="85">
        <v>163.88501176478408</v>
      </c>
      <c r="AT62" s="22" t="s">
        <v>226</v>
      </c>
    </row>
    <row r="63" spans="1:46" s="23" customFormat="1" ht="20.25" customHeight="1" x14ac:dyDescent="0.2">
      <c r="A63" s="83"/>
      <c r="B63" s="21"/>
      <c r="C63" s="19" t="s">
        <v>165</v>
      </c>
      <c r="D63" s="84"/>
      <c r="E63" s="85">
        <v>424.17552774895023</v>
      </c>
      <c r="F63" s="85">
        <v>73.06598038626332</v>
      </c>
      <c r="G63" s="85">
        <v>39.816008274356534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  <c r="M63" s="85">
        <v>0</v>
      </c>
      <c r="N63" s="85">
        <v>0</v>
      </c>
      <c r="O63" s="85">
        <v>0</v>
      </c>
      <c r="P63" s="85">
        <v>5.5167953707841048E-2</v>
      </c>
      <c r="Q63" s="85">
        <v>34.385099841689033</v>
      </c>
      <c r="R63" s="85">
        <v>0</v>
      </c>
      <c r="S63" s="85">
        <v>0</v>
      </c>
      <c r="T63" s="85">
        <v>1.5986313478629752E-5</v>
      </c>
      <c r="U63" s="22"/>
      <c r="V63" s="21"/>
      <c r="W63" s="19" t="s">
        <v>165</v>
      </c>
      <c r="X63" s="84"/>
      <c r="Y63" s="85">
        <v>33.249972111906793</v>
      </c>
      <c r="Z63" s="85">
        <v>0</v>
      </c>
      <c r="AA63" s="85">
        <v>1.6760635294410751</v>
      </c>
      <c r="AB63" s="85">
        <v>0</v>
      </c>
      <c r="AC63" s="85">
        <v>0</v>
      </c>
      <c r="AD63" s="85">
        <v>0</v>
      </c>
      <c r="AE63" s="85">
        <v>9.7459206199539885</v>
      </c>
      <c r="AF63" s="85">
        <v>1.078202534170192</v>
      </c>
      <c r="AG63" s="85">
        <v>5.8814582891157805</v>
      </c>
      <c r="AH63" s="85">
        <v>0</v>
      </c>
      <c r="AI63" s="85">
        <v>0</v>
      </c>
      <c r="AJ63" s="85">
        <v>11.675283560780576</v>
      </c>
      <c r="AK63" s="85">
        <v>0</v>
      </c>
      <c r="AL63" s="85">
        <v>0</v>
      </c>
      <c r="AM63" s="85">
        <v>8.8823161076351399E-3</v>
      </c>
      <c r="AN63" s="85">
        <v>3101.8986069905377</v>
      </c>
      <c r="AO63" s="85">
        <v>3056.5014427852416</v>
      </c>
      <c r="AP63" s="85">
        <v>45.397164205296576</v>
      </c>
      <c r="AQ63" s="85">
        <v>2215.0761055944054</v>
      </c>
      <c r="AR63" s="85">
        <v>798.09471538278638</v>
      </c>
      <c r="AS63" s="85">
        <v>163.27299744448976</v>
      </c>
      <c r="AT63" s="22"/>
    </row>
    <row r="64" spans="1:46" s="23" customFormat="1" ht="20.25" customHeight="1" x14ac:dyDescent="0.2">
      <c r="A64" s="83"/>
      <c r="B64" s="21">
        <v>28</v>
      </c>
      <c r="C64" s="19" t="s">
        <v>247</v>
      </c>
      <c r="D64" s="84"/>
      <c r="E64" s="85">
        <v>2978.016470371334</v>
      </c>
      <c r="F64" s="85">
        <v>309.09718995252905</v>
      </c>
      <c r="G64" s="85">
        <v>209.9008396112576</v>
      </c>
      <c r="H64" s="85">
        <v>0</v>
      </c>
      <c r="I64" s="85">
        <v>3.8245147544860189E-4</v>
      </c>
      <c r="J64" s="85">
        <v>0</v>
      </c>
      <c r="K64" s="85">
        <v>0</v>
      </c>
      <c r="L64" s="85">
        <v>0</v>
      </c>
      <c r="M64" s="85">
        <v>0</v>
      </c>
      <c r="N64" s="85">
        <v>0</v>
      </c>
      <c r="O64" s="85">
        <v>1.4978330607432198</v>
      </c>
      <c r="P64" s="85">
        <v>12.044148574834821</v>
      </c>
      <c r="Q64" s="85">
        <v>165.11787745708975</v>
      </c>
      <c r="R64" s="85">
        <v>0</v>
      </c>
      <c r="S64" s="85">
        <v>0</v>
      </c>
      <c r="T64" s="85">
        <v>0.13341481897187651</v>
      </c>
      <c r="U64" s="22" t="s">
        <v>228</v>
      </c>
      <c r="V64" s="21">
        <v>28</v>
      </c>
      <c r="W64" s="19" t="s">
        <v>178</v>
      </c>
      <c r="X64" s="84"/>
      <c r="Y64" s="85">
        <v>99.196350341271454</v>
      </c>
      <c r="Z64" s="85">
        <v>0</v>
      </c>
      <c r="AA64" s="85">
        <v>3.1026489138277751</v>
      </c>
      <c r="AB64" s="85">
        <v>0</v>
      </c>
      <c r="AC64" s="85">
        <v>0</v>
      </c>
      <c r="AD64" s="85">
        <v>0</v>
      </c>
      <c r="AE64" s="85">
        <v>15.49859748417321</v>
      </c>
      <c r="AF64" s="85">
        <v>1.1670687431708426</v>
      </c>
      <c r="AG64" s="85">
        <v>27.162246485267868</v>
      </c>
      <c r="AH64" s="85">
        <v>4.6952209090948821E-4</v>
      </c>
      <c r="AI64" s="85">
        <v>0.52500000000000002</v>
      </c>
      <c r="AJ64" s="85">
        <v>39.686276716293023</v>
      </c>
      <c r="AK64" s="85">
        <v>0</v>
      </c>
      <c r="AL64" s="85">
        <v>0</v>
      </c>
      <c r="AM64" s="85">
        <v>1.3956143966001068E-2</v>
      </c>
      <c r="AN64" s="85">
        <v>26681.407875844856</v>
      </c>
      <c r="AO64" s="85">
        <v>25542.234877727617</v>
      </c>
      <c r="AP64" s="85">
        <v>1139.1729981172384</v>
      </c>
      <c r="AQ64" s="85">
        <v>5668.0064147933253</v>
      </c>
      <c r="AR64" s="85">
        <v>1646.1477386950944</v>
      </c>
      <c r="AS64" s="85">
        <v>1435.9635486673649</v>
      </c>
      <c r="AT64" s="22" t="s">
        <v>228</v>
      </c>
    </row>
    <row r="65" spans="1:46" s="23" customFormat="1" ht="20.25" customHeight="1" x14ac:dyDescent="0.2">
      <c r="A65" s="83"/>
      <c r="B65" s="21"/>
      <c r="C65" s="19" t="s">
        <v>165</v>
      </c>
      <c r="D65" s="84"/>
      <c r="E65" s="85">
        <v>2925.806159235729</v>
      </c>
      <c r="F65" s="85">
        <v>304.47367362269426</v>
      </c>
      <c r="G65" s="85">
        <v>208.78740696133863</v>
      </c>
      <c r="H65" s="85">
        <v>0</v>
      </c>
      <c r="I65" s="85">
        <v>0</v>
      </c>
      <c r="J65" s="85">
        <v>0</v>
      </c>
      <c r="K65" s="85">
        <v>0</v>
      </c>
      <c r="L65" s="85">
        <v>0</v>
      </c>
      <c r="M65" s="85">
        <v>0</v>
      </c>
      <c r="N65" s="85">
        <v>0</v>
      </c>
      <c r="O65" s="85">
        <v>1.4978330607432198</v>
      </c>
      <c r="P65" s="85">
        <v>12.044148574834821</v>
      </c>
      <c r="Q65" s="85">
        <v>164.16271800735743</v>
      </c>
      <c r="R65" s="85">
        <v>0</v>
      </c>
      <c r="S65" s="85">
        <v>0</v>
      </c>
      <c r="T65" s="85">
        <v>0.12409895447652428</v>
      </c>
      <c r="U65" s="22"/>
      <c r="V65" s="21"/>
      <c r="W65" s="19" t="s">
        <v>165</v>
      </c>
      <c r="X65" s="84"/>
      <c r="Y65" s="85">
        <v>95.686266661355646</v>
      </c>
      <c r="Z65" s="85">
        <v>0</v>
      </c>
      <c r="AA65" s="85">
        <v>2.1219239076321439</v>
      </c>
      <c r="AB65" s="85">
        <v>0</v>
      </c>
      <c r="AC65" s="85">
        <v>0</v>
      </c>
      <c r="AD65" s="85">
        <v>0</v>
      </c>
      <c r="AE65" s="85">
        <v>14.380316499701566</v>
      </c>
      <c r="AF65" s="85">
        <v>0.80357911870823584</v>
      </c>
      <c r="AG65" s="85">
        <v>26.988642386083033</v>
      </c>
      <c r="AH65" s="85">
        <v>4.6952209090948821E-4</v>
      </c>
      <c r="AI65" s="85">
        <v>0.52500000000000002</v>
      </c>
      <c r="AJ65" s="85">
        <v>38.895713177695555</v>
      </c>
      <c r="AK65" s="85">
        <v>0</v>
      </c>
      <c r="AL65" s="85">
        <v>0</v>
      </c>
      <c r="AM65" s="85">
        <v>1.3956143966001068E-2</v>
      </c>
      <c r="AN65" s="85">
        <v>26179.90638350066</v>
      </c>
      <c r="AO65" s="85">
        <v>25044.424080513356</v>
      </c>
      <c r="AP65" s="85">
        <v>1135.4823029873053</v>
      </c>
      <c r="AQ65" s="85">
        <v>5659.7263948290292</v>
      </c>
      <c r="AR65" s="85">
        <v>1643.7750391927304</v>
      </c>
      <c r="AS65" s="85">
        <v>1433.7834465697356</v>
      </c>
      <c r="AT65" s="22"/>
    </row>
    <row r="66" spans="1:46" s="23" customFormat="1" ht="20.25" customHeight="1" x14ac:dyDescent="0.2">
      <c r="A66" s="83"/>
      <c r="B66" s="21">
        <v>29</v>
      </c>
      <c r="C66" s="19" t="s">
        <v>248</v>
      </c>
      <c r="D66" s="84"/>
      <c r="E66" s="85">
        <v>967.01947993736883</v>
      </c>
      <c r="F66" s="85">
        <v>189.91759351851482</v>
      </c>
      <c r="G66" s="85">
        <v>105.9188066707023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  <c r="M66" s="85">
        <v>0</v>
      </c>
      <c r="N66" s="85">
        <v>0</v>
      </c>
      <c r="O66" s="85">
        <v>0</v>
      </c>
      <c r="P66" s="85">
        <v>8.2465245836280197</v>
      </c>
      <c r="Q66" s="85">
        <v>81.412468488002773</v>
      </c>
      <c r="R66" s="85">
        <v>0</v>
      </c>
      <c r="S66" s="85">
        <v>0</v>
      </c>
      <c r="T66" s="85">
        <v>1.868216333582475E-3</v>
      </c>
      <c r="U66" s="24">
        <v>29</v>
      </c>
      <c r="V66" s="21">
        <v>29</v>
      </c>
      <c r="W66" s="19" t="s">
        <v>179</v>
      </c>
      <c r="X66" s="84"/>
      <c r="Y66" s="85">
        <v>83.998786847812539</v>
      </c>
      <c r="Z66" s="85">
        <v>0</v>
      </c>
      <c r="AA66" s="85">
        <v>10.734447411909287</v>
      </c>
      <c r="AB66" s="85">
        <v>0</v>
      </c>
      <c r="AC66" s="85">
        <v>0</v>
      </c>
      <c r="AD66" s="85">
        <v>0</v>
      </c>
      <c r="AE66" s="85">
        <v>18.727878766822936</v>
      </c>
      <c r="AF66" s="85">
        <v>2.9596352875002849</v>
      </c>
      <c r="AG66" s="85">
        <v>10.544349425354337</v>
      </c>
      <c r="AH66" s="85">
        <v>2.7919795763010808E-2</v>
      </c>
      <c r="AI66" s="85">
        <v>8.0000000000000002E-3</v>
      </c>
      <c r="AJ66" s="85">
        <v>32.596320037024043</v>
      </c>
      <c r="AK66" s="85">
        <v>0</v>
      </c>
      <c r="AL66" s="85">
        <v>0</v>
      </c>
      <c r="AM66" s="85">
        <v>3.4437830628064159E-2</v>
      </c>
      <c r="AN66" s="85">
        <v>7672.6691247018716</v>
      </c>
      <c r="AO66" s="85">
        <v>7398.7359313784436</v>
      </c>
      <c r="AP66" s="85">
        <v>273.93319332342799</v>
      </c>
      <c r="AQ66" s="85">
        <v>1996.2367227211328</v>
      </c>
      <c r="AR66" s="85">
        <v>707.21252961393247</v>
      </c>
      <c r="AS66" s="85">
        <v>178.08050840706429</v>
      </c>
      <c r="AT66" s="24">
        <v>29</v>
      </c>
    </row>
    <row r="67" spans="1:46" s="23" customFormat="1" ht="20.25" customHeight="1" x14ac:dyDescent="0.2">
      <c r="A67" s="83"/>
      <c r="B67" s="21"/>
      <c r="C67" s="19" t="s">
        <v>165</v>
      </c>
      <c r="D67" s="84"/>
      <c r="E67" s="85">
        <v>900.81457669668225</v>
      </c>
      <c r="F67" s="85">
        <v>174.24461517968936</v>
      </c>
      <c r="G67" s="85">
        <v>104.70008969700871</v>
      </c>
      <c r="H67" s="85">
        <v>0</v>
      </c>
      <c r="I67" s="85">
        <v>0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8.2465245836280197</v>
      </c>
      <c r="Q67" s="85">
        <v>80.358663880532745</v>
      </c>
      <c r="R67" s="85">
        <v>0</v>
      </c>
      <c r="S67" s="85">
        <v>0</v>
      </c>
      <c r="T67" s="85">
        <v>9.7098627617268831E-4</v>
      </c>
      <c r="U67" s="24"/>
      <c r="V67" s="21"/>
      <c r="W67" s="19" t="s">
        <v>165</v>
      </c>
      <c r="X67" s="84"/>
      <c r="Y67" s="85">
        <v>69.544525482680655</v>
      </c>
      <c r="Z67" s="85">
        <v>0</v>
      </c>
      <c r="AA67" s="85">
        <v>5.1108237805279861</v>
      </c>
      <c r="AB67" s="85">
        <v>0</v>
      </c>
      <c r="AC67" s="85">
        <v>0</v>
      </c>
      <c r="AD67" s="85">
        <v>0</v>
      </c>
      <c r="AE67" s="85">
        <v>14.600455429728486</v>
      </c>
      <c r="AF67" s="85">
        <v>1.8289147174620108</v>
      </c>
      <c r="AG67" s="85">
        <v>10.22765844803158</v>
      </c>
      <c r="AH67" s="85">
        <v>2.7919795763010808E-2</v>
      </c>
      <c r="AI67" s="85">
        <v>8.0000000000000002E-3</v>
      </c>
      <c r="AJ67" s="85">
        <v>29.475674573683783</v>
      </c>
      <c r="AK67" s="85">
        <v>0</v>
      </c>
      <c r="AL67" s="85">
        <v>0</v>
      </c>
      <c r="AM67" s="85">
        <v>1.6662880093012894E-2</v>
      </c>
      <c r="AN67" s="85">
        <v>7140.7046887722381</v>
      </c>
      <c r="AO67" s="85">
        <v>6875.5610239672615</v>
      </c>
      <c r="AP67" s="85">
        <v>265.14366480497603</v>
      </c>
      <c r="AQ67" s="85">
        <v>1985.374944720372</v>
      </c>
      <c r="AR67" s="85">
        <v>703.52475125983403</v>
      </c>
      <c r="AS67" s="85">
        <v>176.69955385152335</v>
      </c>
      <c r="AT67" s="24"/>
    </row>
    <row r="68" spans="1:46" s="23" customFormat="1" ht="20.25" customHeight="1" x14ac:dyDescent="0.2">
      <c r="A68" s="83"/>
      <c r="B68" s="21">
        <v>30</v>
      </c>
      <c r="C68" s="19" t="s">
        <v>249</v>
      </c>
      <c r="D68" s="84"/>
      <c r="E68" s="85">
        <v>154.7008711459072</v>
      </c>
      <c r="F68" s="85">
        <v>27.193525078128168</v>
      </c>
      <c r="G68" s="85">
        <v>16.917041460151019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  <c r="M68" s="85">
        <v>0</v>
      </c>
      <c r="N68" s="85">
        <v>0</v>
      </c>
      <c r="O68" s="85">
        <v>3.053102549867891E-3</v>
      </c>
      <c r="P68" s="85">
        <v>0</v>
      </c>
      <c r="Q68" s="85">
        <v>14.635724821695383</v>
      </c>
      <c r="R68" s="85">
        <v>0</v>
      </c>
      <c r="S68" s="85">
        <v>0</v>
      </c>
      <c r="T68" s="85">
        <v>0</v>
      </c>
      <c r="U68" s="24">
        <v>30</v>
      </c>
      <c r="V68" s="21">
        <v>30</v>
      </c>
      <c r="W68" s="19" t="s">
        <v>180</v>
      </c>
      <c r="X68" s="84"/>
      <c r="Y68" s="85">
        <v>10.276483617977151</v>
      </c>
      <c r="Z68" s="85">
        <v>0</v>
      </c>
      <c r="AA68" s="85">
        <v>0.61923865390693589</v>
      </c>
      <c r="AB68" s="85">
        <v>0</v>
      </c>
      <c r="AC68" s="85">
        <v>0</v>
      </c>
      <c r="AD68" s="85">
        <v>0</v>
      </c>
      <c r="AE68" s="85">
        <v>3.9986518115924747</v>
      </c>
      <c r="AF68" s="85">
        <v>0.22540335287954633</v>
      </c>
      <c r="AG68" s="85">
        <v>2.1714181589710302</v>
      </c>
      <c r="AH68" s="85">
        <v>0</v>
      </c>
      <c r="AI68" s="85">
        <v>0</v>
      </c>
      <c r="AJ68" s="85">
        <v>2.6260786794558313</v>
      </c>
      <c r="AK68" s="85">
        <v>0</v>
      </c>
      <c r="AL68" s="85">
        <v>0</v>
      </c>
      <c r="AM68" s="85">
        <v>5.3504282077295124E-3</v>
      </c>
      <c r="AN68" s="85">
        <v>1318.7627423765821</v>
      </c>
      <c r="AO68" s="85">
        <v>1300.2201182002686</v>
      </c>
      <c r="AP68" s="85">
        <v>18.542624176313389</v>
      </c>
      <c r="AQ68" s="85">
        <v>112.16808656167019</v>
      </c>
      <c r="AR68" s="85">
        <v>40.374747533630433</v>
      </c>
      <c r="AS68" s="85">
        <v>8.3695888601305892</v>
      </c>
      <c r="AT68" s="24">
        <v>30</v>
      </c>
    </row>
    <row r="69" spans="1:46" s="23" customFormat="1" ht="20.25" customHeight="1" x14ac:dyDescent="0.2">
      <c r="A69" s="83"/>
      <c r="B69" s="21"/>
      <c r="C69" s="19" t="s">
        <v>165</v>
      </c>
      <c r="D69" s="84"/>
      <c r="E69" s="85">
        <v>139.9618921127506</v>
      </c>
      <c r="F69" s="85">
        <v>25.503721563803612</v>
      </c>
      <c r="G69" s="85">
        <v>16.582398256885543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3.053102549867891E-3</v>
      </c>
      <c r="P69" s="85">
        <v>0</v>
      </c>
      <c r="Q69" s="85">
        <v>14.346151137821</v>
      </c>
      <c r="R69" s="85">
        <v>0</v>
      </c>
      <c r="S69" s="85">
        <v>0</v>
      </c>
      <c r="T69" s="85">
        <v>0</v>
      </c>
      <c r="U69" s="24"/>
      <c r="V69" s="21"/>
      <c r="W69" s="19" t="s">
        <v>165</v>
      </c>
      <c r="X69" s="84"/>
      <c r="Y69" s="85">
        <v>8.9213233069180689</v>
      </c>
      <c r="Z69" s="85">
        <v>0</v>
      </c>
      <c r="AA69" s="85">
        <v>0.38353230238196673</v>
      </c>
      <c r="AB69" s="85">
        <v>0</v>
      </c>
      <c r="AC69" s="85">
        <v>0</v>
      </c>
      <c r="AD69" s="85">
        <v>0</v>
      </c>
      <c r="AE69" s="85">
        <v>3.3791698201724354</v>
      </c>
      <c r="AF69" s="85">
        <v>0.11344264624342094</v>
      </c>
      <c r="AG69" s="85">
        <v>2.0387357398133887</v>
      </c>
      <c r="AH69" s="85">
        <v>0</v>
      </c>
      <c r="AI69" s="85">
        <v>0</v>
      </c>
      <c r="AJ69" s="85">
        <v>2.3922493571838577</v>
      </c>
      <c r="AK69" s="85">
        <v>0</v>
      </c>
      <c r="AL69" s="85">
        <v>0</v>
      </c>
      <c r="AM69" s="85">
        <v>5.3504282077295124E-3</v>
      </c>
      <c r="AN69" s="85">
        <v>1180.741169757739</v>
      </c>
      <c r="AO69" s="85">
        <v>1163.3952225372282</v>
      </c>
      <c r="AP69" s="85">
        <v>17.345947220510929</v>
      </c>
      <c r="AQ69" s="85">
        <v>111.69981162179936</v>
      </c>
      <c r="AR69" s="85">
        <v>40.243146355209468</v>
      </c>
      <c r="AS69" s="85">
        <v>8.2396443235513139</v>
      </c>
      <c r="AT69" s="24"/>
    </row>
    <row r="70" spans="1:46" s="23" customFormat="1" ht="20.25" customHeight="1" x14ac:dyDescent="0.2">
      <c r="A70" s="83"/>
      <c r="B70" s="21">
        <v>31</v>
      </c>
      <c r="C70" s="19" t="s">
        <v>44</v>
      </c>
      <c r="D70" s="84"/>
      <c r="E70" s="85">
        <v>4552.3854273772304</v>
      </c>
      <c r="F70" s="85">
        <v>1427.7043747900341</v>
      </c>
      <c r="G70" s="85">
        <v>895.05490166774791</v>
      </c>
      <c r="H70" s="85">
        <v>0</v>
      </c>
      <c r="I70" s="85">
        <v>58.243024499114604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17.706726508009208</v>
      </c>
      <c r="P70" s="85">
        <v>62.129197640502746</v>
      </c>
      <c r="Q70" s="85">
        <v>641.13715254441433</v>
      </c>
      <c r="R70" s="85">
        <v>0</v>
      </c>
      <c r="S70" s="85">
        <v>0.21793831110686587</v>
      </c>
      <c r="T70" s="85">
        <v>0.10975377777615164</v>
      </c>
      <c r="U70" s="24">
        <v>31</v>
      </c>
      <c r="V70" s="21">
        <v>31</v>
      </c>
      <c r="W70" s="19" t="s">
        <v>44</v>
      </c>
      <c r="X70" s="84"/>
      <c r="Y70" s="85">
        <v>532.64947312228605</v>
      </c>
      <c r="Z70" s="85">
        <v>0</v>
      </c>
      <c r="AA70" s="85">
        <v>61.728654894297954</v>
      </c>
      <c r="AB70" s="85">
        <v>1.7473960917061073</v>
      </c>
      <c r="AC70" s="85">
        <v>0</v>
      </c>
      <c r="AD70" s="85">
        <v>0</v>
      </c>
      <c r="AE70" s="85">
        <v>54.321737710380098</v>
      </c>
      <c r="AF70" s="85">
        <v>53.376159799606192</v>
      </c>
      <c r="AG70" s="85">
        <v>61.031231149746041</v>
      </c>
      <c r="AH70" s="85">
        <v>2.4705842073172426</v>
      </c>
      <c r="AI70" s="85">
        <v>0</v>
      </c>
      <c r="AJ70" s="85">
        <v>230.5402981759523</v>
      </c>
      <c r="AK70" s="85">
        <v>2.782222630703662E-2</v>
      </c>
      <c r="AL70" s="85">
        <v>3.408891885828881</v>
      </c>
      <c r="AM70" s="85">
        <v>0.65843097287901897</v>
      </c>
      <c r="AN70" s="85">
        <v>31596.592183231849</v>
      </c>
      <c r="AO70" s="85">
        <v>29708.517522596343</v>
      </c>
      <c r="AP70" s="85">
        <v>1888.0746606355065</v>
      </c>
      <c r="AQ70" s="85">
        <v>5343.8859752752051</v>
      </c>
      <c r="AR70" s="85">
        <v>1901.6272639438087</v>
      </c>
      <c r="AS70" s="85">
        <v>455.03675036692886</v>
      </c>
      <c r="AT70" s="24">
        <v>31</v>
      </c>
    </row>
    <row r="71" spans="1:46" s="23" customFormat="1" ht="20.25" customHeight="1" x14ac:dyDescent="0.2">
      <c r="A71" s="83"/>
      <c r="B71" s="21"/>
      <c r="C71" s="19" t="s">
        <v>165</v>
      </c>
      <c r="D71" s="84"/>
      <c r="E71" s="85">
        <v>4360.4768511160728</v>
      </c>
      <c r="F71" s="85">
        <v>1389.0412191236419</v>
      </c>
      <c r="G71" s="85">
        <v>890.0482936813379</v>
      </c>
      <c r="H71" s="85">
        <v>0</v>
      </c>
      <c r="I71" s="85">
        <v>58.243024499114604</v>
      </c>
      <c r="J71" s="85">
        <v>0</v>
      </c>
      <c r="K71" s="85">
        <v>0</v>
      </c>
      <c r="L71" s="85">
        <v>0</v>
      </c>
      <c r="M71" s="85">
        <v>0</v>
      </c>
      <c r="N71" s="85">
        <v>0</v>
      </c>
      <c r="O71" s="85">
        <v>17.687185258060499</v>
      </c>
      <c r="P71" s="85">
        <v>62.129197640502738</v>
      </c>
      <c r="Q71" s="85">
        <v>636.82485810697619</v>
      </c>
      <c r="R71" s="85">
        <v>0</v>
      </c>
      <c r="S71" s="85">
        <v>0.21793831110686587</v>
      </c>
      <c r="T71" s="85">
        <v>0.10836312380328673</v>
      </c>
      <c r="U71" s="24"/>
      <c r="V71" s="21"/>
      <c r="W71" s="19" t="s">
        <v>165</v>
      </c>
      <c r="X71" s="84"/>
      <c r="Y71" s="85">
        <v>498.99292544230389</v>
      </c>
      <c r="Z71" s="85">
        <v>0</v>
      </c>
      <c r="AA71" s="85">
        <v>55.134622135733437</v>
      </c>
      <c r="AB71" s="85">
        <v>1.7473960917061073</v>
      </c>
      <c r="AC71" s="85">
        <v>0</v>
      </c>
      <c r="AD71" s="85">
        <v>0</v>
      </c>
      <c r="AE71" s="85">
        <v>48.110601771979141</v>
      </c>
      <c r="AF71" s="85">
        <v>47.711767804078775</v>
      </c>
      <c r="AG71" s="85">
        <v>57.756348764709443</v>
      </c>
      <c r="AH71" s="85">
        <v>2.446067848137301</v>
      </c>
      <c r="AI71" s="85">
        <v>0</v>
      </c>
      <c r="AJ71" s="85">
        <v>220.71986452173795</v>
      </c>
      <c r="AK71" s="85">
        <v>2.782222630703662E-2</v>
      </c>
      <c r="AL71" s="85">
        <v>3.408891885828881</v>
      </c>
      <c r="AM71" s="85">
        <v>0.64354412136766792</v>
      </c>
      <c r="AN71" s="85">
        <v>29987.133889231714</v>
      </c>
      <c r="AO71" s="85">
        <v>28116.2461334568</v>
      </c>
      <c r="AP71" s="85">
        <v>1870.887755774917</v>
      </c>
      <c r="AQ71" s="85">
        <v>5297.2612952901536</v>
      </c>
      <c r="AR71" s="85">
        <v>1885.1482473653011</v>
      </c>
      <c r="AS71" s="85">
        <v>450.77759014204622</v>
      </c>
      <c r="AT71" s="24"/>
    </row>
    <row r="72" spans="1:46" s="23" customFormat="1" ht="20.25" customHeight="1" x14ac:dyDescent="0.2">
      <c r="A72" s="83"/>
      <c r="B72" s="21">
        <v>32</v>
      </c>
      <c r="C72" s="25" t="s">
        <v>250</v>
      </c>
      <c r="D72" s="84"/>
      <c r="E72" s="85">
        <v>363.87311074215216</v>
      </c>
      <c r="F72" s="85">
        <v>77.749196331379295</v>
      </c>
      <c r="G72" s="85">
        <v>19.698125951248887</v>
      </c>
      <c r="H72" s="85">
        <v>0</v>
      </c>
      <c r="I72" s="85">
        <v>0.39965073899929382</v>
      </c>
      <c r="J72" s="85">
        <v>0</v>
      </c>
      <c r="K72" s="85">
        <v>0</v>
      </c>
      <c r="L72" s="85">
        <v>0</v>
      </c>
      <c r="M72" s="85">
        <v>0</v>
      </c>
      <c r="N72" s="85">
        <v>0</v>
      </c>
      <c r="O72" s="85">
        <v>0</v>
      </c>
      <c r="P72" s="85">
        <v>1.5536490497714912</v>
      </c>
      <c r="Q72" s="85">
        <v>14.643972065087659</v>
      </c>
      <c r="R72" s="85">
        <v>0</v>
      </c>
      <c r="S72" s="85">
        <v>0</v>
      </c>
      <c r="T72" s="85">
        <v>0.23683257091636215</v>
      </c>
      <c r="U72" s="24">
        <v>32</v>
      </c>
      <c r="V72" s="21">
        <v>32</v>
      </c>
      <c r="W72" s="25" t="s">
        <v>181</v>
      </c>
      <c r="X72" s="84"/>
      <c r="Y72" s="85">
        <v>58.051070380130405</v>
      </c>
      <c r="Z72" s="85">
        <v>0</v>
      </c>
      <c r="AA72" s="85">
        <v>7.473513736624092</v>
      </c>
      <c r="AB72" s="85">
        <v>0</v>
      </c>
      <c r="AC72" s="85">
        <v>0</v>
      </c>
      <c r="AD72" s="85">
        <v>0</v>
      </c>
      <c r="AE72" s="85">
        <v>21.59804501943016</v>
      </c>
      <c r="AF72" s="85">
        <v>5.9608909601618958</v>
      </c>
      <c r="AG72" s="85">
        <v>9.1458992562373407</v>
      </c>
      <c r="AH72" s="85">
        <v>1.0199999999999996E-2</v>
      </c>
      <c r="AI72" s="85">
        <v>0</v>
      </c>
      <c r="AJ72" s="85">
        <v>11.790458061621884</v>
      </c>
      <c r="AK72" s="85">
        <v>0</v>
      </c>
      <c r="AL72" s="85">
        <v>0</v>
      </c>
      <c r="AM72" s="85">
        <v>1.2400528062394795E-2</v>
      </c>
      <c r="AN72" s="85">
        <v>2703.2560948251094</v>
      </c>
      <c r="AO72" s="85">
        <v>2644.8893615389193</v>
      </c>
      <c r="AP72" s="85">
        <v>58.366733286189728</v>
      </c>
      <c r="AQ72" s="85">
        <v>1173.3782256442801</v>
      </c>
      <c r="AR72" s="85">
        <v>280.32123573637244</v>
      </c>
      <c r="AS72" s="85">
        <v>452.70689218174596</v>
      </c>
      <c r="AT72" s="24">
        <v>32</v>
      </c>
    </row>
    <row r="73" spans="1:46" s="23" customFormat="1" ht="20.25" customHeight="1" x14ac:dyDescent="0.2">
      <c r="A73" s="83"/>
      <c r="B73" s="35"/>
      <c r="C73" s="19" t="s">
        <v>165</v>
      </c>
      <c r="D73" s="84"/>
      <c r="E73" s="88">
        <v>312.73855149200301</v>
      </c>
      <c r="F73" s="88">
        <v>60.975942142635404</v>
      </c>
      <c r="G73" s="88">
        <v>18.51994004240979</v>
      </c>
      <c r="H73" s="88">
        <v>0</v>
      </c>
      <c r="I73" s="88">
        <v>0.39965073899929382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1.5536490497714912</v>
      </c>
      <c r="Q73" s="88">
        <v>13.624463434455851</v>
      </c>
      <c r="R73" s="88">
        <v>0</v>
      </c>
      <c r="S73" s="88">
        <v>0</v>
      </c>
      <c r="T73" s="88">
        <v>0.2368325709163622</v>
      </c>
      <c r="U73" s="28"/>
      <c r="V73" s="35"/>
      <c r="W73" s="19" t="s">
        <v>165</v>
      </c>
      <c r="X73" s="84"/>
      <c r="Y73" s="88">
        <v>42.456002100225604</v>
      </c>
      <c r="Z73" s="88">
        <v>0</v>
      </c>
      <c r="AA73" s="88">
        <v>2.4968849499340844</v>
      </c>
      <c r="AB73" s="88">
        <v>0</v>
      </c>
      <c r="AC73" s="88">
        <v>0</v>
      </c>
      <c r="AD73" s="88">
        <v>0</v>
      </c>
      <c r="AE73" s="88">
        <v>16.860835445889936</v>
      </c>
      <c r="AF73" s="88">
        <v>3.3103224558709083</v>
      </c>
      <c r="AG73" s="88">
        <v>6.3315337801745875</v>
      </c>
      <c r="AH73" s="88">
        <v>1.0199999999999996E-2</v>
      </c>
      <c r="AI73" s="88">
        <v>0</v>
      </c>
      <c r="AJ73" s="88">
        <v>10.886665193795523</v>
      </c>
      <c r="AK73" s="88">
        <v>0</v>
      </c>
      <c r="AL73" s="88">
        <v>0</v>
      </c>
      <c r="AM73" s="88">
        <v>1.2389617481438936E-2</v>
      </c>
      <c r="AN73" s="88">
        <v>2340.0169457580646</v>
      </c>
      <c r="AO73" s="88">
        <v>2286.4933432678895</v>
      </c>
      <c r="AP73" s="88">
        <v>53.523602490174902</v>
      </c>
      <c r="AQ73" s="88">
        <v>1171.4196069414638</v>
      </c>
      <c r="AR73" s="88">
        <v>279.55938717987181</v>
      </c>
      <c r="AS73" s="88">
        <v>452.70689218174596</v>
      </c>
      <c r="AT73" s="28"/>
    </row>
    <row r="74" spans="1:46" s="23" customFormat="1" ht="16.5" customHeight="1" x14ac:dyDescent="0.2">
      <c r="A74" s="83"/>
      <c r="B74" s="31"/>
      <c r="C74" s="32" t="s">
        <v>32</v>
      </c>
      <c r="D74" s="89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32"/>
      <c r="V74" s="31"/>
      <c r="W74" s="32" t="s">
        <v>32</v>
      </c>
      <c r="X74" s="89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32"/>
    </row>
    <row r="75" spans="1:46" s="23" customFormat="1" ht="16.5" customHeight="1" x14ac:dyDescent="0.2">
      <c r="A75" s="83"/>
      <c r="B75" s="37" t="s">
        <v>34</v>
      </c>
      <c r="C75" s="29"/>
      <c r="D75" s="83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29"/>
      <c r="W75" s="29"/>
      <c r="X75" s="83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29"/>
    </row>
    <row r="76" spans="1:46" s="23" customFormat="1" ht="16.5" customHeight="1" x14ac:dyDescent="0.2">
      <c r="A76" s="83"/>
      <c r="C76" s="29"/>
      <c r="D76" s="83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29"/>
      <c r="W76" s="29"/>
      <c r="X76" s="83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29"/>
    </row>
    <row r="77" spans="1:46" s="23" customFormat="1" ht="16.5" customHeight="1" x14ac:dyDescent="0.2">
      <c r="A77" s="83"/>
      <c r="C77" s="29"/>
      <c r="D77" s="83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29"/>
      <c r="W77" s="29"/>
      <c r="X77" s="83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29"/>
    </row>
    <row r="78" spans="1:46" s="23" customFormat="1" ht="16.5" customHeight="1" x14ac:dyDescent="0.2">
      <c r="A78" s="83"/>
      <c r="C78" s="29"/>
      <c r="D78" s="83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29"/>
      <c r="W78" s="29"/>
      <c r="X78" s="83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29"/>
    </row>
    <row r="79" spans="1:46" s="23" customFormat="1" ht="16.5" customHeight="1" x14ac:dyDescent="0.2">
      <c r="A79" s="83"/>
      <c r="C79" s="29"/>
      <c r="D79" s="83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29"/>
      <c r="W79" s="29"/>
      <c r="X79" s="83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29"/>
    </row>
    <row r="80" spans="1:46" s="23" customFormat="1" ht="16.5" customHeight="1" x14ac:dyDescent="0.2">
      <c r="A80" s="83"/>
      <c r="C80" s="29"/>
      <c r="D80" s="83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29"/>
      <c r="W80" s="29"/>
      <c r="X80" s="83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29"/>
    </row>
    <row r="81" spans="1:46" s="23" customFormat="1" ht="16.5" customHeight="1" x14ac:dyDescent="0.2">
      <c r="A81" s="83"/>
      <c r="C81" s="29"/>
      <c r="D81" s="83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29"/>
      <c r="W81" s="29"/>
      <c r="X81" s="83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29"/>
    </row>
    <row r="82" spans="1:46" s="23" customFormat="1" ht="15.75" customHeight="1" x14ac:dyDescent="0.2">
      <c r="A82" s="83"/>
      <c r="C82" s="29"/>
      <c r="D82" s="83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29"/>
      <c r="W82" s="29"/>
      <c r="X82" s="83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29"/>
    </row>
    <row r="83" spans="1:46" s="23" customFormat="1" ht="16.5" hidden="1" customHeight="1" x14ac:dyDescent="0.2">
      <c r="A83" s="83"/>
      <c r="B83" s="26"/>
      <c r="C83" s="33"/>
      <c r="D83" s="91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33"/>
      <c r="V83" s="26"/>
      <c r="W83" s="33"/>
      <c r="X83" s="91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33"/>
    </row>
    <row r="84" spans="1:46" s="61" customFormat="1" ht="17.25" customHeight="1" x14ac:dyDescent="0.2">
      <c r="A84" s="1"/>
      <c r="B84" s="2"/>
      <c r="C84" s="3" t="s">
        <v>56</v>
      </c>
      <c r="D84" s="3"/>
      <c r="E84" s="55" t="s">
        <v>0</v>
      </c>
      <c r="F84" s="56" t="s">
        <v>1</v>
      </c>
      <c r="G84" s="57"/>
      <c r="H84" s="57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9" t="s">
        <v>2</v>
      </c>
      <c r="U84" s="4"/>
      <c r="V84" s="2"/>
      <c r="W84" s="5" t="s">
        <v>57</v>
      </c>
      <c r="X84" s="3"/>
      <c r="Y84" s="59"/>
      <c r="Z84" s="59"/>
      <c r="AA84" s="60"/>
      <c r="AB84" s="59"/>
      <c r="AC84" s="60"/>
      <c r="AD84" s="58"/>
      <c r="AE84" s="58"/>
      <c r="AF84" s="58"/>
      <c r="AG84" s="58"/>
      <c r="AH84" s="58"/>
      <c r="AI84" s="58"/>
      <c r="AJ84" s="58"/>
      <c r="AK84" s="58"/>
      <c r="AL84" s="58"/>
      <c r="AM84" s="59"/>
      <c r="AN84" s="56" t="s">
        <v>4</v>
      </c>
      <c r="AO84" s="106"/>
      <c r="AP84" s="107"/>
      <c r="AQ84" s="56" t="s">
        <v>5</v>
      </c>
      <c r="AR84" s="58"/>
      <c r="AS84" s="58"/>
      <c r="AT84" s="4"/>
    </row>
    <row r="85" spans="1:46" s="61" customFormat="1" ht="17.25" customHeight="1" x14ac:dyDescent="0.2">
      <c r="A85" s="1"/>
      <c r="B85" s="6"/>
      <c r="C85" s="1" t="s">
        <v>58</v>
      </c>
      <c r="D85" s="1"/>
      <c r="E85" s="62"/>
      <c r="F85" s="62"/>
      <c r="G85" s="110" t="s">
        <v>6</v>
      </c>
      <c r="H85" s="111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7"/>
      <c r="V85" s="6"/>
      <c r="W85" s="1"/>
      <c r="X85" s="1"/>
      <c r="Y85" s="56" t="s">
        <v>7</v>
      </c>
      <c r="Z85" s="58"/>
      <c r="AA85" s="60"/>
      <c r="AB85" s="58"/>
      <c r="AC85" s="60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63"/>
      <c r="AO85" s="55" t="s">
        <v>36</v>
      </c>
      <c r="AP85" s="56" t="s">
        <v>35</v>
      </c>
      <c r="AQ85" s="62"/>
      <c r="AR85" s="55" t="s">
        <v>45</v>
      </c>
      <c r="AS85" s="56" t="s">
        <v>46</v>
      </c>
      <c r="AT85" s="7"/>
    </row>
    <row r="86" spans="1:46" s="61" customFormat="1" ht="45.75" customHeight="1" x14ac:dyDescent="0.2">
      <c r="A86" s="1"/>
      <c r="B86" s="6"/>
      <c r="C86" s="1" t="s">
        <v>59</v>
      </c>
      <c r="D86" s="1"/>
      <c r="E86" s="63"/>
      <c r="F86" s="63"/>
      <c r="G86" s="63"/>
      <c r="H86" s="64" t="s">
        <v>8</v>
      </c>
      <c r="I86" s="64" t="s">
        <v>9</v>
      </c>
      <c r="J86" s="64" t="s">
        <v>10</v>
      </c>
      <c r="K86" s="64" t="s">
        <v>11</v>
      </c>
      <c r="L86" s="64" t="s">
        <v>12</v>
      </c>
      <c r="M86" s="64" t="s">
        <v>13</v>
      </c>
      <c r="N86" s="64" t="s">
        <v>14</v>
      </c>
      <c r="O86" s="64" t="s">
        <v>15</v>
      </c>
      <c r="P86" s="64" t="s">
        <v>16</v>
      </c>
      <c r="Q86" s="64" t="s">
        <v>17</v>
      </c>
      <c r="R86" s="64" t="s">
        <v>50</v>
      </c>
      <c r="S86" s="64" t="s">
        <v>51</v>
      </c>
      <c r="T86" s="65" t="s">
        <v>18</v>
      </c>
      <c r="U86" s="7"/>
      <c r="V86" s="6"/>
      <c r="W86" s="1"/>
      <c r="X86" s="1"/>
      <c r="Y86" s="63"/>
      <c r="Z86" s="64" t="s">
        <v>19</v>
      </c>
      <c r="AA86" s="64" t="s">
        <v>20</v>
      </c>
      <c r="AB86" s="64" t="s">
        <v>52</v>
      </c>
      <c r="AC86" s="64" t="s">
        <v>21</v>
      </c>
      <c r="AD86" s="64" t="s">
        <v>22</v>
      </c>
      <c r="AE86" s="64" t="s">
        <v>23</v>
      </c>
      <c r="AF86" s="64" t="s">
        <v>24</v>
      </c>
      <c r="AG86" s="64" t="s">
        <v>25</v>
      </c>
      <c r="AH86" s="64" t="s">
        <v>26</v>
      </c>
      <c r="AI86" s="64" t="s">
        <v>27</v>
      </c>
      <c r="AJ86" s="64" t="s">
        <v>28</v>
      </c>
      <c r="AK86" s="64" t="s">
        <v>53</v>
      </c>
      <c r="AL86" s="64" t="s">
        <v>29</v>
      </c>
      <c r="AM86" s="65" t="s">
        <v>30</v>
      </c>
      <c r="AN86" s="66"/>
      <c r="AO86" s="66"/>
      <c r="AP86" s="67"/>
      <c r="AQ86" s="63"/>
      <c r="AR86" s="66"/>
      <c r="AS86" s="67"/>
      <c r="AT86" s="7"/>
    </row>
    <row r="87" spans="1:46" s="51" customFormat="1" ht="16.5" customHeight="1" x14ac:dyDescent="0.2">
      <c r="A87" s="8"/>
      <c r="B87" s="9"/>
      <c r="C87" s="8" t="s">
        <v>60</v>
      </c>
      <c r="D87" s="8"/>
      <c r="E87" s="68" t="s">
        <v>65</v>
      </c>
      <c r="F87" s="68" t="s">
        <v>65</v>
      </c>
      <c r="G87" s="68" t="s">
        <v>65</v>
      </c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70"/>
      <c r="U87" s="10"/>
      <c r="V87" s="9"/>
      <c r="W87" s="8"/>
      <c r="X87" s="8"/>
      <c r="Y87" s="68" t="s">
        <v>65</v>
      </c>
      <c r="Z87" s="69" t="s">
        <v>65</v>
      </c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70" t="s">
        <v>65</v>
      </c>
      <c r="AN87" s="71"/>
      <c r="AO87" s="71"/>
      <c r="AP87" s="72"/>
      <c r="AQ87" s="68"/>
      <c r="AR87" s="71"/>
      <c r="AS87" s="72"/>
      <c r="AT87" s="10"/>
    </row>
    <row r="88" spans="1:46" s="75" customFormat="1" ht="17.25" customHeight="1" x14ac:dyDescent="0.2">
      <c r="A88" s="8"/>
      <c r="B88" s="11"/>
      <c r="C88" s="30" t="s">
        <v>33</v>
      </c>
      <c r="D88" s="12"/>
      <c r="E88" s="73" t="s">
        <v>66</v>
      </c>
      <c r="F88" s="73" t="s">
        <v>66</v>
      </c>
      <c r="G88" s="73" t="s">
        <v>66</v>
      </c>
      <c r="H88" s="14" t="s">
        <v>67</v>
      </c>
      <c r="I88" s="14" t="s">
        <v>67</v>
      </c>
      <c r="J88" s="14" t="s">
        <v>67</v>
      </c>
      <c r="K88" s="14" t="s">
        <v>68</v>
      </c>
      <c r="L88" s="14" t="s">
        <v>68</v>
      </c>
      <c r="M88" s="14" t="s">
        <v>68</v>
      </c>
      <c r="N88" s="14" t="s">
        <v>68</v>
      </c>
      <c r="O88" s="14" t="s">
        <v>68</v>
      </c>
      <c r="P88" s="14" t="s">
        <v>67</v>
      </c>
      <c r="Q88" s="14" t="s">
        <v>68</v>
      </c>
      <c r="R88" s="14" t="s">
        <v>67</v>
      </c>
      <c r="S88" s="14" t="s">
        <v>67</v>
      </c>
      <c r="T88" s="73" t="s">
        <v>54</v>
      </c>
      <c r="U88" s="13"/>
      <c r="V88" s="11"/>
      <c r="W88" s="30" t="s">
        <v>33</v>
      </c>
      <c r="X88" s="12"/>
      <c r="Y88" s="14" t="s">
        <v>66</v>
      </c>
      <c r="Z88" s="14" t="s">
        <v>66</v>
      </c>
      <c r="AA88" s="14" t="s">
        <v>66</v>
      </c>
      <c r="AB88" s="14" t="s">
        <v>66</v>
      </c>
      <c r="AC88" s="14" t="s">
        <v>66</v>
      </c>
      <c r="AD88" s="14" t="s">
        <v>66</v>
      </c>
      <c r="AE88" s="14" t="s">
        <v>66</v>
      </c>
      <c r="AF88" s="14" t="s">
        <v>66</v>
      </c>
      <c r="AG88" s="14" t="s">
        <v>66</v>
      </c>
      <c r="AH88" s="14" t="s">
        <v>66</v>
      </c>
      <c r="AI88" s="14" t="s">
        <v>66</v>
      </c>
      <c r="AJ88" s="14" t="s">
        <v>67</v>
      </c>
      <c r="AK88" s="14" t="s">
        <v>68</v>
      </c>
      <c r="AL88" s="14" t="s">
        <v>67</v>
      </c>
      <c r="AM88" s="73" t="s">
        <v>66</v>
      </c>
      <c r="AN88" s="74" t="s">
        <v>69</v>
      </c>
      <c r="AO88" s="74" t="s">
        <v>69</v>
      </c>
      <c r="AP88" s="74" t="s">
        <v>69</v>
      </c>
      <c r="AQ88" s="14" t="s">
        <v>71</v>
      </c>
      <c r="AR88" s="14" t="s">
        <v>70</v>
      </c>
      <c r="AS88" s="73" t="s">
        <v>71</v>
      </c>
      <c r="AT88" s="13"/>
    </row>
    <row r="89" spans="1:46" s="82" customFormat="1" ht="20.25" customHeight="1" x14ac:dyDescent="0.2">
      <c r="A89" s="9"/>
      <c r="B89" s="109" t="s">
        <v>74</v>
      </c>
      <c r="C89" s="109"/>
      <c r="D89" s="79"/>
      <c r="E89" s="77">
        <v>55895.467173386438</v>
      </c>
      <c r="F89" s="77">
        <v>23099.493139165381</v>
      </c>
      <c r="G89" s="77">
        <v>11926.202741560463</v>
      </c>
      <c r="H89" s="77">
        <v>0.8639270640800879</v>
      </c>
      <c r="I89" s="77">
        <v>228.97965522720307</v>
      </c>
      <c r="J89" s="77">
        <v>9.2809233541908918E-3</v>
      </c>
      <c r="K89" s="77">
        <v>0.57128491441507845</v>
      </c>
      <c r="L89" s="77">
        <v>0</v>
      </c>
      <c r="M89" s="77">
        <v>13.311066533823732</v>
      </c>
      <c r="N89" s="77">
        <v>0</v>
      </c>
      <c r="O89" s="77">
        <v>134.05219659259933</v>
      </c>
      <c r="P89" s="77">
        <v>31.297105541232476</v>
      </c>
      <c r="Q89" s="77">
        <v>7688.8302861108104</v>
      </c>
      <c r="R89" s="77">
        <v>1.955827415605889</v>
      </c>
      <c r="S89" s="77">
        <v>0.14355805579127062</v>
      </c>
      <c r="T89" s="77">
        <v>2664.0598424084797</v>
      </c>
      <c r="U89" s="80" t="s">
        <v>252</v>
      </c>
      <c r="V89" s="109" t="s">
        <v>74</v>
      </c>
      <c r="W89" s="109"/>
      <c r="X89" s="81"/>
      <c r="Y89" s="77">
        <v>11173.290397604924</v>
      </c>
      <c r="Z89" s="77">
        <v>3.0441131139883768</v>
      </c>
      <c r="AA89" s="77">
        <v>984.47239564664449</v>
      </c>
      <c r="AB89" s="77">
        <v>9.0821464801078893</v>
      </c>
      <c r="AC89" s="77">
        <v>0</v>
      </c>
      <c r="AD89" s="77">
        <v>0</v>
      </c>
      <c r="AE89" s="77">
        <v>2808.5756280611508</v>
      </c>
      <c r="AF89" s="77">
        <v>1322.0957976247312</v>
      </c>
      <c r="AG89" s="77">
        <v>3237.9005413469549</v>
      </c>
      <c r="AH89" s="77">
        <v>70.165663556239139</v>
      </c>
      <c r="AI89" s="77">
        <v>0</v>
      </c>
      <c r="AJ89" s="77">
        <v>1908.6693571766907</v>
      </c>
      <c r="AK89" s="77">
        <v>0.42357725820969416</v>
      </c>
      <c r="AL89" s="77">
        <v>297.55515151515152</v>
      </c>
      <c r="AM89" s="77">
        <v>137.75332483900664</v>
      </c>
      <c r="AN89" s="77">
        <v>331363.99665952357</v>
      </c>
      <c r="AO89" s="77">
        <v>325255.83079768415</v>
      </c>
      <c r="AP89" s="77">
        <v>6108.165861839253</v>
      </c>
      <c r="AQ89" s="77">
        <v>57049.380870983434</v>
      </c>
      <c r="AR89" s="77">
        <v>12401.97691509309</v>
      </c>
      <c r="AS89" s="77">
        <v>25165.427386356285</v>
      </c>
      <c r="AT89" s="80" t="s">
        <v>232</v>
      </c>
    </row>
    <row r="90" spans="1:46" s="82" customFormat="1" ht="20.25" customHeight="1" x14ac:dyDescent="0.2">
      <c r="A90" s="9"/>
      <c r="B90" s="15" t="s">
        <v>75</v>
      </c>
      <c r="C90" s="16" t="s">
        <v>61</v>
      </c>
      <c r="D90" s="79"/>
      <c r="E90" s="77">
        <v>4081.7121985458107</v>
      </c>
      <c r="F90" s="77">
        <v>2299.2844446923582</v>
      </c>
      <c r="G90" s="77">
        <v>2220.9608937105354</v>
      </c>
      <c r="H90" s="77">
        <v>0.17992706408008788</v>
      </c>
      <c r="I90" s="77">
        <v>1.0662675522050729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47.863147761717201</v>
      </c>
      <c r="P90" s="77">
        <v>5.0012031273604903E-3</v>
      </c>
      <c r="Q90" s="77">
        <v>326.94305276299332</v>
      </c>
      <c r="R90" s="77">
        <v>0</v>
      </c>
      <c r="S90" s="77">
        <v>0</v>
      </c>
      <c r="T90" s="77">
        <v>1788.8978216881312</v>
      </c>
      <c r="U90" s="17" t="s">
        <v>263</v>
      </c>
      <c r="V90" s="15" t="s">
        <v>263</v>
      </c>
      <c r="W90" s="16" t="s">
        <v>264</v>
      </c>
      <c r="X90" s="81"/>
      <c r="Y90" s="77">
        <v>78.323550981822663</v>
      </c>
      <c r="Z90" s="77">
        <v>0</v>
      </c>
      <c r="AA90" s="77">
        <v>1.3626740841191718</v>
      </c>
      <c r="AB90" s="77">
        <v>0</v>
      </c>
      <c r="AC90" s="77">
        <v>0</v>
      </c>
      <c r="AD90" s="77">
        <v>0</v>
      </c>
      <c r="AE90" s="77">
        <v>9.5503117746223207</v>
      </c>
      <c r="AF90" s="77">
        <v>8.399008881762736</v>
      </c>
      <c r="AG90" s="77">
        <v>52.498365227415022</v>
      </c>
      <c r="AH90" s="77">
        <v>0</v>
      </c>
      <c r="AI90" s="77">
        <v>0</v>
      </c>
      <c r="AJ90" s="77">
        <v>4.6683354410737286</v>
      </c>
      <c r="AK90" s="77">
        <v>0</v>
      </c>
      <c r="AL90" s="77">
        <v>0</v>
      </c>
      <c r="AM90" s="77">
        <v>2.8486635301045605E-3</v>
      </c>
      <c r="AN90" s="77">
        <v>17615.943638952973</v>
      </c>
      <c r="AO90" s="77">
        <v>17345.295750286794</v>
      </c>
      <c r="AP90" s="77">
        <v>270.64788866617613</v>
      </c>
      <c r="AQ90" s="77">
        <v>4516.6420249764897</v>
      </c>
      <c r="AR90" s="77">
        <v>1104.6060003059745</v>
      </c>
      <c r="AS90" s="77">
        <v>1676.8361961384844</v>
      </c>
      <c r="AT90" s="17" t="s">
        <v>75</v>
      </c>
    </row>
    <row r="91" spans="1:46" s="23" customFormat="1" ht="20.25" customHeight="1" x14ac:dyDescent="0.2">
      <c r="A91" s="83"/>
      <c r="B91" s="23">
        <v>33</v>
      </c>
      <c r="C91" s="25" t="s">
        <v>62</v>
      </c>
      <c r="D91" s="84"/>
      <c r="E91" s="85">
        <v>1530.5415687004656</v>
      </c>
      <c r="F91" s="85">
        <v>1431.2102062919134</v>
      </c>
      <c r="G91" s="85">
        <v>1416.180655586784</v>
      </c>
      <c r="H91" s="85">
        <v>0.17992706408008788</v>
      </c>
      <c r="I91" s="85">
        <v>0</v>
      </c>
      <c r="J91" s="85">
        <v>0</v>
      </c>
      <c r="K91" s="85">
        <v>0</v>
      </c>
      <c r="L91" s="85">
        <v>0</v>
      </c>
      <c r="M91" s="85">
        <v>0</v>
      </c>
      <c r="N91" s="85">
        <v>0</v>
      </c>
      <c r="O91" s="85">
        <v>6.771498481146861E-3</v>
      </c>
      <c r="P91" s="85">
        <v>5.0012031273604903E-3</v>
      </c>
      <c r="Q91" s="85">
        <v>8.0681417479171564</v>
      </c>
      <c r="R91" s="85">
        <v>0</v>
      </c>
      <c r="S91" s="85">
        <v>0</v>
      </c>
      <c r="T91" s="85">
        <v>1406.7199136359211</v>
      </c>
      <c r="U91" s="24">
        <v>33</v>
      </c>
      <c r="V91" s="23">
        <v>33</v>
      </c>
      <c r="W91" s="25" t="s">
        <v>62</v>
      </c>
      <c r="X91" s="84"/>
      <c r="Y91" s="85">
        <v>15.029550705129344</v>
      </c>
      <c r="Z91" s="85">
        <v>0</v>
      </c>
      <c r="AA91" s="85">
        <v>0.44624320570974668</v>
      </c>
      <c r="AB91" s="85">
        <v>0</v>
      </c>
      <c r="AC91" s="85">
        <v>0</v>
      </c>
      <c r="AD91" s="85">
        <v>0</v>
      </c>
      <c r="AE91" s="85">
        <v>0.82774560191031654</v>
      </c>
      <c r="AF91" s="85">
        <v>6.7814195326979538</v>
      </c>
      <c r="AG91" s="85">
        <v>1.843693061131233</v>
      </c>
      <c r="AH91" s="85">
        <v>0</v>
      </c>
      <c r="AI91" s="85">
        <v>0</v>
      </c>
      <c r="AJ91" s="85">
        <v>3.9753980543199647</v>
      </c>
      <c r="AK91" s="85">
        <v>0</v>
      </c>
      <c r="AL91" s="85">
        <v>0</v>
      </c>
      <c r="AM91" s="85">
        <v>2.2588623371572255E-5</v>
      </c>
      <c r="AN91" s="85">
        <v>857.95660891977207</v>
      </c>
      <c r="AO91" s="85">
        <v>827.80151205434561</v>
      </c>
      <c r="AP91" s="85">
        <v>30.155096865426508</v>
      </c>
      <c r="AQ91" s="85">
        <v>697.19305071970984</v>
      </c>
      <c r="AR91" s="85">
        <v>3.0428366675947176</v>
      </c>
      <c r="AS91" s="85">
        <v>689.37029282916433</v>
      </c>
      <c r="AT91" s="24">
        <v>33</v>
      </c>
    </row>
    <row r="92" spans="1:46" s="23" customFormat="1" ht="20.25" customHeight="1" x14ac:dyDescent="0.2">
      <c r="A92" s="83"/>
      <c r="B92" s="23">
        <v>34</v>
      </c>
      <c r="C92" s="25" t="s">
        <v>63</v>
      </c>
      <c r="D92" s="84"/>
      <c r="E92" s="85">
        <v>18.13243540519111</v>
      </c>
      <c r="F92" s="85">
        <v>9.7449150175643222</v>
      </c>
      <c r="G92" s="85">
        <v>9.6992616150889983</v>
      </c>
      <c r="H92" s="85">
        <v>0</v>
      </c>
      <c r="I92" s="85">
        <v>0</v>
      </c>
      <c r="J92" s="85">
        <v>0</v>
      </c>
      <c r="K92" s="85">
        <v>0</v>
      </c>
      <c r="L92" s="85">
        <v>0</v>
      </c>
      <c r="M92" s="85">
        <v>0</v>
      </c>
      <c r="N92" s="85">
        <v>0</v>
      </c>
      <c r="O92" s="85">
        <v>5.4776040079661338E-2</v>
      </c>
      <c r="P92" s="85">
        <v>0</v>
      </c>
      <c r="Q92" s="85">
        <v>8.340207184594119</v>
      </c>
      <c r="R92" s="85">
        <v>0</v>
      </c>
      <c r="S92" s="85">
        <v>0</v>
      </c>
      <c r="T92" s="85">
        <v>0</v>
      </c>
      <c r="U92" s="24">
        <v>34</v>
      </c>
      <c r="V92" s="23">
        <v>34</v>
      </c>
      <c r="W92" s="25" t="s">
        <v>63</v>
      </c>
      <c r="X92" s="84"/>
      <c r="Y92" s="85">
        <v>4.5653402475325303E-2</v>
      </c>
      <c r="Z92" s="85">
        <v>0</v>
      </c>
      <c r="AA92" s="85">
        <v>2.2873822385608023E-2</v>
      </c>
      <c r="AB92" s="85">
        <v>0</v>
      </c>
      <c r="AC92" s="85">
        <v>0</v>
      </c>
      <c r="AD92" s="85">
        <v>0</v>
      </c>
      <c r="AE92" s="85">
        <v>3.4340822162969692E-3</v>
      </c>
      <c r="AF92" s="85">
        <v>1.1624101361171943E-2</v>
      </c>
      <c r="AG92" s="85">
        <v>7.4816181688530049E-5</v>
      </c>
      <c r="AH92" s="85">
        <v>0</v>
      </c>
      <c r="AI92" s="85">
        <v>0</v>
      </c>
      <c r="AJ92" s="85">
        <v>8.1407523317257331E-3</v>
      </c>
      <c r="AK92" s="85">
        <v>0</v>
      </c>
      <c r="AL92" s="85">
        <v>0</v>
      </c>
      <c r="AM92" s="85">
        <v>0</v>
      </c>
      <c r="AN92" s="85">
        <v>73.848311211285676</v>
      </c>
      <c r="AO92" s="85">
        <v>63.323189029853303</v>
      </c>
      <c r="AP92" s="85">
        <v>10.525122181432367</v>
      </c>
      <c r="AQ92" s="85">
        <v>53.821385942618733</v>
      </c>
      <c r="AR92" s="85">
        <v>9.9759964476871374</v>
      </c>
      <c r="AS92" s="85">
        <v>28.174329116237363</v>
      </c>
      <c r="AT92" s="24">
        <v>34</v>
      </c>
    </row>
    <row r="93" spans="1:46" s="23" customFormat="1" ht="20.25" customHeight="1" x14ac:dyDescent="0.2">
      <c r="A93" s="83"/>
      <c r="B93" s="23">
        <v>35</v>
      </c>
      <c r="C93" s="25" t="s">
        <v>76</v>
      </c>
      <c r="D93" s="84"/>
      <c r="E93" s="85">
        <v>717.53467678850473</v>
      </c>
      <c r="F93" s="85">
        <v>540.670304915413</v>
      </c>
      <c r="G93" s="85">
        <v>540.23793345914385</v>
      </c>
      <c r="H93" s="85">
        <v>0</v>
      </c>
      <c r="I93" s="85">
        <v>0</v>
      </c>
      <c r="J93" s="85">
        <v>0</v>
      </c>
      <c r="K93" s="85">
        <v>0</v>
      </c>
      <c r="L93" s="85">
        <v>0</v>
      </c>
      <c r="M93" s="85">
        <v>0</v>
      </c>
      <c r="N93" s="85">
        <v>0</v>
      </c>
      <c r="O93" s="85">
        <v>0</v>
      </c>
      <c r="P93" s="85">
        <v>0</v>
      </c>
      <c r="Q93" s="85">
        <v>251.45314395731441</v>
      </c>
      <c r="R93" s="85">
        <v>0</v>
      </c>
      <c r="S93" s="85">
        <v>0</v>
      </c>
      <c r="T93" s="85">
        <v>249.64838664952012</v>
      </c>
      <c r="U93" s="24">
        <v>35</v>
      </c>
      <c r="V93" s="23">
        <v>35</v>
      </c>
      <c r="W93" s="25" t="s">
        <v>76</v>
      </c>
      <c r="X93" s="84"/>
      <c r="Y93" s="85">
        <v>0.4323714562692737</v>
      </c>
      <c r="Z93" s="85">
        <v>0</v>
      </c>
      <c r="AA93" s="85">
        <v>8.3545759042814697E-4</v>
      </c>
      <c r="AB93" s="85">
        <v>0</v>
      </c>
      <c r="AC93" s="85">
        <v>0</v>
      </c>
      <c r="AD93" s="85">
        <v>0</v>
      </c>
      <c r="AE93" s="85">
        <v>0.15474962231828929</v>
      </c>
      <c r="AF93" s="85">
        <v>0.19614812575071353</v>
      </c>
      <c r="AG93" s="85">
        <v>8.4572060382304155E-3</v>
      </c>
      <c r="AH93" s="85">
        <v>0</v>
      </c>
      <c r="AI93" s="85">
        <v>0</v>
      </c>
      <c r="AJ93" s="85">
        <v>6.0450168731337198E-2</v>
      </c>
      <c r="AK93" s="85">
        <v>0</v>
      </c>
      <c r="AL93" s="85">
        <v>0</v>
      </c>
      <c r="AM93" s="85">
        <v>0</v>
      </c>
      <c r="AN93" s="85">
        <v>926.73573967975335</v>
      </c>
      <c r="AO93" s="85">
        <v>926.73573967975335</v>
      </c>
      <c r="AP93" s="85">
        <v>0</v>
      </c>
      <c r="AQ93" s="85">
        <v>3404.6198703689938</v>
      </c>
      <c r="AR93" s="85">
        <v>1036.7425660977258</v>
      </c>
      <c r="AS93" s="85">
        <v>739.28256331718831</v>
      </c>
      <c r="AT93" s="24">
        <v>35</v>
      </c>
    </row>
    <row r="94" spans="1:46" s="23" customFormat="1" ht="20.25" customHeight="1" x14ac:dyDescent="0.2">
      <c r="A94" s="83"/>
      <c r="B94" s="23">
        <v>36</v>
      </c>
      <c r="C94" s="25" t="s">
        <v>77</v>
      </c>
      <c r="D94" s="84"/>
      <c r="E94" s="85">
        <v>1815.5035176516492</v>
      </c>
      <c r="F94" s="85">
        <v>317.65901846746726</v>
      </c>
      <c r="G94" s="85">
        <v>254.84304304951857</v>
      </c>
      <c r="H94" s="85">
        <v>0</v>
      </c>
      <c r="I94" s="85">
        <v>1.0662675522050729</v>
      </c>
      <c r="J94" s="85">
        <v>0</v>
      </c>
      <c r="K94" s="85">
        <v>0</v>
      </c>
      <c r="L94" s="85">
        <v>0</v>
      </c>
      <c r="M94" s="85">
        <v>0</v>
      </c>
      <c r="N94" s="85">
        <v>0</v>
      </c>
      <c r="O94" s="85">
        <v>47.801600223156392</v>
      </c>
      <c r="P94" s="85">
        <v>0</v>
      </c>
      <c r="Q94" s="85">
        <v>59.081559873167635</v>
      </c>
      <c r="R94" s="85">
        <v>0</v>
      </c>
      <c r="S94" s="85">
        <v>0</v>
      </c>
      <c r="T94" s="85">
        <v>132.52952140269016</v>
      </c>
      <c r="U94" s="24">
        <v>36</v>
      </c>
      <c r="V94" s="23">
        <v>36</v>
      </c>
      <c r="W94" s="25" t="s">
        <v>77</v>
      </c>
      <c r="X94" s="84"/>
      <c r="Y94" s="85">
        <v>62.815975417948714</v>
      </c>
      <c r="Z94" s="85">
        <v>0</v>
      </c>
      <c r="AA94" s="85">
        <v>0.89272159843338905</v>
      </c>
      <c r="AB94" s="85">
        <v>0</v>
      </c>
      <c r="AC94" s="85">
        <v>0</v>
      </c>
      <c r="AD94" s="85">
        <v>0</v>
      </c>
      <c r="AE94" s="85">
        <v>8.5643824681774188</v>
      </c>
      <c r="AF94" s="85">
        <v>1.409817121952897</v>
      </c>
      <c r="AG94" s="85">
        <v>50.646140144063871</v>
      </c>
      <c r="AH94" s="85">
        <v>0</v>
      </c>
      <c r="AI94" s="85">
        <v>0</v>
      </c>
      <c r="AJ94" s="85">
        <v>0.62434646569070118</v>
      </c>
      <c r="AK94" s="85">
        <v>0</v>
      </c>
      <c r="AL94" s="85">
        <v>0</v>
      </c>
      <c r="AM94" s="85">
        <v>2.8260749067329882E-3</v>
      </c>
      <c r="AN94" s="85">
        <v>15757.40297914216</v>
      </c>
      <c r="AO94" s="85">
        <v>15527.435309522843</v>
      </c>
      <c r="AP94" s="85">
        <v>229.96766961931723</v>
      </c>
      <c r="AQ94" s="85">
        <v>361.00771794516697</v>
      </c>
      <c r="AR94" s="85">
        <v>54.84460109296694</v>
      </c>
      <c r="AS94" s="85">
        <v>220.0090108758946</v>
      </c>
      <c r="AT94" s="24">
        <v>36</v>
      </c>
    </row>
    <row r="95" spans="1:46" s="82" customFormat="1" ht="20.25" customHeight="1" x14ac:dyDescent="0.2">
      <c r="A95" s="9"/>
      <c r="B95" s="15" t="s">
        <v>78</v>
      </c>
      <c r="C95" s="16" t="s">
        <v>79</v>
      </c>
      <c r="D95" s="79"/>
      <c r="E95" s="77">
        <v>1803.1191377114333</v>
      </c>
      <c r="F95" s="77">
        <v>110.79260645577789</v>
      </c>
      <c r="G95" s="77">
        <v>79.137023969513208</v>
      </c>
      <c r="H95" s="77">
        <v>0</v>
      </c>
      <c r="I95" s="77">
        <v>0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6.0740419753960645E-7</v>
      </c>
      <c r="P95" s="77">
        <v>0</v>
      </c>
      <c r="Q95" s="77">
        <v>68.468419327343241</v>
      </c>
      <c r="R95" s="77">
        <v>0</v>
      </c>
      <c r="S95" s="77">
        <v>0</v>
      </c>
      <c r="T95" s="77">
        <v>1.2115050081147919E-2</v>
      </c>
      <c r="U95" s="17" t="s">
        <v>265</v>
      </c>
      <c r="V95" s="15" t="s">
        <v>265</v>
      </c>
      <c r="W95" s="16" t="s">
        <v>266</v>
      </c>
      <c r="X95" s="81"/>
      <c r="Y95" s="77">
        <v>31.655582486264706</v>
      </c>
      <c r="Z95" s="77">
        <v>0</v>
      </c>
      <c r="AA95" s="77">
        <v>7.883313377141584</v>
      </c>
      <c r="AB95" s="77">
        <v>0</v>
      </c>
      <c r="AC95" s="77">
        <v>0</v>
      </c>
      <c r="AD95" s="77">
        <v>0</v>
      </c>
      <c r="AE95" s="77">
        <v>11.768795025135379</v>
      </c>
      <c r="AF95" s="77">
        <v>1.7507223578915094</v>
      </c>
      <c r="AG95" s="77">
        <v>4.6771004098818958</v>
      </c>
      <c r="AH95" s="77">
        <v>0</v>
      </c>
      <c r="AI95" s="77">
        <v>0</v>
      </c>
      <c r="AJ95" s="77">
        <v>5.2841113164368574</v>
      </c>
      <c r="AK95" s="77">
        <v>0</v>
      </c>
      <c r="AL95" s="77">
        <v>0</v>
      </c>
      <c r="AM95" s="77">
        <v>0</v>
      </c>
      <c r="AN95" s="77">
        <v>17415.402780985016</v>
      </c>
      <c r="AO95" s="77">
        <v>17318.113001378075</v>
      </c>
      <c r="AP95" s="77">
        <v>97.289779606943</v>
      </c>
      <c r="AQ95" s="77">
        <v>1804.5425061872295</v>
      </c>
      <c r="AR95" s="77">
        <v>139.03376005575203</v>
      </c>
      <c r="AS95" s="77">
        <v>1447.103851950133</v>
      </c>
      <c r="AT95" s="17" t="s">
        <v>78</v>
      </c>
    </row>
    <row r="96" spans="1:46" s="23" customFormat="1" ht="20.25" customHeight="1" x14ac:dyDescent="0.2">
      <c r="A96" s="83"/>
      <c r="B96" s="23">
        <v>37</v>
      </c>
      <c r="C96" s="25" t="s">
        <v>80</v>
      </c>
      <c r="D96" s="84"/>
      <c r="E96" s="85">
        <v>1038.452781992728</v>
      </c>
      <c r="F96" s="85">
        <v>25.91125176384854</v>
      </c>
      <c r="G96" s="85">
        <v>21.31146317716096</v>
      </c>
      <c r="H96" s="85">
        <v>0</v>
      </c>
      <c r="I96" s="85">
        <v>0</v>
      </c>
      <c r="J96" s="85">
        <v>0</v>
      </c>
      <c r="K96" s="85">
        <v>0</v>
      </c>
      <c r="L96" s="85">
        <v>0</v>
      </c>
      <c r="M96" s="85">
        <v>0</v>
      </c>
      <c r="N96" s="85">
        <v>0</v>
      </c>
      <c r="O96" s="85">
        <v>0</v>
      </c>
      <c r="P96" s="85">
        <v>0</v>
      </c>
      <c r="Q96" s="85">
        <v>18.441249787069726</v>
      </c>
      <c r="R96" s="85">
        <v>0</v>
      </c>
      <c r="S96" s="85">
        <v>0</v>
      </c>
      <c r="T96" s="85">
        <v>0</v>
      </c>
      <c r="U96" s="24">
        <v>37</v>
      </c>
      <c r="V96" s="23">
        <v>37</v>
      </c>
      <c r="W96" s="25" t="s">
        <v>80</v>
      </c>
      <c r="X96" s="84"/>
      <c r="Y96" s="85">
        <v>4.5997885866875814</v>
      </c>
      <c r="Z96" s="85">
        <v>0</v>
      </c>
      <c r="AA96" s="85">
        <v>0.37288121081079478</v>
      </c>
      <c r="AB96" s="85">
        <v>0</v>
      </c>
      <c r="AC96" s="85">
        <v>0</v>
      </c>
      <c r="AD96" s="85">
        <v>0</v>
      </c>
      <c r="AE96" s="85">
        <v>0.84440993983549739</v>
      </c>
      <c r="AF96" s="85">
        <v>0.52819897175788699</v>
      </c>
      <c r="AG96" s="85">
        <v>1.5479488989070276</v>
      </c>
      <c r="AH96" s="85">
        <v>0</v>
      </c>
      <c r="AI96" s="85">
        <v>0</v>
      </c>
      <c r="AJ96" s="85">
        <v>1.0349649152052733</v>
      </c>
      <c r="AK96" s="85">
        <v>0</v>
      </c>
      <c r="AL96" s="85">
        <v>0</v>
      </c>
      <c r="AM96" s="85">
        <v>0</v>
      </c>
      <c r="AN96" s="85">
        <v>10453.102621243788</v>
      </c>
      <c r="AO96" s="85">
        <v>10414.628367290119</v>
      </c>
      <c r="AP96" s="85">
        <v>38.474253953669781</v>
      </c>
      <c r="AQ96" s="85">
        <v>960.03617157938265</v>
      </c>
      <c r="AR96" s="85">
        <v>105.55980428780134</v>
      </c>
      <c r="AS96" s="85">
        <v>688.65493028206799</v>
      </c>
      <c r="AT96" s="24">
        <v>37</v>
      </c>
    </row>
    <row r="97" spans="1:47" s="23" customFormat="1" ht="20.25" customHeight="1" x14ac:dyDescent="0.2">
      <c r="A97" s="83"/>
      <c r="B97" s="23">
        <v>38</v>
      </c>
      <c r="C97" s="25" t="s">
        <v>81</v>
      </c>
      <c r="D97" s="84"/>
      <c r="E97" s="85">
        <v>102.54730557530175</v>
      </c>
      <c r="F97" s="85">
        <v>13.645771052835343</v>
      </c>
      <c r="G97" s="85">
        <v>10.385118325449771</v>
      </c>
      <c r="H97" s="85">
        <v>0</v>
      </c>
      <c r="I97" s="85">
        <v>0</v>
      </c>
      <c r="J97" s="85">
        <v>0</v>
      </c>
      <c r="K97" s="85">
        <v>0</v>
      </c>
      <c r="L97" s="85">
        <v>0</v>
      </c>
      <c r="M97" s="85">
        <v>0</v>
      </c>
      <c r="N97" s="85">
        <v>0</v>
      </c>
      <c r="O97" s="85">
        <v>0</v>
      </c>
      <c r="P97" s="85">
        <v>0</v>
      </c>
      <c r="Q97" s="85">
        <v>8.9864576409346011</v>
      </c>
      <c r="R97" s="85">
        <v>0</v>
      </c>
      <c r="S97" s="85">
        <v>0</v>
      </c>
      <c r="T97" s="85">
        <v>0</v>
      </c>
      <c r="U97" s="24">
        <v>38</v>
      </c>
      <c r="V97" s="23">
        <v>38</v>
      </c>
      <c r="W97" s="25" t="s">
        <v>81</v>
      </c>
      <c r="X97" s="84"/>
      <c r="Y97" s="85">
        <v>3.2606527273855734</v>
      </c>
      <c r="Z97" s="85">
        <v>0</v>
      </c>
      <c r="AA97" s="85">
        <v>0.1842964397785278</v>
      </c>
      <c r="AB97" s="85">
        <v>0</v>
      </c>
      <c r="AC97" s="85">
        <v>0</v>
      </c>
      <c r="AD97" s="85">
        <v>0</v>
      </c>
      <c r="AE97" s="85">
        <v>1.1758437276499845</v>
      </c>
      <c r="AF97" s="85">
        <v>0.1095996456167614</v>
      </c>
      <c r="AG97" s="85">
        <v>1.5842525593999075</v>
      </c>
      <c r="AH97" s="85">
        <v>0</v>
      </c>
      <c r="AI97" s="85">
        <v>0</v>
      </c>
      <c r="AJ97" s="85">
        <v>0.18822997617284803</v>
      </c>
      <c r="AK97" s="85">
        <v>0</v>
      </c>
      <c r="AL97" s="85">
        <v>0</v>
      </c>
      <c r="AM97" s="85">
        <v>0</v>
      </c>
      <c r="AN97" s="85">
        <v>911.21156476672274</v>
      </c>
      <c r="AO97" s="85">
        <v>892.82631882770147</v>
      </c>
      <c r="AP97" s="85">
        <v>18.385245939021313</v>
      </c>
      <c r="AQ97" s="85">
        <v>107.96101356892889</v>
      </c>
      <c r="AR97" s="85">
        <v>0</v>
      </c>
      <c r="AS97" s="85">
        <v>107.96101356892889</v>
      </c>
      <c r="AT97" s="24">
        <v>38</v>
      </c>
    </row>
    <row r="98" spans="1:47" s="23" customFormat="1" ht="20.25" customHeight="1" x14ac:dyDescent="0.2">
      <c r="A98" s="83"/>
      <c r="B98" s="23">
        <v>39</v>
      </c>
      <c r="C98" s="25" t="s">
        <v>82</v>
      </c>
      <c r="D98" s="84"/>
      <c r="E98" s="85">
        <v>413.52616425519301</v>
      </c>
      <c r="F98" s="85">
        <v>37.772434502969141</v>
      </c>
      <c r="G98" s="85">
        <v>24.845516088207876</v>
      </c>
      <c r="H98" s="85">
        <v>0</v>
      </c>
      <c r="I98" s="85">
        <v>0</v>
      </c>
      <c r="J98" s="85">
        <v>0</v>
      </c>
      <c r="K98" s="85">
        <v>0</v>
      </c>
      <c r="L98" s="85">
        <v>0</v>
      </c>
      <c r="M98" s="85">
        <v>0</v>
      </c>
      <c r="N98" s="85">
        <v>0</v>
      </c>
      <c r="O98" s="85">
        <v>6.0740419753960645E-7</v>
      </c>
      <c r="P98" s="85">
        <v>0</v>
      </c>
      <c r="Q98" s="85">
        <v>21.488854863239062</v>
      </c>
      <c r="R98" s="85">
        <v>0</v>
      </c>
      <c r="S98" s="85">
        <v>0</v>
      </c>
      <c r="T98" s="85">
        <v>1.2115050081147919E-2</v>
      </c>
      <c r="U98" s="24">
        <v>39</v>
      </c>
      <c r="V98" s="23">
        <v>39</v>
      </c>
      <c r="W98" s="25" t="s">
        <v>82</v>
      </c>
      <c r="X98" s="84"/>
      <c r="Y98" s="85">
        <v>12.926918414761261</v>
      </c>
      <c r="Z98" s="85">
        <v>0</v>
      </c>
      <c r="AA98" s="85">
        <v>3.7828969800261421</v>
      </c>
      <c r="AB98" s="85">
        <v>0</v>
      </c>
      <c r="AC98" s="85">
        <v>0</v>
      </c>
      <c r="AD98" s="85">
        <v>0</v>
      </c>
      <c r="AE98" s="85">
        <v>6.6180655019768908</v>
      </c>
      <c r="AF98" s="85">
        <v>0.46793825080212825</v>
      </c>
      <c r="AG98" s="85">
        <v>0.69013653924843998</v>
      </c>
      <c r="AH98" s="85">
        <v>0</v>
      </c>
      <c r="AI98" s="85">
        <v>0</v>
      </c>
      <c r="AJ98" s="85">
        <v>1.5904838703779132</v>
      </c>
      <c r="AK98" s="85">
        <v>0</v>
      </c>
      <c r="AL98" s="85">
        <v>0</v>
      </c>
      <c r="AM98" s="85">
        <v>0</v>
      </c>
      <c r="AN98" s="85">
        <v>3860.4425266082731</v>
      </c>
      <c r="AO98" s="85">
        <v>3833.5538008485501</v>
      </c>
      <c r="AP98" s="85">
        <v>26.888725759723052</v>
      </c>
      <c r="AQ98" s="85">
        <v>423.58683604426483</v>
      </c>
      <c r="AR98" s="85">
        <v>12.936889370993548</v>
      </c>
      <c r="AS98" s="85">
        <v>390.32768859023736</v>
      </c>
      <c r="AT98" s="24">
        <v>39</v>
      </c>
    </row>
    <row r="99" spans="1:47" s="23" customFormat="1" ht="20.25" customHeight="1" x14ac:dyDescent="0.2">
      <c r="A99" s="83"/>
      <c r="B99" s="23">
        <v>40</v>
      </c>
      <c r="C99" s="25" t="s">
        <v>83</v>
      </c>
      <c r="D99" s="84"/>
      <c r="E99" s="85">
        <v>133.81675273856459</v>
      </c>
      <c r="F99" s="85">
        <v>7.767271495817738</v>
      </c>
      <c r="G99" s="85">
        <v>4.6778339848130619</v>
      </c>
      <c r="H99" s="85">
        <v>0</v>
      </c>
      <c r="I99" s="85">
        <v>0</v>
      </c>
      <c r="J99" s="85">
        <v>0</v>
      </c>
      <c r="K99" s="85">
        <v>0</v>
      </c>
      <c r="L99" s="85">
        <v>0</v>
      </c>
      <c r="M99" s="85">
        <v>0</v>
      </c>
      <c r="N99" s="85">
        <v>0</v>
      </c>
      <c r="O99" s="85">
        <v>0</v>
      </c>
      <c r="P99" s="85">
        <v>0</v>
      </c>
      <c r="Q99" s="85">
        <v>4.0478264800152184</v>
      </c>
      <c r="R99" s="85">
        <v>0</v>
      </c>
      <c r="S99" s="85">
        <v>0</v>
      </c>
      <c r="T99" s="85">
        <v>0</v>
      </c>
      <c r="U99" s="24">
        <v>40</v>
      </c>
      <c r="V99" s="23">
        <v>40</v>
      </c>
      <c r="W99" s="25" t="s">
        <v>83</v>
      </c>
      <c r="X99" s="84"/>
      <c r="Y99" s="85">
        <v>3.0894375110046757</v>
      </c>
      <c r="Z99" s="85">
        <v>0</v>
      </c>
      <c r="AA99" s="85">
        <v>0.33480452934313637</v>
      </c>
      <c r="AB99" s="85">
        <v>0</v>
      </c>
      <c r="AC99" s="85">
        <v>0</v>
      </c>
      <c r="AD99" s="85">
        <v>0</v>
      </c>
      <c r="AE99" s="85">
        <v>0.48008647146998945</v>
      </c>
      <c r="AF99" s="85">
        <v>1.1112532787409646E-2</v>
      </c>
      <c r="AG99" s="85">
        <v>0.24083728507470073</v>
      </c>
      <c r="AH99" s="85">
        <v>0</v>
      </c>
      <c r="AI99" s="85">
        <v>0</v>
      </c>
      <c r="AJ99" s="85">
        <v>1.5810495260028468</v>
      </c>
      <c r="AK99" s="85">
        <v>0</v>
      </c>
      <c r="AL99" s="85">
        <v>0</v>
      </c>
      <c r="AM99" s="85">
        <v>0</v>
      </c>
      <c r="AN99" s="85">
        <v>1319.9589359509084</v>
      </c>
      <c r="AO99" s="85">
        <v>1316.2304947167497</v>
      </c>
      <c r="AP99" s="85">
        <v>3.7284412341586579</v>
      </c>
      <c r="AQ99" s="85">
        <v>52.297884874452961</v>
      </c>
      <c r="AR99" s="85">
        <v>4.935889033426851</v>
      </c>
      <c r="AS99" s="85">
        <v>39.608322764759123</v>
      </c>
      <c r="AT99" s="24">
        <v>40</v>
      </c>
    </row>
    <row r="100" spans="1:47" s="23" customFormat="1" ht="20.25" customHeight="1" x14ac:dyDescent="0.2">
      <c r="A100" s="83"/>
      <c r="B100" s="23">
        <v>41</v>
      </c>
      <c r="C100" s="19" t="s">
        <v>84</v>
      </c>
      <c r="D100" s="84"/>
      <c r="E100" s="88">
        <v>114.77613314964594</v>
      </c>
      <c r="F100" s="88">
        <v>25.695877640307142</v>
      </c>
      <c r="G100" s="88">
        <v>17.917092393881525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15.504030556084645</v>
      </c>
      <c r="R100" s="88">
        <v>0</v>
      </c>
      <c r="S100" s="88">
        <v>0</v>
      </c>
      <c r="T100" s="88">
        <v>0</v>
      </c>
      <c r="U100" s="24">
        <v>41</v>
      </c>
      <c r="V100" s="23">
        <v>41</v>
      </c>
      <c r="W100" s="19" t="s">
        <v>84</v>
      </c>
      <c r="X100" s="84"/>
      <c r="Y100" s="88">
        <v>7.7787852464256133</v>
      </c>
      <c r="Z100" s="88">
        <v>0</v>
      </c>
      <c r="AA100" s="85">
        <v>3.2084342171829827</v>
      </c>
      <c r="AB100" s="88">
        <v>0</v>
      </c>
      <c r="AC100" s="88">
        <v>0</v>
      </c>
      <c r="AD100" s="88">
        <v>0</v>
      </c>
      <c r="AE100" s="88">
        <v>2.6503893842030162</v>
      </c>
      <c r="AF100" s="88">
        <v>0.63387295692732282</v>
      </c>
      <c r="AG100" s="88">
        <v>0.61392512725182036</v>
      </c>
      <c r="AH100" s="88">
        <v>0</v>
      </c>
      <c r="AI100" s="88">
        <v>0</v>
      </c>
      <c r="AJ100" s="88">
        <v>0.88938302867797603</v>
      </c>
      <c r="AK100" s="88">
        <v>0</v>
      </c>
      <c r="AL100" s="88">
        <v>0</v>
      </c>
      <c r="AM100" s="88">
        <v>0</v>
      </c>
      <c r="AN100" s="88">
        <v>870.6871324153235</v>
      </c>
      <c r="AO100" s="88">
        <v>860.87401969495329</v>
      </c>
      <c r="AP100" s="88">
        <v>9.8131127203702011</v>
      </c>
      <c r="AQ100" s="88">
        <v>260.66060012020012</v>
      </c>
      <c r="AR100" s="88">
        <v>15.601177363530281</v>
      </c>
      <c r="AS100" s="88">
        <v>220.55189674413973</v>
      </c>
      <c r="AT100" s="24">
        <v>41</v>
      </c>
    </row>
    <row r="101" spans="1:47" s="82" customFormat="1" ht="20.25" customHeight="1" x14ac:dyDescent="0.2">
      <c r="A101" s="9"/>
      <c r="B101" s="15" t="s">
        <v>85</v>
      </c>
      <c r="C101" s="16" t="s">
        <v>86</v>
      </c>
      <c r="D101" s="79"/>
      <c r="E101" s="93">
        <v>2490.6562253079755</v>
      </c>
      <c r="F101" s="93">
        <v>892.02122360971578</v>
      </c>
      <c r="G101" s="93">
        <v>78.481168844756596</v>
      </c>
      <c r="H101" s="93">
        <v>0</v>
      </c>
      <c r="I101" s="93">
        <v>0</v>
      </c>
      <c r="J101" s="93">
        <v>0</v>
      </c>
      <c r="K101" s="93">
        <v>0</v>
      </c>
      <c r="L101" s="93">
        <v>0</v>
      </c>
      <c r="M101" s="93">
        <v>0</v>
      </c>
      <c r="N101" s="93">
        <v>0</v>
      </c>
      <c r="O101" s="93">
        <v>0.2189801716638882</v>
      </c>
      <c r="P101" s="93">
        <v>12.714</v>
      </c>
      <c r="Q101" s="93">
        <v>51.84943864255623</v>
      </c>
      <c r="R101" s="93">
        <v>0</v>
      </c>
      <c r="S101" s="93">
        <v>0</v>
      </c>
      <c r="T101" s="93">
        <v>7.41013679785337E-2</v>
      </c>
      <c r="U101" s="17" t="s">
        <v>267</v>
      </c>
      <c r="V101" s="15" t="s">
        <v>267</v>
      </c>
      <c r="W101" s="16" t="s">
        <v>268</v>
      </c>
      <c r="X101" s="81"/>
      <c r="Y101" s="93">
        <v>813.540054764959</v>
      </c>
      <c r="Z101" s="93">
        <v>2.9571366229864258</v>
      </c>
      <c r="AA101" s="93">
        <v>46.124809145033396</v>
      </c>
      <c r="AB101" s="93">
        <v>0</v>
      </c>
      <c r="AC101" s="93">
        <v>0</v>
      </c>
      <c r="AD101" s="93">
        <v>0</v>
      </c>
      <c r="AE101" s="93">
        <v>52.139378692442151</v>
      </c>
      <c r="AF101" s="93">
        <v>488.37338903172781</v>
      </c>
      <c r="AG101" s="93">
        <v>168.50223782583819</v>
      </c>
      <c r="AH101" s="93">
        <v>12.20834901964318</v>
      </c>
      <c r="AI101" s="93">
        <v>0</v>
      </c>
      <c r="AJ101" s="93">
        <v>37.895333976604597</v>
      </c>
      <c r="AK101" s="93">
        <v>0</v>
      </c>
      <c r="AL101" s="93">
        <v>0</v>
      </c>
      <c r="AM101" s="93">
        <v>7.2444738819915658E-2</v>
      </c>
      <c r="AN101" s="93">
        <v>16238.532565104162</v>
      </c>
      <c r="AO101" s="93">
        <v>15951.590847001724</v>
      </c>
      <c r="AP101" s="93">
        <v>286.94171810243921</v>
      </c>
      <c r="AQ101" s="93">
        <v>2470.3905611627642</v>
      </c>
      <c r="AR101" s="93">
        <v>211.55211909191209</v>
      </c>
      <c r="AS101" s="93">
        <v>1926.5161473592614</v>
      </c>
      <c r="AT101" s="17" t="s">
        <v>85</v>
      </c>
      <c r="AU101" s="23"/>
    </row>
    <row r="102" spans="1:47" s="23" customFormat="1" ht="20.25" customHeight="1" x14ac:dyDescent="0.2">
      <c r="A102" s="83"/>
      <c r="B102" s="23">
        <v>42</v>
      </c>
      <c r="C102" s="19" t="s">
        <v>87</v>
      </c>
      <c r="D102" s="84"/>
      <c r="E102" s="85">
        <v>8.3508561140152189</v>
      </c>
      <c r="F102" s="85">
        <v>3.5256647569956181</v>
      </c>
      <c r="G102" s="85">
        <v>1.0581656664910335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8">
        <v>0.91565263302873035</v>
      </c>
      <c r="R102" s="88">
        <v>0</v>
      </c>
      <c r="S102" s="88">
        <v>0</v>
      </c>
      <c r="T102" s="88">
        <v>0</v>
      </c>
      <c r="U102" s="24">
        <v>42</v>
      </c>
      <c r="V102" s="23">
        <v>42</v>
      </c>
      <c r="W102" s="19" t="s">
        <v>87</v>
      </c>
      <c r="X102" s="84"/>
      <c r="Y102" s="85">
        <v>2.4674990905045853</v>
      </c>
      <c r="Z102" s="88">
        <v>0</v>
      </c>
      <c r="AA102" s="88">
        <v>1.6742532901234685E-2</v>
      </c>
      <c r="AB102" s="88">
        <v>0</v>
      </c>
      <c r="AC102" s="88">
        <v>0</v>
      </c>
      <c r="AD102" s="88">
        <v>0</v>
      </c>
      <c r="AE102" s="88">
        <v>0.20474613296176286</v>
      </c>
      <c r="AF102" s="88">
        <v>1.2517164872781958</v>
      </c>
      <c r="AG102" s="88">
        <v>0.83878657142857127</v>
      </c>
      <c r="AH102" s="88">
        <v>0</v>
      </c>
      <c r="AI102" s="88">
        <v>0</v>
      </c>
      <c r="AJ102" s="88">
        <v>0.12018046594706905</v>
      </c>
      <c r="AK102" s="88">
        <v>0</v>
      </c>
      <c r="AL102" s="88">
        <v>0</v>
      </c>
      <c r="AM102" s="88">
        <v>0</v>
      </c>
      <c r="AN102" s="88">
        <v>51.084311166441019</v>
      </c>
      <c r="AO102" s="88">
        <v>50.845415166441022</v>
      </c>
      <c r="AP102" s="88">
        <v>0.23889600000000005</v>
      </c>
      <c r="AQ102" s="88">
        <v>0</v>
      </c>
      <c r="AR102" s="88">
        <v>0</v>
      </c>
      <c r="AS102" s="88">
        <v>0</v>
      </c>
      <c r="AT102" s="24">
        <v>42</v>
      </c>
    </row>
    <row r="103" spans="1:47" s="23" customFormat="1" ht="20.25" customHeight="1" x14ac:dyDescent="0.2">
      <c r="A103" s="83"/>
      <c r="B103" s="23">
        <v>43</v>
      </c>
      <c r="C103" s="19" t="s">
        <v>88</v>
      </c>
      <c r="D103" s="84"/>
      <c r="E103" s="85">
        <v>67.782963004069416</v>
      </c>
      <c r="F103" s="85">
        <v>27.02727274469046</v>
      </c>
      <c r="G103" s="85">
        <v>5.552532939214446</v>
      </c>
      <c r="H103" s="85">
        <v>0</v>
      </c>
      <c r="I103" s="85">
        <v>0</v>
      </c>
      <c r="J103" s="85">
        <v>0</v>
      </c>
      <c r="K103" s="85">
        <v>0</v>
      </c>
      <c r="L103" s="85">
        <v>0</v>
      </c>
      <c r="M103" s="85">
        <v>0</v>
      </c>
      <c r="N103" s="85">
        <v>0</v>
      </c>
      <c r="O103" s="85">
        <v>0</v>
      </c>
      <c r="P103" s="85">
        <v>0</v>
      </c>
      <c r="Q103" s="85">
        <v>4.8047215731635582</v>
      </c>
      <c r="R103" s="85">
        <v>0</v>
      </c>
      <c r="S103" s="85">
        <v>0</v>
      </c>
      <c r="T103" s="85">
        <v>0</v>
      </c>
      <c r="U103" s="24">
        <v>43</v>
      </c>
      <c r="V103" s="23">
        <v>43</v>
      </c>
      <c r="W103" s="19" t="s">
        <v>88</v>
      </c>
      <c r="X103" s="84"/>
      <c r="Y103" s="85">
        <v>21.474739805476013</v>
      </c>
      <c r="Z103" s="85">
        <v>0</v>
      </c>
      <c r="AA103" s="85">
        <v>4.5993835262947256</v>
      </c>
      <c r="AB103" s="85">
        <v>0</v>
      </c>
      <c r="AC103" s="85">
        <v>0</v>
      </c>
      <c r="AD103" s="85">
        <v>0</v>
      </c>
      <c r="AE103" s="85">
        <v>11.097605209023332</v>
      </c>
      <c r="AF103" s="85">
        <v>0.62989599991121048</v>
      </c>
      <c r="AG103" s="85">
        <v>0.5851716943465386</v>
      </c>
      <c r="AH103" s="85">
        <v>0</v>
      </c>
      <c r="AI103" s="85">
        <v>0</v>
      </c>
      <c r="AJ103" s="85">
        <v>4.2346336747648108</v>
      </c>
      <c r="AK103" s="85">
        <v>0</v>
      </c>
      <c r="AL103" s="85">
        <v>0</v>
      </c>
      <c r="AM103" s="85">
        <v>0</v>
      </c>
      <c r="AN103" s="85">
        <v>431.48057951823671</v>
      </c>
      <c r="AO103" s="85">
        <v>429.32886202201888</v>
      </c>
      <c r="AP103" s="85">
        <v>2.1517174962178212</v>
      </c>
      <c r="AQ103" s="85">
        <v>0</v>
      </c>
      <c r="AR103" s="85">
        <v>0</v>
      </c>
      <c r="AS103" s="85">
        <v>0</v>
      </c>
      <c r="AT103" s="24">
        <v>43</v>
      </c>
    </row>
    <row r="104" spans="1:47" s="23" customFormat="1" ht="20.25" customHeight="1" x14ac:dyDescent="0.2">
      <c r="A104" s="83"/>
      <c r="B104" s="23">
        <v>44</v>
      </c>
      <c r="C104" s="19" t="s">
        <v>89</v>
      </c>
      <c r="D104" s="84"/>
      <c r="E104" s="85">
        <v>840.45284866190275</v>
      </c>
      <c r="F104" s="85">
        <v>289.58839513132892</v>
      </c>
      <c r="G104" s="85">
        <v>13.74566609569613</v>
      </c>
      <c r="H104" s="85">
        <v>0</v>
      </c>
      <c r="I104" s="85">
        <v>0</v>
      </c>
      <c r="J104" s="85">
        <v>0</v>
      </c>
      <c r="K104" s="85">
        <v>0</v>
      </c>
      <c r="L104" s="85">
        <v>0</v>
      </c>
      <c r="M104" s="85">
        <v>0</v>
      </c>
      <c r="N104" s="85">
        <v>0</v>
      </c>
      <c r="O104" s="85">
        <v>1.204245752546622E-2</v>
      </c>
      <c r="P104" s="85">
        <v>0</v>
      </c>
      <c r="Q104" s="85">
        <v>11.831713836173243</v>
      </c>
      <c r="R104" s="85">
        <v>0</v>
      </c>
      <c r="S104" s="85">
        <v>0</v>
      </c>
      <c r="T104" s="85">
        <v>5.9047553439248626E-2</v>
      </c>
      <c r="U104" s="24">
        <v>44</v>
      </c>
      <c r="V104" s="23">
        <v>44</v>
      </c>
      <c r="W104" s="19" t="s">
        <v>89</v>
      </c>
      <c r="X104" s="84"/>
      <c r="Y104" s="85">
        <v>275.84272903563283</v>
      </c>
      <c r="Z104" s="85">
        <v>0</v>
      </c>
      <c r="AA104" s="85">
        <v>23.950081318405751</v>
      </c>
      <c r="AB104" s="85">
        <v>0</v>
      </c>
      <c r="AC104" s="85">
        <v>0</v>
      </c>
      <c r="AD104" s="85">
        <v>0</v>
      </c>
      <c r="AE104" s="85">
        <v>23.35339059707205</v>
      </c>
      <c r="AF104" s="85">
        <v>211.77345686137801</v>
      </c>
      <c r="AG104" s="85">
        <v>1.2348824374634073</v>
      </c>
      <c r="AH104" s="85">
        <v>0</v>
      </c>
      <c r="AI104" s="85">
        <v>0</v>
      </c>
      <c r="AJ104" s="85">
        <v>15.778586285586663</v>
      </c>
      <c r="AK104" s="85">
        <v>0</v>
      </c>
      <c r="AL104" s="85">
        <v>0</v>
      </c>
      <c r="AM104" s="85">
        <v>1.819637658252999E-4</v>
      </c>
      <c r="AN104" s="85">
        <v>5828.8216473600114</v>
      </c>
      <c r="AO104" s="85">
        <v>5702.2359721725743</v>
      </c>
      <c r="AP104" s="85">
        <v>126.58567518743742</v>
      </c>
      <c r="AQ104" s="85">
        <v>11.453380553073156</v>
      </c>
      <c r="AR104" s="85">
        <v>4.3789586479822313</v>
      </c>
      <c r="AS104" s="85">
        <v>0.19561779482637801</v>
      </c>
      <c r="AT104" s="24">
        <v>44</v>
      </c>
    </row>
    <row r="105" spans="1:47" s="23" customFormat="1" ht="20.25" customHeight="1" x14ac:dyDescent="0.2">
      <c r="A105" s="83"/>
      <c r="B105" s="23">
        <v>45</v>
      </c>
      <c r="C105" s="19" t="s">
        <v>90</v>
      </c>
      <c r="D105" s="84"/>
      <c r="E105" s="85">
        <v>152.3311602807733</v>
      </c>
      <c r="F105" s="85">
        <v>142.12955182223411</v>
      </c>
      <c r="G105" s="85">
        <v>0.81535142439355901</v>
      </c>
      <c r="H105" s="85">
        <v>0</v>
      </c>
      <c r="I105" s="85">
        <v>0</v>
      </c>
      <c r="J105" s="85">
        <v>0</v>
      </c>
      <c r="K105" s="85">
        <v>0</v>
      </c>
      <c r="L105" s="85">
        <v>0</v>
      </c>
      <c r="M105" s="85">
        <v>0</v>
      </c>
      <c r="N105" s="85">
        <v>0</v>
      </c>
      <c r="O105" s="85">
        <v>0</v>
      </c>
      <c r="P105" s="85">
        <v>0</v>
      </c>
      <c r="Q105" s="85">
        <v>0.69958465917124768</v>
      </c>
      <c r="R105" s="85">
        <v>0</v>
      </c>
      <c r="S105" s="85">
        <v>0</v>
      </c>
      <c r="T105" s="85">
        <v>6.8827535940090209E-3</v>
      </c>
      <c r="U105" s="24">
        <v>45</v>
      </c>
      <c r="V105" s="23">
        <v>45</v>
      </c>
      <c r="W105" s="19" t="s">
        <v>90</v>
      </c>
      <c r="X105" s="84"/>
      <c r="Y105" s="85">
        <v>141.31420039784055</v>
      </c>
      <c r="Z105" s="85">
        <v>0</v>
      </c>
      <c r="AA105" s="85">
        <v>1.4859062292885645</v>
      </c>
      <c r="AB105" s="85">
        <v>0</v>
      </c>
      <c r="AC105" s="85">
        <v>0</v>
      </c>
      <c r="AD105" s="85">
        <v>0</v>
      </c>
      <c r="AE105" s="85">
        <v>0.7190002417801129</v>
      </c>
      <c r="AF105" s="85">
        <v>23.358456037186659</v>
      </c>
      <c r="AG105" s="85">
        <v>101.80165161339835</v>
      </c>
      <c r="AH105" s="85">
        <v>10.615410133424286</v>
      </c>
      <c r="AI105" s="85">
        <v>0</v>
      </c>
      <c r="AJ105" s="85">
        <v>0.62435102297926859</v>
      </c>
      <c r="AK105" s="85">
        <v>0</v>
      </c>
      <c r="AL105" s="85">
        <v>0</v>
      </c>
      <c r="AM105" s="85">
        <v>3.759890144280293E-2</v>
      </c>
      <c r="AN105" s="85">
        <v>108.00445046310234</v>
      </c>
      <c r="AO105" s="85">
        <v>107.92742156553719</v>
      </c>
      <c r="AP105" s="85">
        <v>7.702889756515674E-2</v>
      </c>
      <c r="AQ105" s="85">
        <v>0</v>
      </c>
      <c r="AR105" s="85">
        <v>0</v>
      </c>
      <c r="AS105" s="85">
        <v>0</v>
      </c>
      <c r="AT105" s="24">
        <v>45</v>
      </c>
    </row>
    <row r="106" spans="1:47" s="23" customFormat="1" ht="20.25" customHeight="1" x14ac:dyDescent="0.2">
      <c r="A106" s="83"/>
      <c r="B106" s="23">
        <v>46</v>
      </c>
      <c r="C106" s="19" t="s">
        <v>91</v>
      </c>
      <c r="D106" s="84"/>
      <c r="E106" s="85">
        <v>31.763637107308107</v>
      </c>
      <c r="F106" s="85">
        <v>10.240403713122928</v>
      </c>
      <c r="G106" s="85">
        <v>0.25783712338550346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  <c r="M106" s="85">
        <v>0</v>
      </c>
      <c r="N106" s="85">
        <v>0</v>
      </c>
      <c r="O106" s="85">
        <v>0</v>
      </c>
      <c r="P106" s="85">
        <v>0</v>
      </c>
      <c r="Q106" s="85">
        <v>0.216041206675502</v>
      </c>
      <c r="R106" s="85">
        <v>0</v>
      </c>
      <c r="S106" s="85">
        <v>0</v>
      </c>
      <c r="T106" s="85">
        <v>8.1710609452760544E-3</v>
      </c>
      <c r="U106" s="24">
        <v>46</v>
      </c>
      <c r="V106" s="23">
        <v>46</v>
      </c>
      <c r="W106" s="19" t="s">
        <v>91</v>
      </c>
      <c r="X106" s="84"/>
      <c r="Y106" s="85">
        <v>9.9825665897374254</v>
      </c>
      <c r="Z106" s="85">
        <v>0</v>
      </c>
      <c r="AA106" s="85">
        <v>1.1444594823346772</v>
      </c>
      <c r="AB106" s="85">
        <v>0</v>
      </c>
      <c r="AC106" s="85">
        <v>0</v>
      </c>
      <c r="AD106" s="85">
        <v>0</v>
      </c>
      <c r="AE106" s="85">
        <v>2.3265397936834629</v>
      </c>
      <c r="AF106" s="85">
        <v>6.3566258806512757</v>
      </c>
      <c r="AG106" s="85">
        <v>0.34470806439194052</v>
      </c>
      <c r="AH106" s="85">
        <v>0</v>
      </c>
      <c r="AI106" s="85">
        <v>0</v>
      </c>
      <c r="AJ106" s="85">
        <v>5.9511781198327007E-2</v>
      </c>
      <c r="AK106" s="85">
        <v>0</v>
      </c>
      <c r="AL106" s="85">
        <v>0</v>
      </c>
      <c r="AM106" s="85">
        <v>2.2760448081477638E-4</v>
      </c>
      <c r="AN106" s="85">
        <v>200.50172992205248</v>
      </c>
      <c r="AO106" s="85">
        <v>192.40024125884091</v>
      </c>
      <c r="AP106" s="85">
        <v>8.101488663211569</v>
      </c>
      <c r="AQ106" s="85">
        <v>98.513236191829677</v>
      </c>
      <c r="AR106" s="85">
        <v>12.859399535106082</v>
      </c>
      <c r="AS106" s="85">
        <v>65.453305551370107</v>
      </c>
      <c r="AT106" s="24">
        <v>46</v>
      </c>
    </row>
    <row r="107" spans="1:47" s="23" customFormat="1" ht="20.25" customHeight="1" x14ac:dyDescent="0.2">
      <c r="A107" s="83"/>
      <c r="B107" s="23">
        <v>47</v>
      </c>
      <c r="C107" s="19" t="s">
        <v>92</v>
      </c>
      <c r="D107" s="84"/>
      <c r="E107" s="85">
        <v>683.69867089507966</v>
      </c>
      <c r="F107" s="85">
        <v>116.9733716550798</v>
      </c>
      <c r="G107" s="85">
        <v>28.377942536244486</v>
      </c>
      <c r="H107" s="85">
        <v>0</v>
      </c>
      <c r="I107" s="85">
        <v>0</v>
      </c>
      <c r="J107" s="85">
        <v>0</v>
      </c>
      <c r="K107" s="85">
        <v>0</v>
      </c>
      <c r="L107" s="85">
        <v>0</v>
      </c>
      <c r="M107" s="85">
        <v>0</v>
      </c>
      <c r="N107" s="85">
        <v>0</v>
      </c>
      <c r="O107" s="85">
        <v>9.5096526329899719E-2</v>
      </c>
      <c r="P107" s="85">
        <v>12.714</v>
      </c>
      <c r="Q107" s="85">
        <v>8.6775364602920213</v>
      </c>
      <c r="R107" s="85">
        <v>0</v>
      </c>
      <c r="S107" s="85">
        <v>0</v>
      </c>
      <c r="T107" s="85">
        <v>0</v>
      </c>
      <c r="U107" s="24">
        <v>47</v>
      </c>
      <c r="V107" s="23">
        <v>47</v>
      </c>
      <c r="W107" s="19" t="s">
        <v>92</v>
      </c>
      <c r="X107" s="84"/>
      <c r="Y107" s="85">
        <v>88.595429118835312</v>
      </c>
      <c r="Z107" s="85">
        <v>0</v>
      </c>
      <c r="AA107" s="85">
        <v>4.3631256681090091</v>
      </c>
      <c r="AB107" s="85">
        <v>0</v>
      </c>
      <c r="AC107" s="85">
        <v>0</v>
      </c>
      <c r="AD107" s="85">
        <v>0</v>
      </c>
      <c r="AE107" s="85">
        <v>9.1954367965409336</v>
      </c>
      <c r="AF107" s="85">
        <v>31.035407429703035</v>
      </c>
      <c r="AG107" s="85">
        <v>27.837033089940913</v>
      </c>
      <c r="AH107" s="85">
        <v>1.4714627020083684</v>
      </c>
      <c r="AI107" s="85">
        <v>0</v>
      </c>
      <c r="AJ107" s="85">
        <v>11.520307932370704</v>
      </c>
      <c r="AK107" s="85">
        <v>0</v>
      </c>
      <c r="AL107" s="85">
        <v>0</v>
      </c>
      <c r="AM107" s="85">
        <v>2.1540682360818433E-4</v>
      </c>
      <c r="AN107" s="85">
        <v>5965.1558803807684</v>
      </c>
      <c r="AO107" s="85">
        <v>5879.2797367490175</v>
      </c>
      <c r="AP107" s="85">
        <v>85.876143631750082</v>
      </c>
      <c r="AQ107" s="85">
        <v>125.15784789734779</v>
      </c>
      <c r="AR107" s="85">
        <v>45.940068903317702</v>
      </c>
      <c r="AS107" s="85">
        <v>7.0515951586122885</v>
      </c>
      <c r="AT107" s="24">
        <v>47</v>
      </c>
    </row>
    <row r="108" spans="1:47" s="23" customFormat="1" ht="20.25" customHeight="1" x14ac:dyDescent="0.2">
      <c r="A108" s="83"/>
      <c r="B108" s="23">
        <v>48</v>
      </c>
      <c r="C108" s="19" t="s">
        <v>93</v>
      </c>
      <c r="D108" s="84"/>
      <c r="E108" s="88">
        <v>663.81509422575027</v>
      </c>
      <c r="F108" s="88">
        <v>290.86173737886054</v>
      </c>
      <c r="G108" s="88">
        <v>17.67873974766249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0.11184118780852226</v>
      </c>
      <c r="P108" s="88">
        <v>0</v>
      </c>
      <c r="Q108" s="88">
        <v>15.190045115174193</v>
      </c>
      <c r="R108" s="88">
        <v>0</v>
      </c>
      <c r="S108" s="88">
        <v>0</v>
      </c>
      <c r="T108" s="88">
        <v>0</v>
      </c>
      <c r="U108" s="24">
        <v>48</v>
      </c>
      <c r="V108" s="23">
        <v>48</v>
      </c>
      <c r="W108" s="19" t="s">
        <v>93</v>
      </c>
      <c r="X108" s="84"/>
      <c r="Y108" s="88">
        <v>273.18299763119802</v>
      </c>
      <c r="Z108" s="88">
        <v>2.9571366229864258</v>
      </c>
      <c r="AA108" s="88">
        <v>10.540157582350508</v>
      </c>
      <c r="AB108" s="88">
        <v>0</v>
      </c>
      <c r="AC108" s="88">
        <v>0</v>
      </c>
      <c r="AD108" s="88">
        <v>0</v>
      </c>
      <c r="AE108" s="88">
        <v>5.0970726081227493</v>
      </c>
      <c r="AF108" s="88">
        <v>213.86779869577862</v>
      </c>
      <c r="AG108" s="88">
        <v>35.464720911885877</v>
      </c>
      <c r="AH108" s="88">
        <v>0.12147618421052604</v>
      </c>
      <c r="AI108" s="88">
        <v>0</v>
      </c>
      <c r="AJ108" s="88">
        <v>5.5454307532770892</v>
      </c>
      <c r="AK108" s="88">
        <v>0</v>
      </c>
      <c r="AL108" s="88">
        <v>0</v>
      </c>
      <c r="AM108" s="88">
        <v>3.4220862306864448E-2</v>
      </c>
      <c r="AN108" s="88">
        <v>3332.8099903079938</v>
      </c>
      <c r="AO108" s="88">
        <v>3268.8992220817368</v>
      </c>
      <c r="AP108" s="88">
        <v>63.910768226257154</v>
      </c>
      <c r="AQ108" s="88">
        <v>2216.3327726531102</v>
      </c>
      <c r="AR108" s="88">
        <v>147.8533133376848</v>
      </c>
      <c r="AS108" s="88">
        <v>1836.2201343793145</v>
      </c>
      <c r="AT108" s="24">
        <v>48</v>
      </c>
    </row>
    <row r="109" spans="1:47" s="82" customFormat="1" ht="20.25" customHeight="1" x14ac:dyDescent="0.2">
      <c r="A109" s="9"/>
      <c r="B109" s="23">
        <v>49</v>
      </c>
      <c r="C109" s="19" t="s">
        <v>94</v>
      </c>
      <c r="D109" s="79"/>
      <c r="E109" s="85">
        <v>42.460995019076634</v>
      </c>
      <c r="F109" s="85">
        <v>11.674826407403261</v>
      </c>
      <c r="G109" s="85">
        <v>10.994933311668941</v>
      </c>
      <c r="H109" s="85">
        <v>0</v>
      </c>
      <c r="I109" s="85">
        <v>0</v>
      </c>
      <c r="J109" s="85">
        <v>0</v>
      </c>
      <c r="K109" s="85">
        <v>0</v>
      </c>
      <c r="L109" s="85">
        <v>0</v>
      </c>
      <c r="M109" s="85">
        <v>0</v>
      </c>
      <c r="N109" s="85">
        <v>0</v>
      </c>
      <c r="O109" s="85">
        <v>0</v>
      </c>
      <c r="P109" s="85">
        <v>0</v>
      </c>
      <c r="Q109" s="85">
        <v>9.5141431588777348</v>
      </c>
      <c r="R109" s="85">
        <v>0</v>
      </c>
      <c r="S109" s="85">
        <v>0</v>
      </c>
      <c r="T109" s="85">
        <v>0</v>
      </c>
      <c r="U109" s="24">
        <v>49</v>
      </c>
      <c r="V109" s="23">
        <v>49</v>
      </c>
      <c r="W109" s="19" t="s">
        <v>94</v>
      </c>
      <c r="X109" s="81"/>
      <c r="Y109" s="85">
        <v>0.67989309573431977</v>
      </c>
      <c r="Z109" s="85">
        <v>0</v>
      </c>
      <c r="AA109" s="85">
        <v>2.4952805348931052E-2</v>
      </c>
      <c r="AB109" s="85">
        <v>0</v>
      </c>
      <c r="AC109" s="85">
        <v>0</v>
      </c>
      <c r="AD109" s="85">
        <v>0</v>
      </c>
      <c r="AE109" s="85">
        <v>0.14558731325775318</v>
      </c>
      <c r="AF109" s="85">
        <v>0.10003163984086501</v>
      </c>
      <c r="AG109" s="85">
        <v>0.3952834429825815</v>
      </c>
      <c r="AH109" s="85">
        <v>0</v>
      </c>
      <c r="AI109" s="85">
        <v>0</v>
      </c>
      <c r="AJ109" s="85">
        <v>1.233206048066888E-2</v>
      </c>
      <c r="AK109" s="85">
        <v>0</v>
      </c>
      <c r="AL109" s="85">
        <v>0</v>
      </c>
      <c r="AM109" s="85">
        <v>0</v>
      </c>
      <c r="AN109" s="85">
        <v>320.67397598555647</v>
      </c>
      <c r="AO109" s="85">
        <v>320.67397598555647</v>
      </c>
      <c r="AP109" s="85">
        <v>0</v>
      </c>
      <c r="AQ109" s="85">
        <v>18.933323867403328</v>
      </c>
      <c r="AR109" s="85">
        <v>0.52037866782127906</v>
      </c>
      <c r="AS109" s="85">
        <v>17.595494475138139</v>
      </c>
      <c r="AT109" s="24">
        <v>49</v>
      </c>
    </row>
    <row r="110" spans="1:47" s="23" customFormat="1" ht="20.25" customHeight="1" x14ac:dyDescent="0.2">
      <c r="A110" s="83"/>
      <c r="B110" s="15" t="s">
        <v>95</v>
      </c>
      <c r="C110" s="16" t="s">
        <v>96</v>
      </c>
      <c r="D110" s="84"/>
      <c r="E110" s="77">
        <v>10232.562192162753</v>
      </c>
      <c r="F110" s="77">
        <v>1951.2396826875279</v>
      </c>
      <c r="G110" s="77">
        <v>626.69422908174181</v>
      </c>
      <c r="H110" s="77">
        <v>0</v>
      </c>
      <c r="I110" s="77">
        <v>0.23199999999999998</v>
      </c>
      <c r="J110" s="77">
        <v>0</v>
      </c>
      <c r="K110" s="77">
        <v>0</v>
      </c>
      <c r="L110" s="77">
        <v>0</v>
      </c>
      <c r="M110" s="77">
        <v>0</v>
      </c>
      <c r="N110" s="77">
        <v>0</v>
      </c>
      <c r="O110" s="77">
        <v>1.340086724010024E-2</v>
      </c>
      <c r="P110" s="77">
        <v>1.2805643833904936</v>
      </c>
      <c r="Q110" s="77">
        <v>539.08801307961619</v>
      </c>
      <c r="R110" s="77">
        <v>0</v>
      </c>
      <c r="S110" s="77">
        <v>0.14355805579127062</v>
      </c>
      <c r="T110" s="77">
        <v>1.5600177323680979</v>
      </c>
      <c r="U110" s="17" t="s">
        <v>269</v>
      </c>
      <c r="V110" s="15" t="s">
        <v>269</v>
      </c>
      <c r="W110" s="16" t="s">
        <v>270</v>
      </c>
      <c r="X110" s="86"/>
      <c r="Y110" s="77">
        <v>1324.5454536057864</v>
      </c>
      <c r="Z110" s="77">
        <v>0</v>
      </c>
      <c r="AA110" s="77">
        <v>333.94990838711522</v>
      </c>
      <c r="AB110" s="77">
        <v>0</v>
      </c>
      <c r="AC110" s="77">
        <v>0</v>
      </c>
      <c r="AD110" s="77">
        <v>0</v>
      </c>
      <c r="AE110" s="77">
        <v>266.80048191055067</v>
      </c>
      <c r="AF110" s="77">
        <v>288.36176497010632</v>
      </c>
      <c r="AG110" s="77">
        <v>136.20467409492034</v>
      </c>
      <c r="AH110" s="77">
        <v>0</v>
      </c>
      <c r="AI110" s="77">
        <v>0</v>
      </c>
      <c r="AJ110" s="77">
        <v>266.60358243973235</v>
      </c>
      <c r="AK110" s="77">
        <v>0</v>
      </c>
      <c r="AL110" s="77">
        <v>0</v>
      </c>
      <c r="AM110" s="77">
        <v>0.13081372900271582</v>
      </c>
      <c r="AN110" s="77">
        <v>86677.803823624723</v>
      </c>
      <c r="AO110" s="77">
        <v>85238.914023995065</v>
      </c>
      <c r="AP110" s="77">
        <v>1438.8897996296616</v>
      </c>
      <c r="AQ110" s="77">
        <v>3587.6707549391804</v>
      </c>
      <c r="AR110" s="77">
        <v>553.11849826161972</v>
      </c>
      <c r="AS110" s="77">
        <v>2165.6712954338223</v>
      </c>
      <c r="AT110" s="17" t="s">
        <v>95</v>
      </c>
    </row>
    <row r="111" spans="1:47" s="23" customFormat="1" ht="20.25" customHeight="1" x14ac:dyDescent="0.2">
      <c r="A111" s="83"/>
      <c r="B111" s="23">
        <v>50</v>
      </c>
      <c r="C111" s="19" t="s">
        <v>97</v>
      </c>
      <c r="D111" s="84"/>
      <c r="E111" s="85">
        <v>16.708172670921492</v>
      </c>
      <c r="F111" s="85">
        <v>2.7285479469953797</v>
      </c>
      <c r="G111" s="85">
        <v>0.89545610218873617</v>
      </c>
      <c r="H111" s="85">
        <v>0</v>
      </c>
      <c r="I111" s="85">
        <v>0</v>
      </c>
      <c r="J111" s="85">
        <v>0</v>
      </c>
      <c r="K111" s="85">
        <v>0</v>
      </c>
      <c r="L111" s="85">
        <v>0</v>
      </c>
      <c r="M111" s="85">
        <v>0</v>
      </c>
      <c r="N111" s="85">
        <v>0</v>
      </c>
      <c r="O111" s="85">
        <v>0</v>
      </c>
      <c r="P111" s="85">
        <v>0</v>
      </c>
      <c r="Q111" s="85">
        <v>0.77485668236591565</v>
      </c>
      <c r="R111" s="85">
        <v>0</v>
      </c>
      <c r="S111" s="85">
        <v>0</v>
      </c>
      <c r="T111" s="85">
        <v>0</v>
      </c>
      <c r="U111" s="24">
        <v>50</v>
      </c>
      <c r="V111" s="23">
        <v>50</v>
      </c>
      <c r="W111" s="19" t="s">
        <v>97</v>
      </c>
      <c r="X111" s="84"/>
      <c r="Y111" s="85">
        <v>1.8330918448066436</v>
      </c>
      <c r="Z111" s="85">
        <v>0</v>
      </c>
      <c r="AA111" s="85">
        <v>0.82054988099267345</v>
      </c>
      <c r="AB111" s="85">
        <v>0</v>
      </c>
      <c r="AC111" s="85">
        <v>0</v>
      </c>
      <c r="AD111" s="85">
        <v>0</v>
      </c>
      <c r="AE111" s="85">
        <v>0.6747264692601509</v>
      </c>
      <c r="AF111" s="85">
        <v>0.31489449348797149</v>
      </c>
      <c r="AG111" s="85">
        <v>3.4441421321409101E-2</v>
      </c>
      <c r="AH111" s="85">
        <v>0</v>
      </c>
      <c r="AI111" s="85">
        <v>0</v>
      </c>
      <c r="AJ111" s="85">
        <v>9.0324258784236444E-2</v>
      </c>
      <c r="AK111" s="85">
        <v>0</v>
      </c>
      <c r="AL111" s="85">
        <v>0</v>
      </c>
      <c r="AM111" s="85">
        <v>0</v>
      </c>
      <c r="AN111" s="85">
        <v>104.82385058581718</v>
      </c>
      <c r="AO111" s="85">
        <v>103.18920186421359</v>
      </c>
      <c r="AP111" s="85">
        <v>1.6346487216035952</v>
      </c>
      <c r="AQ111" s="85">
        <v>155.4424780314979</v>
      </c>
      <c r="AR111" s="85">
        <v>29.322906863741427</v>
      </c>
      <c r="AS111" s="85">
        <v>80.056899999999999</v>
      </c>
      <c r="AT111" s="24">
        <v>50</v>
      </c>
    </row>
    <row r="112" spans="1:47" s="23" customFormat="1" ht="20.25" customHeight="1" x14ac:dyDescent="0.2">
      <c r="A112" s="83"/>
      <c r="B112" s="23">
        <v>51</v>
      </c>
      <c r="C112" s="19" t="s">
        <v>98</v>
      </c>
      <c r="D112" s="84"/>
      <c r="E112" s="85">
        <v>63.914263414353066</v>
      </c>
      <c r="F112" s="85">
        <v>12.653388822099197</v>
      </c>
      <c r="G112" s="85">
        <v>5.1531644465150741</v>
      </c>
      <c r="H112" s="85">
        <v>0</v>
      </c>
      <c r="I112" s="85">
        <v>0</v>
      </c>
      <c r="J112" s="85">
        <v>0</v>
      </c>
      <c r="K112" s="85">
        <v>0</v>
      </c>
      <c r="L112" s="85">
        <v>0</v>
      </c>
      <c r="M112" s="85">
        <v>0</v>
      </c>
      <c r="N112" s="85">
        <v>0</v>
      </c>
      <c r="O112" s="85">
        <v>0</v>
      </c>
      <c r="P112" s="85">
        <v>0</v>
      </c>
      <c r="Q112" s="85">
        <v>4.4591397578873826</v>
      </c>
      <c r="R112" s="85">
        <v>0</v>
      </c>
      <c r="S112" s="85">
        <v>0</v>
      </c>
      <c r="T112" s="85">
        <v>0</v>
      </c>
      <c r="U112" s="24">
        <v>51</v>
      </c>
      <c r="V112" s="23">
        <v>51</v>
      </c>
      <c r="W112" s="19" t="s">
        <v>98</v>
      </c>
      <c r="X112" s="84"/>
      <c r="Y112" s="85">
        <v>7.5002243755841222</v>
      </c>
      <c r="Z112" s="85">
        <v>0</v>
      </c>
      <c r="AA112" s="85">
        <v>3.3483238973096277</v>
      </c>
      <c r="AB112" s="85">
        <v>0</v>
      </c>
      <c r="AC112" s="85">
        <v>0</v>
      </c>
      <c r="AD112" s="85">
        <v>0</v>
      </c>
      <c r="AE112" s="85">
        <v>2.0370346958525825</v>
      </c>
      <c r="AF112" s="85">
        <v>1.000078295594051</v>
      </c>
      <c r="AG112" s="85">
        <v>0.58303279463210111</v>
      </c>
      <c r="AH112" s="85">
        <v>0</v>
      </c>
      <c r="AI112" s="85">
        <v>0</v>
      </c>
      <c r="AJ112" s="85">
        <v>0.7795796701296801</v>
      </c>
      <c r="AK112" s="85">
        <v>0</v>
      </c>
      <c r="AL112" s="85">
        <v>0</v>
      </c>
      <c r="AM112" s="85">
        <v>0</v>
      </c>
      <c r="AN112" s="85">
        <v>500.60045014056442</v>
      </c>
      <c r="AO112" s="85">
        <v>491.97598512006317</v>
      </c>
      <c r="AP112" s="85">
        <v>8.6244650205012849</v>
      </c>
      <c r="AQ112" s="85">
        <v>151.55473776653201</v>
      </c>
      <c r="AR112" s="85">
        <v>58.802111267361084</v>
      </c>
      <c r="AS112" s="85">
        <v>0.38175999999999999</v>
      </c>
      <c r="AT112" s="24">
        <v>51</v>
      </c>
    </row>
    <row r="113" spans="1:46" s="23" customFormat="1" ht="20.25" customHeight="1" x14ac:dyDescent="0.2">
      <c r="A113" s="83"/>
      <c r="B113" s="23">
        <v>52</v>
      </c>
      <c r="C113" s="19" t="s">
        <v>99</v>
      </c>
      <c r="D113" s="84"/>
      <c r="E113" s="85">
        <v>688.46763448694037</v>
      </c>
      <c r="F113" s="85">
        <v>187.05298080281511</v>
      </c>
      <c r="G113" s="85">
        <v>33.056192998471353</v>
      </c>
      <c r="H113" s="85">
        <v>0</v>
      </c>
      <c r="I113" s="85">
        <v>0</v>
      </c>
      <c r="J113" s="85">
        <v>0</v>
      </c>
      <c r="K113" s="85">
        <v>0</v>
      </c>
      <c r="L113" s="85">
        <v>0</v>
      </c>
      <c r="M113" s="85">
        <v>0</v>
      </c>
      <c r="N113" s="85">
        <v>0</v>
      </c>
      <c r="O113" s="85">
        <v>0</v>
      </c>
      <c r="P113" s="85">
        <v>0.59163952929299191</v>
      </c>
      <c r="Q113" s="85">
        <v>27.868953940044463</v>
      </c>
      <c r="R113" s="85">
        <v>0</v>
      </c>
      <c r="S113" s="85">
        <v>0</v>
      </c>
      <c r="T113" s="85">
        <v>7.1534275512664307E-4</v>
      </c>
      <c r="U113" s="24">
        <v>52</v>
      </c>
      <c r="V113" s="23">
        <v>52</v>
      </c>
      <c r="W113" s="19" t="s">
        <v>99</v>
      </c>
      <c r="X113" s="84"/>
      <c r="Y113" s="85">
        <v>153.99678780434374</v>
      </c>
      <c r="Z113" s="85">
        <v>0</v>
      </c>
      <c r="AA113" s="85">
        <v>34.255089427784647</v>
      </c>
      <c r="AB113" s="85">
        <v>0</v>
      </c>
      <c r="AC113" s="85">
        <v>0</v>
      </c>
      <c r="AD113" s="85">
        <v>0</v>
      </c>
      <c r="AE113" s="85">
        <v>31.575979663037103</v>
      </c>
      <c r="AF113" s="85">
        <v>55.994840451179371</v>
      </c>
      <c r="AG113" s="85">
        <v>12.392001637233555</v>
      </c>
      <c r="AH113" s="85">
        <v>0</v>
      </c>
      <c r="AI113" s="85">
        <v>0</v>
      </c>
      <c r="AJ113" s="85">
        <v>19.331652188698417</v>
      </c>
      <c r="AK113" s="85">
        <v>0</v>
      </c>
      <c r="AL113" s="85">
        <v>0</v>
      </c>
      <c r="AM113" s="85">
        <v>0</v>
      </c>
      <c r="AN113" s="85">
        <v>5235.1866469525648</v>
      </c>
      <c r="AO113" s="85">
        <v>5156.0895556265486</v>
      </c>
      <c r="AP113" s="85">
        <v>79.097091326016695</v>
      </c>
      <c r="AQ113" s="85">
        <v>263.84889162568044</v>
      </c>
      <c r="AR113" s="85">
        <v>79.289892426827834</v>
      </c>
      <c r="AS113" s="85">
        <v>60.004354642110911</v>
      </c>
      <c r="AT113" s="24">
        <v>52</v>
      </c>
    </row>
    <row r="114" spans="1:46" s="23" customFormat="1" ht="20.25" customHeight="1" x14ac:dyDescent="0.2">
      <c r="A114" s="83"/>
      <c r="B114" s="23">
        <v>53</v>
      </c>
      <c r="C114" s="19" t="s">
        <v>100</v>
      </c>
      <c r="D114" s="84"/>
      <c r="E114" s="85">
        <v>475.23107613453993</v>
      </c>
      <c r="F114" s="85">
        <v>220.9025800163798</v>
      </c>
      <c r="G114" s="85">
        <v>15.782405673506046</v>
      </c>
      <c r="H114" s="85">
        <v>0</v>
      </c>
      <c r="I114" s="85">
        <v>0.23199999999999998</v>
      </c>
      <c r="J114" s="85">
        <v>0</v>
      </c>
      <c r="K114" s="85">
        <v>0</v>
      </c>
      <c r="L114" s="85">
        <v>0</v>
      </c>
      <c r="M114" s="85">
        <v>0</v>
      </c>
      <c r="N114" s="85">
        <v>0</v>
      </c>
      <c r="O114" s="85">
        <v>8.2718128739355974E-3</v>
      </c>
      <c r="P114" s="85">
        <v>2.1657623570078076E-2</v>
      </c>
      <c r="Q114" s="85">
        <v>13.452729166821008</v>
      </c>
      <c r="R114" s="85">
        <v>0</v>
      </c>
      <c r="S114" s="85">
        <v>0</v>
      </c>
      <c r="T114" s="85">
        <v>1.6387143365122744E-2</v>
      </c>
      <c r="U114" s="24">
        <v>53</v>
      </c>
      <c r="V114" s="23">
        <v>53</v>
      </c>
      <c r="W114" s="19" t="s">
        <v>100</v>
      </c>
      <c r="X114" s="84"/>
      <c r="Y114" s="85">
        <v>205.12017434287375</v>
      </c>
      <c r="Z114" s="85">
        <v>0</v>
      </c>
      <c r="AA114" s="85">
        <v>27.854699263438295</v>
      </c>
      <c r="AB114" s="85">
        <v>0</v>
      </c>
      <c r="AC114" s="85">
        <v>0</v>
      </c>
      <c r="AD114" s="85">
        <v>0</v>
      </c>
      <c r="AE114" s="85">
        <v>18.482718437597406</v>
      </c>
      <c r="AF114" s="85">
        <v>123.58877423202939</v>
      </c>
      <c r="AG114" s="85">
        <v>23.13238356399782</v>
      </c>
      <c r="AH114" s="85">
        <v>0</v>
      </c>
      <c r="AI114" s="85">
        <v>0</v>
      </c>
      <c r="AJ114" s="85">
        <v>12.539104342386516</v>
      </c>
      <c r="AK114" s="85">
        <v>0</v>
      </c>
      <c r="AL114" s="85">
        <v>0</v>
      </c>
      <c r="AM114" s="85">
        <v>0.12436810726704357</v>
      </c>
      <c r="AN114" s="85">
        <v>2676.5018845273185</v>
      </c>
      <c r="AO114" s="85">
        <v>2447.0614191967065</v>
      </c>
      <c r="AP114" s="85">
        <v>229.4404653306118</v>
      </c>
      <c r="AQ114" s="85">
        <v>57.868002628432556</v>
      </c>
      <c r="AR114" s="85">
        <v>14.520056290876228</v>
      </c>
      <c r="AS114" s="85">
        <v>20.538728227909253</v>
      </c>
      <c r="AT114" s="24">
        <v>53</v>
      </c>
    </row>
    <row r="115" spans="1:46" s="23" customFormat="1" ht="20.25" customHeight="1" x14ac:dyDescent="0.2">
      <c r="A115" s="83"/>
      <c r="B115" s="23">
        <v>54</v>
      </c>
      <c r="C115" s="19" t="s">
        <v>101</v>
      </c>
      <c r="D115" s="84"/>
      <c r="E115" s="85">
        <v>478.14790967401456</v>
      </c>
      <c r="F115" s="85">
        <v>148.51899106065133</v>
      </c>
      <c r="G115" s="85">
        <v>23.013103693359405</v>
      </c>
      <c r="H115" s="85">
        <v>0</v>
      </c>
      <c r="I115" s="85">
        <v>0</v>
      </c>
      <c r="J115" s="85">
        <v>0</v>
      </c>
      <c r="K115" s="85">
        <v>0</v>
      </c>
      <c r="L115" s="85">
        <v>0</v>
      </c>
      <c r="M115" s="85">
        <v>0</v>
      </c>
      <c r="N115" s="85">
        <v>0</v>
      </c>
      <c r="O115" s="85">
        <v>5.1290543661646447E-3</v>
      </c>
      <c r="P115" s="85">
        <v>8.3069288026297428E-2</v>
      </c>
      <c r="Q115" s="85">
        <v>19.710078161812348</v>
      </c>
      <c r="R115" s="85">
        <v>0</v>
      </c>
      <c r="S115" s="85">
        <v>0.14355805579127062</v>
      </c>
      <c r="T115" s="85">
        <v>5.8459770421280026E-5</v>
      </c>
      <c r="U115" s="24">
        <v>54</v>
      </c>
      <c r="V115" s="23">
        <v>54</v>
      </c>
      <c r="W115" s="19" t="s">
        <v>101</v>
      </c>
      <c r="X115" s="84"/>
      <c r="Y115" s="85">
        <v>125.50588736729193</v>
      </c>
      <c r="Z115" s="85">
        <v>0</v>
      </c>
      <c r="AA115" s="85">
        <v>64.187700996113492</v>
      </c>
      <c r="AB115" s="85">
        <v>0</v>
      </c>
      <c r="AC115" s="85">
        <v>0</v>
      </c>
      <c r="AD115" s="85">
        <v>0</v>
      </c>
      <c r="AE115" s="85">
        <v>21.814834565569264</v>
      </c>
      <c r="AF115" s="85">
        <v>22.557132143506273</v>
      </c>
      <c r="AG115" s="85">
        <v>15.015315570143763</v>
      </c>
      <c r="AH115" s="85">
        <v>0</v>
      </c>
      <c r="AI115" s="85">
        <v>0</v>
      </c>
      <c r="AJ115" s="85">
        <v>8.1019671922783392</v>
      </c>
      <c r="AK115" s="85">
        <v>0</v>
      </c>
      <c r="AL115" s="85">
        <v>0</v>
      </c>
      <c r="AM115" s="85">
        <v>2.5396282825923969E-3</v>
      </c>
      <c r="AN115" s="85">
        <v>3424.7208875532351</v>
      </c>
      <c r="AO115" s="85">
        <v>3278.8256066838676</v>
      </c>
      <c r="AP115" s="85">
        <v>145.89528086936753</v>
      </c>
      <c r="AQ115" s="85">
        <v>234.22023133444952</v>
      </c>
      <c r="AR115" s="85">
        <v>70.062224144377524</v>
      </c>
      <c r="AS115" s="85">
        <v>54.098891733319768</v>
      </c>
      <c r="AT115" s="24">
        <v>54</v>
      </c>
    </row>
    <row r="116" spans="1:46" s="23" customFormat="1" ht="20.25" customHeight="1" x14ac:dyDescent="0.2">
      <c r="A116" s="83"/>
      <c r="B116" s="23">
        <v>55</v>
      </c>
      <c r="C116" s="19" t="s">
        <v>102</v>
      </c>
      <c r="D116" s="84"/>
      <c r="E116" s="85">
        <v>337.45331872777291</v>
      </c>
      <c r="F116" s="85">
        <v>100.51973689579417</v>
      </c>
      <c r="G116" s="85">
        <v>18.520352869196405</v>
      </c>
      <c r="H116" s="85">
        <v>0</v>
      </c>
      <c r="I116" s="85">
        <v>0</v>
      </c>
      <c r="J116" s="85">
        <v>0</v>
      </c>
      <c r="K116" s="85">
        <v>0</v>
      </c>
      <c r="L116" s="85">
        <v>0</v>
      </c>
      <c r="M116" s="85">
        <v>0</v>
      </c>
      <c r="N116" s="85">
        <v>0</v>
      </c>
      <c r="O116" s="85">
        <v>0</v>
      </c>
      <c r="P116" s="85">
        <v>0.54238047916224263</v>
      </c>
      <c r="Q116" s="85">
        <v>15.352574488740732</v>
      </c>
      <c r="R116" s="85">
        <v>0</v>
      </c>
      <c r="S116" s="85">
        <v>0</v>
      </c>
      <c r="T116" s="85">
        <v>0</v>
      </c>
      <c r="U116" s="24">
        <v>55</v>
      </c>
      <c r="V116" s="23">
        <v>55</v>
      </c>
      <c r="W116" s="19" t="s">
        <v>102</v>
      </c>
      <c r="X116" s="84"/>
      <c r="Y116" s="85">
        <v>81.999384026597767</v>
      </c>
      <c r="Z116" s="85">
        <v>0</v>
      </c>
      <c r="AA116" s="85">
        <v>25.194648090972009</v>
      </c>
      <c r="AB116" s="85">
        <v>0</v>
      </c>
      <c r="AC116" s="85">
        <v>0</v>
      </c>
      <c r="AD116" s="85">
        <v>0</v>
      </c>
      <c r="AE116" s="85">
        <v>29.914073958823678</v>
      </c>
      <c r="AF116" s="85">
        <v>17.338202236681337</v>
      </c>
      <c r="AG116" s="85">
        <v>8.5828182839655955</v>
      </c>
      <c r="AH116" s="85">
        <v>0</v>
      </c>
      <c r="AI116" s="85">
        <v>0</v>
      </c>
      <c r="AJ116" s="85">
        <v>3.9869419223267606</v>
      </c>
      <c r="AK116" s="85">
        <v>0</v>
      </c>
      <c r="AL116" s="85">
        <v>0</v>
      </c>
      <c r="AM116" s="85">
        <v>4.4136131264779722E-4</v>
      </c>
      <c r="AN116" s="85">
        <v>2471.5553801158535</v>
      </c>
      <c r="AO116" s="85">
        <v>2395.9371965479859</v>
      </c>
      <c r="AP116" s="85">
        <v>75.618183567867661</v>
      </c>
      <c r="AQ116" s="85">
        <v>132.69943805701666</v>
      </c>
      <c r="AR116" s="85">
        <v>41.007559277082599</v>
      </c>
      <c r="AS116" s="85">
        <v>27.274059388766009</v>
      </c>
      <c r="AT116" s="24">
        <v>55</v>
      </c>
    </row>
    <row r="117" spans="1:46" s="23" customFormat="1" ht="20.25" customHeight="1" x14ac:dyDescent="0.2">
      <c r="A117" s="83"/>
      <c r="B117" s="23">
        <v>56</v>
      </c>
      <c r="C117" s="19" t="s">
        <v>103</v>
      </c>
      <c r="D117" s="84"/>
      <c r="E117" s="85">
        <v>1295.5586614995673</v>
      </c>
      <c r="F117" s="85">
        <v>277.54568628503267</v>
      </c>
      <c r="G117" s="85">
        <v>233.40751857110504</v>
      </c>
      <c r="H117" s="85">
        <v>0</v>
      </c>
      <c r="I117" s="85">
        <v>0</v>
      </c>
      <c r="J117" s="85">
        <v>0</v>
      </c>
      <c r="K117" s="85">
        <v>0</v>
      </c>
      <c r="L117" s="85">
        <v>0</v>
      </c>
      <c r="M117" s="85">
        <v>0</v>
      </c>
      <c r="N117" s="85">
        <v>0</v>
      </c>
      <c r="O117" s="85">
        <v>0</v>
      </c>
      <c r="P117" s="85">
        <v>4.1817463338883656E-2</v>
      </c>
      <c r="Q117" s="85">
        <v>201.92042801993131</v>
      </c>
      <c r="R117" s="85">
        <v>0</v>
      </c>
      <c r="S117" s="85">
        <v>0</v>
      </c>
      <c r="T117" s="85">
        <v>0</v>
      </c>
      <c r="U117" s="24">
        <v>56</v>
      </c>
      <c r="V117" s="23">
        <v>56</v>
      </c>
      <c r="W117" s="19" t="s">
        <v>103</v>
      </c>
      <c r="X117" s="84"/>
      <c r="Y117" s="85">
        <v>44.138167713927615</v>
      </c>
      <c r="Z117" s="85">
        <v>0</v>
      </c>
      <c r="AA117" s="85">
        <v>0.39694528980202171</v>
      </c>
      <c r="AB117" s="85">
        <v>0</v>
      </c>
      <c r="AC117" s="85">
        <v>0</v>
      </c>
      <c r="AD117" s="85">
        <v>0</v>
      </c>
      <c r="AE117" s="85">
        <v>0.82738163839178325</v>
      </c>
      <c r="AF117" s="85">
        <v>3.1088567512934602E-2</v>
      </c>
      <c r="AG117" s="85">
        <v>22.353275149690141</v>
      </c>
      <c r="AH117" s="85">
        <v>0</v>
      </c>
      <c r="AI117" s="85">
        <v>0</v>
      </c>
      <c r="AJ117" s="85">
        <v>15.360695734760323</v>
      </c>
      <c r="AK117" s="85">
        <v>0</v>
      </c>
      <c r="AL117" s="85">
        <v>0</v>
      </c>
      <c r="AM117" s="85">
        <v>0</v>
      </c>
      <c r="AN117" s="85">
        <v>10175.737440022389</v>
      </c>
      <c r="AO117" s="85">
        <v>10156.280201953108</v>
      </c>
      <c r="AP117" s="85">
        <v>19.45723806928072</v>
      </c>
      <c r="AQ117" s="85">
        <v>2167.0851429261511</v>
      </c>
      <c r="AR117" s="85">
        <v>168.34742722940643</v>
      </c>
      <c r="AS117" s="85">
        <v>1734.2846647615163</v>
      </c>
      <c r="AT117" s="24">
        <v>56</v>
      </c>
    </row>
    <row r="118" spans="1:46" s="23" customFormat="1" ht="20.25" customHeight="1" x14ac:dyDescent="0.2">
      <c r="A118" s="83"/>
      <c r="B118" s="23">
        <v>57</v>
      </c>
      <c r="C118" s="19" t="s">
        <v>104</v>
      </c>
      <c r="D118" s="84"/>
      <c r="E118" s="85">
        <v>549.49304740824891</v>
      </c>
      <c r="F118" s="85">
        <v>28.469711070166333</v>
      </c>
      <c r="G118" s="85">
        <v>8.4784613847597043</v>
      </c>
      <c r="H118" s="85">
        <v>0</v>
      </c>
      <c r="I118" s="85">
        <v>0</v>
      </c>
      <c r="J118" s="85">
        <v>0</v>
      </c>
      <c r="K118" s="85">
        <v>0</v>
      </c>
      <c r="L118" s="85">
        <v>0</v>
      </c>
      <c r="M118" s="85">
        <v>0</v>
      </c>
      <c r="N118" s="85">
        <v>0</v>
      </c>
      <c r="O118" s="85">
        <v>0</v>
      </c>
      <c r="P118" s="85">
        <v>0</v>
      </c>
      <c r="Q118" s="85">
        <v>7.3365879623853987</v>
      </c>
      <c r="R118" s="85">
        <v>0</v>
      </c>
      <c r="S118" s="85">
        <v>0</v>
      </c>
      <c r="T118" s="85">
        <v>0</v>
      </c>
      <c r="U118" s="24">
        <v>57</v>
      </c>
      <c r="V118" s="23">
        <v>57</v>
      </c>
      <c r="W118" s="19" t="s">
        <v>104</v>
      </c>
      <c r="X118" s="84"/>
      <c r="Y118" s="85">
        <v>19.991249685406629</v>
      </c>
      <c r="Z118" s="85">
        <v>0</v>
      </c>
      <c r="AA118" s="85">
        <v>4.3841887762165879</v>
      </c>
      <c r="AB118" s="85">
        <v>0</v>
      </c>
      <c r="AC118" s="85">
        <v>0</v>
      </c>
      <c r="AD118" s="85">
        <v>0</v>
      </c>
      <c r="AE118" s="85">
        <v>10.51198472995271</v>
      </c>
      <c r="AF118" s="85">
        <v>0.35989441279825984</v>
      </c>
      <c r="AG118" s="85">
        <v>0.4112203231633404</v>
      </c>
      <c r="AH118" s="85">
        <v>0</v>
      </c>
      <c r="AI118" s="85">
        <v>0</v>
      </c>
      <c r="AJ118" s="85">
        <v>4.0162231338094774</v>
      </c>
      <c r="AK118" s="85">
        <v>0</v>
      </c>
      <c r="AL118" s="85">
        <v>0</v>
      </c>
      <c r="AM118" s="85">
        <v>0</v>
      </c>
      <c r="AN118" s="85">
        <v>5509.7516079402449</v>
      </c>
      <c r="AO118" s="85">
        <v>5486.2766438991994</v>
      </c>
      <c r="AP118" s="85">
        <v>23.474964041045798</v>
      </c>
      <c r="AQ118" s="85">
        <v>22.764826039425763</v>
      </c>
      <c r="AR118" s="85">
        <v>0.46111885896729704</v>
      </c>
      <c r="AS118" s="85">
        <v>21.579346308988182</v>
      </c>
      <c r="AT118" s="24">
        <v>57</v>
      </c>
    </row>
    <row r="119" spans="1:46" s="23" customFormat="1" ht="20.25" customHeight="1" x14ac:dyDescent="0.2">
      <c r="A119" s="83"/>
      <c r="B119" s="23">
        <v>58</v>
      </c>
      <c r="C119" s="19" t="s">
        <v>105</v>
      </c>
      <c r="D119" s="84"/>
      <c r="E119" s="85">
        <v>3702.3277806617634</v>
      </c>
      <c r="F119" s="85">
        <v>290.1367302838047</v>
      </c>
      <c r="G119" s="85">
        <v>109.02234857465416</v>
      </c>
      <c r="H119" s="85">
        <v>0</v>
      </c>
      <c r="I119" s="85">
        <v>0</v>
      </c>
      <c r="J119" s="85">
        <v>0</v>
      </c>
      <c r="K119" s="85">
        <v>0</v>
      </c>
      <c r="L119" s="85">
        <v>0</v>
      </c>
      <c r="M119" s="85">
        <v>0</v>
      </c>
      <c r="N119" s="85">
        <v>0</v>
      </c>
      <c r="O119" s="85">
        <v>0</v>
      </c>
      <c r="P119" s="85">
        <v>0</v>
      </c>
      <c r="Q119" s="85">
        <v>93.004497202747288</v>
      </c>
      <c r="R119" s="85">
        <v>0</v>
      </c>
      <c r="S119" s="85">
        <v>0</v>
      </c>
      <c r="T119" s="85">
        <v>1.5425443134233436</v>
      </c>
      <c r="U119" s="24">
        <v>58</v>
      </c>
      <c r="V119" s="23">
        <v>58</v>
      </c>
      <c r="W119" s="19" t="s">
        <v>105</v>
      </c>
      <c r="X119" s="84"/>
      <c r="Y119" s="85">
        <v>181.11438170915056</v>
      </c>
      <c r="Z119" s="85">
        <v>0</v>
      </c>
      <c r="AA119" s="85">
        <v>31.537113826353675</v>
      </c>
      <c r="AB119" s="85">
        <v>0</v>
      </c>
      <c r="AC119" s="85">
        <v>0</v>
      </c>
      <c r="AD119" s="85">
        <v>0</v>
      </c>
      <c r="AE119" s="85">
        <v>26.232643475325322</v>
      </c>
      <c r="AF119" s="85">
        <v>6.5292554373890654</v>
      </c>
      <c r="AG119" s="85">
        <v>24.074944890772766</v>
      </c>
      <c r="AH119" s="85">
        <v>0</v>
      </c>
      <c r="AI119" s="85">
        <v>0</v>
      </c>
      <c r="AJ119" s="85">
        <v>74.000489305414561</v>
      </c>
      <c r="AK119" s="85">
        <v>0</v>
      </c>
      <c r="AL119" s="85">
        <v>0</v>
      </c>
      <c r="AM119" s="85">
        <v>0</v>
      </c>
      <c r="AN119" s="85">
        <v>36045.466544659095</v>
      </c>
      <c r="AO119" s="85">
        <v>35693.190465396154</v>
      </c>
      <c r="AP119" s="85">
        <v>352.27607926293985</v>
      </c>
      <c r="AQ119" s="85">
        <v>285.86652485024149</v>
      </c>
      <c r="AR119" s="85">
        <v>83.595876292992216</v>
      </c>
      <c r="AS119" s="85">
        <v>70.951834274686405</v>
      </c>
      <c r="AT119" s="24">
        <v>58</v>
      </c>
    </row>
    <row r="120" spans="1:46" s="23" customFormat="1" ht="20.25" customHeight="1" x14ac:dyDescent="0.2">
      <c r="A120" s="83"/>
      <c r="B120" s="23">
        <v>59</v>
      </c>
      <c r="C120" s="19" t="s">
        <v>106</v>
      </c>
      <c r="D120" s="84"/>
      <c r="E120" s="85">
        <v>697.38946339123459</v>
      </c>
      <c r="F120" s="85">
        <v>166.65292748411977</v>
      </c>
      <c r="G120" s="85">
        <v>35.516400591680515</v>
      </c>
      <c r="H120" s="85">
        <v>0</v>
      </c>
      <c r="I120" s="85">
        <v>0</v>
      </c>
      <c r="J120" s="85">
        <v>0</v>
      </c>
      <c r="K120" s="85">
        <v>0</v>
      </c>
      <c r="L120" s="85">
        <v>0</v>
      </c>
      <c r="M120" s="85">
        <v>0</v>
      </c>
      <c r="N120" s="85">
        <v>0</v>
      </c>
      <c r="O120" s="85">
        <v>0</v>
      </c>
      <c r="P120" s="85">
        <v>0</v>
      </c>
      <c r="Q120" s="85">
        <v>30.733075875837812</v>
      </c>
      <c r="R120" s="85">
        <v>0</v>
      </c>
      <c r="S120" s="85">
        <v>0</v>
      </c>
      <c r="T120" s="85">
        <v>0</v>
      </c>
      <c r="U120" s="24">
        <v>59</v>
      </c>
      <c r="V120" s="23">
        <v>59</v>
      </c>
      <c r="W120" s="19" t="s">
        <v>106</v>
      </c>
      <c r="X120" s="84"/>
      <c r="Y120" s="85">
        <v>131.13652689243926</v>
      </c>
      <c r="Z120" s="85">
        <v>0</v>
      </c>
      <c r="AA120" s="85">
        <v>61.970027726036534</v>
      </c>
      <c r="AB120" s="85">
        <v>0</v>
      </c>
      <c r="AC120" s="85">
        <v>0</v>
      </c>
      <c r="AD120" s="85">
        <v>0</v>
      </c>
      <c r="AE120" s="85">
        <v>47.547311919800499</v>
      </c>
      <c r="AF120" s="85">
        <v>13.604411401469489</v>
      </c>
      <c r="AG120" s="85">
        <v>0.55172203373500361</v>
      </c>
      <c r="AH120" s="85">
        <v>0</v>
      </c>
      <c r="AI120" s="85">
        <v>0</v>
      </c>
      <c r="AJ120" s="85">
        <v>13.036554280602827</v>
      </c>
      <c r="AK120" s="85">
        <v>0</v>
      </c>
      <c r="AL120" s="85">
        <v>0</v>
      </c>
      <c r="AM120" s="85">
        <v>0</v>
      </c>
      <c r="AN120" s="85">
        <v>5594.4876188365015</v>
      </c>
      <c r="AO120" s="85">
        <v>5476.804637133273</v>
      </c>
      <c r="AP120" s="85">
        <v>117.68298170322851</v>
      </c>
      <c r="AQ120" s="85">
        <v>87.916379050306304</v>
      </c>
      <c r="AR120" s="85">
        <v>0.24883258456113413</v>
      </c>
      <c r="AS120" s="85">
        <v>87.276661156463803</v>
      </c>
      <c r="AT120" s="24">
        <v>59</v>
      </c>
    </row>
    <row r="121" spans="1:46" s="23" customFormat="1" ht="20.25" customHeight="1" x14ac:dyDescent="0.2">
      <c r="A121" s="83"/>
      <c r="B121" s="23">
        <v>60</v>
      </c>
      <c r="C121" s="19" t="s">
        <v>107</v>
      </c>
      <c r="D121" s="84"/>
      <c r="E121" s="85">
        <v>1760.555514937256</v>
      </c>
      <c r="F121" s="85">
        <v>455.63543684040786</v>
      </c>
      <c r="G121" s="85">
        <v>138.63360238500346</v>
      </c>
      <c r="H121" s="85">
        <v>0</v>
      </c>
      <c r="I121" s="85">
        <v>0</v>
      </c>
      <c r="J121" s="85">
        <v>0</v>
      </c>
      <c r="K121" s="85">
        <v>0</v>
      </c>
      <c r="L121" s="85">
        <v>0</v>
      </c>
      <c r="M121" s="85">
        <v>0</v>
      </c>
      <c r="N121" s="85">
        <v>0</v>
      </c>
      <c r="O121" s="85">
        <v>0</v>
      </c>
      <c r="P121" s="85">
        <v>0</v>
      </c>
      <c r="Q121" s="85">
        <v>119.96225255942701</v>
      </c>
      <c r="R121" s="85">
        <v>0</v>
      </c>
      <c r="S121" s="85">
        <v>0</v>
      </c>
      <c r="T121" s="85">
        <v>3.124730540837696E-4</v>
      </c>
      <c r="U121" s="24">
        <v>60</v>
      </c>
      <c r="V121" s="23">
        <v>60</v>
      </c>
      <c r="W121" s="19" t="s">
        <v>107</v>
      </c>
      <c r="X121" s="84"/>
      <c r="Y121" s="85">
        <v>317.00183445540449</v>
      </c>
      <c r="Z121" s="85">
        <v>0</v>
      </c>
      <c r="AA121" s="85">
        <v>61.211623131627043</v>
      </c>
      <c r="AB121" s="85">
        <v>0</v>
      </c>
      <c r="AC121" s="85">
        <v>0</v>
      </c>
      <c r="AD121" s="85">
        <v>0</v>
      </c>
      <c r="AE121" s="85">
        <v>63.818542430991364</v>
      </c>
      <c r="AF121" s="85">
        <v>28.638961702114369</v>
      </c>
      <c r="AG121" s="85">
        <v>27.89849820439828</v>
      </c>
      <c r="AH121" s="85">
        <v>0</v>
      </c>
      <c r="AI121" s="85">
        <v>0</v>
      </c>
      <c r="AJ121" s="85">
        <v>110.46220304496191</v>
      </c>
      <c r="AK121" s="85">
        <v>0</v>
      </c>
      <c r="AL121" s="85">
        <v>0</v>
      </c>
      <c r="AM121" s="85">
        <v>3.464632140432041E-3</v>
      </c>
      <c r="AN121" s="85">
        <v>13813.628042859311</v>
      </c>
      <c r="AO121" s="85">
        <v>13462.18740459266</v>
      </c>
      <c r="AP121" s="85">
        <v>351.44063826665132</v>
      </c>
      <c r="AQ121" s="85">
        <v>5.6289645822492602</v>
      </c>
      <c r="AR121" s="85">
        <v>0.98139645158936739</v>
      </c>
      <c r="AS121" s="85">
        <v>3.1059153114210818</v>
      </c>
      <c r="AT121" s="24">
        <v>60</v>
      </c>
    </row>
    <row r="122" spans="1:46" s="23" customFormat="1" ht="20.25" customHeight="1" x14ac:dyDescent="0.2">
      <c r="A122" s="83"/>
      <c r="B122" s="23">
        <v>61</v>
      </c>
      <c r="C122" s="19" t="s">
        <v>280</v>
      </c>
      <c r="D122" s="84"/>
      <c r="E122" s="85">
        <v>167.31534915614264</v>
      </c>
      <c r="F122" s="85">
        <v>60.422965179261723</v>
      </c>
      <c r="G122" s="85">
        <v>5.2152217913017545</v>
      </c>
      <c r="H122" s="85">
        <v>0</v>
      </c>
      <c r="I122" s="85">
        <v>0</v>
      </c>
      <c r="J122" s="85">
        <v>0</v>
      </c>
      <c r="K122" s="85">
        <v>0</v>
      </c>
      <c r="L122" s="85">
        <v>0</v>
      </c>
      <c r="M122" s="85">
        <v>0</v>
      </c>
      <c r="N122" s="85">
        <v>0</v>
      </c>
      <c r="O122" s="85">
        <v>0</v>
      </c>
      <c r="P122" s="85">
        <v>0</v>
      </c>
      <c r="Q122" s="85">
        <v>4.5128392616154951</v>
      </c>
      <c r="R122" s="85">
        <v>0</v>
      </c>
      <c r="S122" s="85">
        <v>0</v>
      </c>
      <c r="T122" s="85">
        <v>0</v>
      </c>
      <c r="U122" s="24">
        <v>61</v>
      </c>
      <c r="V122" s="23">
        <v>61</v>
      </c>
      <c r="W122" s="19" t="s">
        <v>280</v>
      </c>
      <c r="X122" s="84"/>
      <c r="Y122" s="85">
        <v>55.207743387959972</v>
      </c>
      <c r="Z122" s="85">
        <v>0</v>
      </c>
      <c r="AA122" s="85">
        <v>18.788998080468549</v>
      </c>
      <c r="AB122" s="85">
        <v>0</v>
      </c>
      <c r="AC122" s="85">
        <v>0</v>
      </c>
      <c r="AD122" s="85">
        <v>0</v>
      </c>
      <c r="AE122" s="85">
        <v>13.363249925948848</v>
      </c>
      <c r="AF122" s="85">
        <v>18.404231596343745</v>
      </c>
      <c r="AG122" s="85">
        <v>1.1750202218665631</v>
      </c>
      <c r="AH122" s="85">
        <v>0</v>
      </c>
      <c r="AI122" s="85">
        <v>0</v>
      </c>
      <c r="AJ122" s="85">
        <v>4.8978473655792838</v>
      </c>
      <c r="AK122" s="85">
        <v>0</v>
      </c>
      <c r="AL122" s="85">
        <v>0</v>
      </c>
      <c r="AM122" s="85">
        <v>0</v>
      </c>
      <c r="AN122" s="85">
        <v>1125.3434694318344</v>
      </c>
      <c r="AO122" s="85">
        <v>1091.0957059812877</v>
      </c>
      <c r="AP122" s="85">
        <v>34.247763450546621</v>
      </c>
      <c r="AQ122" s="85">
        <v>22.775138047197444</v>
      </c>
      <c r="AR122" s="85">
        <v>6.4790965738364568</v>
      </c>
      <c r="AS122" s="85">
        <v>6.1181796286405001</v>
      </c>
      <c r="AT122" s="24">
        <v>61</v>
      </c>
    </row>
    <row r="123" spans="1:46" s="82" customFormat="1" ht="20.25" customHeight="1" x14ac:dyDescent="0.2">
      <c r="A123" s="9"/>
      <c r="B123" s="15" t="s">
        <v>108</v>
      </c>
      <c r="C123" s="16" t="s">
        <v>109</v>
      </c>
      <c r="D123" s="79"/>
      <c r="E123" s="77">
        <v>598.97629572280744</v>
      </c>
      <c r="F123" s="77">
        <v>92.16716455524525</v>
      </c>
      <c r="G123" s="77">
        <v>60.901997261853282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52.696878281644338</v>
      </c>
      <c r="R123" s="77">
        <v>0</v>
      </c>
      <c r="S123" s="77">
        <v>0</v>
      </c>
      <c r="T123" s="77">
        <v>3.3274852509969717E-3</v>
      </c>
      <c r="U123" s="17" t="s">
        <v>271</v>
      </c>
      <c r="V123" s="15" t="s">
        <v>271</v>
      </c>
      <c r="W123" s="16" t="s">
        <v>272</v>
      </c>
      <c r="X123" s="81"/>
      <c r="Y123" s="77">
        <v>31.265167293391965</v>
      </c>
      <c r="Z123" s="77">
        <v>0</v>
      </c>
      <c r="AA123" s="77">
        <v>7.4086467344725264</v>
      </c>
      <c r="AB123" s="77">
        <v>0</v>
      </c>
      <c r="AC123" s="77">
        <v>0</v>
      </c>
      <c r="AD123" s="77">
        <v>0</v>
      </c>
      <c r="AE123" s="77">
        <v>8.5195033650385543</v>
      </c>
      <c r="AF123" s="77">
        <v>0.7161139541755337</v>
      </c>
      <c r="AG123" s="77">
        <v>9.678829270760156</v>
      </c>
      <c r="AH123" s="77">
        <v>0</v>
      </c>
      <c r="AI123" s="77">
        <v>0</v>
      </c>
      <c r="AJ123" s="77">
        <v>4.1876580234410268</v>
      </c>
      <c r="AK123" s="77">
        <v>0.42357725820969416</v>
      </c>
      <c r="AL123" s="77">
        <v>0</v>
      </c>
      <c r="AM123" s="77">
        <v>0</v>
      </c>
      <c r="AN123" s="77">
        <v>4819.2526947883234</v>
      </c>
      <c r="AO123" s="77">
        <v>4784.7618531605458</v>
      </c>
      <c r="AP123" s="77">
        <v>34.490841627777229</v>
      </c>
      <c r="AQ123" s="77">
        <v>1966.8119599714057</v>
      </c>
      <c r="AR123" s="77">
        <v>222.90909866986357</v>
      </c>
      <c r="AS123" s="77">
        <v>1393.7401519888683</v>
      </c>
      <c r="AT123" s="17" t="s">
        <v>108</v>
      </c>
    </row>
    <row r="124" spans="1:46" s="23" customFormat="1" ht="20.25" customHeight="1" x14ac:dyDescent="0.2">
      <c r="A124" s="83"/>
      <c r="B124" s="23">
        <v>62</v>
      </c>
      <c r="C124" s="19" t="s">
        <v>110</v>
      </c>
      <c r="D124" s="84"/>
      <c r="E124" s="85">
        <v>218.02638870111429</v>
      </c>
      <c r="F124" s="85">
        <v>31.558467343114845</v>
      </c>
      <c r="G124" s="85">
        <v>21.993411831904979</v>
      </c>
      <c r="H124" s="85">
        <v>0</v>
      </c>
      <c r="I124" s="85">
        <v>0</v>
      </c>
      <c r="J124" s="85">
        <v>0</v>
      </c>
      <c r="K124" s="85">
        <v>0</v>
      </c>
      <c r="L124" s="85">
        <v>0</v>
      </c>
      <c r="M124" s="85">
        <v>0</v>
      </c>
      <c r="N124" s="85">
        <v>0</v>
      </c>
      <c r="O124" s="85">
        <v>0</v>
      </c>
      <c r="P124" s="85">
        <v>0</v>
      </c>
      <c r="Q124" s="85">
        <v>19.031354060039966</v>
      </c>
      <c r="R124" s="85">
        <v>0</v>
      </c>
      <c r="S124" s="85">
        <v>0</v>
      </c>
      <c r="T124" s="85">
        <v>0</v>
      </c>
      <c r="U124" s="24">
        <v>62</v>
      </c>
      <c r="V124" s="23">
        <v>62</v>
      </c>
      <c r="W124" s="19" t="s">
        <v>110</v>
      </c>
      <c r="X124" s="84"/>
      <c r="Y124" s="85">
        <v>9.5650555112098683</v>
      </c>
      <c r="Z124" s="85">
        <v>0</v>
      </c>
      <c r="AA124" s="85">
        <v>0.3339360489994776</v>
      </c>
      <c r="AB124" s="85">
        <v>0</v>
      </c>
      <c r="AC124" s="85">
        <v>0</v>
      </c>
      <c r="AD124" s="85">
        <v>0</v>
      </c>
      <c r="AE124" s="85">
        <v>1.1394979848425852</v>
      </c>
      <c r="AF124" s="85">
        <v>1.5810325007168023E-2</v>
      </c>
      <c r="AG124" s="85">
        <v>6.3957109589889329</v>
      </c>
      <c r="AH124" s="85">
        <v>0</v>
      </c>
      <c r="AI124" s="85">
        <v>0</v>
      </c>
      <c r="AJ124" s="85">
        <v>1.2536539643720963</v>
      </c>
      <c r="AK124" s="85">
        <v>0</v>
      </c>
      <c r="AL124" s="85">
        <v>0</v>
      </c>
      <c r="AM124" s="85">
        <v>0</v>
      </c>
      <c r="AN124" s="85">
        <v>1757.0380056613733</v>
      </c>
      <c r="AO124" s="85">
        <v>1744.7583334724093</v>
      </c>
      <c r="AP124" s="85">
        <v>12.279672188964115</v>
      </c>
      <c r="AQ124" s="85">
        <v>781.55378864616705</v>
      </c>
      <c r="AR124" s="85">
        <v>43.282186085005108</v>
      </c>
      <c r="AS124" s="85">
        <v>670.28062491629237</v>
      </c>
      <c r="AT124" s="24">
        <v>62</v>
      </c>
    </row>
    <row r="125" spans="1:46" s="23" customFormat="1" ht="20.25" customHeight="1" x14ac:dyDescent="0.2">
      <c r="A125" s="83"/>
      <c r="B125" s="23">
        <v>63</v>
      </c>
      <c r="C125" s="19" t="s">
        <v>111</v>
      </c>
      <c r="D125" s="84"/>
      <c r="E125" s="85">
        <v>72.6231672956864</v>
      </c>
      <c r="F125" s="85">
        <v>10.075028781572076</v>
      </c>
      <c r="G125" s="85">
        <v>4.7659881971271805</v>
      </c>
      <c r="H125" s="85">
        <v>0</v>
      </c>
      <c r="I125" s="85">
        <v>0</v>
      </c>
      <c r="J125" s="85">
        <v>0</v>
      </c>
      <c r="K125" s="85">
        <v>0</v>
      </c>
      <c r="L125" s="85">
        <v>0</v>
      </c>
      <c r="M125" s="85">
        <v>0</v>
      </c>
      <c r="N125" s="85">
        <v>0</v>
      </c>
      <c r="O125" s="85">
        <v>0</v>
      </c>
      <c r="P125" s="85">
        <v>0</v>
      </c>
      <c r="Q125" s="85">
        <v>4.1212288010753255</v>
      </c>
      <c r="R125" s="85">
        <v>0</v>
      </c>
      <c r="S125" s="85">
        <v>0</v>
      </c>
      <c r="T125" s="85">
        <v>3.3274852509969717E-3</v>
      </c>
      <c r="U125" s="24">
        <v>63</v>
      </c>
      <c r="V125" s="23">
        <v>63</v>
      </c>
      <c r="W125" s="19" t="s">
        <v>111</v>
      </c>
      <c r="X125" s="84"/>
      <c r="Y125" s="85">
        <v>5.3090405844448956</v>
      </c>
      <c r="Z125" s="85">
        <v>0</v>
      </c>
      <c r="AA125" s="85">
        <v>1.2663700634190289</v>
      </c>
      <c r="AB125" s="85">
        <v>0</v>
      </c>
      <c r="AC125" s="85">
        <v>0</v>
      </c>
      <c r="AD125" s="85">
        <v>0</v>
      </c>
      <c r="AE125" s="85">
        <v>2.4090700447042135</v>
      </c>
      <c r="AF125" s="85">
        <v>1.5794759451148336E-2</v>
      </c>
      <c r="AG125" s="85">
        <v>1.1538348526135729</v>
      </c>
      <c r="AH125" s="85">
        <v>0</v>
      </c>
      <c r="AI125" s="85">
        <v>0</v>
      </c>
      <c r="AJ125" s="85">
        <v>0.5291927874046024</v>
      </c>
      <c r="AK125" s="85">
        <v>0</v>
      </c>
      <c r="AL125" s="85">
        <v>0</v>
      </c>
      <c r="AM125" s="85">
        <v>0</v>
      </c>
      <c r="AN125" s="85">
        <v>662.1525924864136</v>
      </c>
      <c r="AO125" s="85">
        <v>660.09154656037742</v>
      </c>
      <c r="AP125" s="85">
        <v>2.0610459260361345</v>
      </c>
      <c r="AQ125" s="85">
        <v>0.16085911163899869</v>
      </c>
      <c r="AR125" s="85">
        <v>2.8875018253404369E-2</v>
      </c>
      <c r="AS125" s="85">
        <v>8.6625000000000008E-2</v>
      </c>
      <c r="AT125" s="24">
        <v>63</v>
      </c>
    </row>
    <row r="126" spans="1:46" s="23" customFormat="1" ht="20.25" customHeight="1" x14ac:dyDescent="0.2">
      <c r="A126" s="83"/>
      <c r="B126" s="23">
        <v>64</v>
      </c>
      <c r="C126" s="19" t="s">
        <v>112</v>
      </c>
      <c r="D126" s="84"/>
      <c r="E126" s="85">
        <v>69.063957934676836</v>
      </c>
      <c r="F126" s="85">
        <v>13.339555187810616</v>
      </c>
      <c r="G126" s="85">
        <v>9.4133074241611165</v>
      </c>
      <c r="H126" s="85">
        <v>0</v>
      </c>
      <c r="I126" s="85">
        <v>0</v>
      </c>
      <c r="J126" s="85">
        <v>0</v>
      </c>
      <c r="K126" s="85">
        <v>0</v>
      </c>
      <c r="L126" s="85">
        <v>0</v>
      </c>
      <c r="M126" s="85">
        <v>0</v>
      </c>
      <c r="N126" s="85">
        <v>0</v>
      </c>
      <c r="O126" s="85">
        <v>0</v>
      </c>
      <c r="P126" s="85">
        <v>0</v>
      </c>
      <c r="Q126" s="85">
        <v>8.145529571966188</v>
      </c>
      <c r="R126" s="85">
        <v>0</v>
      </c>
      <c r="S126" s="85">
        <v>0</v>
      </c>
      <c r="T126" s="85">
        <v>0</v>
      </c>
      <c r="U126" s="24">
        <v>64</v>
      </c>
      <c r="V126" s="23">
        <v>64</v>
      </c>
      <c r="W126" s="19" t="s">
        <v>112</v>
      </c>
      <c r="X126" s="84"/>
      <c r="Y126" s="85">
        <v>3.9262477636495001</v>
      </c>
      <c r="Z126" s="85">
        <v>0</v>
      </c>
      <c r="AA126" s="85">
        <v>0.32426211867786631</v>
      </c>
      <c r="AB126" s="85">
        <v>0</v>
      </c>
      <c r="AC126" s="85">
        <v>0</v>
      </c>
      <c r="AD126" s="85">
        <v>0</v>
      </c>
      <c r="AE126" s="85">
        <v>0.72955595484208402</v>
      </c>
      <c r="AF126" s="85">
        <v>5.0216801667247124E-2</v>
      </c>
      <c r="AG126" s="85">
        <v>1.7757470060740452</v>
      </c>
      <c r="AH126" s="85">
        <v>0</v>
      </c>
      <c r="AI126" s="85">
        <v>0</v>
      </c>
      <c r="AJ126" s="85">
        <v>0.42734732178169643</v>
      </c>
      <c r="AK126" s="85">
        <v>0.42357725820969416</v>
      </c>
      <c r="AL126" s="85">
        <v>0</v>
      </c>
      <c r="AM126" s="85">
        <v>0</v>
      </c>
      <c r="AN126" s="85">
        <v>523.31505076644521</v>
      </c>
      <c r="AO126" s="85">
        <v>520.95323609194145</v>
      </c>
      <c r="AP126" s="85">
        <v>2.361814674503838</v>
      </c>
      <c r="AQ126" s="85">
        <v>239.90155097548137</v>
      </c>
      <c r="AR126" s="85">
        <v>21.564126798290438</v>
      </c>
      <c r="AS126" s="85">
        <v>184.46283983447347</v>
      </c>
      <c r="AT126" s="24">
        <v>64</v>
      </c>
    </row>
    <row r="127" spans="1:46" s="23" customFormat="1" ht="20.25" customHeight="1" x14ac:dyDescent="0.2">
      <c r="A127" s="83"/>
      <c r="B127" s="23">
        <v>65</v>
      </c>
      <c r="C127" s="19" t="s">
        <v>113</v>
      </c>
      <c r="D127" s="84"/>
      <c r="E127" s="85">
        <v>60.085561756035965</v>
      </c>
      <c r="F127" s="85">
        <v>8.5302167570640002</v>
      </c>
      <c r="G127" s="85">
        <v>7.9892999738948571</v>
      </c>
      <c r="H127" s="85">
        <v>0</v>
      </c>
      <c r="I127" s="85">
        <v>0</v>
      </c>
      <c r="J127" s="85">
        <v>0</v>
      </c>
      <c r="K127" s="85">
        <v>0</v>
      </c>
      <c r="L127" s="85">
        <v>0</v>
      </c>
      <c r="M127" s="85">
        <v>0</v>
      </c>
      <c r="N127" s="85">
        <v>0</v>
      </c>
      <c r="O127" s="85">
        <v>0</v>
      </c>
      <c r="P127" s="85">
        <v>0</v>
      </c>
      <c r="Q127" s="85">
        <v>6.9133064781923554</v>
      </c>
      <c r="R127" s="85">
        <v>0</v>
      </c>
      <c r="S127" s="85">
        <v>0</v>
      </c>
      <c r="T127" s="85">
        <v>0</v>
      </c>
      <c r="U127" s="24">
        <v>65</v>
      </c>
      <c r="V127" s="23">
        <v>65</v>
      </c>
      <c r="W127" s="19" t="s">
        <v>113</v>
      </c>
      <c r="X127" s="84"/>
      <c r="Y127" s="85">
        <v>0.54091678316914427</v>
      </c>
      <c r="Z127" s="85">
        <v>0</v>
      </c>
      <c r="AA127" s="85">
        <v>0.40542127275002526</v>
      </c>
      <c r="AB127" s="85">
        <v>0</v>
      </c>
      <c r="AC127" s="85">
        <v>0</v>
      </c>
      <c r="AD127" s="85">
        <v>0</v>
      </c>
      <c r="AE127" s="85">
        <v>7.3238207705000336E-2</v>
      </c>
      <c r="AF127" s="85">
        <v>0</v>
      </c>
      <c r="AG127" s="85">
        <v>1.7269431983629766E-2</v>
      </c>
      <c r="AH127" s="85">
        <v>0</v>
      </c>
      <c r="AI127" s="85">
        <v>0</v>
      </c>
      <c r="AJ127" s="85">
        <v>7.4593357641874317E-2</v>
      </c>
      <c r="AK127" s="85">
        <v>0</v>
      </c>
      <c r="AL127" s="85">
        <v>0</v>
      </c>
      <c r="AM127" s="85">
        <v>0</v>
      </c>
      <c r="AN127" s="85">
        <v>408.55176091677259</v>
      </c>
      <c r="AO127" s="85">
        <v>396.24286086256632</v>
      </c>
      <c r="AP127" s="85">
        <v>12.308900054206269</v>
      </c>
      <c r="AQ127" s="85">
        <v>494.15323073375612</v>
      </c>
      <c r="AR127" s="85">
        <v>78.210981359282599</v>
      </c>
      <c r="AS127" s="85">
        <v>293.08244107508261</v>
      </c>
      <c r="AT127" s="24">
        <v>65</v>
      </c>
    </row>
    <row r="128" spans="1:46" s="23" customFormat="1" ht="20.25" customHeight="1" x14ac:dyDescent="0.2">
      <c r="A128" s="83"/>
      <c r="B128" s="23">
        <v>66</v>
      </c>
      <c r="C128" s="19" t="s">
        <v>114</v>
      </c>
      <c r="D128" s="84"/>
      <c r="E128" s="85">
        <v>12.233107732901242</v>
      </c>
      <c r="F128" s="85">
        <v>1.6397691662432359</v>
      </c>
      <c r="G128" s="85">
        <v>1.3816595622836019</v>
      </c>
      <c r="H128" s="85">
        <v>0</v>
      </c>
      <c r="I128" s="85">
        <v>0</v>
      </c>
      <c r="J128" s="85">
        <v>0</v>
      </c>
      <c r="K128" s="85">
        <v>0</v>
      </c>
      <c r="L128" s="85">
        <v>0</v>
      </c>
      <c r="M128" s="85">
        <v>0</v>
      </c>
      <c r="N128" s="85">
        <v>0</v>
      </c>
      <c r="O128" s="85">
        <v>0</v>
      </c>
      <c r="P128" s="85">
        <v>0</v>
      </c>
      <c r="Q128" s="85">
        <v>1.195578590590213</v>
      </c>
      <c r="R128" s="85">
        <v>0</v>
      </c>
      <c r="S128" s="85">
        <v>0</v>
      </c>
      <c r="T128" s="85">
        <v>0</v>
      </c>
      <c r="U128" s="24">
        <v>66</v>
      </c>
      <c r="V128" s="23">
        <v>66</v>
      </c>
      <c r="W128" s="19" t="s">
        <v>114</v>
      </c>
      <c r="X128" s="84"/>
      <c r="Y128" s="85">
        <v>0.25810960395963395</v>
      </c>
      <c r="Z128" s="85">
        <v>0</v>
      </c>
      <c r="AA128" s="85">
        <v>7.776129123776448E-3</v>
      </c>
      <c r="AB128" s="85">
        <v>0</v>
      </c>
      <c r="AC128" s="85">
        <v>0</v>
      </c>
      <c r="AD128" s="85">
        <v>0</v>
      </c>
      <c r="AE128" s="85">
        <v>0.21619889720947899</v>
      </c>
      <c r="AF128" s="85">
        <v>0</v>
      </c>
      <c r="AG128" s="85">
        <v>2.4798538199216288E-2</v>
      </c>
      <c r="AH128" s="85">
        <v>0</v>
      </c>
      <c r="AI128" s="85">
        <v>0</v>
      </c>
      <c r="AJ128" s="85">
        <v>1.3995338387141242E-2</v>
      </c>
      <c r="AK128" s="85">
        <v>0</v>
      </c>
      <c r="AL128" s="85">
        <v>0</v>
      </c>
      <c r="AM128" s="85">
        <v>0</v>
      </c>
      <c r="AN128" s="85">
        <v>111.08846755354206</v>
      </c>
      <c r="AO128" s="85">
        <v>110.64443601779705</v>
      </c>
      <c r="AP128" s="85">
        <v>0.44403153574500542</v>
      </c>
      <c r="AQ128" s="85">
        <v>3.8276294326241072</v>
      </c>
      <c r="AR128" s="85">
        <v>0.12025729070157444</v>
      </c>
      <c r="AS128" s="85">
        <v>3.5184627659574401</v>
      </c>
      <c r="AT128" s="24">
        <v>66</v>
      </c>
    </row>
    <row r="129" spans="1:46" s="23" customFormat="1" ht="20.25" customHeight="1" x14ac:dyDescent="0.2">
      <c r="A129" s="83"/>
      <c r="B129" s="23">
        <v>67</v>
      </c>
      <c r="C129" s="19" t="s">
        <v>233</v>
      </c>
      <c r="D129" s="84"/>
      <c r="E129" s="85">
        <v>166.94411230239282</v>
      </c>
      <c r="F129" s="85">
        <v>27.024127319440478</v>
      </c>
      <c r="G129" s="85">
        <v>15.358330272481552</v>
      </c>
      <c r="H129" s="85">
        <v>0</v>
      </c>
      <c r="I129" s="85">
        <v>0</v>
      </c>
      <c r="J129" s="85">
        <v>0</v>
      </c>
      <c r="K129" s="85">
        <v>0</v>
      </c>
      <c r="L129" s="85">
        <v>0</v>
      </c>
      <c r="M129" s="85">
        <v>0</v>
      </c>
      <c r="N129" s="85">
        <v>0</v>
      </c>
      <c r="O129" s="85">
        <v>0</v>
      </c>
      <c r="P129" s="85">
        <v>0</v>
      </c>
      <c r="Q129" s="85">
        <v>13.289880779780296</v>
      </c>
      <c r="R129" s="85">
        <v>0</v>
      </c>
      <c r="S129" s="85">
        <v>0</v>
      </c>
      <c r="T129" s="85">
        <v>0</v>
      </c>
      <c r="U129" s="24">
        <v>67</v>
      </c>
      <c r="V129" s="23">
        <v>67</v>
      </c>
      <c r="W129" s="19" t="s">
        <v>233</v>
      </c>
      <c r="X129" s="84"/>
      <c r="Y129" s="85">
        <v>11.665797046958923</v>
      </c>
      <c r="Z129" s="85">
        <v>0</v>
      </c>
      <c r="AA129" s="85">
        <v>5.0708811015023523</v>
      </c>
      <c r="AB129" s="85">
        <v>0</v>
      </c>
      <c r="AC129" s="85">
        <v>0</v>
      </c>
      <c r="AD129" s="85">
        <v>0</v>
      </c>
      <c r="AE129" s="85">
        <v>3.9519422757351923</v>
      </c>
      <c r="AF129" s="85">
        <v>0.63429206804997029</v>
      </c>
      <c r="AG129" s="85">
        <v>0.31146848290075896</v>
      </c>
      <c r="AH129" s="85">
        <v>0</v>
      </c>
      <c r="AI129" s="85">
        <v>0</v>
      </c>
      <c r="AJ129" s="85">
        <v>1.888875253853616</v>
      </c>
      <c r="AK129" s="85">
        <v>0</v>
      </c>
      <c r="AL129" s="85">
        <v>0</v>
      </c>
      <c r="AM129" s="85">
        <v>0</v>
      </c>
      <c r="AN129" s="85">
        <v>1357.1068174037764</v>
      </c>
      <c r="AO129" s="85">
        <v>1352.0714401554546</v>
      </c>
      <c r="AP129" s="85">
        <v>5.0353772483218666</v>
      </c>
      <c r="AQ129" s="85">
        <v>447.21490107173832</v>
      </c>
      <c r="AR129" s="85">
        <v>79.702672118330398</v>
      </c>
      <c r="AS129" s="85">
        <v>242.30915839706242</v>
      </c>
      <c r="AT129" s="24">
        <v>67</v>
      </c>
    </row>
    <row r="130" spans="1:46" s="23" customFormat="1" ht="20.25" customHeight="1" x14ac:dyDescent="0.2">
      <c r="A130" s="83"/>
      <c r="B130" s="15" t="s">
        <v>115</v>
      </c>
      <c r="C130" s="16" t="s">
        <v>116</v>
      </c>
      <c r="D130" s="84"/>
      <c r="E130" s="77">
        <v>2036.9317759019127</v>
      </c>
      <c r="F130" s="77">
        <v>661.87529085511869</v>
      </c>
      <c r="G130" s="77">
        <v>432.31844742915695</v>
      </c>
      <c r="H130" s="77">
        <v>0</v>
      </c>
      <c r="I130" s="77">
        <v>0</v>
      </c>
      <c r="J130" s="77">
        <v>0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1.1115881105243117E-3</v>
      </c>
      <c r="Q130" s="77">
        <v>373.94715871730853</v>
      </c>
      <c r="R130" s="77">
        <v>0</v>
      </c>
      <c r="S130" s="77">
        <v>0</v>
      </c>
      <c r="T130" s="77">
        <v>0.1682075924559133</v>
      </c>
      <c r="U130" s="17" t="s">
        <v>115</v>
      </c>
      <c r="V130" s="15" t="s">
        <v>115</v>
      </c>
      <c r="W130" s="16" t="s">
        <v>116</v>
      </c>
      <c r="X130" s="86"/>
      <c r="Y130" s="77">
        <v>229.55684342596172</v>
      </c>
      <c r="Z130" s="77">
        <v>0</v>
      </c>
      <c r="AA130" s="77">
        <v>55.096807524787927</v>
      </c>
      <c r="AB130" s="77">
        <v>0.19563950745227882</v>
      </c>
      <c r="AC130" s="77">
        <v>0</v>
      </c>
      <c r="AD130" s="77">
        <v>0</v>
      </c>
      <c r="AE130" s="77">
        <v>41.827327457265028</v>
      </c>
      <c r="AF130" s="77">
        <v>61.883787980231695</v>
      </c>
      <c r="AG130" s="77">
        <v>45.976657507951451</v>
      </c>
      <c r="AH130" s="77">
        <v>0</v>
      </c>
      <c r="AI130" s="77">
        <v>0</v>
      </c>
      <c r="AJ130" s="77">
        <v>24.790539496863254</v>
      </c>
      <c r="AK130" s="77">
        <v>0</v>
      </c>
      <c r="AL130" s="77">
        <v>0</v>
      </c>
      <c r="AM130" s="77">
        <v>4.6531212233026906E-2</v>
      </c>
      <c r="AN130" s="77">
        <v>11223.74403222896</v>
      </c>
      <c r="AO130" s="77">
        <v>10937.703676774021</v>
      </c>
      <c r="AP130" s="77">
        <v>286.0403554549398</v>
      </c>
      <c r="AQ130" s="77">
        <v>12002.334845604428</v>
      </c>
      <c r="AR130" s="77">
        <v>1324.7538784482806</v>
      </c>
      <c r="AS130" s="77">
        <v>8596.5559663016738</v>
      </c>
      <c r="AT130" s="17" t="s">
        <v>115</v>
      </c>
    </row>
    <row r="131" spans="1:46" s="82" customFormat="1" ht="20.25" customHeight="1" x14ac:dyDescent="0.2">
      <c r="A131" s="9"/>
      <c r="B131" s="23">
        <v>68</v>
      </c>
      <c r="C131" s="19" t="s">
        <v>117</v>
      </c>
      <c r="D131" s="79"/>
      <c r="E131" s="85">
        <v>105.60725756625064</v>
      </c>
      <c r="F131" s="85">
        <v>33.405377212322655</v>
      </c>
      <c r="G131" s="85">
        <v>5.6943250874836764</v>
      </c>
      <c r="H131" s="85">
        <v>0</v>
      </c>
      <c r="I131" s="85">
        <v>0</v>
      </c>
      <c r="J131" s="85">
        <v>0</v>
      </c>
      <c r="K131" s="85">
        <v>0</v>
      </c>
      <c r="L131" s="85">
        <v>0</v>
      </c>
      <c r="M131" s="85">
        <v>0</v>
      </c>
      <c r="N131" s="85">
        <v>0</v>
      </c>
      <c r="O131" s="85">
        <v>0</v>
      </c>
      <c r="P131" s="85">
        <v>0</v>
      </c>
      <c r="Q131" s="85">
        <v>4.9274172511815904</v>
      </c>
      <c r="R131" s="85">
        <v>0</v>
      </c>
      <c r="S131" s="85">
        <v>0</v>
      </c>
      <c r="T131" s="85">
        <v>0</v>
      </c>
      <c r="U131" s="24">
        <v>68</v>
      </c>
      <c r="V131" s="23">
        <v>68</v>
      </c>
      <c r="W131" s="19" t="s">
        <v>117</v>
      </c>
      <c r="X131" s="81"/>
      <c r="Y131" s="85">
        <v>27.711052124838979</v>
      </c>
      <c r="Z131" s="85">
        <v>0</v>
      </c>
      <c r="AA131" s="85">
        <v>21.940646464518256</v>
      </c>
      <c r="AB131" s="85">
        <v>0</v>
      </c>
      <c r="AC131" s="85">
        <v>0</v>
      </c>
      <c r="AD131" s="85">
        <v>0</v>
      </c>
      <c r="AE131" s="85">
        <v>7.4998601163535827</v>
      </c>
      <c r="AF131" s="85">
        <v>0.24113851749247897</v>
      </c>
      <c r="AG131" s="85">
        <v>0.19097305128235015</v>
      </c>
      <c r="AH131" s="85">
        <v>0</v>
      </c>
      <c r="AI131" s="85">
        <v>0</v>
      </c>
      <c r="AJ131" s="85">
        <v>0.65943562254773413</v>
      </c>
      <c r="AK131" s="85">
        <v>0</v>
      </c>
      <c r="AL131" s="85">
        <v>0</v>
      </c>
      <c r="AM131" s="85">
        <v>0</v>
      </c>
      <c r="AN131" s="85">
        <v>759.72151233874513</v>
      </c>
      <c r="AO131" s="85">
        <v>695.65523794166609</v>
      </c>
      <c r="AP131" s="85">
        <v>64.066274397079042</v>
      </c>
      <c r="AQ131" s="85">
        <v>16.847815099825763</v>
      </c>
      <c r="AR131" s="85">
        <v>0.34779060410499207</v>
      </c>
      <c r="AS131" s="85">
        <v>15.953688339262388</v>
      </c>
      <c r="AT131" s="24">
        <v>68</v>
      </c>
    </row>
    <row r="132" spans="1:46" s="23" customFormat="1" ht="20.25" customHeight="1" x14ac:dyDescent="0.2">
      <c r="A132" s="83"/>
      <c r="B132" s="23">
        <v>69</v>
      </c>
      <c r="C132" s="19" t="s">
        <v>118</v>
      </c>
      <c r="D132" s="84"/>
      <c r="E132" s="85">
        <v>1764.7239422209254</v>
      </c>
      <c r="F132" s="85">
        <v>533.95247713342644</v>
      </c>
      <c r="G132" s="85">
        <v>419.91526147913936</v>
      </c>
      <c r="H132" s="85">
        <v>0</v>
      </c>
      <c r="I132" s="85">
        <v>0</v>
      </c>
      <c r="J132" s="85">
        <v>0</v>
      </c>
      <c r="K132" s="85">
        <v>0</v>
      </c>
      <c r="L132" s="85">
        <v>0</v>
      </c>
      <c r="M132" s="85">
        <v>0</v>
      </c>
      <c r="N132" s="85">
        <v>0</v>
      </c>
      <c r="O132" s="85">
        <v>0</v>
      </c>
      <c r="P132" s="85">
        <v>1.1115881105243117E-3</v>
      </c>
      <c r="Q132" s="85">
        <v>363.35997893732093</v>
      </c>
      <c r="R132" s="85">
        <v>0</v>
      </c>
      <c r="S132" s="85">
        <v>0</v>
      </c>
      <c r="T132" s="85">
        <v>0</v>
      </c>
      <c r="U132" s="24">
        <v>69</v>
      </c>
      <c r="V132" s="23">
        <v>69</v>
      </c>
      <c r="W132" s="19" t="s">
        <v>118</v>
      </c>
      <c r="X132" s="84"/>
      <c r="Y132" s="85">
        <v>114.03721565428702</v>
      </c>
      <c r="Z132" s="85">
        <v>0</v>
      </c>
      <c r="AA132" s="85">
        <v>16.596093355701264</v>
      </c>
      <c r="AB132" s="85">
        <v>0.19563950745227882</v>
      </c>
      <c r="AC132" s="85">
        <v>0</v>
      </c>
      <c r="AD132" s="85">
        <v>0</v>
      </c>
      <c r="AE132" s="85">
        <v>17.041496825410423</v>
      </c>
      <c r="AF132" s="85">
        <v>10.935624523132011</v>
      </c>
      <c r="AG132" s="85">
        <v>40.983478132634396</v>
      </c>
      <c r="AH132" s="85">
        <v>0</v>
      </c>
      <c r="AI132" s="85">
        <v>0</v>
      </c>
      <c r="AJ132" s="85">
        <v>23.066113562710949</v>
      </c>
      <c r="AK132" s="85">
        <v>0</v>
      </c>
      <c r="AL132" s="85">
        <v>0</v>
      </c>
      <c r="AM132" s="85">
        <v>1.6297382002370232E-2</v>
      </c>
      <c r="AN132" s="85">
        <v>9701.6862334223151</v>
      </c>
      <c r="AO132" s="85">
        <v>9492.8392834188726</v>
      </c>
      <c r="AP132" s="85">
        <v>208.84695000344234</v>
      </c>
      <c r="AQ132" s="85">
        <v>11982.577993077595</v>
      </c>
      <c r="AR132" s="85">
        <v>1323.6519243901398</v>
      </c>
      <c r="AS132" s="85">
        <v>8579.6321017873561</v>
      </c>
      <c r="AT132" s="24">
        <v>69</v>
      </c>
    </row>
    <row r="133" spans="1:46" s="23" customFormat="1" ht="20.25" customHeight="1" x14ac:dyDescent="0.2">
      <c r="A133" s="83"/>
      <c r="B133" s="23">
        <v>70</v>
      </c>
      <c r="C133" s="19" t="s">
        <v>119</v>
      </c>
      <c r="D133" s="84"/>
      <c r="E133" s="85">
        <v>166.6005761147365</v>
      </c>
      <c r="F133" s="85">
        <v>94.517436509369659</v>
      </c>
      <c r="G133" s="85">
        <v>6.708860862533923</v>
      </c>
      <c r="H133" s="85">
        <v>0</v>
      </c>
      <c r="I133" s="85">
        <v>0</v>
      </c>
      <c r="J133" s="85">
        <v>0</v>
      </c>
      <c r="K133" s="85">
        <v>0</v>
      </c>
      <c r="L133" s="85">
        <v>0</v>
      </c>
      <c r="M133" s="85">
        <v>0</v>
      </c>
      <c r="N133" s="85">
        <v>0</v>
      </c>
      <c r="O133" s="85">
        <v>0</v>
      </c>
      <c r="P133" s="85">
        <v>0</v>
      </c>
      <c r="Q133" s="85">
        <v>5.6597625288059312</v>
      </c>
      <c r="R133" s="85">
        <v>0</v>
      </c>
      <c r="S133" s="85">
        <v>0</v>
      </c>
      <c r="T133" s="85">
        <v>0.1682075924559133</v>
      </c>
      <c r="U133" s="24">
        <v>70</v>
      </c>
      <c r="V133" s="23">
        <v>70</v>
      </c>
      <c r="W133" s="19" t="s">
        <v>119</v>
      </c>
      <c r="X133" s="84"/>
      <c r="Y133" s="85">
        <v>87.808575646835735</v>
      </c>
      <c r="Z133" s="85">
        <v>0</v>
      </c>
      <c r="AA133" s="85">
        <v>16.560067704568407</v>
      </c>
      <c r="AB133" s="85">
        <v>0</v>
      </c>
      <c r="AC133" s="85">
        <v>0</v>
      </c>
      <c r="AD133" s="85">
        <v>0</v>
      </c>
      <c r="AE133" s="85">
        <v>17.285970515501027</v>
      </c>
      <c r="AF133" s="85">
        <v>50.707024939607201</v>
      </c>
      <c r="AG133" s="85">
        <v>4.8022063240347128</v>
      </c>
      <c r="AH133" s="85">
        <v>0</v>
      </c>
      <c r="AI133" s="85">
        <v>0</v>
      </c>
      <c r="AJ133" s="85">
        <v>1.0649903116045703</v>
      </c>
      <c r="AK133" s="85">
        <v>0</v>
      </c>
      <c r="AL133" s="85">
        <v>0</v>
      </c>
      <c r="AM133" s="85">
        <v>3.0233830230656674E-2</v>
      </c>
      <c r="AN133" s="85">
        <v>762.33628646790112</v>
      </c>
      <c r="AO133" s="85">
        <v>749.20915541348268</v>
      </c>
      <c r="AP133" s="85">
        <v>13.127131054418442</v>
      </c>
      <c r="AQ133" s="85">
        <v>2.9090374270070507</v>
      </c>
      <c r="AR133" s="85">
        <v>0.75416345403576734</v>
      </c>
      <c r="AS133" s="85">
        <v>0.97017617505465059</v>
      </c>
      <c r="AT133" s="24">
        <v>70</v>
      </c>
    </row>
    <row r="134" spans="1:46" s="82" customFormat="1" ht="20.25" customHeight="1" x14ac:dyDescent="0.2">
      <c r="A134" s="9"/>
      <c r="B134" s="15" t="s">
        <v>120</v>
      </c>
      <c r="C134" s="16" t="s">
        <v>121</v>
      </c>
      <c r="D134" s="79"/>
      <c r="E134" s="77">
        <v>1324.4303194639465</v>
      </c>
      <c r="F134" s="77">
        <v>452.98534244094384</v>
      </c>
      <c r="G134" s="77">
        <v>211.96699578103789</v>
      </c>
      <c r="H134" s="77">
        <v>0</v>
      </c>
      <c r="I134" s="77">
        <v>9.8019999999999996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2.191044829644587E-2</v>
      </c>
      <c r="P134" s="77">
        <v>3.4501044483388856</v>
      </c>
      <c r="Q134" s="77">
        <v>172.29634092608234</v>
      </c>
      <c r="R134" s="77">
        <v>0</v>
      </c>
      <c r="S134" s="77">
        <v>0</v>
      </c>
      <c r="T134" s="77">
        <v>0.30762462997195605</v>
      </c>
      <c r="U134" s="17" t="s">
        <v>273</v>
      </c>
      <c r="V134" s="15" t="s">
        <v>273</v>
      </c>
      <c r="W134" s="16" t="s">
        <v>274</v>
      </c>
      <c r="X134" s="81"/>
      <c r="Y134" s="77">
        <v>241.01834665990603</v>
      </c>
      <c r="Z134" s="77">
        <v>0</v>
      </c>
      <c r="AA134" s="77">
        <v>51.453485107827355</v>
      </c>
      <c r="AB134" s="77">
        <v>1.0978679653150102E-2</v>
      </c>
      <c r="AC134" s="77">
        <v>0</v>
      </c>
      <c r="AD134" s="77">
        <v>0</v>
      </c>
      <c r="AE134" s="77">
        <v>81.00731835620735</v>
      </c>
      <c r="AF134" s="77">
        <v>34.787912539522644</v>
      </c>
      <c r="AG134" s="77">
        <v>51.740624443401906</v>
      </c>
      <c r="AH134" s="77">
        <v>13.315247298673123</v>
      </c>
      <c r="AI134" s="77">
        <v>0</v>
      </c>
      <c r="AJ134" s="77">
        <v>12.448855770862551</v>
      </c>
      <c r="AK134" s="77">
        <v>0</v>
      </c>
      <c r="AL134" s="77">
        <v>0</v>
      </c>
      <c r="AM134" s="77">
        <v>2.0462471029494878E-2</v>
      </c>
      <c r="AN134" s="77">
        <v>8994.2646603822923</v>
      </c>
      <c r="AO134" s="77">
        <v>8808.7530027297053</v>
      </c>
      <c r="AP134" s="77">
        <v>185.51165765258801</v>
      </c>
      <c r="AQ134" s="77">
        <v>834.21059794655503</v>
      </c>
      <c r="AR134" s="77">
        <v>138.44118038327628</v>
      </c>
      <c r="AS134" s="77">
        <v>478.29539298230486</v>
      </c>
      <c r="AT134" s="17" t="s">
        <v>120</v>
      </c>
    </row>
    <row r="135" spans="1:46" s="23" customFormat="1" ht="20.25" customHeight="1" x14ac:dyDescent="0.2">
      <c r="A135" s="83"/>
      <c r="B135" s="23">
        <v>71</v>
      </c>
      <c r="C135" s="19" t="s">
        <v>122</v>
      </c>
      <c r="D135" s="84"/>
      <c r="E135" s="85">
        <v>685.60644054292254</v>
      </c>
      <c r="F135" s="85">
        <v>253.63725433160852</v>
      </c>
      <c r="G135" s="85">
        <v>149.03462214129996</v>
      </c>
      <c r="H135" s="85">
        <v>0</v>
      </c>
      <c r="I135" s="85">
        <v>9.8019999999999996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3.3078665707393965E-4</v>
      </c>
      <c r="P135" s="85">
        <v>3.3502498558768283</v>
      </c>
      <c r="Q135" s="85">
        <v>118.07962360135383</v>
      </c>
      <c r="R135" s="85">
        <v>0</v>
      </c>
      <c r="S135" s="85">
        <v>0</v>
      </c>
      <c r="T135" s="85">
        <v>0.19761792293277636</v>
      </c>
      <c r="U135" s="24">
        <v>71</v>
      </c>
      <c r="V135" s="23">
        <v>71</v>
      </c>
      <c r="W135" s="19" t="s">
        <v>122</v>
      </c>
      <c r="X135" s="84"/>
      <c r="Y135" s="85">
        <v>104.60263219030858</v>
      </c>
      <c r="Z135" s="85">
        <v>0</v>
      </c>
      <c r="AA135" s="85">
        <v>1.4579031308494226</v>
      </c>
      <c r="AB135" s="85">
        <v>1.0978679653150102E-2</v>
      </c>
      <c r="AC135" s="85">
        <v>0</v>
      </c>
      <c r="AD135" s="85">
        <v>0</v>
      </c>
      <c r="AE135" s="85">
        <v>32.535075339220107</v>
      </c>
      <c r="AF135" s="85">
        <v>7.0836549403222833</v>
      </c>
      <c r="AG135" s="85">
        <v>45.612025499760868</v>
      </c>
      <c r="AH135" s="85">
        <v>13.315247298673123</v>
      </c>
      <c r="AI135" s="85">
        <v>0</v>
      </c>
      <c r="AJ135" s="85">
        <v>3.0833455528455778</v>
      </c>
      <c r="AK135" s="85">
        <v>0</v>
      </c>
      <c r="AL135" s="85">
        <v>0</v>
      </c>
      <c r="AM135" s="85">
        <v>1.155237527828073E-2</v>
      </c>
      <c r="AN135" s="85">
        <v>4405.8967110905542</v>
      </c>
      <c r="AO135" s="85">
        <v>4325.4687822873557</v>
      </c>
      <c r="AP135" s="85">
        <v>80.427928803198682</v>
      </c>
      <c r="AQ135" s="85">
        <v>602.50313774994584</v>
      </c>
      <c r="AR135" s="85">
        <v>102.99694528638214</v>
      </c>
      <c r="AS135" s="85">
        <v>337.71069094469823</v>
      </c>
      <c r="AT135" s="24">
        <v>71</v>
      </c>
    </row>
    <row r="136" spans="1:46" s="23" customFormat="1" ht="20.25" customHeight="1" x14ac:dyDescent="0.2">
      <c r="A136" s="83"/>
      <c r="B136" s="23">
        <v>72</v>
      </c>
      <c r="C136" s="19" t="s">
        <v>123</v>
      </c>
      <c r="D136" s="84"/>
      <c r="E136" s="85">
        <v>195.85846182361962</v>
      </c>
      <c r="F136" s="85">
        <v>64.793613916781055</v>
      </c>
      <c r="G136" s="85">
        <v>19.76742834535375</v>
      </c>
      <c r="H136" s="85">
        <v>0</v>
      </c>
      <c r="I136" s="85">
        <v>0</v>
      </c>
      <c r="J136" s="85">
        <v>0</v>
      </c>
      <c r="K136" s="85">
        <v>0</v>
      </c>
      <c r="L136" s="85">
        <v>0</v>
      </c>
      <c r="M136" s="85">
        <v>0</v>
      </c>
      <c r="N136" s="85">
        <v>0</v>
      </c>
      <c r="O136" s="85">
        <v>0</v>
      </c>
      <c r="P136" s="85">
        <v>0</v>
      </c>
      <c r="Q136" s="85">
        <v>17.10516451800158</v>
      </c>
      <c r="R136" s="85">
        <v>0</v>
      </c>
      <c r="S136" s="85">
        <v>0</v>
      </c>
      <c r="T136" s="85">
        <v>0</v>
      </c>
      <c r="U136" s="24">
        <v>72</v>
      </c>
      <c r="V136" s="23">
        <v>72</v>
      </c>
      <c r="W136" s="19" t="s">
        <v>123</v>
      </c>
      <c r="X136" s="84"/>
      <c r="Y136" s="85">
        <v>45.026185571427298</v>
      </c>
      <c r="Z136" s="85">
        <v>0</v>
      </c>
      <c r="AA136" s="85">
        <v>24.134397726939028</v>
      </c>
      <c r="AB136" s="85">
        <v>0</v>
      </c>
      <c r="AC136" s="85">
        <v>0</v>
      </c>
      <c r="AD136" s="85">
        <v>0</v>
      </c>
      <c r="AE136" s="85">
        <v>17.647364161340203</v>
      </c>
      <c r="AF136" s="85">
        <v>2.4504410244316066</v>
      </c>
      <c r="AG136" s="85">
        <v>0.73359980192635887</v>
      </c>
      <c r="AH136" s="85">
        <v>0</v>
      </c>
      <c r="AI136" s="85">
        <v>0</v>
      </c>
      <c r="AJ136" s="85">
        <v>2.8654978600802434</v>
      </c>
      <c r="AK136" s="85">
        <v>0</v>
      </c>
      <c r="AL136" s="85">
        <v>0</v>
      </c>
      <c r="AM136" s="85">
        <v>0</v>
      </c>
      <c r="AN136" s="85">
        <v>1381.7604677965296</v>
      </c>
      <c r="AO136" s="85">
        <v>1312.2452801740462</v>
      </c>
      <c r="AP136" s="85">
        <v>69.515187622483197</v>
      </c>
      <c r="AQ136" s="85">
        <v>20.964081400038189</v>
      </c>
      <c r="AR136" s="85">
        <v>2.1674756754077453</v>
      </c>
      <c r="AS136" s="85">
        <v>15.391768688372201</v>
      </c>
      <c r="AT136" s="24">
        <v>72</v>
      </c>
    </row>
    <row r="137" spans="1:46" s="23" customFormat="1" ht="20.25" customHeight="1" x14ac:dyDescent="0.2">
      <c r="A137" s="83"/>
      <c r="B137" s="23">
        <v>73</v>
      </c>
      <c r="C137" s="19" t="s">
        <v>124</v>
      </c>
      <c r="D137" s="84"/>
      <c r="E137" s="85">
        <v>28.336674935223961</v>
      </c>
      <c r="F137" s="85">
        <v>7.0584786481918158</v>
      </c>
      <c r="G137" s="85">
        <v>2.858368520826057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0</v>
      </c>
      <c r="Q137" s="85">
        <v>2.4734053892902357</v>
      </c>
      <c r="R137" s="85">
        <v>0</v>
      </c>
      <c r="S137" s="85">
        <v>0</v>
      </c>
      <c r="T137" s="85">
        <v>0</v>
      </c>
      <c r="U137" s="24">
        <v>73</v>
      </c>
      <c r="V137" s="23">
        <v>73</v>
      </c>
      <c r="W137" s="19" t="s">
        <v>124</v>
      </c>
      <c r="X137" s="84"/>
      <c r="Y137" s="85">
        <v>4.2001101273657593</v>
      </c>
      <c r="Z137" s="85">
        <v>0</v>
      </c>
      <c r="AA137" s="85">
        <v>2.9807523349784848</v>
      </c>
      <c r="AB137" s="85">
        <v>0</v>
      </c>
      <c r="AC137" s="85">
        <v>0</v>
      </c>
      <c r="AD137" s="85">
        <v>0</v>
      </c>
      <c r="AE137" s="85">
        <v>0.50684288611531236</v>
      </c>
      <c r="AF137" s="85">
        <v>0.49098817469028949</v>
      </c>
      <c r="AG137" s="85">
        <v>0.10223052266628181</v>
      </c>
      <c r="AH137" s="85">
        <v>0</v>
      </c>
      <c r="AI137" s="85">
        <v>0</v>
      </c>
      <c r="AJ137" s="85">
        <v>0.38934910838062636</v>
      </c>
      <c r="AK137" s="85">
        <v>0</v>
      </c>
      <c r="AL137" s="85">
        <v>0</v>
      </c>
      <c r="AM137" s="85">
        <v>0</v>
      </c>
      <c r="AN137" s="85">
        <v>193.80602809309053</v>
      </c>
      <c r="AO137" s="85">
        <v>193.80602809309053</v>
      </c>
      <c r="AP137" s="85">
        <v>0</v>
      </c>
      <c r="AQ137" s="85">
        <v>113.27861262626263</v>
      </c>
      <c r="AR137" s="85">
        <v>13.285740230306109</v>
      </c>
      <c r="AS137" s="85">
        <v>79.122612626262622</v>
      </c>
      <c r="AT137" s="24">
        <v>73</v>
      </c>
    </row>
    <row r="138" spans="1:46" s="82" customFormat="1" ht="20.25" customHeight="1" x14ac:dyDescent="0.2">
      <c r="A138" s="9"/>
      <c r="B138" s="23">
        <v>74</v>
      </c>
      <c r="C138" s="19" t="s">
        <v>125</v>
      </c>
      <c r="D138" s="79"/>
      <c r="E138" s="85">
        <v>414.62874216218034</v>
      </c>
      <c r="F138" s="85">
        <v>127.49599554436251</v>
      </c>
      <c r="G138" s="85">
        <v>40.306576773558135</v>
      </c>
      <c r="H138" s="85">
        <v>0</v>
      </c>
      <c r="I138" s="85">
        <v>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2.157966163937193E-2</v>
      </c>
      <c r="P138" s="85">
        <v>9.985459246205701E-2</v>
      </c>
      <c r="Q138" s="85">
        <v>34.638147417436699</v>
      </c>
      <c r="R138" s="85">
        <v>0</v>
      </c>
      <c r="S138" s="85">
        <v>0</v>
      </c>
      <c r="T138" s="85">
        <v>0.1100067070391797</v>
      </c>
      <c r="U138" s="24">
        <v>74</v>
      </c>
      <c r="V138" s="23">
        <v>74</v>
      </c>
      <c r="W138" s="19" t="s">
        <v>125</v>
      </c>
      <c r="X138" s="81"/>
      <c r="Y138" s="85">
        <v>87.18941877080438</v>
      </c>
      <c r="Z138" s="85">
        <v>0</v>
      </c>
      <c r="AA138" s="85">
        <v>22.88043191506042</v>
      </c>
      <c r="AB138" s="85">
        <v>0</v>
      </c>
      <c r="AC138" s="85">
        <v>0</v>
      </c>
      <c r="AD138" s="85">
        <v>0</v>
      </c>
      <c r="AE138" s="85">
        <v>30.318035969531728</v>
      </c>
      <c r="AF138" s="85">
        <v>24.762828400078462</v>
      </c>
      <c r="AG138" s="85">
        <v>5.2927686190483936</v>
      </c>
      <c r="AH138" s="85">
        <v>0</v>
      </c>
      <c r="AI138" s="85">
        <v>0</v>
      </c>
      <c r="AJ138" s="85">
        <v>6.1106632495561035</v>
      </c>
      <c r="AK138" s="85">
        <v>0</v>
      </c>
      <c r="AL138" s="85">
        <v>0</v>
      </c>
      <c r="AM138" s="85">
        <v>8.9100957512141463E-3</v>
      </c>
      <c r="AN138" s="85">
        <v>3012.801453402119</v>
      </c>
      <c r="AO138" s="85">
        <v>2977.2329121752132</v>
      </c>
      <c r="AP138" s="85">
        <v>35.568541226906142</v>
      </c>
      <c r="AQ138" s="85">
        <v>97.464766170308451</v>
      </c>
      <c r="AR138" s="85">
        <v>19.991019191180275</v>
      </c>
      <c r="AS138" s="85">
        <v>46.070320722971786</v>
      </c>
      <c r="AT138" s="24">
        <v>74</v>
      </c>
    </row>
    <row r="139" spans="1:46" s="23" customFormat="1" ht="20.25" customHeight="1" x14ac:dyDescent="0.2">
      <c r="A139" s="83"/>
      <c r="B139" s="15" t="s">
        <v>126</v>
      </c>
      <c r="C139" s="16" t="s">
        <v>127</v>
      </c>
      <c r="D139" s="84"/>
      <c r="E139" s="77">
        <v>8079.1395752786393</v>
      </c>
      <c r="F139" s="77">
        <v>4379.9673491032945</v>
      </c>
      <c r="G139" s="77">
        <v>1880.4901790952945</v>
      </c>
      <c r="H139" s="77">
        <v>0.68400000000000005</v>
      </c>
      <c r="I139" s="77">
        <v>0</v>
      </c>
      <c r="J139" s="77">
        <v>9.2809233541908918E-3</v>
      </c>
      <c r="K139" s="77">
        <v>0</v>
      </c>
      <c r="L139" s="77">
        <v>0</v>
      </c>
      <c r="M139" s="77">
        <v>0</v>
      </c>
      <c r="N139" s="77">
        <v>0</v>
      </c>
      <c r="O139" s="77">
        <v>1.4038933558668436E-3</v>
      </c>
      <c r="P139" s="77">
        <v>2.5874963007529188</v>
      </c>
      <c r="Q139" s="77">
        <v>1622.3981384576637</v>
      </c>
      <c r="R139" s="77">
        <v>0</v>
      </c>
      <c r="S139" s="77">
        <v>0</v>
      </c>
      <c r="T139" s="77">
        <v>1.3925420497999974</v>
      </c>
      <c r="U139" s="17" t="s">
        <v>126</v>
      </c>
      <c r="V139" s="15" t="s">
        <v>126</v>
      </c>
      <c r="W139" s="16" t="s">
        <v>127</v>
      </c>
      <c r="X139" s="86"/>
      <c r="Y139" s="77">
        <v>2499.4771700079996</v>
      </c>
      <c r="Z139" s="77">
        <v>0</v>
      </c>
      <c r="AA139" s="77">
        <v>87.85733828172593</v>
      </c>
      <c r="AB139" s="77">
        <v>0</v>
      </c>
      <c r="AC139" s="77">
        <v>0</v>
      </c>
      <c r="AD139" s="77">
        <v>0</v>
      </c>
      <c r="AE139" s="77">
        <v>499.86408037217626</v>
      </c>
      <c r="AF139" s="77">
        <v>9.9160441308469043</v>
      </c>
      <c r="AG139" s="77">
        <v>670.81099863119687</v>
      </c>
      <c r="AH139" s="77">
        <v>0</v>
      </c>
      <c r="AI139" s="77">
        <v>0</v>
      </c>
      <c r="AJ139" s="77">
        <v>745.65456977097631</v>
      </c>
      <c r="AK139" s="77">
        <v>0</v>
      </c>
      <c r="AL139" s="77">
        <v>296.21699999999998</v>
      </c>
      <c r="AM139" s="77">
        <v>3.8603730172463351</v>
      </c>
      <c r="AN139" s="77">
        <v>37806.216128629654</v>
      </c>
      <c r="AO139" s="77">
        <v>37454.212193000989</v>
      </c>
      <c r="AP139" s="77">
        <v>352.00393562866742</v>
      </c>
      <c r="AQ139" s="77">
        <v>4884.9411708196112</v>
      </c>
      <c r="AR139" s="77">
        <v>681.22413088248379</v>
      </c>
      <c r="AS139" s="77">
        <v>3133.5979252738553</v>
      </c>
      <c r="AT139" s="17" t="s">
        <v>126</v>
      </c>
    </row>
    <row r="140" spans="1:46" s="23" customFormat="1" ht="20.25" customHeight="1" x14ac:dyDescent="0.2">
      <c r="A140" s="83"/>
      <c r="B140" s="23">
        <v>75</v>
      </c>
      <c r="C140" s="19" t="s">
        <v>128</v>
      </c>
      <c r="D140" s="84"/>
      <c r="E140" s="85">
        <v>2764.4773137858456</v>
      </c>
      <c r="F140" s="85">
        <v>1538.8593873506488</v>
      </c>
      <c r="G140" s="85">
        <v>717.00813921622341</v>
      </c>
      <c r="H140" s="85">
        <v>0</v>
      </c>
      <c r="I140" s="85">
        <v>0</v>
      </c>
      <c r="J140" s="85">
        <v>9.2809233541908918E-3</v>
      </c>
      <c r="K140" s="85">
        <v>0</v>
      </c>
      <c r="L140" s="85">
        <v>0</v>
      </c>
      <c r="M140" s="85">
        <v>0</v>
      </c>
      <c r="N140" s="85">
        <v>0</v>
      </c>
      <c r="O140" s="85">
        <v>0</v>
      </c>
      <c r="P140" s="85">
        <v>8.7862275718971206E-2</v>
      </c>
      <c r="Q140" s="85">
        <v>619.1768179820258</v>
      </c>
      <c r="R140" s="85">
        <v>0</v>
      </c>
      <c r="S140" s="85">
        <v>0</v>
      </c>
      <c r="T140" s="85">
        <v>1.3269111435245975</v>
      </c>
      <c r="U140" s="24">
        <v>75</v>
      </c>
      <c r="V140" s="23">
        <v>75</v>
      </c>
      <c r="W140" s="19" t="s">
        <v>128</v>
      </c>
      <c r="X140" s="84"/>
      <c r="Y140" s="85">
        <v>821.85124813442542</v>
      </c>
      <c r="Z140" s="85">
        <v>0</v>
      </c>
      <c r="AA140" s="85">
        <v>8.2534679668096178</v>
      </c>
      <c r="AB140" s="85">
        <v>0</v>
      </c>
      <c r="AC140" s="85">
        <v>0</v>
      </c>
      <c r="AD140" s="85">
        <v>0</v>
      </c>
      <c r="AE140" s="85">
        <v>205.32831902761774</v>
      </c>
      <c r="AF140" s="85">
        <v>5.6424358597283133</v>
      </c>
      <c r="AG140" s="85">
        <v>446.72527388758238</v>
      </c>
      <c r="AH140" s="85">
        <v>0</v>
      </c>
      <c r="AI140" s="85">
        <v>0</v>
      </c>
      <c r="AJ140" s="85">
        <v>116.32549057072849</v>
      </c>
      <c r="AK140" s="85">
        <v>0</v>
      </c>
      <c r="AL140" s="85">
        <v>0</v>
      </c>
      <c r="AM140" s="85">
        <v>3.8603730172463351</v>
      </c>
      <c r="AN140" s="85">
        <v>11739.350084812906</v>
      </c>
      <c r="AO140" s="85">
        <v>11640.558665952434</v>
      </c>
      <c r="AP140" s="85">
        <v>98.791418860471623</v>
      </c>
      <c r="AQ140" s="85">
        <v>4450.5702392218882</v>
      </c>
      <c r="AR140" s="85">
        <v>543.42180383825132</v>
      </c>
      <c r="AS140" s="85">
        <v>3053.4997854763342</v>
      </c>
      <c r="AT140" s="24">
        <v>75</v>
      </c>
    </row>
    <row r="141" spans="1:46" s="23" customFormat="1" ht="20.25" customHeight="1" x14ac:dyDescent="0.2">
      <c r="A141" s="83"/>
      <c r="B141" s="23">
        <v>76</v>
      </c>
      <c r="C141" s="19" t="s">
        <v>129</v>
      </c>
      <c r="D141" s="84"/>
      <c r="E141" s="85">
        <v>3527.6760325533519</v>
      </c>
      <c r="F141" s="85">
        <v>1778.8502042473165</v>
      </c>
      <c r="G141" s="85">
        <v>672.5890619337581</v>
      </c>
      <c r="H141" s="85">
        <v>0.68400000000000005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1.4038933558668436E-3</v>
      </c>
      <c r="P141" s="85">
        <v>0</v>
      </c>
      <c r="Q141" s="85">
        <v>581.54525257127239</v>
      </c>
      <c r="R141" s="85">
        <v>0</v>
      </c>
      <c r="S141" s="85">
        <v>0</v>
      </c>
      <c r="T141" s="85">
        <v>6.56309062753999E-2</v>
      </c>
      <c r="U141" s="24">
        <v>76</v>
      </c>
      <c r="V141" s="23">
        <v>76</v>
      </c>
      <c r="W141" s="19" t="s">
        <v>129</v>
      </c>
      <c r="X141" s="84"/>
      <c r="Y141" s="85">
        <v>1106.2611423135584</v>
      </c>
      <c r="Z141" s="85">
        <v>0</v>
      </c>
      <c r="AA141" s="85">
        <v>63.128017135766704</v>
      </c>
      <c r="AB141" s="85">
        <v>0</v>
      </c>
      <c r="AC141" s="85">
        <v>0</v>
      </c>
      <c r="AD141" s="85">
        <v>0</v>
      </c>
      <c r="AE141" s="85">
        <v>145.36359164288487</v>
      </c>
      <c r="AF141" s="85">
        <v>2.3992095282547417</v>
      </c>
      <c r="AG141" s="85">
        <v>10.880637659131501</v>
      </c>
      <c r="AH141" s="85">
        <v>0</v>
      </c>
      <c r="AI141" s="85">
        <v>0</v>
      </c>
      <c r="AJ141" s="85">
        <v>481.29017636708465</v>
      </c>
      <c r="AK141" s="85">
        <v>0</v>
      </c>
      <c r="AL141" s="85">
        <v>296.21699999999998</v>
      </c>
      <c r="AM141" s="85">
        <v>0</v>
      </c>
      <c r="AN141" s="85">
        <v>18484.813821823114</v>
      </c>
      <c r="AO141" s="85">
        <v>18288.005217469254</v>
      </c>
      <c r="AP141" s="85">
        <v>196.80860435386018</v>
      </c>
      <c r="AQ141" s="85">
        <v>108.03220041074179</v>
      </c>
      <c r="AR141" s="85">
        <v>21.049473079642738</v>
      </c>
      <c r="AS141" s="85">
        <v>53.916600523560199</v>
      </c>
      <c r="AT141" s="24">
        <v>76</v>
      </c>
    </row>
    <row r="142" spans="1:46" s="82" customFormat="1" ht="20.25" customHeight="1" x14ac:dyDescent="0.2">
      <c r="A142" s="9"/>
      <c r="B142" s="23">
        <v>77</v>
      </c>
      <c r="C142" s="19" t="s">
        <v>130</v>
      </c>
      <c r="D142" s="79"/>
      <c r="E142" s="85">
        <v>1786.9862289394425</v>
      </c>
      <c r="F142" s="85">
        <v>1062.257757505329</v>
      </c>
      <c r="G142" s="85">
        <v>490.89297794531296</v>
      </c>
      <c r="H142" s="85">
        <v>0</v>
      </c>
      <c r="I142" s="85">
        <v>0</v>
      </c>
      <c r="J142" s="85">
        <v>0</v>
      </c>
      <c r="K142" s="85">
        <v>0</v>
      </c>
      <c r="L142" s="85">
        <v>0</v>
      </c>
      <c r="M142" s="85">
        <v>0</v>
      </c>
      <c r="N142" s="85">
        <v>0</v>
      </c>
      <c r="O142" s="85">
        <v>0</v>
      </c>
      <c r="P142" s="85">
        <v>2.4996340250339477</v>
      </c>
      <c r="Q142" s="85">
        <v>421.6760679043656</v>
      </c>
      <c r="R142" s="85">
        <v>0</v>
      </c>
      <c r="S142" s="85">
        <v>0</v>
      </c>
      <c r="T142" s="85">
        <v>0</v>
      </c>
      <c r="U142" s="24">
        <v>77</v>
      </c>
      <c r="V142" s="23">
        <v>77</v>
      </c>
      <c r="W142" s="19" t="s">
        <v>130</v>
      </c>
      <c r="X142" s="81"/>
      <c r="Y142" s="85">
        <v>571.36477956001602</v>
      </c>
      <c r="Z142" s="85">
        <v>0</v>
      </c>
      <c r="AA142" s="85">
        <v>16.47585317914961</v>
      </c>
      <c r="AB142" s="85">
        <v>0</v>
      </c>
      <c r="AC142" s="85">
        <v>0</v>
      </c>
      <c r="AD142" s="85">
        <v>0</v>
      </c>
      <c r="AE142" s="85">
        <v>149.17216970167371</v>
      </c>
      <c r="AF142" s="85">
        <v>1.8743987428638496</v>
      </c>
      <c r="AG142" s="85">
        <v>213.2050870844831</v>
      </c>
      <c r="AH142" s="85">
        <v>0</v>
      </c>
      <c r="AI142" s="85">
        <v>0</v>
      </c>
      <c r="AJ142" s="85">
        <v>148.03890283316312</v>
      </c>
      <c r="AK142" s="85">
        <v>0</v>
      </c>
      <c r="AL142" s="85">
        <v>0</v>
      </c>
      <c r="AM142" s="85">
        <v>0</v>
      </c>
      <c r="AN142" s="85">
        <v>7582.0522219936292</v>
      </c>
      <c r="AO142" s="85">
        <v>7525.6483095792937</v>
      </c>
      <c r="AP142" s="85">
        <v>56.403912414335636</v>
      </c>
      <c r="AQ142" s="85">
        <v>326.33873118698114</v>
      </c>
      <c r="AR142" s="85">
        <v>116.75285396458975</v>
      </c>
      <c r="AS142" s="85">
        <v>26.181539273960698</v>
      </c>
      <c r="AT142" s="24">
        <v>77</v>
      </c>
    </row>
    <row r="143" spans="1:46" s="23" customFormat="1" ht="20.25" customHeight="1" x14ac:dyDescent="0.2">
      <c r="A143" s="83"/>
      <c r="B143" s="15" t="s">
        <v>131</v>
      </c>
      <c r="C143" s="16" t="s">
        <v>132</v>
      </c>
      <c r="D143" s="84"/>
      <c r="E143" s="77">
        <v>5263.6328656450296</v>
      </c>
      <c r="F143" s="77">
        <v>2674.0081234411132</v>
      </c>
      <c r="G143" s="77">
        <v>1237.0260705114952</v>
      </c>
      <c r="H143" s="77">
        <v>0</v>
      </c>
      <c r="I143" s="77">
        <v>0</v>
      </c>
      <c r="J143" s="77">
        <v>0</v>
      </c>
      <c r="K143" s="77">
        <v>0</v>
      </c>
      <c r="L143" s="77">
        <v>0</v>
      </c>
      <c r="M143" s="77">
        <v>0</v>
      </c>
      <c r="N143" s="77">
        <v>0</v>
      </c>
      <c r="O143" s="77">
        <v>1.5501774657159375</v>
      </c>
      <c r="P143" s="77">
        <v>2.6757371292088603</v>
      </c>
      <c r="Q143" s="77">
        <v>1029.3197669627693</v>
      </c>
      <c r="R143" s="77">
        <v>1.955827415605889</v>
      </c>
      <c r="S143" s="77">
        <v>0</v>
      </c>
      <c r="T143" s="77">
        <v>40.232934211782506</v>
      </c>
      <c r="U143" s="17" t="s">
        <v>131</v>
      </c>
      <c r="V143" s="15" t="s">
        <v>131</v>
      </c>
      <c r="W143" s="16" t="s">
        <v>132</v>
      </c>
      <c r="X143" s="86"/>
      <c r="Y143" s="77">
        <v>1436.9820529296182</v>
      </c>
      <c r="Z143" s="77">
        <v>0</v>
      </c>
      <c r="AA143" s="77">
        <v>70.098257380507576</v>
      </c>
      <c r="AB143" s="77">
        <v>0</v>
      </c>
      <c r="AC143" s="77">
        <v>0</v>
      </c>
      <c r="AD143" s="77">
        <v>0</v>
      </c>
      <c r="AE143" s="77">
        <v>504.65247193076249</v>
      </c>
      <c r="AF143" s="77">
        <v>63.824885092721708</v>
      </c>
      <c r="AG143" s="77">
        <v>567.54412837012728</v>
      </c>
      <c r="AH143" s="77">
        <v>2.1626181918445919</v>
      </c>
      <c r="AI143" s="77">
        <v>0</v>
      </c>
      <c r="AJ143" s="77">
        <v>181.1191050300161</v>
      </c>
      <c r="AK143" s="77">
        <v>0</v>
      </c>
      <c r="AL143" s="77">
        <v>0</v>
      </c>
      <c r="AM143" s="77">
        <v>8.9480458890646606</v>
      </c>
      <c r="AN143" s="77">
        <v>26627.687707736077</v>
      </c>
      <c r="AO143" s="77">
        <v>26381.769947082423</v>
      </c>
      <c r="AP143" s="77">
        <v>245.91776065365795</v>
      </c>
      <c r="AQ143" s="77">
        <v>2839.2298185349987</v>
      </c>
      <c r="AR143" s="77">
        <v>761.57616603090673</v>
      </c>
      <c r="AS143" s="77">
        <v>881.31139803067799</v>
      </c>
      <c r="AT143" s="17" t="s">
        <v>131</v>
      </c>
    </row>
    <row r="144" spans="1:46" s="23" customFormat="1" ht="20.25" customHeight="1" x14ac:dyDescent="0.2">
      <c r="A144" s="83"/>
      <c r="B144" s="23">
        <v>78</v>
      </c>
      <c r="C144" s="19" t="s">
        <v>133</v>
      </c>
      <c r="D144" s="84"/>
      <c r="E144" s="85">
        <v>2104.0479405260908</v>
      </c>
      <c r="F144" s="85">
        <v>1566.6407344806598</v>
      </c>
      <c r="G144" s="85">
        <v>691.82146645021771</v>
      </c>
      <c r="H144" s="85">
        <v>0</v>
      </c>
      <c r="I144" s="85">
        <v>0</v>
      </c>
      <c r="J144" s="85">
        <v>0</v>
      </c>
      <c r="K144" s="85">
        <v>0</v>
      </c>
      <c r="L144" s="85">
        <v>0</v>
      </c>
      <c r="M144" s="85">
        <v>0</v>
      </c>
      <c r="N144" s="85">
        <v>0</v>
      </c>
      <c r="O144" s="85">
        <v>1.5478513272271175</v>
      </c>
      <c r="P144" s="85">
        <v>2.6757371292088603</v>
      </c>
      <c r="Q144" s="85">
        <v>567.97973295235522</v>
      </c>
      <c r="R144" s="85">
        <v>1.955827415605889</v>
      </c>
      <c r="S144" s="85">
        <v>0</v>
      </c>
      <c r="T144" s="85">
        <v>28.174348635278317</v>
      </c>
      <c r="U144" s="24">
        <v>78</v>
      </c>
      <c r="V144" s="23">
        <v>78</v>
      </c>
      <c r="W144" s="19" t="s">
        <v>133</v>
      </c>
      <c r="X144" s="84"/>
      <c r="Y144" s="85">
        <v>874.81926803044223</v>
      </c>
      <c r="Z144" s="85">
        <v>0</v>
      </c>
      <c r="AA144" s="85">
        <v>27.195450348287732</v>
      </c>
      <c r="AB144" s="85">
        <v>0</v>
      </c>
      <c r="AC144" s="85">
        <v>0</v>
      </c>
      <c r="AD144" s="85">
        <v>0</v>
      </c>
      <c r="AE144" s="85">
        <v>249.32506435621502</v>
      </c>
      <c r="AF144" s="85">
        <v>7.7297781584496983</v>
      </c>
      <c r="AG144" s="85">
        <v>424.40550995212379</v>
      </c>
      <c r="AH144" s="85">
        <v>2.1388134218354806</v>
      </c>
      <c r="AI144" s="85">
        <v>0</v>
      </c>
      <c r="AJ144" s="85">
        <v>121.936459573204</v>
      </c>
      <c r="AK144" s="85">
        <v>0</v>
      </c>
      <c r="AL144" s="85">
        <v>0</v>
      </c>
      <c r="AM144" s="85">
        <v>8.9421685061262401</v>
      </c>
      <c r="AN144" s="85">
        <v>5215.084235692877</v>
      </c>
      <c r="AO144" s="85">
        <v>5108.2733127035444</v>
      </c>
      <c r="AP144" s="85">
        <v>106.81092298933234</v>
      </c>
      <c r="AQ144" s="85">
        <v>1708.0091945939885</v>
      </c>
      <c r="AR144" s="85">
        <v>534.01815992699574</v>
      </c>
      <c r="AS144" s="85">
        <v>335.11434987473353</v>
      </c>
      <c r="AT144" s="24">
        <v>78</v>
      </c>
    </row>
    <row r="145" spans="1:46" s="82" customFormat="1" ht="20.25" customHeight="1" x14ac:dyDescent="0.2">
      <c r="A145" s="9"/>
      <c r="B145" s="23">
        <v>79</v>
      </c>
      <c r="C145" s="19" t="s">
        <v>134</v>
      </c>
      <c r="D145" s="79"/>
      <c r="E145" s="85">
        <v>440.49186991802304</v>
      </c>
      <c r="F145" s="85">
        <v>198.60008560755657</v>
      </c>
      <c r="G145" s="85">
        <v>85.628129242011511</v>
      </c>
      <c r="H145" s="85">
        <v>0</v>
      </c>
      <c r="I145" s="85">
        <v>0</v>
      </c>
      <c r="J145" s="85">
        <v>0</v>
      </c>
      <c r="K145" s="85">
        <v>0</v>
      </c>
      <c r="L145" s="85">
        <v>0</v>
      </c>
      <c r="M145" s="85">
        <v>0</v>
      </c>
      <c r="N145" s="85">
        <v>0</v>
      </c>
      <c r="O145" s="85">
        <v>0</v>
      </c>
      <c r="P145" s="85">
        <v>0</v>
      </c>
      <c r="Q145" s="85">
        <v>74.095790937700627</v>
      </c>
      <c r="R145" s="85">
        <v>0</v>
      </c>
      <c r="S145" s="85">
        <v>0</v>
      </c>
      <c r="T145" s="85">
        <v>0</v>
      </c>
      <c r="U145" s="24">
        <v>79</v>
      </c>
      <c r="V145" s="23">
        <v>79</v>
      </c>
      <c r="W145" s="19" t="s">
        <v>134</v>
      </c>
      <c r="X145" s="81"/>
      <c r="Y145" s="85">
        <v>112.97195636554505</v>
      </c>
      <c r="Z145" s="85">
        <v>0</v>
      </c>
      <c r="AA145" s="85">
        <v>11.913988191633429</v>
      </c>
      <c r="AB145" s="85">
        <v>0</v>
      </c>
      <c r="AC145" s="85">
        <v>0</v>
      </c>
      <c r="AD145" s="85">
        <v>0</v>
      </c>
      <c r="AE145" s="85">
        <v>90.020903043570669</v>
      </c>
      <c r="AF145" s="85">
        <v>1.2021105538332457</v>
      </c>
      <c r="AG145" s="85">
        <v>1.254601408026917</v>
      </c>
      <c r="AH145" s="85">
        <v>0</v>
      </c>
      <c r="AI145" s="85">
        <v>0</v>
      </c>
      <c r="AJ145" s="85">
        <v>10.349953421714433</v>
      </c>
      <c r="AK145" s="85">
        <v>0</v>
      </c>
      <c r="AL145" s="85">
        <v>0</v>
      </c>
      <c r="AM145" s="85">
        <v>2.9326835323024562E-3</v>
      </c>
      <c r="AN145" s="85">
        <v>2540.0835701886172</v>
      </c>
      <c r="AO145" s="85">
        <v>2531.6133903965529</v>
      </c>
      <c r="AP145" s="85">
        <v>8.4701797920640978</v>
      </c>
      <c r="AQ145" s="85">
        <v>74.970954488128825</v>
      </c>
      <c r="AR145" s="85">
        <v>2.661329880222254</v>
      </c>
      <c r="AS145" s="85">
        <v>68.129003508121073</v>
      </c>
      <c r="AT145" s="24">
        <v>79</v>
      </c>
    </row>
    <row r="146" spans="1:46" s="23" customFormat="1" ht="20.25" customHeight="1" x14ac:dyDescent="0.2">
      <c r="A146" s="83"/>
      <c r="B146" s="23">
        <v>80</v>
      </c>
      <c r="C146" s="19" t="s">
        <v>135</v>
      </c>
      <c r="D146" s="84"/>
      <c r="E146" s="85">
        <v>2719.0930552009158</v>
      </c>
      <c r="F146" s="85">
        <v>908.76730335289676</v>
      </c>
      <c r="G146" s="85">
        <v>459.57647481926602</v>
      </c>
      <c r="H146" s="85">
        <v>0</v>
      </c>
      <c r="I146" s="85">
        <v>0</v>
      </c>
      <c r="J146" s="85">
        <v>0</v>
      </c>
      <c r="K146" s="85">
        <v>0</v>
      </c>
      <c r="L146" s="85">
        <v>0</v>
      </c>
      <c r="M146" s="85">
        <v>0</v>
      </c>
      <c r="N146" s="85">
        <v>0</v>
      </c>
      <c r="O146" s="85">
        <v>2.326138488820002E-3</v>
      </c>
      <c r="P146" s="85">
        <v>0</v>
      </c>
      <c r="Q146" s="85">
        <v>387.24424307271335</v>
      </c>
      <c r="R146" s="85">
        <v>0</v>
      </c>
      <c r="S146" s="85">
        <v>0</v>
      </c>
      <c r="T146" s="85">
        <v>12.058585576504187</v>
      </c>
      <c r="U146" s="24">
        <v>80</v>
      </c>
      <c r="V146" s="23">
        <v>80</v>
      </c>
      <c r="W146" s="19" t="s">
        <v>135</v>
      </c>
      <c r="X146" s="84"/>
      <c r="Y146" s="85">
        <v>449.19082853363085</v>
      </c>
      <c r="Z146" s="85">
        <v>0</v>
      </c>
      <c r="AA146" s="85">
        <v>30.988818840586426</v>
      </c>
      <c r="AB146" s="85">
        <v>0</v>
      </c>
      <c r="AC146" s="85">
        <v>0</v>
      </c>
      <c r="AD146" s="85">
        <v>0</v>
      </c>
      <c r="AE146" s="85">
        <v>165.30650453097678</v>
      </c>
      <c r="AF146" s="85">
        <v>54.89299638043876</v>
      </c>
      <c r="AG146" s="85">
        <v>141.88401700997647</v>
      </c>
      <c r="AH146" s="85">
        <v>2.3804770009111055E-2</v>
      </c>
      <c r="AI146" s="85">
        <v>0</v>
      </c>
      <c r="AJ146" s="85">
        <v>48.832692035097658</v>
      </c>
      <c r="AK146" s="85">
        <v>0</v>
      </c>
      <c r="AL146" s="85">
        <v>0</v>
      </c>
      <c r="AM146" s="85">
        <v>2.9446994061175014E-3</v>
      </c>
      <c r="AN146" s="85">
        <v>18872.519901854583</v>
      </c>
      <c r="AO146" s="85">
        <v>18741.88324398232</v>
      </c>
      <c r="AP146" s="85">
        <v>130.63665787226151</v>
      </c>
      <c r="AQ146" s="85">
        <v>1056.2496694528813</v>
      </c>
      <c r="AR146" s="85">
        <v>224.89667622368876</v>
      </c>
      <c r="AS146" s="85">
        <v>478.06804464782334</v>
      </c>
      <c r="AT146" s="24">
        <v>80</v>
      </c>
    </row>
    <row r="147" spans="1:46" s="23" customFormat="1" ht="20.25" customHeight="1" x14ac:dyDescent="0.2">
      <c r="A147" s="83"/>
      <c r="B147" s="15" t="s">
        <v>136</v>
      </c>
      <c r="C147" s="16" t="s">
        <v>137</v>
      </c>
      <c r="D147" s="84"/>
      <c r="E147" s="93">
        <v>5347.5099555382685</v>
      </c>
      <c r="F147" s="93">
        <v>2412.5321221194476</v>
      </c>
      <c r="G147" s="93">
        <v>1572.9658026456257</v>
      </c>
      <c r="H147" s="93">
        <v>0</v>
      </c>
      <c r="I147" s="93">
        <v>1.1171014886130913E-2</v>
      </c>
      <c r="J147" s="93">
        <v>0</v>
      </c>
      <c r="K147" s="93">
        <v>0</v>
      </c>
      <c r="L147" s="93">
        <v>0</v>
      </c>
      <c r="M147" s="93">
        <v>0</v>
      </c>
      <c r="N147" s="93">
        <v>0</v>
      </c>
      <c r="O147" s="93">
        <v>0</v>
      </c>
      <c r="P147" s="93">
        <v>1.0648961344132181E-2</v>
      </c>
      <c r="Q147" s="93">
        <v>1359.9902218993943</v>
      </c>
      <c r="R147" s="93">
        <v>0</v>
      </c>
      <c r="S147" s="93">
        <v>0</v>
      </c>
      <c r="T147" s="93">
        <v>1.2815189822905848</v>
      </c>
      <c r="U147" s="17" t="s">
        <v>136</v>
      </c>
      <c r="V147" s="15" t="s">
        <v>136</v>
      </c>
      <c r="W147" s="16" t="s">
        <v>137</v>
      </c>
      <c r="X147" s="86"/>
      <c r="Y147" s="93">
        <v>839.5663194738222</v>
      </c>
      <c r="Z147" s="93">
        <v>0</v>
      </c>
      <c r="AA147" s="93">
        <v>69.546402987549598</v>
      </c>
      <c r="AB147" s="93">
        <v>0</v>
      </c>
      <c r="AC147" s="93">
        <v>0</v>
      </c>
      <c r="AD147" s="93">
        <v>0</v>
      </c>
      <c r="AE147" s="93">
        <v>273.22785679075923</v>
      </c>
      <c r="AF147" s="93">
        <v>24.455820532832568</v>
      </c>
      <c r="AG147" s="93">
        <v>365.30971550440421</v>
      </c>
      <c r="AH147" s="93">
        <v>0</v>
      </c>
      <c r="AI147" s="93">
        <v>0</v>
      </c>
      <c r="AJ147" s="93">
        <v>91.143833986192433</v>
      </c>
      <c r="AK147" s="93">
        <v>0</v>
      </c>
      <c r="AL147" s="93">
        <v>0</v>
      </c>
      <c r="AM147" s="93">
        <v>4.7551490030519755E-2</v>
      </c>
      <c r="AN147" s="93">
        <v>30980.947377019162</v>
      </c>
      <c r="AO147" s="93">
        <v>30140.032937880569</v>
      </c>
      <c r="AP147" s="93">
        <v>840.91443913859416</v>
      </c>
      <c r="AQ147" s="93">
        <v>330.00909131836227</v>
      </c>
      <c r="AR147" s="93">
        <v>12.577270458867417</v>
      </c>
      <c r="AS147" s="93">
        <v>297.67447974638981</v>
      </c>
      <c r="AT147" s="17" t="s">
        <v>136</v>
      </c>
    </row>
    <row r="148" spans="1:46" s="82" customFormat="1" ht="20.25" customHeight="1" x14ac:dyDescent="0.2">
      <c r="A148" s="9"/>
      <c r="B148" s="23">
        <v>81</v>
      </c>
      <c r="C148" s="19" t="s">
        <v>138</v>
      </c>
      <c r="D148" s="79"/>
      <c r="E148" s="85">
        <v>3803.493951573756</v>
      </c>
      <c r="F148" s="85">
        <v>1678.3832669574956</v>
      </c>
      <c r="G148" s="85">
        <v>1261.4841131598462</v>
      </c>
      <c r="H148" s="85">
        <v>0</v>
      </c>
      <c r="I148" s="85">
        <v>1.1171014886130913E-2</v>
      </c>
      <c r="J148" s="85">
        <v>0</v>
      </c>
      <c r="K148" s="85">
        <v>0</v>
      </c>
      <c r="L148" s="85">
        <v>0</v>
      </c>
      <c r="M148" s="85">
        <v>0</v>
      </c>
      <c r="N148" s="85">
        <v>0</v>
      </c>
      <c r="O148" s="85">
        <v>0</v>
      </c>
      <c r="P148" s="85">
        <v>1.0648961344132181E-2</v>
      </c>
      <c r="Q148" s="85">
        <v>1090.9207334053674</v>
      </c>
      <c r="R148" s="85">
        <v>0</v>
      </c>
      <c r="S148" s="85">
        <v>0</v>
      </c>
      <c r="T148" s="85">
        <v>0.74754520711486283</v>
      </c>
      <c r="U148" s="24">
        <v>81</v>
      </c>
      <c r="V148" s="23">
        <v>81</v>
      </c>
      <c r="W148" s="19" t="s">
        <v>138</v>
      </c>
      <c r="X148" s="81"/>
      <c r="Y148" s="85">
        <v>416.89915379764955</v>
      </c>
      <c r="Z148" s="85">
        <v>0</v>
      </c>
      <c r="AA148" s="85">
        <v>3.9286098808762366</v>
      </c>
      <c r="AB148" s="85">
        <v>0</v>
      </c>
      <c r="AC148" s="85">
        <v>0</v>
      </c>
      <c r="AD148" s="85">
        <v>0</v>
      </c>
      <c r="AE148" s="85">
        <v>150.27534526513548</v>
      </c>
      <c r="AF148" s="85">
        <v>3.3340902382131432</v>
      </c>
      <c r="AG148" s="85">
        <v>178.04124778845829</v>
      </c>
      <c r="AH148" s="85">
        <v>0</v>
      </c>
      <c r="AI148" s="85">
        <v>0</v>
      </c>
      <c r="AJ148" s="85">
        <v>64.214213519850219</v>
      </c>
      <c r="AK148" s="85">
        <v>0</v>
      </c>
      <c r="AL148" s="85">
        <v>0</v>
      </c>
      <c r="AM148" s="85">
        <v>4.4581791858067023E-2</v>
      </c>
      <c r="AN148" s="85">
        <v>22451.868118391405</v>
      </c>
      <c r="AO148" s="85">
        <v>21752.362100413437</v>
      </c>
      <c r="AP148" s="85">
        <v>699.50601797797083</v>
      </c>
      <c r="AQ148" s="85">
        <v>168.05960139885786</v>
      </c>
      <c r="AR148" s="85">
        <v>10.217270687951</v>
      </c>
      <c r="AS148" s="85">
        <v>141.79225824987822</v>
      </c>
      <c r="AT148" s="24">
        <v>81</v>
      </c>
    </row>
    <row r="149" spans="1:46" s="23" customFormat="1" ht="20.25" customHeight="1" x14ac:dyDescent="0.2">
      <c r="A149" s="83"/>
      <c r="B149" s="23">
        <v>82</v>
      </c>
      <c r="C149" s="19" t="s">
        <v>139</v>
      </c>
      <c r="D149" s="84"/>
      <c r="E149" s="85">
        <v>1544.0160039645125</v>
      </c>
      <c r="F149" s="85">
        <v>734.14885516195216</v>
      </c>
      <c r="G149" s="85">
        <v>311.4816894857795</v>
      </c>
      <c r="H149" s="85">
        <v>0</v>
      </c>
      <c r="I149" s="85">
        <v>0</v>
      </c>
      <c r="J149" s="85">
        <v>0</v>
      </c>
      <c r="K149" s="85">
        <v>0</v>
      </c>
      <c r="L149" s="85">
        <v>0</v>
      </c>
      <c r="M149" s="85">
        <v>0</v>
      </c>
      <c r="N149" s="85">
        <v>0</v>
      </c>
      <c r="O149" s="85">
        <v>0</v>
      </c>
      <c r="P149" s="85">
        <v>0</v>
      </c>
      <c r="Q149" s="85">
        <v>269.06948849402693</v>
      </c>
      <c r="R149" s="85">
        <v>0</v>
      </c>
      <c r="S149" s="85">
        <v>0</v>
      </c>
      <c r="T149" s="85">
        <v>0.53397377517572198</v>
      </c>
      <c r="U149" s="24">
        <v>82</v>
      </c>
      <c r="V149" s="23">
        <v>82</v>
      </c>
      <c r="W149" s="19" t="s">
        <v>139</v>
      </c>
      <c r="X149" s="84"/>
      <c r="Y149" s="85">
        <v>422.66716567617266</v>
      </c>
      <c r="Z149" s="85">
        <v>0</v>
      </c>
      <c r="AA149" s="85">
        <v>65.617793106673361</v>
      </c>
      <c r="AB149" s="85">
        <v>0</v>
      </c>
      <c r="AC149" s="85">
        <v>0</v>
      </c>
      <c r="AD149" s="85">
        <v>0</v>
      </c>
      <c r="AE149" s="85">
        <v>122.95251152562371</v>
      </c>
      <c r="AF149" s="85">
        <v>21.121730294619425</v>
      </c>
      <c r="AG149" s="85">
        <v>187.26846771594589</v>
      </c>
      <c r="AH149" s="85">
        <v>0</v>
      </c>
      <c r="AI149" s="85">
        <v>0</v>
      </c>
      <c r="AJ149" s="85">
        <v>26.929620466342207</v>
      </c>
      <c r="AK149" s="85">
        <v>0</v>
      </c>
      <c r="AL149" s="85">
        <v>0</v>
      </c>
      <c r="AM149" s="85">
        <v>2.9696981724527337E-3</v>
      </c>
      <c r="AN149" s="85">
        <v>8529.0792586277585</v>
      </c>
      <c r="AO149" s="85">
        <v>8387.6708374671343</v>
      </c>
      <c r="AP149" s="85">
        <v>141.40842116062331</v>
      </c>
      <c r="AQ149" s="85">
        <v>161.9494899195044</v>
      </c>
      <c r="AR149" s="85">
        <v>2.3599997709164171</v>
      </c>
      <c r="AS149" s="85">
        <v>155.88222149651162</v>
      </c>
      <c r="AT149" s="24">
        <v>82</v>
      </c>
    </row>
    <row r="150" spans="1:46" s="23" customFormat="1" ht="20.25" customHeight="1" x14ac:dyDescent="0.2">
      <c r="A150" s="83"/>
      <c r="B150" s="15" t="s">
        <v>140</v>
      </c>
      <c r="C150" s="16" t="s">
        <v>141</v>
      </c>
      <c r="D150" s="84"/>
      <c r="E150" s="77">
        <v>7792.4433671913694</v>
      </c>
      <c r="F150" s="77">
        <v>3722.598273272265</v>
      </c>
      <c r="G150" s="77">
        <v>1796.8269015653505</v>
      </c>
      <c r="H150" s="77">
        <v>0</v>
      </c>
      <c r="I150" s="77">
        <v>0</v>
      </c>
      <c r="J150" s="77">
        <v>0</v>
      </c>
      <c r="K150" s="77">
        <v>0</v>
      </c>
      <c r="L150" s="77">
        <v>0</v>
      </c>
      <c r="M150" s="77">
        <v>0</v>
      </c>
      <c r="N150" s="77">
        <v>0</v>
      </c>
      <c r="O150" s="77">
        <v>1.6793634519862797E-2</v>
      </c>
      <c r="P150" s="77">
        <v>1.0543070028764743</v>
      </c>
      <c r="Q150" s="77">
        <v>1548.9584145690201</v>
      </c>
      <c r="R150" s="77">
        <v>0</v>
      </c>
      <c r="S150" s="77">
        <v>0</v>
      </c>
      <c r="T150" s="77">
        <v>5.2555751155983153</v>
      </c>
      <c r="U150" s="17" t="s">
        <v>140</v>
      </c>
      <c r="V150" s="15" t="s">
        <v>140</v>
      </c>
      <c r="W150" s="16" t="s">
        <v>141</v>
      </c>
      <c r="X150" s="86"/>
      <c r="Y150" s="77">
        <v>1925.7713717069139</v>
      </c>
      <c r="Z150" s="77">
        <v>0</v>
      </c>
      <c r="AA150" s="77">
        <v>84.625346684101302</v>
      </c>
      <c r="AB150" s="77">
        <v>0.10249440145960222</v>
      </c>
      <c r="AC150" s="77">
        <v>0</v>
      </c>
      <c r="AD150" s="77">
        <v>0</v>
      </c>
      <c r="AE150" s="77">
        <v>568.66334620979978</v>
      </c>
      <c r="AF150" s="77">
        <v>21.248119823612981</v>
      </c>
      <c r="AG150" s="77">
        <v>671.10666083801721</v>
      </c>
      <c r="AH150" s="77">
        <v>8.6587078651685276E-4</v>
      </c>
      <c r="AI150" s="77">
        <v>0</v>
      </c>
      <c r="AJ150" s="77">
        <v>456.876007109988</v>
      </c>
      <c r="AK150" s="77">
        <v>0</v>
      </c>
      <c r="AL150" s="77">
        <v>0</v>
      </c>
      <c r="AM150" s="77">
        <v>3.5625983335855767E-2</v>
      </c>
      <c r="AN150" s="77">
        <v>42548.421299802103</v>
      </c>
      <c r="AO150" s="77">
        <v>42012.870398335283</v>
      </c>
      <c r="AP150" s="77">
        <v>535.55090146683153</v>
      </c>
      <c r="AQ150" s="77">
        <v>1940.5345376020086</v>
      </c>
      <c r="AR150" s="77">
        <v>398.02531038072419</v>
      </c>
      <c r="AS150" s="77">
        <v>917.26054114432065</v>
      </c>
      <c r="AT150" s="17" t="s">
        <v>140</v>
      </c>
    </row>
    <row r="151" spans="1:46" s="23" customFormat="1" ht="20.25" customHeight="1" x14ac:dyDescent="0.2">
      <c r="A151" s="83"/>
      <c r="B151" s="23">
        <v>83</v>
      </c>
      <c r="C151" s="19" t="s">
        <v>142</v>
      </c>
      <c r="D151" s="84"/>
      <c r="E151" s="85">
        <v>3657.1390863946485</v>
      </c>
      <c r="F151" s="85">
        <v>1595.5647172266922</v>
      </c>
      <c r="G151" s="85">
        <v>958.51529649663189</v>
      </c>
      <c r="H151" s="85">
        <v>0</v>
      </c>
      <c r="I151" s="85">
        <v>0</v>
      </c>
      <c r="J151" s="85">
        <v>0</v>
      </c>
      <c r="K151" s="85">
        <v>0</v>
      </c>
      <c r="L151" s="85">
        <v>0</v>
      </c>
      <c r="M151" s="85">
        <v>0</v>
      </c>
      <c r="N151" s="85">
        <v>0</v>
      </c>
      <c r="O151" s="85">
        <v>1.5250171505739039E-2</v>
      </c>
      <c r="P151" s="85">
        <v>1.0543070028764743</v>
      </c>
      <c r="Q151" s="85">
        <v>827.77452641568198</v>
      </c>
      <c r="R151" s="85">
        <v>0</v>
      </c>
      <c r="S151" s="85">
        <v>0</v>
      </c>
      <c r="T151" s="85">
        <v>0.37531224389442019</v>
      </c>
      <c r="U151" s="24">
        <v>83</v>
      </c>
      <c r="V151" s="23">
        <v>83</v>
      </c>
      <c r="W151" s="19" t="s">
        <v>142</v>
      </c>
      <c r="X151" s="84"/>
      <c r="Y151" s="85">
        <v>637.04942073006032</v>
      </c>
      <c r="Z151" s="85">
        <v>0</v>
      </c>
      <c r="AA151" s="85">
        <v>20.451569728765843</v>
      </c>
      <c r="AB151" s="85">
        <v>0.10249440145960222</v>
      </c>
      <c r="AC151" s="85">
        <v>0</v>
      </c>
      <c r="AD151" s="85">
        <v>0</v>
      </c>
      <c r="AE151" s="85">
        <v>159.16736744896389</v>
      </c>
      <c r="AF151" s="85">
        <v>5.4212866876475978</v>
      </c>
      <c r="AG151" s="85">
        <v>326.20573501677359</v>
      </c>
      <c r="AH151" s="85">
        <v>8.6587078651685276E-4</v>
      </c>
      <c r="AI151" s="85">
        <v>0</v>
      </c>
      <c r="AJ151" s="85">
        <v>97.754742151690124</v>
      </c>
      <c r="AK151" s="85">
        <v>0</v>
      </c>
      <c r="AL151" s="85">
        <v>0</v>
      </c>
      <c r="AM151" s="85">
        <v>6.2302771461186929E-3</v>
      </c>
      <c r="AN151" s="85">
        <v>21341.968836075419</v>
      </c>
      <c r="AO151" s="85">
        <v>20933.273324316546</v>
      </c>
      <c r="AP151" s="85">
        <v>408.69551175887153</v>
      </c>
      <c r="AQ151" s="85">
        <v>1742.1242329740785</v>
      </c>
      <c r="AR151" s="85">
        <v>372.03651096278003</v>
      </c>
      <c r="AS151" s="85">
        <v>785.6642354002787</v>
      </c>
      <c r="AT151" s="24">
        <v>83</v>
      </c>
    </row>
    <row r="152" spans="1:46" s="23" customFormat="1" ht="20.25" customHeight="1" x14ac:dyDescent="0.2">
      <c r="A152" s="83"/>
      <c r="B152" s="23">
        <v>84</v>
      </c>
      <c r="C152" s="19" t="s">
        <v>143</v>
      </c>
      <c r="D152" s="84"/>
      <c r="E152" s="85">
        <v>96.225959399660283</v>
      </c>
      <c r="F152" s="85">
        <v>35.501692944261492</v>
      </c>
      <c r="G152" s="85">
        <v>18.053772699074443</v>
      </c>
      <c r="H152" s="85">
        <v>0</v>
      </c>
      <c r="I152" s="85">
        <v>0</v>
      </c>
      <c r="J152" s="85">
        <v>0</v>
      </c>
      <c r="K152" s="85">
        <v>0</v>
      </c>
      <c r="L152" s="85">
        <v>0</v>
      </c>
      <c r="M152" s="85">
        <v>0</v>
      </c>
      <c r="N152" s="85">
        <v>0</v>
      </c>
      <c r="O152" s="85">
        <v>1.5434630141237581E-3</v>
      </c>
      <c r="P152" s="85">
        <v>0</v>
      </c>
      <c r="Q152" s="85">
        <v>15.620425299629145</v>
      </c>
      <c r="R152" s="85">
        <v>0</v>
      </c>
      <c r="S152" s="85">
        <v>0</v>
      </c>
      <c r="T152" s="85">
        <v>4.5158933200756382E-4</v>
      </c>
      <c r="U152" s="24">
        <v>84</v>
      </c>
      <c r="V152" s="23">
        <v>84</v>
      </c>
      <c r="W152" s="19" t="s">
        <v>143</v>
      </c>
      <c r="X152" s="84"/>
      <c r="Y152" s="85">
        <v>17.447920245187046</v>
      </c>
      <c r="Z152" s="85">
        <v>0</v>
      </c>
      <c r="AA152" s="85">
        <v>1.2953446068936512</v>
      </c>
      <c r="AB152" s="85">
        <v>0</v>
      </c>
      <c r="AC152" s="85">
        <v>0</v>
      </c>
      <c r="AD152" s="85">
        <v>0</v>
      </c>
      <c r="AE152" s="85">
        <v>4.2028424622305565</v>
      </c>
      <c r="AF152" s="85">
        <v>4.0630722621394897</v>
      </c>
      <c r="AG152" s="85">
        <v>5.9460533048020912</v>
      </c>
      <c r="AH152" s="85">
        <v>0</v>
      </c>
      <c r="AI152" s="85">
        <v>0</v>
      </c>
      <c r="AJ152" s="85">
        <v>1.6606504676427798</v>
      </c>
      <c r="AK152" s="85">
        <v>0</v>
      </c>
      <c r="AL152" s="85">
        <v>0</v>
      </c>
      <c r="AM152" s="85">
        <v>1.4907776793511302E-4</v>
      </c>
      <c r="AN152" s="85">
        <v>633.56445993168302</v>
      </c>
      <c r="AO152" s="85">
        <v>628.64877937024301</v>
      </c>
      <c r="AP152" s="85">
        <v>4.9156805614399621</v>
      </c>
      <c r="AQ152" s="85">
        <v>33.564521785845265</v>
      </c>
      <c r="AR152" s="85">
        <v>3.9158289275040432</v>
      </c>
      <c r="AS152" s="85">
        <v>23.497408435041294</v>
      </c>
      <c r="AT152" s="24">
        <v>84</v>
      </c>
    </row>
    <row r="153" spans="1:46" s="23" customFormat="1" ht="20.25" customHeight="1" x14ac:dyDescent="0.2">
      <c r="A153" s="83"/>
      <c r="B153" s="23">
        <v>85</v>
      </c>
      <c r="C153" s="19" t="s">
        <v>144</v>
      </c>
      <c r="D153" s="84"/>
      <c r="E153" s="85">
        <v>4039.0783213970603</v>
      </c>
      <c r="F153" s="85">
        <v>2091.531863101311</v>
      </c>
      <c r="G153" s="85">
        <v>820.25783236964423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  <c r="M153" s="85">
        <v>0</v>
      </c>
      <c r="N153" s="85">
        <v>0</v>
      </c>
      <c r="O153" s="85">
        <v>0</v>
      </c>
      <c r="P153" s="85">
        <v>0</v>
      </c>
      <c r="Q153" s="85">
        <v>705.56346285370898</v>
      </c>
      <c r="R153" s="85">
        <v>0</v>
      </c>
      <c r="S153" s="85">
        <v>0</v>
      </c>
      <c r="T153" s="85">
        <v>4.8798112823718869</v>
      </c>
      <c r="U153" s="24">
        <v>85</v>
      </c>
      <c r="V153" s="23">
        <v>85</v>
      </c>
      <c r="W153" s="19" t="s">
        <v>144</v>
      </c>
      <c r="X153" s="84"/>
      <c r="Y153" s="85">
        <v>1271.2740307316667</v>
      </c>
      <c r="Z153" s="85">
        <v>0</v>
      </c>
      <c r="AA153" s="85">
        <v>62.878432348441798</v>
      </c>
      <c r="AB153" s="85">
        <v>0</v>
      </c>
      <c r="AC153" s="85">
        <v>0</v>
      </c>
      <c r="AD153" s="85">
        <v>0</v>
      </c>
      <c r="AE153" s="85">
        <v>405.29313629860542</v>
      </c>
      <c r="AF153" s="85">
        <v>11.763760873825895</v>
      </c>
      <c r="AG153" s="85">
        <v>338.95487251644158</v>
      </c>
      <c r="AH153" s="85">
        <v>0</v>
      </c>
      <c r="AI153" s="85">
        <v>0</v>
      </c>
      <c r="AJ153" s="85">
        <v>357.46061449065508</v>
      </c>
      <c r="AK153" s="85">
        <v>0</v>
      </c>
      <c r="AL153" s="85">
        <v>0</v>
      </c>
      <c r="AM153" s="85">
        <v>2.9246628421801958E-2</v>
      </c>
      <c r="AN153" s="85">
        <v>20572.888003795008</v>
      </c>
      <c r="AO153" s="85">
        <v>20450.948294648486</v>
      </c>
      <c r="AP153" s="85">
        <v>121.93970914652002</v>
      </c>
      <c r="AQ153" s="85">
        <v>164.84578284208487</v>
      </c>
      <c r="AR153" s="85">
        <v>22.072970490440127</v>
      </c>
      <c r="AS153" s="85">
        <v>108.09889730900063</v>
      </c>
      <c r="AT153" s="24">
        <v>85</v>
      </c>
    </row>
    <row r="154" spans="1:46" s="23" customFormat="1" ht="20.25" customHeight="1" x14ac:dyDescent="0.2">
      <c r="A154" s="83"/>
      <c r="B154" s="15" t="s">
        <v>145</v>
      </c>
      <c r="C154" s="16" t="s">
        <v>146</v>
      </c>
      <c r="D154" s="84"/>
      <c r="E154" s="77">
        <v>149.63349520088758</v>
      </c>
      <c r="F154" s="77">
        <v>27.488366907727606</v>
      </c>
      <c r="G154" s="77">
        <v>7.8843050423127323</v>
      </c>
      <c r="H154" s="77">
        <v>0</v>
      </c>
      <c r="I154" s="77">
        <v>0</v>
      </c>
      <c r="J154" s="77">
        <v>0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  <c r="P154" s="77">
        <v>0</v>
      </c>
      <c r="Q154" s="77">
        <v>6.8224521927035351</v>
      </c>
      <c r="R154" s="77">
        <v>0</v>
      </c>
      <c r="S154" s="77">
        <v>0</v>
      </c>
      <c r="T154" s="77">
        <v>0</v>
      </c>
      <c r="U154" s="17" t="s">
        <v>145</v>
      </c>
      <c r="V154" s="15" t="s">
        <v>145</v>
      </c>
      <c r="W154" s="16" t="s">
        <v>146</v>
      </c>
      <c r="X154" s="86"/>
      <c r="Y154" s="77">
        <v>19.604061865414874</v>
      </c>
      <c r="Z154" s="77">
        <v>0</v>
      </c>
      <c r="AA154" s="77">
        <v>1.0868153087476573</v>
      </c>
      <c r="AB154" s="77">
        <v>0</v>
      </c>
      <c r="AC154" s="77">
        <v>0</v>
      </c>
      <c r="AD154" s="77">
        <v>0</v>
      </c>
      <c r="AE154" s="77">
        <v>10.143065790129109</v>
      </c>
      <c r="AF154" s="77">
        <v>0.78246081875769213</v>
      </c>
      <c r="AG154" s="77">
        <v>4.6500534587310112</v>
      </c>
      <c r="AH154" s="77">
        <v>0</v>
      </c>
      <c r="AI154" s="77">
        <v>0</v>
      </c>
      <c r="AJ154" s="77">
        <v>2.5836908648883319</v>
      </c>
      <c r="AK154" s="77">
        <v>0</v>
      </c>
      <c r="AL154" s="77">
        <v>0</v>
      </c>
      <c r="AM154" s="77">
        <v>1.6124965577088019E-5</v>
      </c>
      <c r="AN154" s="77">
        <v>1243.9423031932117</v>
      </c>
      <c r="AO154" s="77">
        <v>1239.5255680401262</v>
      </c>
      <c r="AP154" s="77">
        <v>4.4167351530854324</v>
      </c>
      <c r="AQ154" s="77">
        <v>177.15034804864359</v>
      </c>
      <c r="AR154" s="77">
        <v>6.2994382449330404</v>
      </c>
      <c r="AS154" s="77">
        <v>160.95526904182069</v>
      </c>
      <c r="AT154" s="17" t="s">
        <v>145</v>
      </c>
    </row>
    <row r="155" spans="1:46" s="23" customFormat="1" ht="20.25" customHeight="1" x14ac:dyDescent="0.2">
      <c r="A155" s="83"/>
      <c r="B155" s="23">
        <v>86</v>
      </c>
      <c r="C155" s="19" t="s">
        <v>147</v>
      </c>
      <c r="D155" s="84"/>
      <c r="E155" s="85">
        <v>86.222534215901618</v>
      </c>
      <c r="F155" s="85">
        <v>16.15552289773904</v>
      </c>
      <c r="G155" s="85">
        <v>7.2145150715414665</v>
      </c>
      <c r="H155" s="85">
        <v>0</v>
      </c>
      <c r="I155" s="85">
        <v>0</v>
      </c>
      <c r="J155" s="85">
        <v>0</v>
      </c>
      <c r="K155" s="85">
        <v>0</v>
      </c>
      <c r="L155" s="85">
        <v>0</v>
      </c>
      <c r="M155" s="85">
        <v>0</v>
      </c>
      <c r="N155" s="85">
        <v>0</v>
      </c>
      <c r="O155" s="85">
        <v>0</v>
      </c>
      <c r="P155" s="85">
        <v>0</v>
      </c>
      <c r="Q155" s="85">
        <v>6.2428690804044145</v>
      </c>
      <c r="R155" s="85">
        <v>0</v>
      </c>
      <c r="S155" s="85">
        <v>0</v>
      </c>
      <c r="T155" s="85">
        <v>0</v>
      </c>
      <c r="U155" s="24">
        <v>86</v>
      </c>
      <c r="V155" s="23">
        <v>86</v>
      </c>
      <c r="W155" s="19" t="s">
        <v>147</v>
      </c>
      <c r="X155" s="84"/>
      <c r="Y155" s="85">
        <v>8.9410078261975752</v>
      </c>
      <c r="Z155" s="85">
        <v>0</v>
      </c>
      <c r="AA155" s="85">
        <v>2.2966738993310525E-2</v>
      </c>
      <c r="AB155" s="85">
        <v>0</v>
      </c>
      <c r="AC155" s="85">
        <v>0</v>
      </c>
      <c r="AD155" s="85">
        <v>0</v>
      </c>
      <c r="AE155" s="85">
        <v>5.8852095982119748</v>
      </c>
      <c r="AF155" s="85">
        <v>0</v>
      </c>
      <c r="AG155" s="85">
        <v>3.1420142949004592</v>
      </c>
      <c r="AH155" s="85">
        <v>0</v>
      </c>
      <c r="AI155" s="85">
        <v>0</v>
      </c>
      <c r="AJ155" s="85">
        <v>5.2022461685310988E-2</v>
      </c>
      <c r="AK155" s="85">
        <v>0</v>
      </c>
      <c r="AL155" s="85">
        <v>0</v>
      </c>
      <c r="AM155" s="85">
        <v>0</v>
      </c>
      <c r="AN155" s="85">
        <v>729.40069099296409</v>
      </c>
      <c r="AO155" s="85">
        <v>729.38191303730684</v>
      </c>
      <c r="AP155" s="85">
        <v>1.8777955657343328E-2</v>
      </c>
      <c r="AQ155" s="85">
        <v>44.63606505324347</v>
      </c>
      <c r="AR155" s="85">
        <v>6.2536438499624785</v>
      </c>
      <c r="AS155" s="85">
        <v>28.558717789439793</v>
      </c>
      <c r="AT155" s="24">
        <v>86</v>
      </c>
    </row>
    <row r="156" spans="1:46" s="23" customFormat="1" ht="20.25" customHeight="1" x14ac:dyDescent="0.2">
      <c r="A156" s="83"/>
      <c r="B156" s="23">
        <v>87</v>
      </c>
      <c r="C156" s="19" t="s">
        <v>148</v>
      </c>
      <c r="D156" s="84"/>
      <c r="E156" s="85">
        <v>63.410960984985941</v>
      </c>
      <c r="F156" s="85">
        <v>11.332844009988564</v>
      </c>
      <c r="G156" s="85">
        <v>0.66978997077126545</v>
      </c>
      <c r="H156" s="85">
        <v>0</v>
      </c>
      <c r="I156" s="85">
        <v>0</v>
      </c>
      <c r="J156" s="85">
        <v>0</v>
      </c>
      <c r="K156" s="85">
        <v>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0.57958311229911974</v>
      </c>
      <c r="R156" s="85">
        <v>0</v>
      </c>
      <c r="S156" s="85">
        <v>0</v>
      </c>
      <c r="T156" s="85">
        <v>0</v>
      </c>
      <c r="U156" s="24">
        <v>87</v>
      </c>
      <c r="V156" s="23">
        <v>87</v>
      </c>
      <c r="W156" s="19" t="s">
        <v>148</v>
      </c>
      <c r="X156" s="84"/>
      <c r="Y156" s="85">
        <v>10.6630540392173</v>
      </c>
      <c r="Z156" s="85">
        <v>0</v>
      </c>
      <c r="AA156" s="85">
        <v>1.0638485697543469</v>
      </c>
      <c r="AB156" s="85">
        <v>0</v>
      </c>
      <c r="AC156" s="85">
        <v>0</v>
      </c>
      <c r="AD156" s="85">
        <v>0</v>
      </c>
      <c r="AE156" s="85">
        <v>4.2578561919171332</v>
      </c>
      <c r="AF156" s="85">
        <v>0.78246081875769213</v>
      </c>
      <c r="AG156" s="85">
        <v>1.5080391638305519</v>
      </c>
      <c r="AH156" s="85">
        <v>0</v>
      </c>
      <c r="AI156" s="85">
        <v>0</v>
      </c>
      <c r="AJ156" s="85">
        <v>2.5316684032030214</v>
      </c>
      <c r="AK156" s="85">
        <v>0</v>
      </c>
      <c r="AL156" s="85">
        <v>0</v>
      </c>
      <c r="AM156" s="85">
        <v>1.6124965577088019E-5</v>
      </c>
      <c r="AN156" s="85">
        <v>514.54161220024753</v>
      </c>
      <c r="AO156" s="85">
        <v>510.1436550028194</v>
      </c>
      <c r="AP156" s="85">
        <v>4.3979571974280889</v>
      </c>
      <c r="AQ156" s="85">
        <v>132.51428299540012</v>
      </c>
      <c r="AR156" s="85">
        <v>4.5794394970562383E-2</v>
      </c>
      <c r="AS156" s="85">
        <v>132.3965512523809</v>
      </c>
      <c r="AT156" s="24">
        <v>87</v>
      </c>
    </row>
    <row r="157" spans="1:46" s="23" customFormat="1" ht="20.25" customHeight="1" x14ac:dyDescent="0.2">
      <c r="A157" s="83"/>
      <c r="B157" s="15" t="s">
        <v>149</v>
      </c>
      <c r="C157" s="16" t="s">
        <v>150</v>
      </c>
      <c r="D157" s="84"/>
      <c r="E157" s="77">
        <v>5403.2630367753936</v>
      </c>
      <c r="F157" s="77">
        <v>2764.0569659720968</v>
      </c>
      <c r="G157" s="77">
        <v>1488.4223759435868</v>
      </c>
      <c r="H157" s="77">
        <v>0</v>
      </c>
      <c r="I157" s="77">
        <v>217.47065483930649</v>
      </c>
      <c r="J157" s="77">
        <v>0</v>
      </c>
      <c r="K157" s="77">
        <v>0.57128491441507845</v>
      </c>
      <c r="L157" s="77">
        <v>0</v>
      </c>
      <c r="M157" s="77">
        <v>13.311066533823732</v>
      </c>
      <c r="N157" s="77">
        <v>0</v>
      </c>
      <c r="O157" s="77">
        <v>84.366381742685817</v>
      </c>
      <c r="P157" s="77">
        <v>7.5181345240828339</v>
      </c>
      <c r="Q157" s="77">
        <v>340.14064413580257</v>
      </c>
      <c r="R157" s="77">
        <v>0</v>
      </c>
      <c r="S157" s="77">
        <v>0</v>
      </c>
      <c r="T157" s="77">
        <v>819.45797364338557</v>
      </c>
      <c r="U157" s="17" t="s">
        <v>145</v>
      </c>
      <c r="V157" s="15" t="s">
        <v>149</v>
      </c>
      <c r="W157" s="16" t="s">
        <v>150</v>
      </c>
      <c r="X157" s="86"/>
      <c r="Y157" s="77">
        <v>1275.6345900285103</v>
      </c>
      <c r="Z157" s="77">
        <v>8.6976491001951386E-2</v>
      </c>
      <c r="AA157" s="77">
        <v>85.186695015216642</v>
      </c>
      <c r="AB157" s="77">
        <v>0.23116756445370579</v>
      </c>
      <c r="AC157" s="77">
        <v>0</v>
      </c>
      <c r="AD157" s="77">
        <v>0</v>
      </c>
      <c r="AE157" s="77">
        <v>421.43480454491299</v>
      </c>
      <c r="AF157" s="77">
        <v>286.24539856149897</v>
      </c>
      <c r="AG157" s="77">
        <v>247.92102836998379</v>
      </c>
      <c r="AH157" s="77">
        <v>42.478583175291732</v>
      </c>
      <c r="AI157" s="77">
        <v>0</v>
      </c>
      <c r="AJ157" s="77">
        <v>66.154670951983491</v>
      </c>
      <c r="AK157" s="77">
        <v>0</v>
      </c>
      <c r="AL157" s="77">
        <v>1.3381515151515142</v>
      </c>
      <c r="AM157" s="77">
        <v>124.57640613588194</v>
      </c>
      <c r="AN157" s="77">
        <v>22514.075035142381</v>
      </c>
      <c r="AO157" s="77">
        <v>21085.806301947923</v>
      </c>
      <c r="AP157" s="77">
        <v>1428.2687331944585</v>
      </c>
      <c r="AQ157" s="77">
        <v>19537.93891294055</v>
      </c>
      <c r="AR157" s="77">
        <v>6831.1059059446088</v>
      </c>
      <c r="AS157" s="77">
        <v>1976.0079042933803</v>
      </c>
      <c r="AT157" s="17" t="s">
        <v>145</v>
      </c>
    </row>
    <row r="158" spans="1:46" s="23" customFormat="1" ht="20.25" customHeight="1" x14ac:dyDescent="0.2">
      <c r="A158" s="83"/>
      <c r="B158" s="23">
        <v>88</v>
      </c>
      <c r="C158" s="19" t="s">
        <v>151</v>
      </c>
      <c r="D158" s="84"/>
      <c r="E158" s="85">
        <v>3249.3259096160896</v>
      </c>
      <c r="F158" s="85">
        <v>2001.0533998533651</v>
      </c>
      <c r="G158" s="85">
        <v>1151.6010164230661</v>
      </c>
      <c r="H158" s="85">
        <v>0</v>
      </c>
      <c r="I158" s="85">
        <v>140.48265483930649</v>
      </c>
      <c r="J158" s="85">
        <v>0</v>
      </c>
      <c r="K158" s="85">
        <v>0.57128491441507845</v>
      </c>
      <c r="L158" s="85">
        <v>0</v>
      </c>
      <c r="M158" s="85">
        <v>13.311066533823732</v>
      </c>
      <c r="N158" s="85">
        <v>0</v>
      </c>
      <c r="O158" s="85">
        <v>84.366381742685817</v>
      </c>
      <c r="P158" s="85">
        <v>7.4474281872964703</v>
      </c>
      <c r="Q158" s="85">
        <v>100.69542205119181</v>
      </c>
      <c r="R158" s="85">
        <v>0</v>
      </c>
      <c r="S158" s="85">
        <v>0</v>
      </c>
      <c r="T158" s="85">
        <v>818.92008117779471</v>
      </c>
      <c r="U158" s="24">
        <v>88</v>
      </c>
      <c r="V158" s="23">
        <v>88</v>
      </c>
      <c r="W158" s="19" t="s">
        <v>151</v>
      </c>
      <c r="X158" s="84"/>
      <c r="Y158" s="85">
        <v>849.45238343029928</v>
      </c>
      <c r="Z158" s="85">
        <v>8.6976491001951386E-2</v>
      </c>
      <c r="AA158" s="85">
        <v>7.171446460518478</v>
      </c>
      <c r="AB158" s="85">
        <v>0</v>
      </c>
      <c r="AC158" s="85">
        <v>0</v>
      </c>
      <c r="AD158" s="85">
        <v>0</v>
      </c>
      <c r="AE158" s="85">
        <v>286.48081581206895</v>
      </c>
      <c r="AF158" s="85">
        <v>241.76195160931152</v>
      </c>
      <c r="AG158" s="85">
        <v>183.67695464724238</v>
      </c>
      <c r="AH158" s="85">
        <v>1.9905803909207971</v>
      </c>
      <c r="AI158" s="85">
        <v>0</v>
      </c>
      <c r="AJ158" s="85">
        <v>10.214133219440678</v>
      </c>
      <c r="AK158" s="85">
        <v>0</v>
      </c>
      <c r="AL158" s="85">
        <v>1.2761515151515141</v>
      </c>
      <c r="AM158" s="85">
        <v>123.88198592504413</v>
      </c>
      <c r="AN158" s="85">
        <v>8294.6044538662736</v>
      </c>
      <c r="AO158" s="85">
        <v>7574.1045249301105</v>
      </c>
      <c r="AP158" s="85">
        <v>720.49992893616343</v>
      </c>
      <c r="AQ158" s="85">
        <v>17715.0933494889</v>
      </c>
      <c r="AR158" s="85">
        <v>6654.9932535206999</v>
      </c>
      <c r="AS158" s="85">
        <v>605.92625552896141</v>
      </c>
      <c r="AT158" s="24">
        <v>88</v>
      </c>
    </row>
    <row r="159" spans="1:46" s="23" customFormat="1" ht="20.25" customHeight="1" x14ac:dyDescent="0.2">
      <c r="A159" s="83"/>
      <c r="B159" s="23">
        <v>89</v>
      </c>
      <c r="C159" s="19" t="s">
        <v>152</v>
      </c>
      <c r="D159" s="84"/>
      <c r="E159" s="85">
        <v>148.80440791208528</v>
      </c>
      <c r="F159" s="85">
        <v>69.87958067145469</v>
      </c>
      <c r="G159" s="85">
        <v>7.4873306021995045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6.4789420006367777</v>
      </c>
      <c r="R159" s="85">
        <v>0</v>
      </c>
      <c r="S159" s="85">
        <v>0</v>
      </c>
      <c r="T159" s="85">
        <v>0</v>
      </c>
      <c r="U159" s="24">
        <v>89</v>
      </c>
      <c r="V159" s="23">
        <v>89</v>
      </c>
      <c r="W159" s="19" t="s">
        <v>152</v>
      </c>
      <c r="X159" s="84"/>
      <c r="Y159" s="85">
        <v>62.392250069255184</v>
      </c>
      <c r="Z159" s="85">
        <v>0</v>
      </c>
      <c r="AA159" s="85">
        <v>17.137954073441364</v>
      </c>
      <c r="AB159" s="85">
        <v>0</v>
      </c>
      <c r="AC159" s="85">
        <v>0</v>
      </c>
      <c r="AD159" s="85">
        <v>0</v>
      </c>
      <c r="AE159" s="85">
        <v>34.129119268096858</v>
      </c>
      <c r="AF159" s="85">
        <v>6.6446474923543501</v>
      </c>
      <c r="AG159" s="85">
        <v>0.68593171184797264</v>
      </c>
      <c r="AH159" s="85">
        <v>0</v>
      </c>
      <c r="AI159" s="85">
        <v>0</v>
      </c>
      <c r="AJ159" s="85">
        <v>5.3641120678568432</v>
      </c>
      <c r="AK159" s="85">
        <v>0</v>
      </c>
      <c r="AL159" s="85">
        <v>0</v>
      </c>
      <c r="AM159" s="85">
        <v>0.25658531898362119</v>
      </c>
      <c r="AN159" s="85">
        <v>835.57107017671444</v>
      </c>
      <c r="AO159" s="85">
        <v>818.55808405720279</v>
      </c>
      <c r="AP159" s="85">
        <v>17.012986119511627</v>
      </c>
      <c r="AQ159" s="85">
        <v>2.247767692566275E-2</v>
      </c>
      <c r="AR159" s="85">
        <v>6.0439628491980894E-3</v>
      </c>
      <c r="AS159" s="85">
        <v>6.9393936611514499E-3</v>
      </c>
      <c r="AT159" s="24">
        <v>89</v>
      </c>
    </row>
    <row r="160" spans="1:46" s="23" customFormat="1" ht="20.25" customHeight="1" x14ac:dyDescent="0.2">
      <c r="A160" s="83"/>
      <c r="B160" s="23">
        <v>90</v>
      </c>
      <c r="C160" s="19" t="s">
        <v>153</v>
      </c>
      <c r="D160" s="84"/>
      <c r="E160" s="85">
        <v>140.97001012433634</v>
      </c>
      <c r="F160" s="85">
        <v>74.469218843868205</v>
      </c>
      <c r="G160" s="85">
        <v>5.9144539652034078</v>
      </c>
      <c r="H160" s="85">
        <v>0</v>
      </c>
      <c r="I160" s="85">
        <v>0</v>
      </c>
      <c r="J160" s="85">
        <v>0</v>
      </c>
      <c r="K160" s="85">
        <v>0</v>
      </c>
      <c r="L160" s="85">
        <v>0</v>
      </c>
      <c r="M160" s="85">
        <v>0</v>
      </c>
      <c r="N160" s="85">
        <v>0</v>
      </c>
      <c r="O160" s="85">
        <v>0</v>
      </c>
      <c r="P160" s="85">
        <v>0</v>
      </c>
      <c r="Q160" s="85">
        <v>5.1178993211188306</v>
      </c>
      <c r="R160" s="85">
        <v>0</v>
      </c>
      <c r="S160" s="85">
        <v>0</v>
      </c>
      <c r="T160" s="85">
        <v>0</v>
      </c>
      <c r="U160" s="24">
        <v>90</v>
      </c>
      <c r="V160" s="23">
        <v>90</v>
      </c>
      <c r="W160" s="19" t="s">
        <v>153</v>
      </c>
      <c r="X160" s="84"/>
      <c r="Y160" s="85">
        <v>68.554764878664798</v>
      </c>
      <c r="Z160" s="85">
        <v>0</v>
      </c>
      <c r="AA160" s="85">
        <v>14.355696760142346</v>
      </c>
      <c r="AB160" s="85">
        <v>0.23116756445370579</v>
      </c>
      <c r="AC160" s="85">
        <v>0</v>
      </c>
      <c r="AD160" s="85">
        <v>0</v>
      </c>
      <c r="AE160" s="85">
        <v>8.5609747286125053</v>
      </c>
      <c r="AF160" s="85">
        <v>12.010707033455214</v>
      </c>
      <c r="AG160" s="85">
        <v>1.0123608234481416</v>
      </c>
      <c r="AH160" s="85">
        <v>30.138000000000002</v>
      </c>
      <c r="AI160" s="85">
        <v>0</v>
      </c>
      <c r="AJ160" s="85">
        <v>1.3259270268748302</v>
      </c>
      <c r="AK160" s="85">
        <v>0</v>
      </c>
      <c r="AL160" s="85">
        <v>0</v>
      </c>
      <c r="AM160" s="85">
        <v>1.0046229482603146E-3</v>
      </c>
      <c r="AN160" s="85">
        <v>703.88882561756066</v>
      </c>
      <c r="AO160" s="85">
        <v>682.58610961225452</v>
      </c>
      <c r="AP160" s="85">
        <v>21.302716005306163</v>
      </c>
      <c r="AQ160" s="85">
        <v>0.55869553950522499</v>
      </c>
      <c r="AR160" s="85">
        <v>0</v>
      </c>
      <c r="AS160" s="85">
        <v>0.55869553950522499</v>
      </c>
      <c r="AT160" s="24">
        <v>90</v>
      </c>
    </row>
    <row r="161" spans="1:47" s="23" customFormat="1" ht="20.25" customHeight="1" x14ac:dyDescent="0.2">
      <c r="A161" s="83"/>
      <c r="B161" s="23">
        <v>91</v>
      </c>
      <c r="C161" s="19" t="s">
        <v>154</v>
      </c>
      <c r="D161" s="83"/>
      <c r="E161" s="94">
        <v>47.092455284415756</v>
      </c>
      <c r="F161" s="85">
        <v>11.058630244204595</v>
      </c>
      <c r="G161" s="85">
        <v>1.8790935553881585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1.5751125650105202</v>
      </c>
      <c r="R161" s="85">
        <v>0</v>
      </c>
      <c r="S161" s="85">
        <v>0</v>
      </c>
      <c r="T161" s="85">
        <v>5.8828995410137218E-2</v>
      </c>
      <c r="U161" s="24">
        <v>91</v>
      </c>
      <c r="V161" s="23">
        <v>91</v>
      </c>
      <c r="W161" s="19" t="s">
        <v>154</v>
      </c>
      <c r="X161" s="84"/>
      <c r="Y161" s="85">
        <v>9.1795366888164374</v>
      </c>
      <c r="Z161" s="85">
        <v>0</v>
      </c>
      <c r="AA161" s="85">
        <v>6.5156664731393974</v>
      </c>
      <c r="AB161" s="85">
        <v>0</v>
      </c>
      <c r="AC161" s="85">
        <v>0</v>
      </c>
      <c r="AD161" s="85">
        <v>0</v>
      </c>
      <c r="AE161" s="85">
        <v>2.1469043818395352</v>
      </c>
      <c r="AF161" s="85">
        <v>0.21865944298685042</v>
      </c>
      <c r="AG161" s="85">
        <v>0.28607548106940461</v>
      </c>
      <c r="AH161" s="85">
        <v>0</v>
      </c>
      <c r="AI161" s="85">
        <v>0</v>
      </c>
      <c r="AJ161" s="85">
        <v>0.68721316692780865</v>
      </c>
      <c r="AK161" s="85">
        <v>0</v>
      </c>
      <c r="AL161" s="85">
        <v>0</v>
      </c>
      <c r="AM161" s="85">
        <v>1.5244168228121782E-3</v>
      </c>
      <c r="AN161" s="85">
        <v>379.64592285748682</v>
      </c>
      <c r="AO161" s="85">
        <v>375.65696676257733</v>
      </c>
      <c r="AP161" s="85">
        <v>3.9889560949095286</v>
      </c>
      <c r="AQ161" s="85">
        <v>6.6393343283744599</v>
      </c>
      <c r="AR161" s="85">
        <v>0</v>
      </c>
      <c r="AS161" s="85">
        <v>6.6393343283744599</v>
      </c>
      <c r="AT161" s="24">
        <v>91</v>
      </c>
    </row>
    <row r="162" spans="1:47" s="23" customFormat="1" ht="20.25" customHeight="1" x14ac:dyDescent="0.2">
      <c r="A162" s="83"/>
      <c r="B162" s="23">
        <v>92</v>
      </c>
      <c r="C162" s="19" t="s">
        <v>155</v>
      </c>
      <c r="D162" s="83"/>
      <c r="E162" s="94">
        <v>800.92559435537737</v>
      </c>
      <c r="F162" s="85">
        <v>220.85640519518745</v>
      </c>
      <c r="G162" s="85">
        <v>90.132116105221272</v>
      </c>
      <c r="H162" s="85">
        <v>0</v>
      </c>
      <c r="I162" s="85">
        <v>0</v>
      </c>
      <c r="J162" s="85">
        <v>0</v>
      </c>
      <c r="K162" s="85">
        <v>0</v>
      </c>
      <c r="L162" s="85">
        <v>0</v>
      </c>
      <c r="M162" s="85">
        <v>0</v>
      </c>
      <c r="N162" s="85">
        <v>0</v>
      </c>
      <c r="O162" s="85">
        <v>0</v>
      </c>
      <c r="P162" s="85">
        <v>6.9000000000000006E-2</v>
      </c>
      <c r="Q162" s="85">
        <v>77.497572642825389</v>
      </c>
      <c r="R162" s="85">
        <v>0</v>
      </c>
      <c r="S162" s="85">
        <v>0</v>
      </c>
      <c r="T162" s="85">
        <v>0.47373706142184918</v>
      </c>
      <c r="U162" s="24">
        <v>92</v>
      </c>
      <c r="V162" s="23">
        <v>92</v>
      </c>
      <c r="W162" s="19" t="s">
        <v>155</v>
      </c>
      <c r="X162" s="84"/>
      <c r="Y162" s="85">
        <v>130.72428908996619</v>
      </c>
      <c r="Z162" s="85">
        <v>0</v>
      </c>
      <c r="AA162" s="85">
        <v>23.870046849242694</v>
      </c>
      <c r="AB162" s="85">
        <v>0</v>
      </c>
      <c r="AC162" s="85">
        <v>0</v>
      </c>
      <c r="AD162" s="85">
        <v>0</v>
      </c>
      <c r="AE162" s="85">
        <v>14.987430357464119</v>
      </c>
      <c r="AF162" s="85">
        <v>22.387791015574489</v>
      </c>
      <c r="AG162" s="85">
        <v>21.591919410064268</v>
      </c>
      <c r="AH162" s="85">
        <v>10.350000000000001</v>
      </c>
      <c r="AI162" s="85">
        <v>0</v>
      </c>
      <c r="AJ162" s="85">
        <v>30.041296143996622</v>
      </c>
      <c r="AK162" s="85">
        <v>0</v>
      </c>
      <c r="AL162" s="85">
        <v>0</v>
      </c>
      <c r="AM162" s="85">
        <v>0.41788277121259348</v>
      </c>
      <c r="AN162" s="85">
        <v>5854.9562652691784</v>
      </c>
      <c r="AO162" s="85">
        <v>5303.4013460161814</v>
      </c>
      <c r="AP162" s="85">
        <v>551.55491925299737</v>
      </c>
      <c r="AQ162" s="85">
        <v>1030.4549098467232</v>
      </c>
      <c r="AR162" s="85">
        <v>89.23943739965452</v>
      </c>
      <c r="AS162" s="85">
        <v>801.03131951717114</v>
      </c>
      <c r="AT162" s="24">
        <v>92</v>
      </c>
    </row>
    <row r="163" spans="1:47" s="82" customFormat="1" ht="20.25" customHeight="1" x14ac:dyDescent="0.2">
      <c r="A163" s="9"/>
      <c r="B163" s="23">
        <v>93</v>
      </c>
      <c r="C163" s="19" t="s">
        <v>156</v>
      </c>
      <c r="D163" s="9"/>
      <c r="E163" s="94">
        <v>311.30686680135403</v>
      </c>
      <c r="F163" s="85">
        <v>109.14283485706764</v>
      </c>
      <c r="G163" s="85">
        <v>84.588966366778664</v>
      </c>
      <c r="H163" s="85">
        <v>0</v>
      </c>
      <c r="I163" s="85">
        <v>76.988</v>
      </c>
      <c r="J163" s="85">
        <v>0</v>
      </c>
      <c r="K163" s="85">
        <v>0</v>
      </c>
      <c r="L163" s="85">
        <v>0</v>
      </c>
      <c r="M163" s="85">
        <v>0</v>
      </c>
      <c r="N163" s="85">
        <v>0</v>
      </c>
      <c r="O163" s="85">
        <v>0</v>
      </c>
      <c r="P163" s="85">
        <v>1.7063367863636907E-3</v>
      </c>
      <c r="Q163" s="85">
        <v>21.730560611525434</v>
      </c>
      <c r="R163" s="85">
        <v>0</v>
      </c>
      <c r="S163" s="85">
        <v>0</v>
      </c>
      <c r="T163" s="85">
        <v>4.4862275733267001E-3</v>
      </c>
      <c r="U163" s="24">
        <v>93</v>
      </c>
      <c r="V163" s="23">
        <v>93</v>
      </c>
      <c r="W163" s="19" t="s">
        <v>156</v>
      </c>
      <c r="X163" s="81"/>
      <c r="Y163" s="85">
        <v>24.553868490288988</v>
      </c>
      <c r="Z163" s="85">
        <v>0</v>
      </c>
      <c r="AA163" s="85">
        <v>2.9551863814105284</v>
      </c>
      <c r="AB163" s="85">
        <v>0</v>
      </c>
      <c r="AC163" s="85">
        <v>0</v>
      </c>
      <c r="AD163" s="85">
        <v>0</v>
      </c>
      <c r="AE163" s="85">
        <v>10.806637551545732</v>
      </c>
      <c r="AF163" s="85">
        <v>0.96478645631966109</v>
      </c>
      <c r="AG163" s="85">
        <v>5.4894576331950011</v>
      </c>
      <c r="AH163" s="85">
        <v>0</v>
      </c>
      <c r="AI163" s="85">
        <v>0</v>
      </c>
      <c r="AJ163" s="85">
        <v>3.7771993580740868</v>
      </c>
      <c r="AK163" s="85">
        <v>0</v>
      </c>
      <c r="AL163" s="85">
        <v>6.1999999999999993E-2</v>
      </c>
      <c r="AM163" s="85">
        <v>1.5985204852411027E-2</v>
      </c>
      <c r="AN163" s="85">
        <v>2133.3350008327852</v>
      </c>
      <c r="AO163" s="85">
        <v>2072.8955131609905</v>
      </c>
      <c r="AP163" s="85">
        <v>60.439487671794723</v>
      </c>
      <c r="AQ163" s="85">
        <v>25.113728290645145</v>
      </c>
      <c r="AR163" s="85">
        <v>1.0917944055993876</v>
      </c>
      <c r="AS163" s="85">
        <v>22.306859492127813</v>
      </c>
      <c r="AT163" s="24">
        <v>93</v>
      </c>
      <c r="AU163" s="23"/>
    </row>
    <row r="164" spans="1:47" s="23" customFormat="1" ht="20.25" customHeight="1" x14ac:dyDescent="0.2">
      <c r="A164" s="83"/>
      <c r="B164" s="23">
        <v>94</v>
      </c>
      <c r="C164" s="19" t="s">
        <v>157</v>
      </c>
      <c r="D164" s="83"/>
      <c r="E164" s="94">
        <v>272.38594739681753</v>
      </c>
      <c r="F164" s="85">
        <v>111.41751918157671</v>
      </c>
      <c r="G164" s="85">
        <v>35.968637780407626</v>
      </c>
      <c r="H164" s="85">
        <v>0</v>
      </c>
      <c r="I164" s="85">
        <v>0</v>
      </c>
      <c r="J164" s="85">
        <v>0</v>
      </c>
      <c r="K164" s="85">
        <v>0</v>
      </c>
      <c r="L164" s="85">
        <v>0</v>
      </c>
      <c r="M164" s="85">
        <v>0</v>
      </c>
      <c r="N164" s="85">
        <v>0</v>
      </c>
      <c r="O164" s="85">
        <v>0</v>
      </c>
      <c r="P164" s="85">
        <v>0</v>
      </c>
      <c r="Q164" s="85">
        <v>31.123679040904864</v>
      </c>
      <c r="R164" s="85">
        <v>0</v>
      </c>
      <c r="S164" s="85">
        <v>0</v>
      </c>
      <c r="T164" s="85">
        <v>8.4018118558648537E-4</v>
      </c>
      <c r="U164" s="24">
        <v>94</v>
      </c>
      <c r="V164" s="23">
        <v>94</v>
      </c>
      <c r="W164" s="19" t="s">
        <v>157</v>
      </c>
      <c r="X164" s="83"/>
      <c r="Y164" s="94">
        <v>75.448881401169103</v>
      </c>
      <c r="Z164" s="85">
        <v>0</v>
      </c>
      <c r="AA164" s="85">
        <v>13.01983133334636</v>
      </c>
      <c r="AB164" s="85">
        <v>0</v>
      </c>
      <c r="AC164" s="85">
        <v>0</v>
      </c>
      <c r="AD164" s="85">
        <v>0</v>
      </c>
      <c r="AE164" s="85">
        <v>50.681180688671844</v>
      </c>
      <c r="AF164" s="85">
        <v>1.2528428323457901</v>
      </c>
      <c r="AG164" s="85">
        <v>1.6850448629312407</v>
      </c>
      <c r="AH164" s="85">
        <v>0</v>
      </c>
      <c r="AI164" s="85">
        <v>0</v>
      </c>
      <c r="AJ164" s="85">
        <v>9.4413103475088516</v>
      </c>
      <c r="AK164" s="85">
        <v>0</v>
      </c>
      <c r="AL164" s="85">
        <v>0</v>
      </c>
      <c r="AM164" s="85">
        <v>4.5038429068073845E-4</v>
      </c>
      <c r="AN164" s="85">
        <v>1703.949018037116</v>
      </c>
      <c r="AO164" s="85">
        <v>1667.8256902914827</v>
      </c>
      <c r="AP164" s="85">
        <v>36.123327745633304</v>
      </c>
      <c r="AQ164" s="85">
        <v>0.80666666666666498</v>
      </c>
      <c r="AR164" s="85">
        <v>0</v>
      </c>
      <c r="AS164" s="85">
        <v>0.80666666666666498</v>
      </c>
      <c r="AT164" s="24">
        <v>94</v>
      </c>
    </row>
    <row r="165" spans="1:47" s="23" customFormat="1" ht="20.25" customHeight="1" x14ac:dyDescent="0.2">
      <c r="A165" s="83"/>
      <c r="B165" s="23">
        <v>95</v>
      </c>
      <c r="C165" s="19" t="s">
        <v>158</v>
      </c>
      <c r="D165" s="83"/>
      <c r="E165" s="94">
        <v>432.45184528491882</v>
      </c>
      <c r="F165" s="85">
        <v>166.17937712537264</v>
      </c>
      <c r="G165" s="85">
        <v>110.85076114532232</v>
      </c>
      <c r="H165" s="85">
        <v>0</v>
      </c>
      <c r="I165" s="85">
        <v>0</v>
      </c>
      <c r="J165" s="85">
        <v>0</v>
      </c>
      <c r="K165" s="85">
        <v>0</v>
      </c>
      <c r="L165" s="85">
        <v>0</v>
      </c>
      <c r="M165" s="85">
        <v>0</v>
      </c>
      <c r="N165" s="85">
        <v>0</v>
      </c>
      <c r="O165" s="85">
        <v>0</v>
      </c>
      <c r="P165" s="85">
        <v>0</v>
      </c>
      <c r="Q165" s="85">
        <v>95.921455902588903</v>
      </c>
      <c r="R165" s="85">
        <v>0</v>
      </c>
      <c r="S165" s="85">
        <v>0</v>
      </c>
      <c r="T165" s="85">
        <v>0</v>
      </c>
      <c r="U165" s="24">
        <v>95</v>
      </c>
      <c r="V165" s="23">
        <v>95</v>
      </c>
      <c r="W165" s="19" t="s">
        <v>158</v>
      </c>
      <c r="X165" s="83"/>
      <c r="Y165" s="94">
        <v>55.328615980050309</v>
      </c>
      <c r="Z165" s="85">
        <v>0</v>
      </c>
      <c r="AA165" s="85">
        <v>0.16086668397549286</v>
      </c>
      <c r="AB165" s="85">
        <v>0</v>
      </c>
      <c r="AC165" s="85">
        <v>0</v>
      </c>
      <c r="AD165" s="85">
        <v>0</v>
      </c>
      <c r="AE165" s="85">
        <v>13.641741756613445</v>
      </c>
      <c r="AF165" s="85">
        <v>1.0040126791510862</v>
      </c>
      <c r="AG165" s="85">
        <v>33.493283800185324</v>
      </c>
      <c r="AH165" s="85">
        <v>2.7843709291024053E-6</v>
      </c>
      <c r="AI165" s="85">
        <v>0</v>
      </c>
      <c r="AJ165" s="85">
        <v>5.3034796213037705</v>
      </c>
      <c r="AK165" s="85">
        <v>0</v>
      </c>
      <c r="AL165" s="85">
        <v>0</v>
      </c>
      <c r="AM165" s="85">
        <v>9.87491727405587E-4</v>
      </c>
      <c r="AN165" s="85">
        <v>2608.1244784852661</v>
      </c>
      <c r="AO165" s="85">
        <v>2590.7780671171236</v>
      </c>
      <c r="AP165" s="85">
        <v>17.346411368142373</v>
      </c>
      <c r="AQ165" s="85">
        <v>759.24975110281036</v>
      </c>
      <c r="AR165" s="85">
        <v>85.775376655806099</v>
      </c>
      <c r="AS165" s="85">
        <v>538.73183382691229</v>
      </c>
      <c r="AT165" s="24">
        <v>95</v>
      </c>
    </row>
    <row r="166" spans="1:47" ht="14.4" x14ac:dyDescent="0.2">
      <c r="B166" s="15" t="s">
        <v>159</v>
      </c>
      <c r="C166" s="16" t="s">
        <v>160</v>
      </c>
      <c r="E166" s="95">
        <v>1291.4567329402039</v>
      </c>
      <c r="F166" s="77">
        <v>658.47618305275262</v>
      </c>
      <c r="G166" s="77">
        <v>232.12635067820185</v>
      </c>
      <c r="H166" s="77">
        <v>0</v>
      </c>
      <c r="I166" s="77">
        <v>0.39756182080536295</v>
      </c>
      <c r="J166" s="77">
        <v>0</v>
      </c>
      <c r="K166" s="77">
        <v>0</v>
      </c>
      <c r="L166" s="77">
        <v>0</v>
      </c>
      <c r="M166" s="77">
        <v>0</v>
      </c>
      <c r="N166" s="77">
        <v>0</v>
      </c>
      <c r="O166" s="77">
        <v>0</v>
      </c>
      <c r="P166" s="77">
        <v>0</v>
      </c>
      <c r="Q166" s="77">
        <v>195.91134615591349</v>
      </c>
      <c r="R166" s="77">
        <v>0</v>
      </c>
      <c r="S166" s="77">
        <v>0</v>
      </c>
      <c r="T166" s="77">
        <v>5.4160828593840664</v>
      </c>
      <c r="U166" s="17" t="s">
        <v>159</v>
      </c>
      <c r="V166" s="15" t="s">
        <v>159</v>
      </c>
      <c r="W166" s="16" t="s">
        <v>160</v>
      </c>
      <c r="X166" s="96"/>
      <c r="Y166" s="95">
        <v>426.34983237455077</v>
      </c>
      <c r="Z166" s="77">
        <v>0</v>
      </c>
      <c r="AA166" s="77">
        <v>82.79189562829832</v>
      </c>
      <c r="AB166" s="77">
        <v>8.5418663270891528</v>
      </c>
      <c r="AC166" s="77">
        <v>0</v>
      </c>
      <c r="AD166" s="77">
        <v>0</v>
      </c>
      <c r="AE166" s="77">
        <v>58.976885841349265</v>
      </c>
      <c r="AF166" s="77">
        <v>31.350368949042391</v>
      </c>
      <c r="AG166" s="77">
        <v>241.27946739432571</v>
      </c>
      <c r="AH166" s="77">
        <v>0</v>
      </c>
      <c r="AI166" s="77">
        <v>0</v>
      </c>
      <c r="AJ166" s="77">
        <v>9.259062997631661</v>
      </c>
      <c r="AK166" s="77">
        <v>0</v>
      </c>
      <c r="AL166" s="77">
        <v>0</v>
      </c>
      <c r="AM166" s="77">
        <v>1.2205383866477588E-2</v>
      </c>
      <c r="AN166" s="77">
        <v>6657.7626119344404</v>
      </c>
      <c r="AO166" s="77">
        <v>6556.4812960710078</v>
      </c>
      <c r="AP166" s="77">
        <v>101.28131586343241</v>
      </c>
      <c r="AQ166" s="77">
        <v>156.97374093121249</v>
      </c>
      <c r="AR166" s="77">
        <v>16.754157933888258</v>
      </c>
      <c r="AS166" s="77">
        <v>113.90086667129611</v>
      </c>
      <c r="AT166" s="17" t="s">
        <v>159</v>
      </c>
    </row>
    <row r="167" spans="1:47" s="100" customFormat="1" ht="16.5" customHeight="1" x14ac:dyDescent="0.2">
      <c r="A167" s="98"/>
      <c r="B167" s="23">
        <v>97</v>
      </c>
      <c r="C167" s="19" t="s">
        <v>161</v>
      </c>
      <c r="D167" s="98"/>
      <c r="E167" s="94">
        <v>527.01191301076938</v>
      </c>
      <c r="F167" s="85">
        <v>332.64744631502214</v>
      </c>
      <c r="G167" s="85">
        <v>78.168024642892021</v>
      </c>
      <c r="H167" s="85">
        <v>0</v>
      </c>
      <c r="I167" s="85">
        <v>0</v>
      </c>
      <c r="J167" s="85">
        <v>0</v>
      </c>
      <c r="K167" s="85">
        <v>0</v>
      </c>
      <c r="L167" s="85">
        <v>0</v>
      </c>
      <c r="M167" s="85">
        <v>0</v>
      </c>
      <c r="N167" s="85">
        <v>0</v>
      </c>
      <c r="O167" s="85">
        <v>0</v>
      </c>
      <c r="P167" s="85">
        <v>0</v>
      </c>
      <c r="Q167" s="85">
        <v>67.640408160535671</v>
      </c>
      <c r="R167" s="85">
        <v>0</v>
      </c>
      <c r="S167" s="85">
        <v>0</v>
      </c>
      <c r="T167" s="85">
        <v>0</v>
      </c>
      <c r="U167" s="24">
        <v>97</v>
      </c>
      <c r="V167" s="23">
        <v>97</v>
      </c>
      <c r="W167" s="19" t="s">
        <v>161</v>
      </c>
      <c r="X167" s="99"/>
      <c r="Y167" s="94">
        <v>254.47942167213009</v>
      </c>
      <c r="Z167" s="85">
        <v>0</v>
      </c>
      <c r="AA167" s="85">
        <v>1.645405323836342</v>
      </c>
      <c r="AB167" s="85">
        <v>7.6325501529302482</v>
      </c>
      <c r="AC167" s="85">
        <v>0</v>
      </c>
      <c r="AD167" s="85">
        <v>0</v>
      </c>
      <c r="AE167" s="85">
        <v>20.490709696182268</v>
      </c>
      <c r="AF167" s="85">
        <v>10.875614622669429</v>
      </c>
      <c r="AG167" s="85">
        <v>207.86513178417226</v>
      </c>
      <c r="AH167" s="85">
        <v>0</v>
      </c>
      <c r="AI167" s="85">
        <v>0</v>
      </c>
      <c r="AJ167" s="85">
        <v>2.7072779014976387</v>
      </c>
      <c r="AK167" s="85">
        <v>0</v>
      </c>
      <c r="AL167" s="85">
        <v>0</v>
      </c>
      <c r="AM167" s="85">
        <v>1.3136873528545674E-3</v>
      </c>
      <c r="AN167" s="85">
        <v>2040.2015836841704</v>
      </c>
      <c r="AO167" s="85">
        <v>2010.6748871048803</v>
      </c>
      <c r="AP167" s="85">
        <v>29.526696579290121</v>
      </c>
      <c r="AQ167" s="85">
        <v>63.127580034426039</v>
      </c>
      <c r="AR167" s="85">
        <v>11.720917179348268</v>
      </c>
      <c r="AS167" s="85">
        <v>32.994547155715644</v>
      </c>
      <c r="AT167" s="24">
        <v>97</v>
      </c>
      <c r="AU167" s="97"/>
    </row>
    <row r="168" spans="1:47" s="100" customFormat="1" ht="14.4" x14ac:dyDescent="0.2">
      <c r="A168" s="98"/>
      <c r="B168" s="26">
        <v>98</v>
      </c>
      <c r="C168" s="27" t="s">
        <v>162</v>
      </c>
      <c r="D168" s="101"/>
      <c r="E168" s="102">
        <v>764.44481992943452</v>
      </c>
      <c r="F168" s="92">
        <v>325.82873673773054</v>
      </c>
      <c r="G168" s="92">
        <v>153.95832603530982</v>
      </c>
      <c r="H168" s="92">
        <v>0</v>
      </c>
      <c r="I168" s="92">
        <v>0.39756182080536295</v>
      </c>
      <c r="J168" s="92">
        <v>0</v>
      </c>
      <c r="K168" s="92">
        <v>0</v>
      </c>
      <c r="L168" s="92">
        <v>0</v>
      </c>
      <c r="M168" s="92">
        <v>0</v>
      </c>
      <c r="N168" s="92">
        <v>0</v>
      </c>
      <c r="O168" s="92">
        <v>0</v>
      </c>
      <c r="P168" s="92">
        <v>0</v>
      </c>
      <c r="Q168" s="92">
        <v>128.27093799537784</v>
      </c>
      <c r="R168" s="92">
        <v>0</v>
      </c>
      <c r="S168" s="92">
        <v>0</v>
      </c>
      <c r="T168" s="92">
        <v>5.4160828593840664</v>
      </c>
      <c r="U168" s="28">
        <v>98</v>
      </c>
      <c r="V168" s="26">
        <v>98</v>
      </c>
      <c r="W168" s="27" t="s">
        <v>162</v>
      </c>
      <c r="X168" s="11"/>
      <c r="Y168" s="102">
        <v>171.87041070242071</v>
      </c>
      <c r="Z168" s="92">
        <v>0</v>
      </c>
      <c r="AA168" s="92">
        <v>81.146490304461977</v>
      </c>
      <c r="AB168" s="92">
        <v>0.90931617415890342</v>
      </c>
      <c r="AC168" s="92">
        <v>0</v>
      </c>
      <c r="AD168" s="92">
        <v>0</v>
      </c>
      <c r="AE168" s="92">
        <v>38.486176145166993</v>
      </c>
      <c r="AF168" s="92">
        <v>20.474754326372963</v>
      </c>
      <c r="AG168" s="92">
        <v>33.414335610153422</v>
      </c>
      <c r="AH168" s="92">
        <v>0</v>
      </c>
      <c r="AI168" s="92">
        <v>0</v>
      </c>
      <c r="AJ168" s="92">
        <v>6.5517850961340214</v>
      </c>
      <c r="AK168" s="92">
        <v>0</v>
      </c>
      <c r="AL168" s="92">
        <v>0</v>
      </c>
      <c r="AM168" s="92">
        <v>1.089169651362302E-2</v>
      </c>
      <c r="AN168" s="92">
        <v>4617.5610282502694</v>
      </c>
      <c r="AO168" s="92">
        <v>4545.8064089661275</v>
      </c>
      <c r="AP168" s="92">
        <v>71.754619284142279</v>
      </c>
      <c r="AQ168" s="92">
        <v>93.846160896786444</v>
      </c>
      <c r="AR168" s="92">
        <v>5.033240754539988</v>
      </c>
      <c r="AS168" s="103">
        <v>80.906319515580478</v>
      </c>
      <c r="AT168" s="28">
        <v>98</v>
      </c>
      <c r="AU168" s="97"/>
    </row>
    <row r="169" spans="1:47" s="100" customFormat="1" ht="14.4" x14ac:dyDescent="0.2">
      <c r="A169" s="98"/>
      <c r="B169" s="98"/>
      <c r="C169" s="98"/>
      <c r="D169" s="98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104"/>
      <c r="V169" s="9"/>
      <c r="W169" s="9"/>
      <c r="X169" s="9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105"/>
      <c r="AU169" s="97"/>
    </row>
    <row r="170" spans="1:47" s="100" customFormat="1" ht="14.4" x14ac:dyDescent="0.2">
      <c r="A170" s="98"/>
      <c r="B170" s="98"/>
      <c r="C170" s="98"/>
      <c r="D170" s="98"/>
      <c r="U170" s="104"/>
      <c r="V170" s="83"/>
      <c r="W170" s="97"/>
      <c r="X170" s="97"/>
      <c r="Y170" s="99"/>
      <c r="Z170" s="99"/>
      <c r="AA170" s="99"/>
      <c r="AB170" s="99"/>
      <c r="AC170" s="99"/>
      <c r="AD170" s="99"/>
      <c r="AE170" s="99"/>
      <c r="AF170" s="99"/>
      <c r="AG170" s="97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105"/>
      <c r="AU170" s="97"/>
    </row>
    <row r="171" spans="1:47" s="100" customFormat="1" ht="14.4" x14ac:dyDescent="0.2">
      <c r="A171" s="98"/>
      <c r="B171" s="98"/>
      <c r="C171" s="98"/>
      <c r="D171" s="98"/>
      <c r="U171" s="104"/>
      <c r="V171" s="83"/>
      <c r="W171" s="97"/>
      <c r="X171" s="97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7"/>
      <c r="AT171" s="105"/>
      <c r="AU171" s="97"/>
    </row>
    <row r="172" spans="1:47" s="100" customFormat="1" ht="14.4" x14ac:dyDescent="0.2">
      <c r="A172" s="98"/>
      <c r="B172" s="98"/>
      <c r="C172" s="98"/>
      <c r="D172" s="98"/>
      <c r="U172" s="104"/>
      <c r="V172" s="38"/>
      <c r="W172" s="97"/>
      <c r="X172" s="97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7"/>
      <c r="AT172" s="105"/>
      <c r="AU172" s="97"/>
    </row>
    <row r="173" spans="1:47" x14ac:dyDescent="0.2"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</row>
    <row r="174" spans="1:47" x14ac:dyDescent="0.2"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</row>
    <row r="175" spans="1:47" x14ac:dyDescent="0.2"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</row>
  </sheetData>
  <mergeCells count="10">
    <mergeCell ref="B89:C89"/>
    <mergeCell ref="V11:W11"/>
    <mergeCell ref="V89:W89"/>
    <mergeCell ref="G6:H6"/>
    <mergeCell ref="G85:H85"/>
    <mergeCell ref="AO5:AP5"/>
    <mergeCell ref="AO84:AP84"/>
    <mergeCell ref="B10:C10"/>
    <mergeCell ref="V10:W10"/>
    <mergeCell ref="B11:C11"/>
  </mergeCells>
  <phoneticPr fontId="4"/>
  <pageMargins left="0.39370078740157483" right="0.39370078740157483" top="0.74803149606299213" bottom="0" header="0.51181102362204722" footer="0.23622047244094491"/>
  <pageSetup paperSize="9" scale="46" firstPageNumber="376" fitToWidth="4" fitToHeight="3" pageOrder="overThenDown" orientation="portrait" cellComments="asDisplayed" useFirstPageNumber="1" r:id="rId1"/>
  <headerFooter alignWithMargins="0"/>
  <rowBreaks count="1" manualBreakCount="1">
    <brk id="82" max="45" man="1"/>
  </rowBreaks>
  <colBreaks count="3" manualBreakCount="3">
    <brk id="12" max="168" man="1"/>
    <brk id="21" max="168" man="1"/>
    <brk id="33" max="16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4CE59-FCED-409C-B5FE-D986259B5587}">
  <sheetPr codeName="Sheet16"/>
  <dimension ref="A1:AU175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.2" x14ac:dyDescent="0.2"/>
  <cols>
    <col min="1" max="1" width="0.88671875" style="38" customWidth="1"/>
    <col min="2" max="2" width="4.21875" style="38" customWidth="1"/>
    <col min="3" max="3" width="44" style="38" customWidth="1"/>
    <col min="4" max="4" width="0.88671875" style="38" customWidth="1"/>
    <col min="5" max="20" width="14.6640625" style="97" customWidth="1"/>
    <col min="21" max="21" width="7.44140625" style="105" customWidth="1"/>
    <col min="22" max="22" width="4.21875" style="38" customWidth="1"/>
    <col min="23" max="23" width="43.77734375" style="38" customWidth="1"/>
    <col min="24" max="24" width="0.88671875" style="38" customWidth="1"/>
    <col min="25" max="45" width="14.6640625" style="97" customWidth="1"/>
    <col min="46" max="46" width="7.44140625" style="105" customWidth="1"/>
    <col min="47" max="16384" width="9" style="97"/>
  </cols>
  <sheetData>
    <row r="1" spans="1:47" customFormat="1" ht="28.05" customHeight="1" x14ac:dyDescent="0.2">
      <c r="A1" s="38"/>
      <c r="B1" s="39" t="s">
        <v>47</v>
      </c>
      <c r="C1" s="39"/>
      <c r="E1" s="40" t="s">
        <v>281</v>
      </c>
      <c r="G1" s="41"/>
      <c r="H1" s="41"/>
      <c r="I1" s="42" t="s">
        <v>49</v>
      </c>
      <c r="J1" s="41"/>
      <c r="K1" s="41"/>
      <c r="U1" s="43"/>
      <c r="V1" s="39" t="str">
        <f>B1</f>
        <v>２　直接エネルギー投入</v>
      </c>
      <c r="W1" s="39"/>
      <c r="Y1" s="40" t="s">
        <v>281</v>
      </c>
      <c r="AQ1" s="41"/>
      <c r="AT1" s="43"/>
    </row>
    <row r="2" spans="1:47" customFormat="1" ht="4.5" customHeight="1" x14ac:dyDescent="0.2">
      <c r="A2" s="44"/>
      <c r="C2" s="44"/>
      <c r="D2" s="43"/>
      <c r="K2" s="44"/>
      <c r="M2" s="44"/>
      <c r="N2" s="43"/>
      <c r="U2" s="45"/>
      <c r="AT2" s="45"/>
    </row>
    <row r="3" spans="1:47" s="40" customFormat="1" ht="22.05" customHeight="1" x14ac:dyDescent="0.2">
      <c r="A3" s="46"/>
      <c r="B3" s="47"/>
      <c r="C3" s="40" t="s">
        <v>182</v>
      </c>
      <c r="D3" s="47"/>
      <c r="E3" s="47"/>
      <c r="F3" s="47"/>
      <c r="U3" s="48"/>
      <c r="V3" s="47"/>
      <c r="W3" s="40" t="str">
        <f>C3</f>
        <v>B　熱量単位表</v>
      </c>
      <c r="X3" s="47"/>
      <c r="AI3" s="47"/>
      <c r="AJ3" s="47"/>
      <c r="AK3" s="47"/>
      <c r="AL3" s="47"/>
      <c r="AT3" s="48"/>
    </row>
    <row r="4" spans="1:47" customFormat="1" ht="17.25" customHeight="1" x14ac:dyDescent="0.2">
      <c r="A4" s="49"/>
      <c r="B4" s="50"/>
      <c r="C4" s="51"/>
      <c r="G4" s="52"/>
      <c r="H4" s="53"/>
      <c r="I4" s="53"/>
      <c r="J4" s="52"/>
      <c r="K4" s="52"/>
      <c r="L4" s="50"/>
      <c r="M4" s="50"/>
      <c r="N4" s="50"/>
      <c r="O4" s="50"/>
      <c r="P4" s="50"/>
      <c r="Q4" s="53"/>
      <c r="R4" s="53"/>
      <c r="S4" s="53"/>
      <c r="T4" s="50"/>
      <c r="U4" s="54"/>
      <c r="V4" s="50"/>
      <c r="W4" s="51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0"/>
      <c r="AO4" s="50"/>
      <c r="AP4" s="50"/>
      <c r="AQ4" s="50"/>
      <c r="AR4" s="50"/>
      <c r="AS4" s="50"/>
      <c r="AT4" s="54"/>
    </row>
    <row r="5" spans="1:47" s="61" customFormat="1" ht="17.25" customHeight="1" x14ac:dyDescent="0.2">
      <c r="A5" s="1"/>
      <c r="B5" s="2"/>
      <c r="C5" s="3"/>
      <c r="D5" s="3"/>
      <c r="E5" s="55" t="s">
        <v>0</v>
      </c>
      <c r="F5" s="56" t="s">
        <v>1</v>
      </c>
      <c r="G5" s="57"/>
      <c r="H5" s="57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 t="s">
        <v>2</v>
      </c>
      <c r="U5" s="4"/>
      <c r="V5" s="2"/>
      <c r="W5" s="5" t="s">
        <v>3</v>
      </c>
      <c r="X5" s="3"/>
      <c r="Y5" s="59"/>
      <c r="Z5" s="59"/>
      <c r="AA5" s="60"/>
      <c r="AB5" s="59"/>
      <c r="AC5" s="60"/>
      <c r="AD5" s="58"/>
      <c r="AE5" s="58"/>
      <c r="AF5" s="58"/>
      <c r="AG5" s="58"/>
      <c r="AH5" s="58"/>
      <c r="AI5" s="58"/>
      <c r="AJ5" s="58"/>
      <c r="AK5" s="58"/>
      <c r="AL5" s="58"/>
      <c r="AM5" s="59"/>
      <c r="AN5" s="56" t="s">
        <v>4</v>
      </c>
      <c r="AO5" s="106"/>
      <c r="AP5" s="107"/>
      <c r="AQ5" s="56" t="s">
        <v>5</v>
      </c>
      <c r="AR5" s="58"/>
      <c r="AS5" s="58"/>
      <c r="AT5" s="4"/>
    </row>
    <row r="6" spans="1:47" s="61" customFormat="1" ht="17.25" customHeight="1" x14ac:dyDescent="0.2">
      <c r="A6" s="1"/>
      <c r="B6" s="6"/>
      <c r="C6" s="1"/>
      <c r="D6" s="1"/>
      <c r="E6" s="62"/>
      <c r="F6" s="62"/>
      <c r="G6" s="110" t="s">
        <v>6</v>
      </c>
      <c r="H6" s="111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7"/>
      <c r="V6" s="6"/>
      <c r="W6" s="1"/>
      <c r="X6" s="1"/>
      <c r="Y6" s="56" t="s">
        <v>7</v>
      </c>
      <c r="Z6" s="58"/>
      <c r="AA6" s="60"/>
      <c r="AB6" s="58"/>
      <c r="AC6" s="60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63"/>
      <c r="AO6" s="55" t="s">
        <v>36</v>
      </c>
      <c r="AP6" s="56" t="s">
        <v>35</v>
      </c>
      <c r="AQ6" s="62"/>
      <c r="AR6" s="55" t="s">
        <v>45</v>
      </c>
      <c r="AS6" s="56" t="s">
        <v>46</v>
      </c>
      <c r="AT6" s="7"/>
    </row>
    <row r="7" spans="1:47" s="61" customFormat="1" ht="45.75" customHeight="1" x14ac:dyDescent="0.2">
      <c r="A7" s="1"/>
      <c r="B7" s="6"/>
      <c r="C7" s="1"/>
      <c r="D7" s="1"/>
      <c r="E7" s="63"/>
      <c r="F7" s="63"/>
      <c r="G7" s="63"/>
      <c r="H7" s="64" t="s">
        <v>8</v>
      </c>
      <c r="I7" s="64" t="s">
        <v>9</v>
      </c>
      <c r="J7" s="64" t="s">
        <v>10</v>
      </c>
      <c r="K7" s="64" t="s">
        <v>11</v>
      </c>
      <c r="L7" s="64" t="s">
        <v>12</v>
      </c>
      <c r="M7" s="64" t="s">
        <v>13</v>
      </c>
      <c r="N7" s="64" t="s">
        <v>14</v>
      </c>
      <c r="O7" s="64" t="s">
        <v>15</v>
      </c>
      <c r="P7" s="64" t="s">
        <v>16</v>
      </c>
      <c r="Q7" s="64" t="s">
        <v>17</v>
      </c>
      <c r="R7" s="64" t="s">
        <v>50</v>
      </c>
      <c r="S7" s="64" t="s">
        <v>51</v>
      </c>
      <c r="T7" s="65" t="s">
        <v>18</v>
      </c>
      <c r="U7" s="7"/>
      <c r="V7" s="6"/>
      <c r="W7" s="1"/>
      <c r="X7" s="1"/>
      <c r="Y7" s="63"/>
      <c r="Z7" s="64" t="s">
        <v>19</v>
      </c>
      <c r="AA7" s="64" t="s">
        <v>20</v>
      </c>
      <c r="AB7" s="64" t="s">
        <v>52</v>
      </c>
      <c r="AC7" s="64" t="s">
        <v>21</v>
      </c>
      <c r="AD7" s="64" t="s">
        <v>22</v>
      </c>
      <c r="AE7" s="64" t="s">
        <v>23</v>
      </c>
      <c r="AF7" s="64" t="s">
        <v>24</v>
      </c>
      <c r="AG7" s="64" t="s">
        <v>25</v>
      </c>
      <c r="AH7" s="64" t="s">
        <v>26</v>
      </c>
      <c r="AI7" s="64" t="s">
        <v>27</v>
      </c>
      <c r="AJ7" s="64" t="s">
        <v>28</v>
      </c>
      <c r="AK7" s="64" t="s">
        <v>53</v>
      </c>
      <c r="AL7" s="64" t="s">
        <v>29</v>
      </c>
      <c r="AM7" s="65" t="s">
        <v>30</v>
      </c>
      <c r="AN7" s="66"/>
      <c r="AO7" s="66"/>
      <c r="AP7" s="67"/>
      <c r="AQ7" s="63"/>
      <c r="AR7" s="66"/>
      <c r="AS7" s="67"/>
      <c r="AT7" s="7"/>
    </row>
    <row r="8" spans="1:47" s="51" customFormat="1" ht="16.5" customHeight="1" x14ac:dyDescent="0.2">
      <c r="A8" s="8"/>
      <c r="B8" s="9"/>
      <c r="C8" s="8"/>
      <c r="D8" s="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70"/>
      <c r="U8" s="10"/>
      <c r="V8" s="9"/>
      <c r="W8" s="8"/>
      <c r="X8" s="8"/>
      <c r="Y8" s="6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70"/>
      <c r="AN8" s="71"/>
      <c r="AO8" s="71"/>
      <c r="AP8" s="72"/>
      <c r="AQ8" s="68"/>
      <c r="AR8" s="71"/>
      <c r="AS8" s="72"/>
      <c r="AT8" s="10"/>
    </row>
    <row r="9" spans="1:47" s="75" customFormat="1" ht="17.25" customHeight="1" x14ac:dyDescent="0.2">
      <c r="A9" s="8"/>
      <c r="B9" s="11"/>
      <c r="C9" s="12"/>
      <c r="D9" s="12"/>
      <c r="E9" s="73" t="s">
        <v>54</v>
      </c>
      <c r="F9" s="73" t="s">
        <v>54</v>
      </c>
      <c r="G9" s="73" t="s">
        <v>54</v>
      </c>
      <c r="H9" s="14" t="s">
        <v>54</v>
      </c>
      <c r="I9" s="14" t="s">
        <v>54</v>
      </c>
      <c r="J9" s="14" t="s">
        <v>54</v>
      </c>
      <c r="K9" s="14" t="s">
        <v>54</v>
      </c>
      <c r="L9" s="14" t="s">
        <v>54</v>
      </c>
      <c r="M9" s="14" t="s">
        <v>54</v>
      </c>
      <c r="N9" s="14" t="s">
        <v>54</v>
      </c>
      <c r="O9" s="14" t="s">
        <v>54</v>
      </c>
      <c r="P9" s="14" t="s">
        <v>54</v>
      </c>
      <c r="Q9" s="14" t="s">
        <v>54</v>
      </c>
      <c r="R9" s="14" t="s">
        <v>54</v>
      </c>
      <c r="S9" s="14" t="s">
        <v>54</v>
      </c>
      <c r="T9" s="73" t="s">
        <v>54</v>
      </c>
      <c r="U9" s="13"/>
      <c r="V9" s="11"/>
      <c r="W9" s="12"/>
      <c r="X9" s="12"/>
      <c r="Y9" s="14" t="s">
        <v>54</v>
      </c>
      <c r="Z9" s="14" t="s">
        <v>54</v>
      </c>
      <c r="AA9" s="14" t="s">
        <v>54</v>
      </c>
      <c r="AB9" s="14" t="s">
        <v>54</v>
      </c>
      <c r="AC9" s="14" t="s">
        <v>54</v>
      </c>
      <c r="AD9" s="14" t="s">
        <v>54</v>
      </c>
      <c r="AE9" s="14" t="s">
        <v>54</v>
      </c>
      <c r="AF9" s="14" t="s">
        <v>54</v>
      </c>
      <c r="AG9" s="14" t="s">
        <v>54</v>
      </c>
      <c r="AH9" s="14" t="s">
        <v>54</v>
      </c>
      <c r="AI9" s="14" t="s">
        <v>54</v>
      </c>
      <c r="AJ9" s="14" t="s">
        <v>54</v>
      </c>
      <c r="AK9" s="14" t="s">
        <v>54</v>
      </c>
      <c r="AL9" s="14" t="s">
        <v>54</v>
      </c>
      <c r="AM9" s="73" t="s">
        <v>54</v>
      </c>
      <c r="AN9" s="74" t="s">
        <v>54</v>
      </c>
      <c r="AO9" s="74" t="s">
        <v>54</v>
      </c>
      <c r="AP9" s="74" t="s">
        <v>54</v>
      </c>
      <c r="AQ9" s="14" t="s">
        <v>54</v>
      </c>
      <c r="AR9" s="14" t="s">
        <v>54</v>
      </c>
      <c r="AS9" s="73" t="s">
        <v>54</v>
      </c>
      <c r="AT9" s="13"/>
    </row>
    <row r="10" spans="1:47" s="51" customFormat="1" ht="20.25" customHeight="1" x14ac:dyDescent="0.2">
      <c r="A10" s="9"/>
      <c r="B10" s="108" t="s">
        <v>31</v>
      </c>
      <c r="C10" s="108"/>
      <c r="D10" s="76"/>
      <c r="E10" s="77">
        <f t="shared" ref="E10:T10" si="0">+E11+E24+E89</f>
        <v>9063103.8760937918</v>
      </c>
      <c r="F10" s="77">
        <f t="shared" si="0"/>
        <v>6263905.4793541199</v>
      </c>
      <c r="G10" s="77">
        <f t="shared" si="0"/>
        <v>3398277.3359786575</v>
      </c>
      <c r="H10" s="77">
        <f t="shared" si="0"/>
        <v>1504483.9044856094</v>
      </c>
      <c r="I10" s="77">
        <f t="shared" si="0"/>
        <v>730840.34590012569</v>
      </c>
      <c r="J10" s="77">
        <f t="shared" si="0"/>
        <v>14919.588691436235</v>
      </c>
      <c r="K10" s="77">
        <f t="shared" si="0"/>
        <v>164417.47328377864</v>
      </c>
      <c r="L10" s="77">
        <f t="shared" si="0"/>
        <v>155425.89825946168</v>
      </c>
      <c r="M10" s="77">
        <f t="shared" si="0"/>
        <v>20840.579152208906</v>
      </c>
      <c r="N10" s="77">
        <f t="shared" si="0"/>
        <v>68.078083376377279</v>
      </c>
      <c r="O10" s="77">
        <f t="shared" si="0"/>
        <v>17769.55367448596</v>
      </c>
      <c r="P10" s="77">
        <f t="shared" si="0"/>
        <v>73091.332866906261</v>
      </c>
      <c r="Q10" s="77">
        <f t="shared" si="0"/>
        <v>597914.7661075003</v>
      </c>
      <c r="R10" s="77">
        <f t="shared" si="0"/>
        <v>1581.3999929280769</v>
      </c>
      <c r="S10" s="77">
        <f t="shared" si="0"/>
        <v>80.383479179277771</v>
      </c>
      <c r="T10" s="77">
        <f t="shared" si="0"/>
        <v>116844.03200166069</v>
      </c>
      <c r="U10" s="36" t="s">
        <v>31</v>
      </c>
      <c r="V10" s="108" t="s">
        <v>31</v>
      </c>
      <c r="W10" s="108"/>
      <c r="X10" s="78"/>
      <c r="Y10" s="77">
        <f t="shared" ref="Y10:AS10" si="1">+Y11+Y24+Y89</f>
        <v>2865628.1433754638</v>
      </c>
      <c r="Z10" s="77">
        <f t="shared" si="1"/>
        <v>2152.6446429587095</v>
      </c>
      <c r="AA10" s="77">
        <f t="shared" si="1"/>
        <v>85467.166724101771</v>
      </c>
      <c r="AB10" s="77">
        <f t="shared" si="1"/>
        <v>393.42409998975694</v>
      </c>
      <c r="AC10" s="77">
        <f t="shared" si="1"/>
        <v>794915.95460390567</v>
      </c>
      <c r="AD10" s="77">
        <f t="shared" si="1"/>
        <v>426092.94937330321</v>
      </c>
      <c r="AE10" s="77">
        <f t="shared" si="1"/>
        <v>179083.70789454051</v>
      </c>
      <c r="AF10" s="77">
        <f t="shared" si="1"/>
        <v>172303.12492362456</v>
      </c>
      <c r="AG10" s="77">
        <f t="shared" si="1"/>
        <v>277969.93350836314</v>
      </c>
      <c r="AH10" s="77">
        <f t="shared" si="1"/>
        <v>65399.150612136349</v>
      </c>
      <c r="AI10" s="77">
        <f t="shared" si="1"/>
        <v>29141.253744811689</v>
      </c>
      <c r="AJ10" s="77">
        <f t="shared" si="1"/>
        <v>372995.32354373817</v>
      </c>
      <c r="AK10" s="77">
        <f t="shared" si="1"/>
        <v>367323.92308582435</v>
      </c>
      <c r="AL10" s="77">
        <f t="shared" si="1"/>
        <v>63992.333542432047</v>
      </c>
      <c r="AM10" s="77">
        <f t="shared" si="1"/>
        <v>28397.253075734094</v>
      </c>
      <c r="AN10" s="77">
        <f t="shared" si="1"/>
        <v>2497000.7965226211</v>
      </c>
      <c r="AO10" s="77">
        <f t="shared" si="1"/>
        <v>2196696.4221307761</v>
      </c>
      <c r="AP10" s="77">
        <f t="shared" si="1"/>
        <v>300304.37439184455</v>
      </c>
      <c r="AQ10" s="77">
        <f t="shared" si="1"/>
        <v>302197.60021704872</v>
      </c>
      <c r="AR10" s="77">
        <f t="shared" si="1"/>
        <v>259128.93211458327</v>
      </c>
      <c r="AS10" s="77">
        <f t="shared" si="1"/>
        <v>43068.668102465454</v>
      </c>
      <c r="AT10" s="36" t="s">
        <v>31</v>
      </c>
    </row>
    <row r="11" spans="1:47" s="82" customFormat="1" ht="20.25" customHeight="1" x14ac:dyDescent="0.2">
      <c r="A11" s="9"/>
      <c r="B11" s="109" t="s">
        <v>72</v>
      </c>
      <c r="C11" s="109"/>
      <c r="D11" s="79"/>
      <c r="E11" s="77">
        <f t="shared" ref="E11:T11" si="2">+E12+E15+E18+E20</f>
        <v>303263.90783488308</v>
      </c>
      <c r="F11" s="77">
        <f t="shared" si="2"/>
        <v>255487.73705589812</v>
      </c>
      <c r="G11" s="77">
        <f t="shared" si="2"/>
        <v>5736.3967069045111</v>
      </c>
      <c r="H11" s="77">
        <f t="shared" si="2"/>
        <v>0</v>
      </c>
      <c r="I11" s="77">
        <f t="shared" si="2"/>
        <v>282.76582482800524</v>
      </c>
      <c r="J11" s="77">
        <f t="shared" si="2"/>
        <v>0</v>
      </c>
      <c r="K11" s="77">
        <f t="shared" si="2"/>
        <v>2384.7886326365278</v>
      </c>
      <c r="L11" s="77">
        <f t="shared" si="2"/>
        <v>87.842727787280594</v>
      </c>
      <c r="M11" s="77">
        <f t="shared" si="2"/>
        <v>281.73725551065723</v>
      </c>
      <c r="N11" s="77">
        <f t="shared" si="2"/>
        <v>0</v>
      </c>
      <c r="O11" s="77">
        <f t="shared" si="2"/>
        <v>760.37786161950271</v>
      </c>
      <c r="P11" s="77">
        <f t="shared" si="2"/>
        <v>0.62841263205249998</v>
      </c>
      <c r="Q11" s="77">
        <f t="shared" si="2"/>
        <v>1908.6848638167912</v>
      </c>
      <c r="R11" s="77">
        <f t="shared" si="2"/>
        <v>0</v>
      </c>
      <c r="S11" s="77">
        <f t="shared" si="2"/>
        <v>0</v>
      </c>
      <c r="T11" s="77">
        <f t="shared" si="2"/>
        <v>29.571128073693515</v>
      </c>
      <c r="U11" s="80" t="s">
        <v>275</v>
      </c>
      <c r="V11" s="109" t="s">
        <v>72</v>
      </c>
      <c r="W11" s="109"/>
      <c r="X11" s="81">
        <f>+X14+X15+X18+X20</f>
        <v>0</v>
      </c>
      <c r="Y11" s="77">
        <f t="shared" ref="Y11:AS11" si="3">+Y12+Y15+Y18+Y20</f>
        <v>249751.3403489936</v>
      </c>
      <c r="Z11" s="77">
        <f t="shared" si="3"/>
        <v>0</v>
      </c>
      <c r="AA11" s="77">
        <f t="shared" si="3"/>
        <v>44092.686892267855</v>
      </c>
      <c r="AB11" s="77">
        <f t="shared" si="3"/>
        <v>0</v>
      </c>
      <c r="AC11" s="77">
        <f t="shared" si="3"/>
        <v>0</v>
      </c>
      <c r="AD11" s="77">
        <f t="shared" si="3"/>
        <v>0</v>
      </c>
      <c r="AE11" s="77">
        <f t="shared" si="3"/>
        <v>25874.995158326084</v>
      </c>
      <c r="AF11" s="77">
        <f t="shared" si="3"/>
        <v>87507.977999065712</v>
      </c>
      <c r="AG11" s="77">
        <f t="shared" si="3"/>
        <v>88585.811195909773</v>
      </c>
      <c r="AH11" s="77">
        <f t="shared" si="3"/>
        <v>4.2682039424527005</v>
      </c>
      <c r="AI11" s="77">
        <f t="shared" si="3"/>
        <v>0</v>
      </c>
      <c r="AJ11" s="77">
        <f t="shared" si="3"/>
        <v>1694.9591986100686</v>
      </c>
      <c r="AK11" s="77">
        <f t="shared" si="3"/>
        <v>27.621574048239601</v>
      </c>
      <c r="AL11" s="77">
        <f t="shared" si="3"/>
        <v>0</v>
      </c>
      <c r="AM11" s="77">
        <f t="shared" si="3"/>
        <v>1963.0201268233745</v>
      </c>
      <c r="AN11" s="77">
        <f t="shared" si="3"/>
        <v>47216.515747103025</v>
      </c>
      <c r="AO11" s="77">
        <f t="shared" si="3"/>
        <v>43314.747552763627</v>
      </c>
      <c r="AP11" s="77">
        <f t="shared" si="3"/>
        <v>3901.7681943393977</v>
      </c>
      <c r="AQ11" s="77">
        <f t="shared" si="3"/>
        <v>559.65503188195567</v>
      </c>
      <c r="AR11" s="77">
        <f t="shared" si="3"/>
        <v>451.53405948260075</v>
      </c>
      <c r="AS11" s="77">
        <f t="shared" si="3"/>
        <v>108.12097239935483</v>
      </c>
      <c r="AT11" s="80" t="s">
        <v>183</v>
      </c>
    </row>
    <row r="12" spans="1:47" s="82" customFormat="1" ht="20.25" customHeight="1" x14ac:dyDescent="0.2">
      <c r="A12" s="9"/>
      <c r="B12" s="15" t="s">
        <v>55</v>
      </c>
      <c r="C12" s="16" t="s">
        <v>73</v>
      </c>
      <c r="D12" s="79"/>
      <c r="E12" s="77">
        <f t="shared" ref="E12:T12" si="4">+E13+E14</f>
        <v>170004.0262893847</v>
      </c>
      <c r="F12" s="77">
        <f t="shared" si="4"/>
        <v>155996.36967954307</v>
      </c>
      <c r="G12" s="77">
        <f t="shared" si="4"/>
        <v>46.157268944327491</v>
      </c>
      <c r="H12" s="77">
        <f t="shared" si="4"/>
        <v>0</v>
      </c>
      <c r="I12" s="77">
        <f t="shared" si="4"/>
        <v>0</v>
      </c>
      <c r="J12" s="77">
        <f t="shared" si="4"/>
        <v>0</v>
      </c>
      <c r="K12" s="77">
        <f t="shared" si="4"/>
        <v>0</v>
      </c>
      <c r="L12" s="77">
        <f t="shared" si="4"/>
        <v>0</v>
      </c>
      <c r="M12" s="77">
        <f t="shared" si="4"/>
        <v>0</v>
      </c>
      <c r="N12" s="77">
        <f t="shared" si="4"/>
        <v>0</v>
      </c>
      <c r="O12" s="77">
        <f t="shared" si="4"/>
        <v>0</v>
      </c>
      <c r="P12" s="77">
        <f t="shared" si="4"/>
        <v>0</v>
      </c>
      <c r="Q12" s="77">
        <f t="shared" si="4"/>
        <v>20.659560676365956</v>
      </c>
      <c r="R12" s="77">
        <f t="shared" si="4"/>
        <v>0</v>
      </c>
      <c r="S12" s="77">
        <f t="shared" si="4"/>
        <v>0</v>
      </c>
      <c r="T12" s="77">
        <f t="shared" si="4"/>
        <v>25.497708267961531</v>
      </c>
      <c r="U12" s="17" t="s">
        <v>277</v>
      </c>
      <c r="V12" s="15" t="s">
        <v>277</v>
      </c>
      <c r="W12" s="16" t="s">
        <v>278</v>
      </c>
      <c r="X12" s="81">
        <f>+X14</f>
        <v>0</v>
      </c>
      <c r="Y12" s="77">
        <f t="shared" ref="Y12:AS12" si="5">+Y13+Y14</f>
        <v>155950.21241059873</v>
      </c>
      <c r="Z12" s="77">
        <f t="shared" si="5"/>
        <v>0</v>
      </c>
      <c r="AA12" s="77">
        <f t="shared" si="5"/>
        <v>29361.863578868102</v>
      </c>
      <c r="AB12" s="77">
        <f t="shared" si="5"/>
        <v>0</v>
      </c>
      <c r="AC12" s="77">
        <f t="shared" si="5"/>
        <v>0</v>
      </c>
      <c r="AD12" s="77">
        <f t="shared" si="5"/>
        <v>0</v>
      </c>
      <c r="AE12" s="77">
        <f t="shared" si="5"/>
        <v>20467.818571009146</v>
      </c>
      <c r="AF12" s="77">
        <f t="shared" si="5"/>
        <v>27507.798469132471</v>
      </c>
      <c r="AG12" s="77">
        <f t="shared" si="5"/>
        <v>78190.151103279321</v>
      </c>
      <c r="AH12" s="77">
        <f t="shared" si="5"/>
        <v>0</v>
      </c>
      <c r="AI12" s="77">
        <f t="shared" si="5"/>
        <v>0</v>
      </c>
      <c r="AJ12" s="77">
        <f t="shared" si="5"/>
        <v>60.422307166603176</v>
      </c>
      <c r="AK12" s="77">
        <f t="shared" si="5"/>
        <v>0</v>
      </c>
      <c r="AL12" s="77">
        <f t="shared" si="5"/>
        <v>0</v>
      </c>
      <c r="AM12" s="77">
        <f t="shared" si="5"/>
        <v>362.15838114308451</v>
      </c>
      <c r="AN12" s="77">
        <f t="shared" si="5"/>
        <v>14005.001198535576</v>
      </c>
      <c r="AO12" s="77">
        <f t="shared" si="5"/>
        <v>13856.955937241857</v>
      </c>
      <c r="AP12" s="77">
        <f t="shared" si="5"/>
        <v>148.04526129371999</v>
      </c>
      <c r="AQ12" s="77">
        <f t="shared" si="5"/>
        <v>2.6554113060590776</v>
      </c>
      <c r="AR12" s="77">
        <f t="shared" si="5"/>
        <v>2.1897324940301068</v>
      </c>
      <c r="AS12" s="77">
        <f t="shared" si="5"/>
        <v>0.46567881202897082</v>
      </c>
      <c r="AT12" s="17" t="s">
        <v>55</v>
      </c>
    </row>
    <row r="13" spans="1:47" s="23" customFormat="1" ht="20.25" customHeight="1" x14ac:dyDescent="0.2">
      <c r="A13" s="83"/>
      <c r="B13" s="18">
        <v>1</v>
      </c>
      <c r="C13" s="19" t="s">
        <v>48</v>
      </c>
      <c r="D13" s="84"/>
      <c r="E13" s="85">
        <f>+F13+AN13+AQ13</f>
        <v>166325.23308453945</v>
      </c>
      <c r="F13" s="85">
        <f>+G13+Y13</f>
        <v>152537.02516268578</v>
      </c>
      <c r="G13" s="85">
        <f>SUM(H13:T13)</f>
        <v>43.907719874391091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5">
        <v>0</v>
      </c>
      <c r="Q13" s="85">
        <v>18.688432261790837</v>
      </c>
      <c r="R13" s="85">
        <v>0</v>
      </c>
      <c r="S13" s="85">
        <v>0</v>
      </c>
      <c r="T13" s="85">
        <v>25.219287612600255</v>
      </c>
      <c r="U13" s="20">
        <v>1</v>
      </c>
      <c r="V13" s="18">
        <v>1</v>
      </c>
      <c r="W13" s="19" t="s">
        <v>48</v>
      </c>
      <c r="X13" s="84" t="s">
        <v>163</v>
      </c>
      <c r="Y13" s="85">
        <f>SUM(Z13:AM13)</f>
        <v>152493.11744281137</v>
      </c>
      <c r="Z13" s="85">
        <v>0</v>
      </c>
      <c r="AA13" s="85">
        <v>29197.632896594045</v>
      </c>
      <c r="AB13" s="85">
        <v>0</v>
      </c>
      <c r="AC13" s="85">
        <v>0</v>
      </c>
      <c r="AD13" s="85">
        <v>0</v>
      </c>
      <c r="AE13" s="85">
        <v>20375.491197718937</v>
      </c>
      <c r="AF13" s="85">
        <v>24328.322500830949</v>
      </c>
      <c r="AG13" s="85">
        <v>78178.800333653431</v>
      </c>
      <c r="AH13" s="85">
        <v>0</v>
      </c>
      <c r="AI13" s="85">
        <v>0</v>
      </c>
      <c r="AJ13" s="85">
        <v>54.086883247784392</v>
      </c>
      <c r="AK13" s="85">
        <v>0</v>
      </c>
      <c r="AL13" s="85">
        <v>0</v>
      </c>
      <c r="AM13" s="85">
        <v>358.78363076622639</v>
      </c>
      <c r="AN13" s="85">
        <f>SUM(AO13:AP13)</f>
        <v>13786.340378428104</v>
      </c>
      <c r="AO13" s="85">
        <v>13643.738508223028</v>
      </c>
      <c r="AP13" s="85">
        <v>142.6018702050751</v>
      </c>
      <c r="AQ13" s="85">
        <f>SUM(AR13:AS13)</f>
        <v>1.8675434255628007</v>
      </c>
      <c r="AR13" s="85">
        <v>1.40186461353383</v>
      </c>
      <c r="AS13" s="85">
        <v>0.46567881202897082</v>
      </c>
      <c r="AT13" s="20">
        <v>1</v>
      </c>
      <c r="AU13" s="82"/>
    </row>
    <row r="14" spans="1:47" s="82" customFormat="1" ht="20.25" customHeight="1" x14ac:dyDescent="0.2">
      <c r="A14" s="9"/>
      <c r="B14" s="18">
        <v>2</v>
      </c>
      <c r="C14" s="19" t="s">
        <v>184</v>
      </c>
      <c r="D14" s="79"/>
      <c r="E14" s="85">
        <f>+F14+AN14+AQ14</f>
        <v>3678.7932048452544</v>
      </c>
      <c r="F14" s="85">
        <f>+G14+Y14</f>
        <v>3459.3445168572848</v>
      </c>
      <c r="G14" s="85">
        <f>SUM(H14:T14)</f>
        <v>2.249549069936398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1.9711284145751209</v>
      </c>
      <c r="R14" s="85">
        <v>0</v>
      </c>
      <c r="S14" s="85">
        <v>0</v>
      </c>
      <c r="T14" s="85">
        <v>0.27842065536127703</v>
      </c>
      <c r="U14" s="20">
        <v>2</v>
      </c>
      <c r="V14" s="18">
        <v>2</v>
      </c>
      <c r="W14" s="19" t="s">
        <v>184</v>
      </c>
      <c r="X14" s="81"/>
      <c r="Y14" s="85">
        <f>SUM(Z14:AM14)</f>
        <v>3457.0949677873482</v>
      </c>
      <c r="Z14" s="85">
        <v>0</v>
      </c>
      <c r="AA14" s="85">
        <v>164.2306822740583</v>
      </c>
      <c r="AB14" s="85">
        <v>0</v>
      </c>
      <c r="AC14" s="85">
        <v>0</v>
      </c>
      <c r="AD14" s="85">
        <v>0</v>
      </c>
      <c r="AE14" s="85">
        <v>92.327373290208342</v>
      </c>
      <c r="AF14" s="85">
        <v>3179.4759683015227</v>
      </c>
      <c r="AG14" s="85">
        <v>11.350769625882092</v>
      </c>
      <c r="AH14" s="85">
        <v>0</v>
      </c>
      <c r="AI14" s="85">
        <v>0</v>
      </c>
      <c r="AJ14" s="85">
        <v>6.3354239188187798</v>
      </c>
      <c r="AK14" s="85">
        <v>0</v>
      </c>
      <c r="AL14" s="85">
        <v>0</v>
      </c>
      <c r="AM14" s="85">
        <v>3.3747503768581288</v>
      </c>
      <c r="AN14" s="85">
        <f>SUM(AO14:AP14)</f>
        <v>218.66082010747314</v>
      </c>
      <c r="AO14" s="85">
        <v>213.21742901882826</v>
      </c>
      <c r="AP14" s="85">
        <v>5.4433910886448871</v>
      </c>
      <c r="AQ14" s="85">
        <f>SUM(AR14:AS14)</f>
        <v>0.78786788049627698</v>
      </c>
      <c r="AR14" s="85">
        <v>0.78786788049627698</v>
      </c>
      <c r="AS14" s="85">
        <v>0</v>
      </c>
      <c r="AT14" s="20">
        <v>2</v>
      </c>
    </row>
    <row r="15" spans="1:47" s="23" customFormat="1" ht="20.25" customHeight="1" x14ac:dyDescent="0.2">
      <c r="A15" s="83"/>
      <c r="B15" s="15" t="s">
        <v>185</v>
      </c>
      <c r="C15" s="16" t="s">
        <v>186</v>
      </c>
      <c r="D15" s="84"/>
      <c r="E15" s="77">
        <f t="shared" ref="E15:T15" si="6">+E16+E17</f>
        <v>11085.524327700046</v>
      </c>
      <c r="F15" s="77">
        <f t="shared" si="6"/>
        <v>9100.4973131263196</v>
      </c>
      <c r="G15" s="77">
        <f t="shared" si="6"/>
        <v>6.704726729328879</v>
      </c>
      <c r="H15" s="77">
        <f t="shared" si="6"/>
        <v>0</v>
      </c>
      <c r="I15" s="77">
        <f t="shared" si="6"/>
        <v>0</v>
      </c>
      <c r="J15" s="77">
        <f t="shared" si="6"/>
        <v>0</v>
      </c>
      <c r="K15" s="77">
        <f t="shared" si="6"/>
        <v>0</v>
      </c>
      <c r="L15" s="77">
        <f t="shared" si="6"/>
        <v>0</v>
      </c>
      <c r="M15" s="77">
        <f t="shared" si="6"/>
        <v>0</v>
      </c>
      <c r="N15" s="77">
        <f t="shared" si="6"/>
        <v>0</v>
      </c>
      <c r="O15" s="77">
        <f t="shared" si="6"/>
        <v>0</v>
      </c>
      <c r="P15" s="77">
        <f t="shared" si="6"/>
        <v>0</v>
      </c>
      <c r="Q15" s="77">
        <f t="shared" si="6"/>
        <v>6.704726729328879</v>
      </c>
      <c r="R15" s="77">
        <f t="shared" si="6"/>
        <v>0</v>
      </c>
      <c r="S15" s="77">
        <f t="shared" si="6"/>
        <v>0</v>
      </c>
      <c r="T15" s="77">
        <f t="shared" si="6"/>
        <v>0</v>
      </c>
      <c r="U15" s="17" t="s">
        <v>255</v>
      </c>
      <c r="V15" s="15" t="s">
        <v>255</v>
      </c>
      <c r="W15" s="16" t="s">
        <v>256</v>
      </c>
      <c r="X15" s="86"/>
      <c r="Y15" s="77">
        <f t="shared" ref="Y15:AS15" si="7">+Y16+Y17</f>
        <v>9093.7925863969904</v>
      </c>
      <c r="Z15" s="77">
        <f t="shared" si="7"/>
        <v>0</v>
      </c>
      <c r="AA15" s="77">
        <f t="shared" si="7"/>
        <v>86.341489939594879</v>
      </c>
      <c r="AB15" s="77">
        <f t="shared" si="7"/>
        <v>0</v>
      </c>
      <c r="AC15" s="77">
        <f t="shared" si="7"/>
        <v>0</v>
      </c>
      <c r="AD15" s="77">
        <f t="shared" si="7"/>
        <v>0</v>
      </c>
      <c r="AE15" s="77">
        <f t="shared" si="7"/>
        <v>93.977110011684545</v>
      </c>
      <c r="AF15" s="77">
        <f t="shared" si="7"/>
        <v>784.67635971061179</v>
      </c>
      <c r="AG15" s="77">
        <f t="shared" si="7"/>
        <v>8075.1793591387759</v>
      </c>
      <c r="AH15" s="77">
        <f t="shared" si="7"/>
        <v>0.27730425824311</v>
      </c>
      <c r="AI15" s="77">
        <f t="shared" si="7"/>
        <v>0</v>
      </c>
      <c r="AJ15" s="77">
        <f t="shared" si="7"/>
        <v>31.369092380760925</v>
      </c>
      <c r="AK15" s="77">
        <f t="shared" si="7"/>
        <v>0</v>
      </c>
      <c r="AL15" s="77">
        <f t="shared" si="7"/>
        <v>0</v>
      </c>
      <c r="AM15" s="77">
        <f t="shared" si="7"/>
        <v>21.971870957319432</v>
      </c>
      <c r="AN15" s="77">
        <f t="shared" si="7"/>
        <v>1984.0655906727111</v>
      </c>
      <c r="AO15" s="77">
        <f t="shared" si="7"/>
        <v>1979.2542640637494</v>
      </c>
      <c r="AP15" s="77">
        <f t="shared" si="7"/>
        <v>4.8113266089617071</v>
      </c>
      <c r="AQ15" s="77">
        <f t="shared" si="7"/>
        <v>0.9614239010147837</v>
      </c>
      <c r="AR15" s="77">
        <f t="shared" si="7"/>
        <v>3.41450329254828E-2</v>
      </c>
      <c r="AS15" s="77">
        <f t="shared" si="7"/>
        <v>0.92727886808930093</v>
      </c>
      <c r="AT15" s="17" t="s">
        <v>185</v>
      </c>
      <c r="AU15" s="82"/>
    </row>
    <row r="16" spans="1:47" s="82" customFormat="1" ht="20.25" customHeight="1" x14ac:dyDescent="0.2">
      <c r="A16" s="9"/>
      <c r="B16" s="18">
        <v>3</v>
      </c>
      <c r="C16" s="19" t="s">
        <v>187</v>
      </c>
      <c r="D16" s="79"/>
      <c r="E16" s="85">
        <f>+F16+AN16+AQ16</f>
        <v>6518.6166698940251</v>
      </c>
      <c r="F16" s="85">
        <f>+G16+Y16</f>
        <v>6318.5860994501754</v>
      </c>
      <c r="G16" s="85">
        <f>SUM(H16:T16)</f>
        <v>1.4004156105981118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>
        <v>1.4004156105981118</v>
      </c>
      <c r="R16" s="85">
        <v>0</v>
      </c>
      <c r="S16" s="85">
        <v>0</v>
      </c>
      <c r="T16" s="85">
        <v>0</v>
      </c>
      <c r="U16" s="20">
        <v>3</v>
      </c>
      <c r="V16" s="18">
        <v>3</v>
      </c>
      <c r="W16" s="19" t="s">
        <v>187</v>
      </c>
      <c r="X16" s="81"/>
      <c r="Y16" s="85">
        <f>SUM(Z16:AM16)</f>
        <v>6317.185683839577</v>
      </c>
      <c r="Z16" s="85">
        <v>0</v>
      </c>
      <c r="AA16" s="85">
        <v>37.387762311114642</v>
      </c>
      <c r="AB16" s="85">
        <v>0</v>
      </c>
      <c r="AC16" s="85">
        <v>0</v>
      </c>
      <c r="AD16" s="85">
        <v>0</v>
      </c>
      <c r="AE16" s="85">
        <v>44.130205236283366</v>
      </c>
      <c r="AF16" s="85">
        <v>617.81404708439948</v>
      </c>
      <c r="AG16" s="85">
        <v>5597.754259772345</v>
      </c>
      <c r="AH16" s="85">
        <v>0.27730425824311</v>
      </c>
      <c r="AI16" s="85">
        <v>0</v>
      </c>
      <c r="AJ16" s="85">
        <v>18.555689267994858</v>
      </c>
      <c r="AK16" s="85">
        <v>0</v>
      </c>
      <c r="AL16" s="85">
        <v>0</v>
      </c>
      <c r="AM16" s="85">
        <v>1.2664159091966896</v>
      </c>
      <c r="AN16" s="85">
        <f>SUM(AO16:AP16)</f>
        <v>200.03057044384968</v>
      </c>
      <c r="AO16" s="85">
        <v>198.94732721364815</v>
      </c>
      <c r="AP16" s="85">
        <v>1.083243230201532</v>
      </c>
      <c r="AQ16" s="85">
        <f>SUM(AR16:AS16)</f>
        <v>0</v>
      </c>
      <c r="AR16" s="85">
        <v>0</v>
      </c>
      <c r="AS16" s="85">
        <v>0</v>
      </c>
      <c r="AT16" s="20">
        <v>3</v>
      </c>
    </row>
    <row r="17" spans="1:46" s="23" customFormat="1" ht="20.25" customHeight="1" x14ac:dyDescent="0.2">
      <c r="A17" s="83"/>
      <c r="B17" s="18">
        <v>4</v>
      </c>
      <c r="C17" s="19" t="s">
        <v>188</v>
      </c>
      <c r="D17" s="84"/>
      <c r="E17" s="85">
        <f>+F17+AN17+AQ17</f>
        <v>4566.9076578060212</v>
      </c>
      <c r="F17" s="85">
        <f>+G17+Y17</f>
        <v>2781.9112136761441</v>
      </c>
      <c r="G17" s="85">
        <f>SUM(H17:T17)</f>
        <v>5.3043111187307668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v>5.3043111187307668</v>
      </c>
      <c r="R17" s="85">
        <v>0</v>
      </c>
      <c r="S17" s="85">
        <v>0</v>
      </c>
      <c r="T17" s="85">
        <v>0</v>
      </c>
      <c r="U17" s="20">
        <v>4</v>
      </c>
      <c r="V17" s="18">
        <v>4</v>
      </c>
      <c r="W17" s="19" t="s">
        <v>188</v>
      </c>
      <c r="X17" s="84"/>
      <c r="Y17" s="85">
        <f>SUM(Z17:AM17)</f>
        <v>2776.6069025574134</v>
      </c>
      <c r="Z17" s="85">
        <v>0</v>
      </c>
      <c r="AA17" s="85">
        <v>48.953727628480237</v>
      </c>
      <c r="AB17" s="85">
        <v>0</v>
      </c>
      <c r="AC17" s="85">
        <v>0</v>
      </c>
      <c r="AD17" s="85">
        <v>0</v>
      </c>
      <c r="AE17" s="85">
        <v>49.846904775401178</v>
      </c>
      <c r="AF17" s="85">
        <v>166.86231262621229</v>
      </c>
      <c r="AG17" s="85">
        <v>2477.4250993664309</v>
      </c>
      <c r="AH17" s="85">
        <v>0</v>
      </c>
      <c r="AI17" s="85">
        <v>0</v>
      </c>
      <c r="AJ17" s="85">
        <v>12.813403112766069</v>
      </c>
      <c r="AK17" s="85">
        <v>0</v>
      </c>
      <c r="AL17" s="85">
        <v>0</v>
      </c>
      <c r="AM17" s="85">
        <v>20.705455048122744</v>
      </c>
      <c r="AN17" s="85">
        <f>SUM(AO17:AP17)</f>
        <v>1784.0350202288614</v>
      </c>
      <c r="AO17" s="85">
        <v>1780.3069368501012</v>
      </c>
      <c r="AP17" s="85">
        <v>3.728083378760175</v>
      </c>
      <c r="AQ17" s="85">
        <f>SUM(AR17:AS17)</f>
        <v>0.9614239010147837</v>
      </c>
      <c r="AR17" s="85">
        <v>3.41450329254828E-2</v>
      </c>
      <c r="AS17" s="85">
        <v>0.92727886808930093</v>
      </c>
      <c r="AT17" s="20">
        <v>4</v>
      </c>
    </row>
    <row r="18" spans="1:46" s="23" customFormat="1" ht="20.25" customHeight="1" x14ac:dyDescent="0.2">
      <c r="A18" s="83"/>
      <c r="B18" s="15" t="s">
        <v>189</v>
      </c>
      <c r="C18" s="16" t="s">
        <v>190</v>
      </c>
      <c r="D18" s="84"/>
      <c r="E18" s="77">
        <f t="shared" ref="E18:T18" si="8">+E19</f>
        <v>14736.735400764685</v>
      </c>
      <c r="F18" s="77">
        <f t="shared" si="8"/>
        <v>10500.783175808238</v>
      </c>
      <c r="G18" s="77">
        <f t="shared" si="8"/>
        <v>1038.4844672865615</v>
      </c>
      <c r="H18" s="77">
        <f t="shared" si="8"/>
        <v>0</v>
      </c>
      <c r="I18" s="77">
        <f t="shared" si="8"/>
        <v>251.50000274947823</v>
      </c>
      <c r="J18" s="77">
        <f t="shared" si="8"/>
        <v>0</v>
      </c>
      <c r="K18" s="77">
        <f t="shared" si="8"/>
        <v>0</v>
      </c>
      <c r="L18" s="77">
        <f t="shared" si="8"/>
        <v>0</v>
      </c>
      <c r="M18" s="77">
        <f t="shared" si="8"/>
        <v>0</v>
      </c>
      <c r="N18" s="77">
        <f t="shared" si="8"/>
        <v>0</v>
      </c>
      <c r="O18" s="77">
        <f t="shared" si="8"/>
        <v>760.37786161950271</v>
      </c>
      <c r="P18" s="77">
        <f t="shared" si="8"/>
        <v>0.62841263205249998</v>
      </c>
      <c r="Q18" s="77">
        <f t="shared" si="8"/>
        <v>25.444726306876593</v>
      </c>
      <c r="R18" s="77">
        <f t="shared" si="8"/>
        <v>0</v>
      </c>
      <c r="S18" s="77">
        <f t="shared" si="8"/>
        <v>0</v>
      </c>
      <c r="T18" s="77">
        <f t="shared" si="8"/>
        <v>0.53346397865148998</v>
      </c>
      <c r="U18" s="17" t="s">
        <v>257</v>
      </c>
      <c r="V18" s="15" t="s">
        <v>257</v>
      </c>
      <c r="W18" s="16" t="s">
        <v>258</v>
      </c>
      <c r="X18" s="86"/>
      <c r="Y18" s="77">
        <f t="shared" ref="Y18:AS18" si="9">+Y19</f>
        <v>9462.2987085216755</v>
      </c>
      <c r="Z18" s="77">
        <f t="shared" si="9"/>
        <v>0</v>
      </c>
      <c r="AA18" s="77">
        <f t="shared" si="9"/>
        <v>21.94617670474279</v>
      </c>
      <c r="AB18" s="77">
        <f t="shared" si="9"/>
        <v>0</v>
      </c>
      <c r="AC18" s="77">
        <f t="shared" si="9"/>
        <v>0</v>
      </c>
      <c r="AD18" s="77">
        <f t="shared" si="9"/>
        <v>0</v>
      </c>
      <c r="AE18" s="77">
        <f t="shared" si="9"/>
        <v>128.28500767844361</v>
      </c>
      <c r="AF18" s="77">
        <f t="shared" si="9"/>
        <v>7684.5383799422689</v>
      </c>
      <c r="AG18" s="77">
        <f t="shared" si="9"/>
        <v>782.78900610172195</v>
      </c>
      <c r="AH18" s="77">
        <f t="shared" si="9"/>
        <v>3.9908996842095901</v>
      </c>
      <c r="AI18" s="77">
        <f t="shared" si="9"/>
        <v>0</v>
      </c>
      <c r="AJ18" s="77">
        <f t="shared" si="9"/>
        <v>46.578152523183178</v>
      </c>
      <c r="AK18" s="77">
        <f t="shared" si="9"/>
        <v>27.621574048239601</v>
      </c>
      <c r="AL18" s="77">
        <f t="shared" si="9"/>
        <v>0</v>
      </c>
      <c r="AM18" s="77">
        <f t="shared" si="9"/>
        <v>766.54951183886487</v>
      </c>
      <c r="AN18" s="77">
        <f t="shared" si="9"/>
        <v>3833.0362925517156</v>
      </c>
      <c r="AO18" s="77">
        <f t="shared" si="9"/>
        <v>3740.2322942596952</v>
      </c>
      <c r="AP18" s="77">
        <f t="shared" si="9"/>
        <v>92.803998292020424</v>
      </c>
      <c r="AQ18" s="77">
        <f t="shared" si="9"/>
        <v>402.91593240473134</v>
      </c>
      <c r="AR18" s="77">
        <f t="shared" si="9"/>
        <v>401.69108220642579</v>
      </c>
      <c r="AS18" s="77">
        <f t="shared" si="9"/>
        <v>1.2248501983055278</v>
      </c>
      <c r="AT18" s="17" t="s">
        <v>189</v>
      </c>
    </row>
    <row r="19" spans="1:46" s="82" customFormat="1" ht="20.25" customHeight="1" x14ac:dyDescent="0.2">
      <c r="A19" s="9"/>
      <c r="B19" s="18">
        <v>5</v>
      </c>
      <c r="C19" s="19" t="s">
        <v>190</v>
      </c>
      <c r="D19" s="79"/>
      <c r="E19" s="85">
        <f>+F19+AN19+AQ19</f>
        <v>14736.735400764685</v>
      </c>
      <c r="F19" s="85">
        <f>+G19+Y19</f>
        <v>10500.783175808238</v>
      </c>
      <c r="G19" s="85">
        <f>SUM(H19:T19)</f>
        <v>1038.4844672865615</v>
      </c>
      <c r="H19" s="85">
        <v>0</v>
      </c>
      <c r="I19" s="85">
        <v>251.50000274947823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760.37786161950271</v>
      </c>
      <c r="P19" s="85">
        <v>0.62841263205249998</v>
      </c>
      <c r="Q19" s="85">
        <v>25.444726306876593</v>
      </c>
      <c r="R19" s="85">
        <v>0</v>
      </c>
      <c r="S19" s="85">
        <v>0</v>
      </c>
      <c r="T19" s="85">
        <v>0.53346397865148998</v>
      </c>
      <c r="U19" s="20">
        <v>5</v>
      </c>
      <c r="V19" s="18">
        <v>5</v>
      </c>
      <c r="W19" s="19" t="s">
        <v>190</v>
      </c>
      <c r="X19" s="81"/>
      <c r="Y19" s="85">
        <f>SUM(Z19:AM19)</f>
        <v>9462.2987085216755</v>
      </c>
      <c r="Z19" s="85">
        <v>0</v>
      </c>
      <c r="AA19" s="85">
        <v>21.94617670474279</v>
      </c>
      <c r="AB19" s="85">
        <v>0</v>
      </c>
      <c r="AC19" s="85">
        <v>0</v>
      </c>
      <c r="AD19" s="85">
        <v>0</v>
      </c>
      <c r="AE19" s="85">
        <v>128.28500767844361</v>
      </c>
      <c r="AF19" s="85">
        <v>7684.5383799422689</v>
      </c>
      <c r="AG19" s="85">
        <v>782.78900610172195</v>
      </c>
      <c r="AH19" s="85">
        <v>3.9908996842095901</v>
      </c>
      <c r="AI19" s="85">
        <v>0</v>
      </c>
      <c r="AJ19" s="85">
        <v>46.578152523183178</v>
      </c>
      <c r="AK19" s="85">
        <v>27.621574048239601</v>
      </c>
      <c r="AL19" s="85">
        <v>0</v>
      </c>
      <c r="AM19" s="85">
        <v>766.54951183886487</v>
      </c>
      <c r="AN19" s="85">
        <f>SUM(AO19:AP19)</f>
        <v>3833.0362925517156</v>
      </c>
      <c r="AO19" s="85">
        <v>3740.2322942596952</v>
      </c>
      <c r="AP19" s="85">
        <v>92.803998292020424</v>
      </c>
      <c r="AQ19" s="85">
        <f>SUM(AR19:AS19)</f>
        <v>402.91593240473134</v>
      </c>
      <c r="AR19" s="85">
        <v>401.69108220642579</v>
      </c>
      <c r="AS19" s="85">
        <v>1.2248501983055278</v>
      </c>
      <c r="AT19" s="20">
        <v>5</v>
      </c>
    </row>
    <row r="20" spans="1:46" s="23" customFormat="1" ht="20.25" customHeight="1" x14ac:dyDescent="0.2">
      <c r="A20" s="83"/>
      <c r="B20" s="15" t="s">
        <v>191</v>
      </c>
      <c r="C20" s="16" t="s">
        <v>192</v>
      </c>
      <c r="D20" s="84"/>
      <c r="E20" s="77">
        <f t="shared" ref="E20:T20" si="10">SUM(E21:E23)</f>
        <v>107437.62181703365</v>
      </c>
      <c r="F20" s="77">
        <f t="shared" si="10"/>
        <v>79890.08688742049</v>
      </c>
      <c r="G20" s="77">
        <f t="shared" si="10"/>
        <v>4645.0502439442935</v>
      </c>
      <c r="H20" s="77">
        <f t="shared" si="10"/>
        <v>0</v>
      </c>
      <c r="I20" s="77">
        <f t="shared" si="10"/>
        <v>31.265822078526988</v>
      </c>
      <c r="J20" s="77">
        <f t="shared" si="10"/>
        <v>0</v>
      </c>
      <c r="K20" s="77">
        <f t="shared" si="10"/>
        <v>2384.7886326365278</v>
      </c>
      <c r="L20" s="77">
        <f t="shared" si="10"/>
        <v>87.842727787280594</v>
      </c>
      <c r="M20" s="77">
        <f t="shared" si="10"/>
        <v>281.73725551065723</v>
      </c>
      <c r="N20" s="77">
        <f t="shared" si="10"/>
        <v>0</v>
      </c>
      <c r="O20" s="77">
        <f t="shared" si="10"/>
        <v>0</v>
      </c>
      <c r="P20" s="77">
        <f t="shared" si="10"/>
        <v>0</v>
      </c>
      <c r="Q20" s="77">
        <f t="shared" si="10"/>
        <v>1855.8758501042198</v>
      </c>
      <c r="R20" s="77">
        <f t="shared" si="10"/>
        <v>0</v>
      </c>
      <c r="S20" s="77">
        <f t="shared" si="10"/>
        <v>0</v>
      </c>
      <c r="T20" s="77">
        <f t="shared" si="10"/>
        <v>3.5399558270804938</v>
      </c>
      <c r="U20" s="17" t="s">
        <v>259</v>
      </c>
      <c r="V20" s="15" t="s">
        <v>259</v>
      </c>
      <c r="W20" s="16" t="s">
        <v>260</v>
      </c>
      <c r="X20" s="86"/>
      <c r="Y20" s="77">
        <f t="shared" ref="Y20:AS20" si="11">SUM(Y21:Y23)</f>
        <v>75245.036643476196</v>
      </c>
      <c r="Z20" s="77">
        <f t="shared" si="11"/>
        <v>0</v>
      </c>
      <c r="AA20" s="77">
        <f t="shared" si="11"/>
        <v>14622.535646755416</v>
      </c>
      <c r="AB20" s="77">
        <f t="shared" si="11"/>
        <v>0</v>
      </c>
      <c r="AC20" s="77">
        <f t="shared" si="11"/>
        <v>0</v>
      </c>
      <c r="AD20" s="77">
        <f t="shared" si="11"/>
        <v>0</v>
      </c>
      <c r="AE20" s="77">
        <f t="shared" si="11"/>
        <v>5184.9144696268104</v>
      </c>
      <c r="AF20" s="77">
        <f t="shared" si="11"/>
        <v>51530.96479028037</v>
      </c>
      <c r="AG20" s="77">
        <f t="shared" si="11"/>
        <v>1537.6917273899658</v>
      </c>
      <c r="AH20" s="77">
        <f t="shared" si="11"/>
        <v>0</v>
      </c>
      <c r="AI20" s="77">
        <f t="shared" si="11"/>
        <v>0</v>
      </c>
      <c r="AJ20" s="77">
        <f t="shared" si="11"/>
        <v>1556.5896465395213</v>
      </c>
      <c r="AK20" s="77">
        <f t="shared" si="11"/>
        <v>0</v>
      </c>
      <c r="AL20" s="77">
        <f t="shared" si="11"/>
        <v>0</v>
      </c>
      <c r="AM20" s="77">
        <f t="shared" si="11"/>
        <v>812.3403628841055</v>
      </c>
      <c r="AN20" s="77">
        <f t="shared" si="11"/>
        <v>27394.412665343021</v>
      </c>
      <c r="AO20" s="77">
        <f t="shared" si="11"/>
        <v>23738.305057198326</v>
      </c>
      <c r="AP20" s="77">
        <f t="shared" si="11"/>
        <v>3656.1076081446954</v>
      </c>
      <c r="AQ20" s="77">
        <f t="shared" si="11"/>
        <v>153.12226427015042</v>
      </c>
      <c r="AR20" s="77">
        <f t="shared" si="11"/>
        <v>47.619099749219387</v>
      </c>
      <c r="AS20" s="77">
        <f t="shared" si="11"/>
        <v>105.50316452093102</v>
      </c>
      <c r="AT20" s="17" t="s">
        <v>191</v>
      </c>
    </row>
    <row r="21" spans="1:46" s="82" customFormat="1" ht="20.25" customHeight="1" x14ac:dyDescent="0.2">
      <c r="A21" s="9"/>
      <c r="B21" s="18">
        <v>6</v>
      </c>
      <c r="C21" s="19" t="s">
        <v>193</v>
      </c>
      <c r="D21" s="79"/>
      <c r="E21" s="85">
        <f>+F21+AN21+AQ21</f>
        <v>60719.221692215491</v>
      </c>
      <c r="F21" s="85">
        <f>+G21+Y21</f>
        <v>48754.956246004542</v>
      </c>
      <c r="G21" s="85">
        <f>SUM(H21:T21)</f>
        <v>865.25260467279759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864.08166356888307</v>
      </c>
      <c r="R21" s="85">
        <v>0</v>
      </c>
      <c r="S21" s="85">
        <v>0</v>
      </c>
      <c r="T21" s="85">
        <v>1.1709411039145143</v>
      </c>
      <c r="U21" s="20">
        <v>6</v>
      </c>
      <c r="V21" s="18">
        <v>6</v>
      </c>
      <c r="W21" s="19" t="s">
        <v>193</v>
      </c>
      <c r="X21" s="81"/>
      <c r="Y21" s="85">
        <f>SUM(Z21:AM21)</f>
        <v>47889.703641331747</v>
      </c>
      <c r="Z21" s="85">
        <v>0</v>
      </c>
      <c r="AA21" s="85">
        <v>6811.7117225151169</v>
      </c>
      <c r="AB21" s="85">
        <v>0</v>
      </c>
      <c r="AC21" s="85">
        <v>0</v>
      </c>
      <c r="AD21" s="85">
        <v>0</v>
      </c>
      <c r="AE21" s="85">
        <v>3054.7271368269744</v>
      </c>
      <c r="AF21" s="85">
        <v>35303.780390264757</v>
      </c>
      <c r="AG21" s="85">
        <v>1374.1628079841553</v>
      </c>
      <c r="AH21" s="85">
        <v>0</v>
      </c>
      <c r="AI21" s="85">
        <v>0</v>
      </c>
      <c r="AJ21" s="85">
        <v>533.12097595987711</v>
      </c>
      <c r="AK21" s="85">
        <v>0</v>
      </c>
      <c r="AL21" s="85">
        <v>0</v>
      </c>
      <c r="AM21" s="85">
        <v>812.20060778086668</v>
      </c>
      <c r="AN21" s="85">
        <f>SUM(AO21:AP21)</f>
        <v>11872.199260279056</v>
      </c>
      <c r="AO21" s="85">
        <v>10829.485108420253</v>
      </c>
      <c r="AP21" s="85">
        <v>1042.7141518588032</v>
      </c>
      <c r="AQ21" s="85">
        <f>SUM(AR21:AS21)</f>
        <v>92.066185931893102</v>
      </c>
      <c r="AR21" s="85">
        <v>27.723757820669146</v>
      </c>
      <c r="AS21" s="85">
        <v>64.342428111223953</v>
      </c>
      <c r="AT21" s="20">
        <v>6</v>
      </c>
    </row>
    <row r="22" spans="1:46" s="23" customFormat="1" ht="20.25" customHeight="1" x14ac:dyDescent="0.2">
      <c r="A22" s="83"/>
      <c r="B22" s="18">
        <v>7</v>
      </c>
      <c r="C22" s="19" t="s">
        <v>194</v>
      </c>
      <c r="D22" s="84"/>
      <c r="E22" s="85">
        <f>+F22+AN22+AQ22</f>
        <v>20885.366133031312</v>
      </c>
      <c r="F22" s="85">
        <f>+G22+Y22</f>
        <v>15533.939866085908</v>
      </c>
      <c r="G22" s="85">
        <f>SUM(H22:T22)</f>
        <v>402.88054202045095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v>401.45065436134752</v>
      </c>
      <c r="R22" s="85">
        <v>0</v>
      </c>
      <c r="S22" s="85">
        <v>0</v>
      </c>
      <c r="T22" s="85">
        <v>1.4298876591034368</v>
      </c>
      <c r="U22" s="20">
        <v>7</v>
      </c>
      <c r="V22" s="18">
        <v>7</v>
      </c>
      <c r="W22" s="19" t="s">
        <v>194</v>
      </c>
      <c r="X22" s="84"/>
      <c r="Y22" s="85">
        <f>SUM(Z22:AM22)</f>
        <v>15131.059324065456</v>
      </c>
      <c r="Z22" s="85">
        <v>0</v>
      </c>
      <c r="AA22" s="85">
        <v>3289.4787706406555</v>
      </c>
      <c r="AB22" s="85">
        <v>0</v>
      </c>
      <c r="AC22" s="85">
        <v>0</v>
      </c>
      <c r="AD22" s="85">
        <v>0</v>
      </c>
      <c r="AE22" s="85">
        <v>1096.7113633032429</v>
      </c>
      <c r="AF22" s="85">
        <v>10091.522503980032</v>
      </c>
      <c r="AG22" s="85">
        <v>144.38877794869853</v>
      </c>
      <c r="AH22" s="85">
        <v>0</v>
      </c>
      <c r="AI22" s="85">
        <v>0</v>
      </c>
      <c r="AJ22" s="85">
        <v>508.8181530895896</v>
      </c>
      <c r="AK22" s="85">
        <v>0</v>
      </c>
      <c r="AL22" s="85">
        <v>0</v>
      </c>
      <c r="AM22" s="85">
        <v>0.13975510323884452</v>
      </c>
      <c r="AN22" s="85">
        <f>SUM(AO22:AP22)</f>
        <v>5349.1298045676685</v>
      </c>
      <c r="AO22" s="85">
        <v>5046.3092892516052</v>
      </c>
      <c r="AP22" s="85">
        <v>302.82051531606339</v>
      </c>
      <c r="AQ22" s="85">
        <f>SUM(AR22:AS22)</f>
        <v>2.2964623777379809</v>
      </c>
      <c r="AR22" s="85">
        <v>0.553682572141873</v>
      </c>
      <c r="AS22" s="85">
        <v>1.7427798055961079</v>
      </c>
      <c r="AT22" s="20">
        <v>7</v>
      </c>
    </row>
    <row r="23" spans="1:46" s="23" customFormat="1" ht="20.25" customHeight="1" x14ac:dyDescent="0.2">
      <c r="A23" s="83"/>
      <c r="B23" s="18">
        <v>8</v>
      </c>
      <c r="C23" s="19" t="s">
        <v>195</v>
      </c>
      <c r="D23" s="84"/>
      <c r="E23" s="85">
        <f>+F23+AN23+AQ23</f>
        <v>25833.033991786855</v>
      </c>
      <c r="F23" s="85">
        <f>+G23+Y23</f>
        <v>15601.190775330037</v>
      </c>
      <c r="G23" s="85">
        <f>SUM(H23:T23)</f>
        <v>3376.9170972510447</v>
      </c>
      <c r="H23" s="85">
        <v>0</v>
      </c>
      <c r="I23" s="85">
        <v>31.265822078526988</v>
      </c>
      <c r="J23" s="85">
        <v>0</v>
      </c>
      <c r="K23" s="85">
        <v>2384.7886326365278</v>
      </c>
      <c r="L23" s="85">
        <v>87.842727787280594</v>
      </c>
      <c r="M23" s="85">
        <v>281.73725551065723</v>
      </c>
      <c r="N23" s="85">
        <v>0</v>
      </c>
      <c r="O23" s="85">
        <v>0</v>
      </c>
      <c r="P23" s="85">
        <v>0</v>
      </c>
      <c r="Q23" s="85">
        <v>590.34353217398927</v>
      </c>
      <c r="R23" s="85">
        <v>0</v>
      </c>
      <c r="S23" s="85">
        <v>0</v>
      </c>
      <c r="T23" s="85">
        <v>0.93912706406254298</v>
      </c>
      <c r="U23" s="20">
        <v>8</v>
      </c>
      <c r="V23" s="18">
        <v>8</v>
      </c>
      <c r="W23" s="19" t="s">
        <v>195</v>
      </c>
      <c r="X23" s="84"/>
      <c r="Y23" s="85">
        <f>SUM(Z23:AM23)</f>
        <v>12224.273678078991</v>
      </c>
      <c r="Z23" s="85">
        <v>0</v>
      </c>
      <c r="AA23" s="85">
        <v>4521.3451535996428</v>
      </c>
      <c r="AB23" s="85">
        <v>0</v>
      </c>
      <c r="AC23" s="85">
        <v>0</v>
      </c>
      <c r="AD23" s="85">
        <v>0</v>
      </c>
      <c r="AE23" s="85">
        <v>1033.4759694965931</v>
      </c>
      <c r="AF23" s="85">
        <v>6135.6618960355881</v>
      </c>
      <c r="AG23" s="85">
        <v>19.140141457111952</v>
      </c>
      <c r="AH23" s="85">
        <v>0</v>
      </c>
      <c r="AI23" s="85">
        <v>0</v>
      </c>
      <c r="AJ23" s="85">
        <v>514.65051749005454</v>
      </c>
      <c r="AK23" s="85">
        <v>0</v>
      </c>
      <c r="AL23" s="85">
        <v>0</v>
      </c>
      <c r="AM23" s="85">
        <v>0</v>
      </c>
      <c r="AN23" s="85">
        <f>SUM(AO23:AP23)</f>
        <v>10173.083600496298</v>
      </c>
      <c r="AO23" s="85">
        <v>7862.5106595264697</v>
      </c>
      <c r="AP23" s="85">
        <v>2310.5729409698288</v>
      </c>
      <c r="AQ23" s="85">
        <f>SUM(AR23:AS23)</f>
        <v>58.759615960519334</v>
      </c>
      <c r="AR23" s="85">
        <v>19.341659356408371</v>
      </c>
      <c r="AS23" s="85">
        <v>39.417956604110962</v>
      </c>
      <c r="AT23" s="20">
        <v>8</v>
      </c>
    </row>
    <row r="24" spans="1:46" s="23" customFormat="1" ht="20.25" customHeight="1" x14ac:dyDescent="0.2">
      <c r="A24" s="83"/>
      <c r="B24" s="15" t="s">
        <v>196</v>
      </c>
      <c r="C24" s="16" t="s">
        <v>197</v>
      </c>
      <c r="D24" s="84"/>
      <c r="E24" s="77">
        <f t="shared" ref="E24:T24" si="12">+E26+E28+E30+E32+E34+E36+E38+E40+E42+E44+E46+E48+E50+E52+E54+E56+E58+E60+E62+E64+E66+E68+E70+E72</f>
        <v>6629484.4205126716</v>
      </c>
      <c r="F24" s="77">
        <f t="shared" si="12"/>
        <v>5128021.9633972524</v>
      </c>
      <c r="G24" s="77">
        <f t="shared" si="12"/>
        <v>2937995.0975630214</v>
      </c>
      <c r="H24" s="77">
        <f t="shared" si="12"/>
        <v>1504461.5503133633</v>
      </c>
      <c r="I24" s="77">
        <f t="shared" si="12"/>
        <v>723816.30214692093</v>
      </c>
      <c r="J24" s="77">
        <f t="shared" si="12"/>
        <v>14919.242923211936</v>
      </c>
      <c r="K24" s="77">
        <f t="shared" si="12"/>
        <v>162021.19289405341</v>
      </c>
      <c r="L24" s="77">
        <f t="shared" si="12"/>
        <v>155338.05553167441</v>
      </c>
      <c r="M24" s="77">
        <f t="shared" si="12"/>
        <v>20448.599573423537</v>
      </c>
      <c r="N24" s="77">
        <f t="shared" si="12"/>
        <v>68.078083376377279</v>
      </c>
      <c r="O24" s="77">
        <f t="shared" si="12"/>
        <v>11321.651902192832</v>
      </c>
      <c r="P24" s="77">
        <f t="shared" si="12"/>
        <v>71379.047658367213</v>
      </c>
      <c r="Q24" s="77">
        <f t="shared" si="12"/>
        <v>257350.14422225603</v>
      </c>
      <c r="R24" s="77">
        <f t="shared" si="12"/>
        <v>1516.4602102760769</v>
      </c>
      <c r="S24" s="77">
        <f t="shared" si="12"/>
        <v>76.177228144593542</v>
      </c>
      <c r="T24" s="77">
        <f t="shared" si="12"/>
        <v>15278.594875760529</v>
      </c>
      <c r="U24" s="17" t="s">
        <v>261</v>
      </c>
      <c r="V24" s="15" t="s">
        <v>261</v>
      </c>
      <c r="W24" s="16" t="s">
        <v>262</v>
      </c>
      <c r="X24" s="86"/>
      <c r="Y24" s="77">
        <f t="shared" ref="Y24:AS24" si="13">+Y26+Y28+Y30+Y32+Y34+Y36+Y38+Y40+Y42+Y44+Y46+Y48+Y50+Y52+Y54+Y56+Y58+Y60+Y62+Y64+Y66+Y68+Y70+Y72</f>
        <v>2190026.8658342324</v>
      </c>
      <c r="Z24" s="77">
        <f t="shared" si="13"/>
        <v>2036.6237276985194</v>
      </c>
      <c r="AA24" s="77">
        <f t="shared" si="13"/>
        <v>8528.3145105247968</v>
      </c>
      <c r="AB24" s="77">
        <f t="shared" si="13"/>
        <v>63.48077309325727</v>
      </c>
      <c r="AC24" s="77">
        <f t="shared" si="13"/>
        <v>794915.95460390567</v>
      </c>
      <c r="AD24" s="77">
        <f t="shared" si="13"/>
        <v>426092.94937330321</v>
      </c>
      <c r="AE24" s="77">
        <f t="shared" si="13"/>
        <v>50401.560050257358</v>
      </c>
      <c r="AF24" s="77">
        <f t="shared" si="13"/>
        <v>34722.507837688849</v>
      </c>
      <c r="AG24" s="77">
        <f t="shared" si="13"/>
        <v>63691.290197400929</v>
      </c>
      <c r="AH24" s="77">
        <f t="shared" si="13"/>
        <v>62481.373164733028</v>
      </c>
      <c r="AI24" s="77">
        <f t="shared" si="13"/>
        <v>29141.253744811689</v>
      </c>
      <c r="AJ24" s="77">
        <f t="shared" si="13"/>
        <v>275647.21566096536</v>
      </c>
      <c r="AK24" s="77">
        <f t="shared" si="13"/>
        <v>367276.43516409968</v>
      </c>
      <c r="AL24" s="77">
        <f t="shared" si="13"/>
        <v>53843.895152565456</v>
      </c>
      <c r="AM24" s="77">
        <f t="shared" si="13"/>
        <v>21184.01187318466</v>
      </c>
      <c r="AN24" s="77">
        <f t="shared" si="13"/>
        <v>1256873.8928012331</v>
      </c>
      <c r="AO24" s="77">
        <f t="shared" si="13"/>
        <v>982460.68370634958</v>
      </c>
      <c r="AP24" s="77">
        <f t="shared" si="13"/>
        <v>274413.20909488382</v>
      </c>
      <c r="AQ24" s="77">
        <f t="shared" si="13"/>
        <v>244588.56431418334</v>
      </c>
      <c r="AR24" s="77">
        <f t="shared" si="13"/>
        <v>226793.44457047351</v>
      </c>
      <c r="AS24" s="77">
        <f t="shared" si="13"/>
        <v>17795.119743709809</v>
      </c>
      <c r="AT24" s="17" t="s">
        <v>196</v>
      </c>
    </row>
    <row r="25" spans="1:46" s="82" customFormat="1" ht="20.25" customHeight="1" x14ac:dyDescent="0.2">
      <c r="A25" s="9"/>
      <c r="B25" s="34"/>
      <c r="C25" s="16" t="s">
        <v>198</v>
      </c>
      <c r="D25" s="79"/>
      <c r="E25" s="77">
        <f t="shared" ref="E25:T25" si="14">E24 - (E27+E29+E31+E33+E35+E37+E39+E41+E43+E45+E47+E49+E51+E53+E55+E57+E59+E61+E63+E65+E67+E69+E71+E73)</f>
        <v>112740.98874251731</v>
      </c>
      <c r="F25" s="77">
        <f t="shared" si="14"/>
        <v>43292.329369323328</v>
      </c>
      <c r="G25" s="77">
        <f t="shared" si="14"/>
        <v>7733.4569626939483</v>
      </c>
      <c r="H25" s="77">
        <f t="shared" si="14"/>
        <v>0</v>
      </c>
      <c r="I25" s="77">
        <f t="shared" si="14"/>
        <v>50.910544082056731</v>
      </c>
      <c r="J25" s="77">
        <f t="shared" si="14"/>
        <v>0.37197802045557182</v>
      </c>
      <c r="K25" s="77">
        <f t="shared" si="14"/>
        <v>0</v>
      </c>
      <c r="L25" s="77">
        <f t="shared" si="14"/>
        <v>0</v>
      </c>
      <c r="M25" s="87">
        <f t="shared" si="14"/>
        <v>0</v>
      </c>
      <c r="N25" s="87">
        <f t="shared" si="14"/>
        <v>0</v>
      </c>
      <c r="O25" s="87">
        <f t="shared" si="14"/>
        <v>1.3275002862937981</v>
      </c>
      <c r="P25" s="87">
        <f t="shared" si="14"/>
        <v>175.26866170737776</v>
      </c>
      <c r="Q25" s="87">
        <f t="shared" si="14"/>
        <v>7328.7595434463874</v>
      </c>
      <c r="R25" s="87">
        <f t="shared" si="14"/>
        <v>0</v>
      </c>
      <c r="S25" s="87">
        <f t="shared" si="14"/>
        <v>0</v>
      </c>
      <c r="T25" s="87">
        <f t="shared" si="14"/>
        <v>176.81873515098778</v>
      </c>
      <c r="U25" s="17"/>
      <c r="V25" s="34"/>
      <c r="W25" s="16" t="s">
        <v>164</v>
      </c>
      <c r="X25" s="81"/>
      <c r="Y25" s="85">
        <f t="shared" ref="Y25:AS25" si="15">Y24 - (Y27+Y29+Y31+Y33+Y35+Y37+Y39+Y41+Y43+Y45+Y47+Y49+Y51+Y53+Y55+Y57+Y59+Y61+Y63+Y65+Y67+Y69+Y71+Y73)</f>
        <v>35558.87240662938</v>
      </c>
      <c r="Z25" s="85">
        <f t="shared" si="15"/>
        <v>0</v>
      </c>
      <c r="AA25" s="85">
        <f t="shared" si="15"/>
        <v>3450.7963017874263</v>
      </c>
      <c r="AB25" s="85">
        <f t="shared" si="15"/>
        <v>0</v>
      </c>
      <c r="AC25" s="85">
        <f t="shared" si="15"/>
        <v>0</v>
      </c>
      <c r="AD25" s="85">
        <f t="shared" si="15"/>
        <v>0</v>
      </c>
      <c r="AE25" s="85">
        <f t="shared" si="15"/>
        <v>4686.6144226893084</v>
      </c>
      <c r="AF25" s="85">
        <f t="shared" si="15"/>
        <v>10667.681084223619</v>
      </c>
      <c r="AG25" s="85">
        <f t="shared" si="15"/>
        <v>8838.4677700446555</v>
      </c>
      <c r="AH25" s="85">
        <f t="shared" si="15"/>
        <v>75.705902974223136</v>
      </c>
      <c r="AI25" s="85">
        <f t="shared" si="15"/>
        <v>0</v>
      </c>
      <c r="AJ25" s="85">
        <f t="shared" si="15"/>
        <v>7404.7483951671165</v>
      </c>
      <c r="AK25" s="85">
        <f t="shared" si="15"/>
        <v>0</v>
      </c>
      <c r="AL25" s="85">
        <f t="shared" si="15"/>
        <v>0</v>
      </c>
      <c r="AM25" s="85">
        <f t="shared" si="15"/>
        <v>434.85852974289082</v>
      </c>
      <c r="AN25" s="85">
        <f t="shared" si="15"/>
        <v>68434.975705001736</v>
      </c>
      <c r="AO25" s="85">
        <f t="shared" si="15"/>
        <v>67486.539317734656</v>
      </c>
      <c r="AP25" s="85">
        <f t="shared" si="15"/>
        <v>948.43638726742938</v>
      </c>
      <c r="AQ25" s="85">
        <f t="shared" si="15"/>
        <v>1013.6836681918066</v>
      </c>
      <c r="AR25" s="85">
        <f t="shared" si="15"/>
        <v>851.79482124862261</v>
      </c>
      <c r="AS25" s="85">
        <f t="shared" si="15"/>
        <v>161.88884694312947</v>
      </c>
      <c r="AT25" s="17"/>
    </row>
    <row r="26" spans="1:46" s="82" customFormat="1" ht="20.25" customHeight="1" x14ac:dyDescent="0.2">
      <c r="A26" s="9"/>
      <c r="B26" s="18">
        <v>9</v>
      </c>
      <c r="C26" s="19" t="s">
        <v>199</v>
      </c>
      <c r="D26" s="79"/>
      <c r="E26" s="85">
        <f t="shared" ref="E26:E73" si="16">+F26+AN26+AQ26</f>
        <v>224110.25729072565</v>
      </c>
      <c r="F26" s="85">
        <f t="shared" ref="F26:F73" si="17">+G26+Y26</f>
        <v>65124.507467993186</v>
      </c>
      <c r="G26" s="85">
        <f t="shared" ref="G26:G73" si="18">SUM(H26:T26)</f>
        <v>29493.44814376202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>
        <v>4.3405272790046405</v>
      </c>
      <c r="P26" s="85">
        <v>2114.0659504641294</v>
      </c>
      <c r="Q26" s="85">
        <v>25214.247824132748</v>
      </c>
      <c r="R26" s="85">
        <v>0</v>
      </c>
      <c r="S26" s="85">
        <v>0</v>
      </c>
      <c r="T26" s="85">
        <v>2160.7938418861386</v>
      </c>
      <c r="U26" s="20">
        <v>9</v>
      </c>
      <c r="V26" s="18">
        <v>9</v>
      </c>
      <c r="W26" s="19" t="s">
        <v>166</v>
      </c>
      <c r="X26" s="79"/>
      <c r="Y26" s="85">
        <f t="shared" ref="Y26:Y73" si="19">SUM(Z26:AM26)</f>
        <v>35631.059324231166</v>
      </c>
      <c r="Z26" s="85">
        <v>0</v>
      </c>
      <c r="AA26" s="85">
        <v>789.60554915424598</v>
      </c>
      <c r="AB26" s="85">
        <v>0</v>
      </c>
      <c r="AC26" s="85">
        <v>0</v>
      </c>
      <c r="AD26" s="85">
        <v>0</v>
      </c>
      <c r="AE26" s="85">
        <v>4015.9820368463156</v>
      </c>
      <c r="AF26" s="85">
        <v>684.76851001167927</v>
      </c>
      <c r="AG26" s="85">
        <v>12750.612405274551</v>
      </c>
      <c r="AH26" s="85">
        <v>117.52664095972008</v>
      </c>
      <c r="AI26" s="85">
        <v>119.1848800988972</v>
      </c>
      <c r="AJ26" s="85">
        <v>17140.10419464008</v>
      </c>
      <c r="AK26" s="85">
        <v>0</v>
      </c>
      <c r="AL26" s="85">
        <v>0</v>
      </c>
      <c r="AM26" s="85">
        <v>13.275107245681877</v>
      </c>
      <c r="AN26" s="85">
        <f t="shared" ref="AN26:AN73" si="20">SUM(AO26:AP26)</f>
        <v>88191.841308577059</v>
      </c>
      <c r="AO26" s="85">
        <v>85945.828103438558</v>
      </c>
      <c r="AP26" s="85">
        <v>2246.0132051385008</v>
      </c>
      <c r="AQ26" s="85">
        <f t="shared" ref="AQ26:AQ73" si="21">SUM(AR26:AS26)</f>
        <v>70793.90851415541</v>
      </c>
      <c r="AR26" s="85">
        <v>68125.521979026875</v>
      </c>
      <c r="AS26" s="85">
        <v>2668.386535128529</v>
      </c>
      <c r="AT26" s="20">
        <v>9</v>
      </c>
    </row>
    <row r="27" spans="1:46" s="23" customFormat="1" ht="20.25" customHeight="1" x14ac:dyDescent="0.2">
      <c r="A27" s="83"/>
      <c r="B27" s="21"/>
      <c r="C27" s="19" t="s">
        <v>165</v>
      </c>
      <c r="D27" s="84"/>
      <c r="E27" s="85">
        <f t="shared" si="16"/>
        <v>208791.70854279547</v>
      </c>
      <c r="F27" s="85">
        <f t="shared" si="17"/>
        <v>58851.40385731576</v>
      </c>
      <c r="G27" s="85">
        <f t="shared" si="18"/>
        <v>27985.909918365993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4.3405272790046405</v>
      </c>
      <c r="P27" s="85">
        <v>2092.0105239131476</v>
      </c>
      <c r="Q27" s="85">
        <v>23728.765025287703</v>
      </c>
      <c r="R27" s="85">
        <v>0</v>
      </c>
      <c r="S27" s="85">
        <v>0</v>
      </c>
      <c r="T27" s="85">
        <v>2160.793841886139</v>
      </c>
      <c r="U27" s="20"/>
      <c r="V27" s="21"/>
      <c r="W27" s="19" t="s">
        <v>165</v>
      </c>
      <c r="X27" s="84"/>
      <c r="Y27" s="85">
        <f t="shared" si="19"/>
        <v>30865.493938949763</v>
      </c>
      <c r="Z27" s="85">
        <v>0</v>
      </c>
      <c r="AA27" s="85">
        <v>360.01803660810907</v>
      </c>
      <c r="AB27" s="85">
        <v>0</v>
      </c>
      <c r="AC27" s="85">
        <v>0</v>
      </c>
      <c r="AD27" s="85">
        <v>0</v>
      </c>
      <c r="AE27" s="85">
        <v>3272.4865496716807</v>
      </c>
      <c r="AF27" s="85">
        <v>462.53004338834228</v>
      </c>
      <c r="AG27" s="85">
        <v>11242.346492494466</v>
      </c>
      <c r="AH27" s="85">
        <v>117.52664095972008</v>
      </c>
      <c r="AI27" s="85">
        <v>119.1848800988972</v>
      </c>
      <c r="AJ27" s="85">
        <v>15278.126188482865</v>
      </c>
      <c r="AK27" s="85">
        <v>0</v>
      </c>
      <c r="AL27" s="85">
        <v>0</v>
      </c>
      <c r="AM27" s="85">
        <v>13.275107245681877</v>
      </c>
      <c r="AN27" s="85">
        <f t="shared" si="20"/>
        <v>79425.629415515039</v>
      </c>
      <c r="AO27" s="85">
        <v>77286.013627429609</v>
      </c>
      <c r="AP27" s="85">
        <v>2139.6157880854298</v>
      </c>
      <c r="AQ27" s="85">
        <f t="shared" si="21"/>
        <v>70514.675269964675</v>
      </c>
      <c r="AR27" s="85">
        <v>67921.51526468253</v>
      </c>
      <c r="AS27" s="85">
        <v>2593.1600052821382</v>
      </c>
      <c r="AT27" s="20"/>
    </row>
    <row r="28" spans="1:46" s="23" customFormat="1" ht="20.25" customHeight="1" x14ac:dyDescent="0.2">
      <c r="A28" s="83"/>
      <c r="B28" s="21">
        <v>10</v>
      </c>
      <c r="C28" s="19" t="s">
        <v>37</v>
      </c>
      <c r="D28" s="84"/>
      <c r="E28" s="85">
        <f t="shared" si="16"/>
        <v>63464.801841413188</v>
      </c>
      <c r="F28" s="85">
        <f t="shared" si="17"/>
        <v>13393.353392439603</v>
      </c>
      <c r="G28" s="85">
        <f t="shared" si="18"/>
        <v>5964.0501518660903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56.724758244318693</v>
      </c>
      <c r="P28" s="85">
        <v>1518.3471097566064</v>
      </c>
      <c r="Q28" s="85">
        <v>4361.3695917105179</v>
      </c>
      <c r="R28" s="85">
        <v>0</v>
      </c>
      <c r="S28" s="85">
        <v>0</v>
      </c>
      <c r="T28" s="85">
        <v>27.60869215464766</v>
      </c>
      <c r="U28" s="22">
        <v>10</v>
      </c>
      <c r="V28" s="21">
        <v>10</v>
      </c>
      <c r="W28" s="19" t="s">
        <v>37</v>
      </c>
      <c r="X28" s="84"/>
      <c r="Y28" s="85">
        <f t="shared" si="19"/>
        <v>7429.3032405735139</v>
      </c>
      <c r="Z28" s="85">
        <v>0</v>
      </c>
      <c r="AA28" s="85">
        <v>171.51091894143167</v>
      </c>
      <c r="AB28" s="85">
        <v>0</v>
      </c>
      <c r="AC28" s="85">
        <v>0</v>
      </c>
      <c r="AD28" s="85">
        <v>0</v>
      </c>
      <c r="AE28" s="85">
        <v>504.64006539738261</v>
      </c>
      <c r="AF28" s="85">
        <v>1044.8759114606482</v>
      </c>
      <c r="AG28" s="85">
        <v>4411.7511903495824</v>
      </c>
      <c r="AH28" s="85">
        <v>0</v>
      </c>
      <c r="AI28" s="85">
        <v>0</v>
      </c>
      <c r="AJ28" s="85">
        <v>1291.851088394465</v>
      </c>
      <c r="AK28" s="85">
        <v>0</v>
      </c>
      <c r="AL28" s="85">
        <v>0</v>
      </c>
      <c r="AM28" s="85">
        <v>4.6740660300038748</v>
      </c>
      <c r="AN28" s="85">
        <f t="shared" si="20"/>
        <v>19942.037482837546</v>
      </c>
      <c r="AO28" s="85">
        <v>18345.393800048081</v>
      </c>
      <c r="AP28" s="85">
        <v>1596.6436827894649</v>
      </c>
      <c r="AQ28" s="85">
        <f t="shared" si="21"/>
        <v>30129.410966136034</v>
      </c>
      <c r="AR28" s="85">
        <v>26363.645530272315</v>
      </c>
      <c r="AS28" s="85">
        <v>3765.7654358637187</v>
      </c>
      <c r="AT28" s="22">
        <v>10</v>
      </c>
    </row>
    <row r="29" spans="1:46" s="23" customFormat="1" ht="20.25" customHeight="1" x14ac:dyDescent="0.2">
      <c r="A29" s="83"/>
      <c r="B29" s="21"/>
      <c r="C29" s="19" t="s">
        <v>165</v>
      </c>
      <c r="D29" s="84"/>
      <c r="E29" s="85">
        <f t="shared" si="16"/>
        <v>59748.601131720141</v>
      </c>
      <c r="F29" s="85">
        <f t="shared" si="17"/>
        <v>11232.415224947257</v>
      </c>
      <c r="G29" s="85">
        <f t="shared" si="18"/>
        <v>5613.9559901054299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  <c r="O29" s="85">
        <v>56.724758244318693</v>
      </c>
      <c r="P29" s="85">
        <v>1518.3471097566066</v>
      </c>
      <c r="Q29" s="85">
        <v>4016.6044515494427</v>
      </c>
      <c r="R29" s="85">
        <v>0</v>
      </c>
      <c r="S29" s="85">
        <v>0</v>
      </c>
      <c r="T29" s="85">
        <v>22.27967055506177</v>
      </c>
      <c r="U29" s="22"/>
      <c r="V29" s="21"/>
      <c r="W29" s="19" t="s">
        <v>165</v>
      </c>
      <c r="X29" s="84"/>
      <c r="Y29" s="85">
        <f t="shared" si="19"/>
        <v>5618.4592348418273</v>
      </c>
      <c r="Z29" s="85">
        <v>0</v>
      </c>
      <c r="AA29" s="85">
        <v>107.29042542003016</v>
      </c>
      <c r="AB29" s="85">
        <v>0</v>
      </c>
      <c r="AC29" s="85">
        <v>0</v>
      </c>
      <c r="AD29" s="85">
        <v>0</v>
      </c>
      <c r="AE29" s="85">
        <v>399.73677822264409</v>
      </c>
      <c r="AF29" s="85">
        <v>416.45427079757081</v>
      </c>
      <c r="AG29" s="85">
        <v>3541.7302949129248</v>
      </c>
      <c r="AH29" s="85">
        <v>0</v>
      </c>
      <c r="AI29" s="85">
        <v>0</v>
      </c>
      <c r="AJ29" s="85">
        <v>1153.2417034886578</v>
      </c>
      <c r="AK29" s="85">
        <v>0</v>
      </c>
      <c r="AL29" s="85">
        <v>0</v>
      </c>
      <c r="AM29" s="85">
        <v>5.7619999999999998E-3</v>
      </c>
      <c r="AN29" s="85">
        <f t="shared" si="20"/>
        <v>18420.104760686871</v>
      </c>
      <c r="AO29" s="85">
        <v>16833.111793019838</v>
      </c>
      <c r="AP29" s="85">
        <v>1586.9929676670326</v>
      </c>
      <c r="AQ29" s="85">
        <f t="shared" si="21"/>
        <v>30096.081146086013</v>
      </c>
      <c r="AR29" s="85">
        <v>26335.492209317596</v>
      </c>
      <c r="AS29" s="85">
        <v>3760.5889367684163</v>
      </c>
      <c r="AT29" s="22"/>
    </row>
    <row r="30" spans="1:46" s="23" customFormat="1" ht="20.25" customHeight="1" x14ac:dyDescent="0.2">
      <c r="A30" s="83"/>
      <c r="B30" s="21">
        <v>11</v>
      </c>
      <c r="C30" s="19" t="s">
        <v>200</v>
      </c>
      <c r="D30" s="84"/>
      <c r="E30" s="85">
        <f t="shared" si="16"/>
        <v>46627.035046315672</v>
      </c>
      <c r="F30" s="85">
        <f t="shared" si="17"/>
        <v>12399.261176452183</v>
      </c>
      <c r="G30" s="85">
        <f t="shared" si="18"/>
        <v>6332.2677990705806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5">
        <v>0</v>
      </c>
      <c r="P30" s="85">
        <v>633.95975450319929</v>
      </c>
      <c r="Q30" s="85">
        <v>5624.0921060284927</v>
      </c>
      <c r="R30" s="85">
        <v>0</v>
      </c>
      <c r="S30" s="85">
        <v>0</v>
      </c>
      <c r="T30" s="85">
        <v>74.215938538888366</v>
      </c>
      <c r="U30" s="22">
        <v>11</v>
      </c>
      <c r="V30" s="21">
        <v>11</v>
      </c>
      <c r="W30" s="19" t="s">
        <v>167</v>
      </c>
      <c r="X30" s="84"/>
      <c r="Y30" s="85">
        <f t="shared" si="19"/>
        <v>6066.9933773816019</v>
      </c>
      <c r="Z30" s="85">
        <v>0</v>
      </c>
      <c r="AA30" s="85">
        <v>465.76903170543864</v>
      </c>
      <c r="AB30" s="85">
        <v>0</v>
      </c>
      <c r="AC30" s="85">
        <v>0</v>
      </c>
      <c r="AD30" s="85">
        <v>0</v>
      </c>
      <c r="AE30" s="85">
        <v>762.10197883228261</v>
      </c>
      <c r="AF30" s="85">
        <v>157.05534562962976</v>
      </c>
      <c r="AG30" s="85">
        <v>1423.8855691870301</v>
      </c>
      <c r="AH30" s="85">
        <v>936.10448690909141</v>
      </c>
      <c r="AI30" s="85">
        <v>0</v>
      </c>
      <c r="AJ30" s="85">
        <v>1732.6149160150776</v>
      </c>
      <c r="AK30" s="85">
        <v>0</v>
      </c>
      <c r="AL30" s="85">
        <v>583.077786603052</v>
      </c>
      <c r="AM30" s="85">
        <v>6.3842625000000002</v>
      </c>
      <c r="AN30" s="85">
        <f t="shared" si="20"/>
        <v>21807.655102829438</v>
      </c>
      <c r="AO30" s="85">
        <v>16170.23223690464</v>
      </c>
      <c r="AP30" s="85">
        <v>5637.4228659247983</v>
      </c>
      <c r="AQ30" s="85">
        <f t="shared" si="21"/>
        <v>12420.118767034051</v>
      </c>
      <c r="AR30" s="85">
        <v>11781.2949549893</v>
      </c>
      <c r="AS30" s="85">
        <v>638.82381204475132</v>
      </c>
      <c r="AT30" s="22">
        <v>11</v>
      </c>
    </row>
    <row r="31" spans="1:46" s="23" customFormat="1" ht="20.25" customHeight="1" x14ac:dyDescent="0.2">
      <c r="A31" s="83"/>
      <c r="B31" s="21"/>
      <c r="C31" s="19" t="s">
        <v>165</v>
      </c>
      <c r="D31" s="84"/>
      <c r="E31" s="85">
        <f t="shared" si="16"/>
        <v>42984.395908408609</v>
      </c>
      <c r="F31" s="85">
        <f t="shared" si="17"/>
        <v>10964.589829824978</v>
      </c>
      <c r="G31" s="85">
        <f t="shared" si="18"/>
        <v>5917.6270650287388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  <c r="M31" s="85">
        <v>0</v>
      </c>
      <c r="N31" s="85">
        <v>0</v>
      </c>
      <c r="O31" s="85">
        <v>0</v>
      </c>
      <c r="P31" s="85">
        <v>633.95975450319952</v>
      </c>
      <c r="Q31" s="85">
        <v>5238.0983108042647</v>
      </c>
      <c r="R31" s="85">
        <v>0</v>
      </c>
      <c r="S31" s="85">
        <v>0</v>
      </c>
      <c r="T31" s="85">
        <v>45.568999721275148</v>
      </c>
      <c r="U31" s="22"/>
      <c r="V31" s="21"/>
      <c r="W31" s="19" t="s">
        <v>165</v>
      </c>
      <c r="X31" s="84"/>
      <c r="Y31" s="85">
        <f t="shared" si="19"/>
        <v>5046.9627647962379</v>
      </c>
      <c r="Z31" s="85">
        <v>0</v>
      </c>
      <c r="AA31" s="85">
        <v>287.04642445647062</v>
      </c>
      <c r="AB31" s="85">
        <v>0</v>
      </c>
      <c r="AC31" s="85">
        <v>0</v>
      </c>
      <c r="AD31" s="85">
        <v>0</v>
      </c>
      <c r="AE31" s="85">
        <v>428.09627992525441</v>
      </c>
      <c r="AF31" s="85">
        <v>66.895692736911926</v>
      </c>
      <c r="AG31" s="85">
        <v>1155.1524203238989</v>
      </c>
      <c r="AH31" s="85">
        <v>893.36615888534357</v>
      </c>
      <c r="AI31" s="85">
        <v>0</v>
      </c>
      <c r="AJ31" s="85">
        <v>1626.9437393653066</v>
      </c>
      <c r="AK31" s="85">
        <v>0</v>
      </c>
      <c r="AL31" s="85">
        <v>583.077786603052</v>
      </c>
      <c r="AM31" s="85">
        <v>6.3842625000000002</v>
      </c>
      <c r="AN31" s="85">
        <f t="shared" si="20"/>
        <v>19730.662708961634</v>
      </c>
      <c r="AO31" s="85">
        <v>14117.223211430695</v>
      </c>
      <c r="AP31" s="85">
        <v>5613.4394975309388</v>
      </c>
      <c r="AQ31" s="85">
        <f t="shared" si="21"/>
        <v>12289.143369621996</v>
      </c>
      <c r="AR31" s="85">
        <v>11665.880662402473</v>
      </c>
      <c r="AS31" s="85">
        <v>623.2627072195221</v>
      </c>
      <c r="AT31" s="22"/>
    </row>
    <row r="32" spans="1:46" s="23" customFormat="1" ht="20.25" customHeight="1" x14ac:dyDescent="0.2">
      <c r="A32" s="83"/>
      <c r="B32" s="21">
        <v>12</v>
      </c>
      <c r="C32" s="19" t="s">
        <v>201</v>
      </c>
      <c r="D32" s="84"/>
      <c r="E32" s="85">
        <f t="shared" si="16"/>
        <v>34678.349547262616</v>
      </c>
      <c r="F32" s="85">
        <f t="shared" si="17"/>
        <v>13286.886245119415</v>
      </c>
      <c r="G32" s="85">
        <f t="shared" si="18"/>
        <v>8253.8312672616921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10.418457163977701</v>
      </c>
      <c r="Q32" s="85">
        <v>411.09229782475416</v>
      </c>
      <c r="R32" s="85">
        <v>0</v>
      </c>
      <c r="S32" s="85">
        <v>0</v>
      </c>
      <c r="T32" s="85">
        <v>7832.3205122729596</v>
      </c>
      <c r="U32" s="22" t="s">
        <v>202</v>
      </c>
      <c r="V32" s="21">
        <v>12</v>
      </c>
      <c r="W32" s="19" t="s">
        <v>168</v>
      </c>
      <c r="X32" s="84"/>
      <c r="Y32" s="85">
        <f t="shared" si="19"/>
        <v>5033.0549778577224</v>
      </c>
      <c r="Z32" s="85">
        <v>0</v>
      </c>
      <c r="AA32" s="85">
        <v>164.08988583877434</v>
      </c>
      <c r="AB32" s="85">
        <v>0</v>
      </c>
      <c r="AC32" s="85">
        <v>0</v>
      </c>
      <c r="AD32" s="85">
        <v>0</v>
      </c>
      <c r="AE32" s="85">
        <v>572.61399293005832</v>
      </c>
      <c r="AF32" s="85">
        <v>3653.8117504507959</v>
      </c>
      <c r="AG32" s="85">
        <v>477.50843873852887</v>
      </c>
      <c r="AH32" s="85">
        <v>71.111095611219895</v>
      </c>
      <c r="AI32" s="85">
        <v>0</v>
      </c>
      <c r="AJ32" s="85">
        <v>93.546165720960403</v>
      </c>
      <c r="AK32" s="85">
        <v>0</v>
      </c>
      <c r="AL32" s="85">
        <v>0</v>
      </c>
      <c r="AM32" s="85">
        <v>0.37364856738484864</v>
      </c>
      <c r="AN32" s="85">
        <f t="shared" si="20"/>
        <v>10122.248150428066</v>
      </c>
      <c r="AO32" s="85">
        <v>9622.6040692833758</v>
      </c>
      <c r="AP32" s="85">
        <v>499.64408114469006</v>
      </c>
      <c r="AQ32" s="85">
        <f t="shared" si="21"/>
        <v>11269.215151715138</v>
      </c>
      <c r="AR32" s="85">
        <v>10998.641288503941</v>
      </c>
      <c r="AS32" s="85">
        <v>270.57386321119691</v>
      </c>
      <c r="AT32" s="22" t="s">
        <v>202</v>
      </c>
    </row>
    <row r="33" spans="1:46" s="23" customFormat="1" ht="20.25" customHeight="1" x14ac:dyDescent="0.2">
      <c r="A33" s="83"/>
      <c r="B33" s="21"/>
      <c r="C33" s="19" t="s">
        <v>165</v>
      </c>
      <c r="D33" s="84"/>
      <c r="E33" s="85">
        <f t="shared" si="16"/>
        <v>30878.658248086584</v>
      </c>
      <c r="F33" s="85">
        <f t="shared" si="17"/>
        <v>11484.034455536726</v>
      </c>
      <c r="G33" s="85">
        <f t="shared" si="18"/>
        <v>8141.0617546034509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>
        <v>0</v>
      </c>
      <c r="P33" s="85">
        <v>10.418457163977701</v>
      </c>
      <c r="Q33" s="85">
        <v>407.47270632798643</v>
      </c>
      <c r="R33" s="85">
        <v>0</v>
      </c>
      <c r="S33" s="85">
        <v>0</v>
      </c>
      <c r="T33" s="85">
        <v>7723.1705911114868</v>
      </c>
      <c r="U33" s="22"/>
      <c r="V33" s="21"/>
      <c r="W33" s="19" t="s">
        <v>165</v>
      </c>
      <c r="X33" s="84"/>
      <c r="Y33" s="85">
        <f t="shared" si="19"/>
        <v>3342.9727009332751</v>
      </c>
      <c r="Z33" s="85">
        <v>0</v>
      </c>
      <c r="AA33" s="85">
        <v>81.579142104360415</v>
      </c>
      <c r="AB33" s="85">
        <v>0</v>
      </c>
      <c r="AC33" s="85">
        <v>0</v>
      </c>
      <c r="AD33" s="85">
        <v>0</v>
      </c>
      <c r="AE33" s="85">
        <v>390.77193379476699</v>
      </c>
      <c r="AF33" s="85">
        <v>2340.4601560342821</v>
      </c>
      <c r="AG33" s="85">
        <v>378.21651241638847</v>
      </c>
      <c r="AH33" s="85">
        <v>71.111095611219895</v>
      </c>
      <c r="AI33" s="85">
        <v>0</v>
      </c>
      <c r="AJ33" s="85">
        <v>80.636143402743841</v>
      </c>
      <c r="AK33" s="85">
        <v>0</v>
      </c>
      <c r="AL33" s="85">
        <v>0</v>
      </c>
      <c r="AM33" s="85">
        <v>0.19771756951351088</v>
      </c>
      <c r="AN33" s="85">
        <f t="shared" si="20"/>
        <v>8177.1278173065039</v>
      </c>
      <c r="AO33" s="85">
        <v>7715.9771063751377</v>
      </c>
      <c r="AP33" s="85">
        <v>461.15071093136612</v>
      </c>
      <c r="AQ33" s="85">
        <f t="shared" si="21"/>
        <v>11217.495975243353</v>
      </c>
      <c r="AR33" s="85">
        <v>10960.06853964111</v>
      </c>
      <c r="AS33" s="85">
        <v>257.42743560224409</v>
      </c>
      <c r="AT33" s="22"/>
    </row>
    <row r="34" spans="1:46" s="23" customFormat="1" ht="20.25" customHeight="1" x14ac:dyDescent="0.2">
      <c r="A34" s="83"/>
      <c r="B34" s="21">
        <v>13</v>
      </c>
      <c r="C34" s="19" t="s">
        <v>38</v>
      </c>
      <c r="D34" s="84"/>
      <c r="E34" s="85">
        <f t="shared" si="16"/>
        <v>6248.1216492575286</v>
      </c>
      <c r="F34" s="85">
        <f t="shared" si="17"/>
        <v>1974.2380321972878</v>
      </c>
      <c r="G34" s="85">
        <f t="shared" si="18"/>
        <v>504.23795318417046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0.36386144881799098</v>
      </c>
      <c r="Q34" s="85">
        <v>426.04636704499194</v>
      </c>
      <c r="R34" s="85">
        <v>0</v>
      </c>
      <c r="S34" s="85">
        <v>0</v>
      </c>
      <c r="T34" s="85">
        <v>77.827724690360554</v>
      </c>
      <c r="U34" s="22" t="s">
        <v>203</v>
      </c>
      <c r="V34" s="21">
        <v>13</v>
      </c>
      <c r="W34" s="19" t="s">
        <v>38</v>
      </c>
      <c r="X34" s="84"/>
      <c r="Y34" s="85">
        <f t="shared" si="19"/>
        <v>1470.0000790131173</v>
      </c>
      <c r="Z34" s="85">
        <v>0</v>
      </c>
      <c r="AA34" s="85">
        <v>280.47032808108747</v>
      </c>
      <c r="AB34" s="85">
        <v>0</v>
      </c>
      <c r="AC34" s="85">
        <v>0</v>
      </c>
      <c r="AD34" s="85">
        <v>0</v>
      </c>
      <c r="AE34" s="85">
        <v>374.6410391007712</v>
      </c>
      <c r="AF34" s="85">
        <v>139.78669718633427</v>
      </c>
      <c r="AG34" s="85">
        <v>65.604790541557392</v>
      </c>
      <c r="AH34" s="85">
        <v>0</v>
      </c>
      <c r="AI34" s="85">
        <v>0</v>
      </c>
      <c r="AJ34" s="85">
        <v>609.49684368477983</v>
      </c>
      <c r="AK34" s="85">
        <v>0</v>
      </c>
      <c r="AL34" s="85">
        <v>0</v>
      </c>
      <c r="AM34" s="85">
        <v>3.8041858723512098E-4</v>
      </c>
      <c r="AN34" s="85">
        <f t="shared" si="20"/>
        <v>3447.0049000528311</v>
      </c>
      <c r="AO34" s="85">
        <v>3387.2562070921117</v>
      </c>
      <c r="AP34" s="85">
        <v>59.748692960719382</v>
      </c>
      <c r="AQ34" s="85">
        <f t="shared" si="21"/>
        <v>826.87871700740948</v>
      </c>
      <c r="AR34" s="85">
        <v>769.08150764628112</v>
      </c>
      <c r="AS34" s="85">
        <v>57.797209361128367</v>
      </c>
      <c r="AT34" s="22" t="s">
        <v>203</v>
      </c>
    </row>
    <row r="35" spans="1:46" s="23" customFormat="1" ht="20.25" customHeight="1" x14ac:dyDescent="0.2">
      <c r="A35" s="83"/>
      <c r="B35" s="21"/>
      <c r="C35" s="19" t="s">
        <v>165</v>
      </c>
      <c r="D35" s="84"/>
      <c r="E35" s="85">
        <f t="shared" si="16"/>
        <v>5062.3959775043904</v>
      </c>
      <c r="F35" s="85">
        <f t="shared" si="17"/>
        <v>1547.2996256713761</v>
      </c>
      <c r="G35" s="85">
        <f t="shared" si="18"/>
        <v>467.07198851009912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5">
        <v>0.36386144881799098</v>
      </c>
      <c r="Q35" s="85">
        <v>388.88040237092054</v>
      </c>
      <c r="R35" s="85">
        <v>0</v>
      </c>
      <c r="S35" s="85">
        <v>0</v>
      </c>
      <c r="T35" s="85">
        <v>77.827724690360554</v>
      </c>
      <c r="U35" s="22"/>
      <c r="V35" s="21"/>
      <c r="W35" s="19" t="s">
        <v>165</v>
      </c>
      <c r="X35" s="84"/>
      <c r="Y35" s="85">
        <f t="shared" si="19"/>
        <v>1080.227637161277</v>
      </c>
      <c r="Z35" s="85">
        <v>0</v>
      </c>
      <c r="AA35" s="85">
        <v>125.12129441797562</v>
      </c>
      <c r="AB35" s="85">
        <v>0</v>
      </c>
      <c r="AC35" s="85">
        <v>0</v>
      </c>
      <c r="AD35" s="85">
        <v>0</v>
      </c>
      <c r="AE35" s="85">
        <v>258.34571530096144</v>
      </c>
      <c r="AF35" s="85">
        <v>84.724047824728402</v>
      </c>
      <c r="AG35" s="85">
        <v>54.896837686000126</v>
      </c>
      <c r="AH35" s="85">
        <v>0</v>
      </c>
      <c r="AI35" s="85">
        <v>0</v>
      </c>
      <c r="AJ35" s="85">
        <v>557.13936151302414</v>
      </c>
      <c r="AK35" s="85">
        <v>0</v>
      </c>
      <c r="AL35" s="85">
        <v>0</v>
      </c>
      <c r="AM35" s="85">
        <v>3.8041858723512098E-4</v>
      </c>
      <c r="AN35" s="85">
        <f t="shared" si="20"/>
        <v>2703.1833629331813</v>
      </c>
      <c r="AO35" s="85">
        <v>2669.0180776424395</v>
      </c>
      <c r="AP35" s="85">
        <v>34.165285290741849</v>
      </c>
      <c r="AQ35" s="85">
        <f t="shared" si="21"/>
        <v>811.91298889983284</v>
      </c>
      <c r="AR35" s="85">
        <v>754.51889237857131</v>
      </c>
      <c r="AS35" s="85">
        <v>57.394096521261503</v>
      </c>
      <c r="AT35" s="22"/>
    </row>
    <row r="36" spans="1:46" s="23" customFormat="1" ht="20.25" customHeight="1" x14ac:dyDescent="0.2">
      <c r="A36" s="83"/>
      <c r="B36" s="21">
        <v>14</v>
      </c>
      <c r="C36" s="19" t="s">
        <v>204</v>
      </c>
      <c r="D36" s="84"/>
      <c r="E36" s="85">
        <f t="shared" si="16"/>
        <v>121926.09444546538</v>
      </c>
      <c r="F36" s="85">
        <f t="shared" si="17"/>
        <v>21524.83757625967</v>
      </c>
      <c r="G36" s="85">
        <f t="shared" si="18"/>
        <v>7686.0181537492881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5">
        <v>147.73318722372122</v>
      </c>
      <c r="P36" s="85">
        <v>582.45175097600747</v>
      </c>
      <c r="Q36" s="85">
        <v>6489.9676922739718</v>
      </c>
      <c r="R36" s="85">
        <v>0</v>
      </c>
      <c r="S36" s="85">
        <v>36.198318749999999</v>
      </c>
      <c r="T36" s="85">
        <v>429.66720452558741</v>
      </c>
      <c r="U36" s="22" t="s">
        <v>205</v>
      </c>
      <c r="V36" s="21">
        <v>14</v>
      </c>
      <c r="W36" s="19" t="s">
        <v>169</v>
      </c>
      <c r="X36" s="84"/>
      <c r="Y36" s="85">
        <f t="shared" si="19"/>
        <v>13838.81942251038</v>
      </c>
      <c r="Z36" s="85">
        <v>0</v>
      </c>
      <c r="AA36" s="85">
        <v>254.12067380041188</v>
      </c>
      <c r="AB36" s="85">
        <v>0</v>
      </c>
      <c r="AC36" s="85">
        <v>0</v>
      </c>
      <c r="AD36" s="85">
        <v>0</v>
      </c>
      <c r="AE36" s="85">
        <v>326.02887088442054</v>
      </c>
      <c r="AF36" s="85">
        <v>393.16245071569557</v>
      </c>
      <c r="AG36" s="85">
        <v>946.04886647695787</v>
      </c>
      <c r="AH36" s="85">
        <v>8867.4916667434845</v>
      </c>
      <c r="AI36" s="85">
        <v>430.51347774956315</v>
      </c>
      <c r="AJ36" s="85">
        <v>1464.9845439369085</v>
      </c>
      <c r="AK36" s="85">
        <v>0</v>
      </c>
      <c r="AL36" s="85">
        <v>774.92413585189615</v>
      </c>
      <c r="AM36" s="85">
        <v>381.54473635104233</v>
      </c>
      <c r="AN36" s="85">
        <f t="shared" si="20"/>
        <v>93274.604518663677</v>
      </c>
      <c r="AO36" s="85">
        <v>30579.865268827842</v>
      </c>
      <c r="AP36" s="85">
        <v>62694.739249835839</v>
      </c>
      <c r="AQ36" s="85">
        <f t="shared" si="21"/>
        <v>7126.6523505420319</v>
      </c>
      <c r="AR36" s="85">
        <v>6447.6426812082827</v>
      </c>
      <c r="AS36" s="85">
        <v>679.00966933374934</v>
      </c>
      <c r="AT36" s="22" t="s">
        <v>205</v>
      </c>
    </row>
    <row r="37" spans="1:46" s="23" customFormat="1" ht="20.25" customHeight="1" x14ac:dyDescent="0.2">
      <c r="A37" s="83"/>
      <c r="B37" s="21"/>
      <c r="C37" s="19" t="s">
        <v>165</v>
      </c>
      <c r="D37" s="84"/>
      <c r="E37" s="85">
        <f t="shared" si="16"/>
        <v>119974.75258800792</v>
      </c>
      <c r="F37" s="85">
        <f t="shared" si="17"/>
        <v>21034.285430028223</v>
      </c>
      <c r="G37" s="85">
        <f t="shared" si="18"/>
        <v>7627.5469419214833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147.73318722372122</v>
      </c>
      <c r="P37" s="85">
        <v>567.73193930672653</v>
      </c>
      <c r="Q37" s="85">
        <v>6446.2162921154486</v>
      </c>
      <c r="R37" s="85">
        <v>0</v>
      </c>
      <c r="S37" s="85">
        <v>36.198318749999999</v>
      </c>
      <c r="T37" s="85">
        <v>429.66720452558735</v>
      </c>
      <c r="U37" s="22"/>
      <c r="V37" s="21"/>
      <c r="W37" s="19" t="s">
        <v>165</v>
      </c>
      <c r="X37" s="84"/>
      <c r="Y37" s="85">
        <f t="shared" si="19"/>
        <v>13406.738488106739</v>
      </c>
      <c r="Z37" s="85">
        <v>0</v>
      </c>
      <c r="AA37" s="85">
        <v>168.72837015491828</v>
      </c>
      <c r="AB37" s="85">
        <v>0</v>
      </c>
      <c r="AC37" s="85">
        <v>0</v>
      </c>
      <c r="AD37" s="85">
        <v>0</v>
      </c>
      <c r="AE37" s="85">
        <v>285.96258108043827</v>
      </c>
      <c r="AF37" s="85">
        <v>300.91598180401928</v>
      </c>
      <c r="AG37" s="85">
        <v>823.96795017423187</v>
      </c>
      <c r="AH37" s="85">
        <v>8867.4916667434845</v>
      </c>
      <c r="AI37" s="85">
        <v>430.51347774956315</v>
      </c>
      <c r="AJ37" s="85">
        <v>1372.689588197145</v>
      </c>
      <c r="AK37" s="85">
        <v>0</v>
      </c>
      <c r="AL37" s="85">
        <v>774.92413585189615</v>
      </c>
      <c r="AM37" s="85">
        <v>381.54473635104239</v>
      </c>
      <c r="AN37" s="85">
        <f t="shared" si="20"/>
        <v>91854.026818186496</v>
      </c>
      <c r="AO37" s="85">
        <v>29209.266448817139</v>
      </c>
      <c r="AP37" s="85">
        <v>62644.760369369353</v>
      </c>
      <c r="AQ37" s="85">
        <f t="shared" si="21"/>
        <v>7086.4403397931983</v>
      </c>
      <c r="AR37" s="85">
        <v>6414.6926366942389</v>
      </c>
      <c r="AS37" s="85">
        <v>671.74770309895962</v>
      </c>
      <c r="AT37" s="22"/>
    </row>
    <row r="38" spans="1:46" s="23" customFormat="1" ht="20.25" customHeight="1" x14ac:dyDescent="0.2">
      <c r="A38" s="83"/>
      <c r="B38" s="21">
        <v>15</v>
      </c>
      <c r="C38" s="19" t="s">
        <v>206</v>
      </c>
      <c r="D38" s="84"/>
      <c r="E38" s="85">
        <f t="shared" si="16"/>
        <v>27316.239387604801</v>
      </c>
      <c r="F38" s="85">
        <f t="shared" si="17"/>
        <v>8391.3306474677102</v>
      </c>
      <c r="G38" s="85">
        <f t="shared" si="18"/>
        <v>5544.2342597940769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81.382717255693393</v>
      </c>
      <c r="P38" s="85">
        <v>304.64831778256939</v>
      </c>
      <c r="Q38" s="85">
        <v>5158.2032247558145</v>
      </c>
      <c r="R38" s="85">
        <v>0</v>
      </c>
      <c r="S38" s="85">
        <v>0</v>
      </c>
      <c r="T38" s="85">
        <v>0</v>
      </c>
      <c r="U38" s="22" t="s">
        <v>207</v>
      </c>
      <c r="V38" s="21">
        <v>15</v>
      </c>
      <c r="W38" s="19" t="s">
        <v>170</v>
      </c>
      <c r="X38" s="84"/>
      <c r="Y38" s="85">
        <f t="shared" si="19"/>
        <v>2847.0963876736332</v>
      </c>
      <c r="Z38" s="85">
        <v>0</v>
      </c>
      <c r="AA38" s="85">
        <v>306.02900373586874</v>
      </c>
      <c r="AB38" s="85">
        <v>0</v>
      </c>
      <c r="AC38" s="85">
        <v>0</v>
      </c>
      <c r="AD38" s="85">
        <v>0</v>
      </c>
      <c r="AE38" s="85">
        <v>378.64226889245299</v>
      </c>
      <c r="AF38" s="85">
        <v>40.651589189551643</v>
      </c>
      <c r="AG38" s="85">
        <v>274.2654623131009</v>
      </c>
      <c r="AH38" s="85">
        <v>5.50517818441024E-3</v>
      </c>
      <c r="AI38" s="85">
        <v>0</v>
      </c>
      <c r="AJ38" s="85">
        <v>1847.3789287464356</v>
      </c>
      <c r="AK38" s="85">
        <v>0</v>
      </c>
      <c r="AL38" s="85">
        <v>0</v>
      </c>
      <c r="AM38" s="85">
        <v>0.12362961803890793</v>
      </c>
      <c r="AN38" s="85">
        <f t="shared" si="20"/>
        <v>17179.617536622562</v>
      </c>
      <c r="AO38" s="85">
        <v>17007.080841145897</v>
      </c>
      <c r="AP38" s="85">
        <v>172.53669547666505</v>
      </c>
      <c r="AQ38" s="85">
        <f t="shared" si="21"/>
        <v>1745.2912035145259</v>
      </c>
      <c r="AR38" s="85">
        <v>1593.4932869044319</v>
      </c>
      <c r="AS38" s="85">
        <v>151.79791661009395</v>
      </c>
      <c r="AT38" s="22" t="s">
        <v>207</v>
      </c>
    </row>
    <row r="39" spans="1:46" s="23" customFormat="1" ht="20.25" customHeight="1" x14ac:dyDescent="0.2">
      <c r="A39" s="83"/>
      <c r="B39" s="35"/>
      <c r="C39" s="19" t="s">
        <v>165</v>
      </c>
      <c r="D39" s="84"/>
      <c r="E39" s="85">
        <f t="shared" si="16"/>
        <v>22919.918592613751</v>
      </c>
      <c r="F39" s="85">
        <f t="shared" si="17"/>
        <v>7314.9681061756728</v>
      </c>
      <c r="G39" s="85">
        <f t="shared" si="18"/>
        <v>5064.2512885726483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85">
        <v>81.382717255693393</v>
      </c>
      <c r="P39" s="85">
        <v>304.64831778256939</v>
      </c>
      <c r="Q39" s="85">
        <v>4678.2202535343858</v>
      </c>
      <c r="R39" s="85">
        <v>0</v>
      </c>
      <c r="S39" s="85">
        <v>0</v>
      </c>
      <c r="T39" s="85">
        <v>0</v>
      </c>
      <c r="U39" s="22"/>
      <c r="V39" s="35"/>
      <c r="W39" s="19" t="s">
        <v>165</v>
      </c>
      <c r="X39" s="84"/>
      <c r="Y39" s="85">
        <f t="shared" si="19"/>
        <v>2250.7168176030245</v>
      </c>
      <c r="Z39" s="85">
        <v>0</v>
      </c>
      <c r="AA39" s="85">
        <v>116.32325815596549</v>
      </c>
      <c r="AB39" s="85">
        <v>0</v>
      </c>
      <c r="AC39" s="85">
        <v>0</v>
      </c>
      <c r="AD39" s="85">
        <v>0</v>
      </c>
      <c r="AE39" s="85">
        <v>256.11362818297079</v>
      </c>
      <c r="AF39" s="85">
        <v>20.055345140638721</v>
      </c>
      <c r="AG39" s="85">
        <v>225.72952601670966</v>
      </c>
      <c r="AH39" s="85">
        <v>5.50517818441024E-3</v>
      </c>
      <c r="AI39" s="85">
        <v>0</v>
      </c>
      <c r="AJ39" s="85">
        <v>1632.4339842563143</v>
      </c>
      <c r="AK39" s="85">
        <v>0</v>
      </c>
      <c r="AL39" s="85">
        <v>0</v>
      </c>
      <c r="AM39" s="85">
        <v>5.557067224121523E-2</v>
      </c>
      <c r="AN39" s="85">
        <f t="shared" si="20"/>
        <v>13883.198867087463</v>
      </c>
      <c r="AO39" s="85">
        <v>13723.196128165291</v>
      </c>
      <c r="AP39" s="85">
        <v>160.00273892217228</v>
      </c>
      <c r="AQ39" s="85">
        <f t="shared" si="21"/>
        <v>1721.7516193506167</v>
      </c>
      <c r="AR39" s="85">
        <v>1570.3932297674148</v>
      </c>
      <c r="AS39" s="85">
        <v>151.35838958320193</v>
      </c>
      <c r="AT39" s="22"/>
    </row>
    <row r="40" spans="1:46" s="23" customFormat="1" ht="20.25" customHeight="1" x14ac:dyDescent="0.2">
      <c r="A40" s="83"/>
      <c r="B40" s="21">
        <v>16</v>
      </c>
      <c r="C40" s="19" t="s">
        <v>208</v>
      </c>
      <c r="D40" s="84"/>
      <c r="E40" s="85">
        <f t="shared" si="16"/>
        <v>1953036.3899744467</v>
      </c>
      <c r="F40" s="85">
        <f t="shared" si="17"/>
        <v>1724256.2435121026</v>
      </c>
      <c r="G40" s="85">
        <f t="shared" si="18"/>
        <v>80153.609333747983</v>
      </c>
      <c r="H40" s="85">
        <v>22303.248452427073</v>
      </c>
      <c r="I40" s="85">
        <v>5569.3791204173867</v>
      </c>
      <c r="J40" s="85">
        <v>5233.6575281999994</v>
      </c>
      <c r="K40" s="85">
        <v>974.81176196800084</v>
      </c>
      <c r="L40" s="85">
        <v>0</v>
      </c>
      <c r="M40" s="85">
        <v>411.54233003164012</v>
      </c>
      <c r="N40" s="85">
        <v>0</v>
      </c>
      <c r="O40" s="85">
        <v>4419.6778490715669</v>
      </c>
      <c r="P40" s="85">
        <v>19846.17476498563</v>
      </c>
      <c r="Q40" s="85">
        <v>20705.594438193886</v>
      </c>
      <c r="R40" s="85">
        <v>0</v>
      </c>
      <c r="S40" s="85">
        <v>0.79244613195157898</v>
      </c>
      <c r="T40" s="85">
        <v>688.73064232084596</v>
      </c>
      <c r="U40" s="22" t="s">
        <v>209</v>
      </c>
      <c r="V40" s="21">
        <v>16</v>
      </c>
      <c r="W40" s="19" t="s">
        <v>171</v>
      </c>
      <c r="X40" s="84"/>
      <c r="Y40" s="85">
        <f t="shared" si="19"/>
        <v>1644102.6341783546</v>
      </c>
      <c r="Z40" s="85">
        <v>1684.491105072746</v>
      </c>
      <c r="AA40" s="85">
        <v>128.25432096535053</v>
      </c>
      <c r="AB40" s="85">
        <v>0</v>
      </c>
      <c r="AC40" s="85">
        <v>786316.75344493031</v>
      </c>
      <c r="AD40" s="85">
        <v>421032.39081499167</v>
      </c>
      <c r="AE40" s="85">
        <v>25811.363268870984</v>
      </c>
      <c r="AF40" s="85">
        <v>5432.8348460854149</v>
      </c>
      <c r="AG40" s="85">
        <v>4842.0798708691964</v>
      </c>
      <c r="AH40" s="85">
        <v>27353.977406743754</v>
      </c>
      <c r="AI40" s="85">
        <v>15265.578677906235</v>
      </c>
      <c r="AJ40" s="85">
        <v>182719.55125184951</v>
      </c>
      <c r="AK40" s="85">
        <v>168503.8032445891</v>
      </c>
      <c r="AL40" s="85">
        <v>4270.5566144619261</v>
      </c>
      <c r="AM40" s="85">
        <v>740.99931101866719</v>
      </c>
      <c r="AN40" s="85">
        <f t="shared" si="20"/>
        <v>182207.32670702977</v>
      </c>
      <c r="AO40" s="85">
        <v>118841.42399928116</v>
      </c>
      <c r="AP40" s="85">
        <v>63365.90270774861</v>
      </c>
      <c r="AQ40" s="85">
        <f t="shared" si="21"/>
        <v>46572.819755314478</v>
      </c>
      <c r="AR40" s="85">
        <v>43916.612032273384</v>
      </c>
      <c r="AS40" s="85">
        <v>2656.2077230410969</v>
      </c>
      <c r="AT40" s="22" t="s">
        <v>209</v>
      </c>
    </row>
    <row r="41" spans="1:46" s="23" customFormat="1" ht="20.25" customHeight="1" x14ac:dyDescent="0.2">
      <c r="A41" s="83"/>
      <c r="B41" s="21"/>
      <c r="C41" s="19" t="s">
        <v>165</v>
      </c>
      <c r="D41" s="84"/>
      <c r="E41" s="85">
        <f t="shared" si="16"/>
        <v>1950737.6356968703</v>
      </c>
      <c r="F41" s="85">
        <f t="shared" si="17"/>
        <v>1723446.2396266554</v>
      </c>
      <c r="G41" s="85">
        <f t="shared" si="18"/>
        <v>79939.136219150576</v>
      </c>
      <c r="H41" s="85">
        <v>22303.248452427073</v>
      </c>
      <c r="I41" s="85">
        <v>5569.3791204173867</v>
      </c>
      <c r="J41" s="85">
        <v>5233.6575281999994</v>
      </c>
      <c r="K41" s="85">
        <v>974.81176196800072</v>
      </c>
      <c r="L41" s="85">
        <v>0</v>
      </c>
      <c r="M41" s="85">
        <v>411.54233003164012</v>
      </c>
      <c r="N41" s="85">
        <v>0</v>
      </c>
      <c r="O41" s="85">
        <v>4419.6778490715687</v>
      </c>
      <c r="P41" s="85">
        <v>19838.704007450109</v>
      </c>
      <c r="Q41" s="85">
        <v>20498.596967497437</v>
      </c>
      <c r="R41" s="85">
        <v>0</v>
      </c>
      <c r="S41" s="85">
        <v>0.79244613195157898</v>
      </c>
      <c r="T41" s="85">
        <v>688.72575595543003</v>
      </c>
      <c r="U41" s="22"/>
      <c r="V41" s="21"/>
      <c r="W41" s="19" t="s">
        <v>165</v>
      </c>
      <c r="X41" s="84"/>
      <c r="Y41" s="85">
        <f t="shared" si="19"/>
        <v>1643507.1034075047</v>
      </c>
      <c r="Z41" s="85">
        <v>1684.491105072746</v>
      </c>
      <c r="AA41" s="85">
        <v>94.593762703648252</v>
      </c>
      <c r="AB41" s="85">
        <v>0</v>
      </c>
      <c r="AC41" s="85">
        <v>786316.75344493031</v>
      </c>
      <c r="AD41" s="85">
        <v>421032.39081499167</v>
      </c>
      <c r="AE41" s="85">
        <v>25748.361519868755</v>
      </c>
      <c r="AF41" s="85">
        <v>5387.4586602671234</v>
      </c>
      <c r="AG41" s="85">
        <v>4605.1590841229308</v>
      </c>
      <c r="AH41" s="85">
        <v>27353.977406743757</v>
      </c>
      <c r="AI41" s="85">
        <v>15265.578677906235</v>
      </c>
      <c r="AJ41" s="85">
        <v>182502.97976082828</v>
      </c>
      <c r="AK41" s="85">
        <v>168503.8032445891</v>
      </c>
      <c r="AL41" s="85">
        <v>4270.5566144619261</v>
      </c>
      <c r="AM41" s="85">
        <v>740.99931101866707</v>
      </c>
      <c r="AN41" s="85">
        <f t="shared" si="20"/>
        <v>180837.12666788994</v>
      </c>
      <c r="AO41" s="85">
        <v>117475.98516560148</v>
      </c>
      <c r="AP41" s="85">
        <v>63361.141502288461</v>
      </c>
      <c r="AQ41" s="85">
        <f t="shared" si="21"/>
        <v>46454.269402324942</v>
      </c>
      <c r="AR41" s="85">
        <v>43801.964123308651</v>
      </c>
      <c r="AS41" s="85">
        <v>2652.3052790162878</v>
      </c>
      <c r="AT41" s="22"/>
    </row>
    <row r="42" spans="1:46" s="23" customFormat="1" ht="20.25" customHeight="1" x14ac:dyDescent="0.2">
      <c r="A42" s="83"/>
      <c r="B42" s="21">
        <v>17</v>
      </c>
      <c r="C42" s="19" t="s">
        <v>210</v>
      </c>
      <c r="D42" s="84"/>
      <c r="E42" s="85">
        <f t="shared" si="16"/>
        <v>505121.19643024268</v>
      </c>
      <c r="F42" s="85">
        <f t="shared" si="17"/>
        <v>464679.61280621192</v>
      </c>
      <c r="G42" s="85">
        <f t="shared" si="18"/>
        <v>221974.83461079883</v>
      </c>
      <c r="H42" s="85">
        <v>180457.69802383787</v>
      </c>
      <c r="I42" s="85">
        <v>1210.3582648704346</v>
      </c>
      <c r="J42" s="85">
        <v>5944.0138668</v>
      </c>
      <c r="K42" s="85">
        <v>16518.493041639143</v>
      </c>
      <c r="L42" s="85">
        <v>4281.9050665631439</v>
      </c>
      <c r="M42" s="85">
        <v>0</v>
      </c>
      <c r="N42" s="85">
        <v>0</v>
      </c>
      <c r="O42" s="85">
        <v>2829.7128257818563</v>
      </c>
      <c r="P42" s="85">
        <v>6830.142231166149</v>
      </c>
      <c r="Q42" s="85">
        <v>3890.3475194933344</v>
      </c>
      <c r="R42" s="85">
        <v>0</v>
      </c>
      <c r="S42" s="85">
        <v>0</v>
      </c>
      <c r="T42" s="85">
        <v>12.163770646867651</v>
      </c>
      <c r="U42" s="22" t="s">
        <v>211</v>
      </c>
      <c r="V42" s="21">
        <v>17</v>
      </c>
      <c r="W42" s="19" t="s">
        <v>172</v>
      </c>
      <c r="X42" s="84"/>
      <c r="Y42" s="85">
        <f t="shared" si="19"/>
        <v>242704.77819541312</v>
      </c>
      <c r="Z42" s="85">
        <v>0</v>
      </c>
      <c r="AA42" s="85">
        <v>30.594022414478108</v>
      </c>
      <c r="AB42" s="85">
        <v>0</v>
      </c>
      <c r="AC42" s="85">
        <v>5930.8926217612052</v>
      </c>
      <c r="AD42" s="85">
        <v>5060.5585583115599</v>
      </c>
      <c r="AE42" s="85">
        <v>990.1584310731422</v>
      </c>
      <c r="AF42" s="85">
        <v>1462.5156107353921</v>
      </c>
      <c r="AG42" s="85">
        <v>12257.005383755568</v>
      </c>
      <c r="AH42" s="85">
        <v>8052.3430370860351</v>
      </c>
      <c r="AI42" s="85">
        <v>0</v>
      </c>
      <c r="AJ42" s="85">
        <v>9059.0294177589822</v>
      </c>
      <c r="AK42" s="85">
        <v>198050.12043397932</v>
      </c>
      <c r="AL42" s="85">
        <v>1564.6503083641383</v>
      </c>
      <c r="AM42" s="85">
        <v>246.91037017332127</v>
      </c>
      <c r="AN42" s="85">
        <f t="shared" si="20"/>
        <v>39475.516752501557</v>
      </c>
      <c r="AO42" s="85">
        <v>13384.120183074079</v>
      </c>
      <c r="AP42" s="85">
        <v>26091.396569427478</v>
      </c>
      <c r="AQ42" s="85">
        <f t="shared" si="21"/>
        <v>966.06687152920426</v>
      </c>
      <c r="AR42" s="85">
        <v>851.65243099000907</v>
      </c>
      <c r="AS42" s="85">
        <v>114.41444053919525</v>
      </c>
      <c r="AT42" s="22" t="s">
        <v>211</v>
      </c>
    </row>
    <row r="43" spans="1:46" s="23" customFormat="1" ht="20.25" customHeight="1" x14ac:dyDescent="0.2">
      <c r="A43" s="83"/>
      <c r="B43" s="21"/>
      <c r="C43" s="19" t="s">
        <v>165</v>
      </c>
      <c r="D43" s="84"/>
      <c r="E43" s="85">
        <f t="shared" si="16"/>
        <v>500149.59159015573</v>
      </c>
      <c r="F43" s="85">
        <f t="shared" si="17"/>
        <v>460598.77149727603</v>
      </c>
      <c r="G43" s="85">
        <f t="shared" si="18"/>
        <v>221448.91265062577</v>
      </c>
      <c r="H43" s="85">
        <v>180457.69802383787</v>
      </c>
      <c r="I43" s="85">
        <v>1210.3582648704346</v>
      </c>
      <c r="J43" s="85">
        <v>5944.0138668</v>
      </c>
      <c r="K43" s="85">
        <v>16518.493041639143</v>
      </c>
      <c r="L43" s="85">
        <v>4281.9050665631439</v>
      </c>
      <c r="M43" s="85">
        <v>0</v>
      </c>
      <c r="N43" s="85">
        <v>0</v>
      </c>
      <c r="O43" s="85">
        <v>2829.7128257818563</v>
      </c>
      <c r="P43" s="85">
        <v>6830.142231166149</v>
      </c>
      <c r="Q43" s="85">
        <v>3366.5116451678437</v>
      </c>
      <c r="R43" s="85">
        <v>0</v>
      </c>
      <c r="S43" s="85">
        <v>0</v>
      </c>
      <c r="T43" s="85">
        <v>10.077684799340055</v>
      </c>
      <c r="U43" s="22"/>
      <c r="V43" s="21"/>
      <c r="W43" s="19" t="s">
        <v>165</v>
      </c>
      <c r="X43" s="84"/>
      <c r="Y43" s="85">
        <f t="shared" si="19"/>
        <v>239149.85884665023</v>
      </c>
      <c r="Z43" s="85">
        <v>0</v>
      </c>
      <c r="AA43" s="85">
        <v>26.582022814544441</v>
      </c>
      <c r="AB43" s="85">
        <v>0</v>
      </c>
      <c r="AC43" s="85">
        <v>5930.8926217612052</v>
      </c>
      <c r="AD43" s="85">
        <v>5060.5585583115599</v>
      </c>
      <c r="AE43" s="85">
        <v>812.5304988950561</v>
      </c>
      <c r="AF43" s="85">
        <v>1126.8331733233204</v>
      </c>
      <c r="AG43" s="85">
        <v>9322.6692966310493</v>
      </c>
      <c r="AH43" s="85">
        <v>8052.3430370860351</v>
      </c>
      <c r="AI43" s="85">
        <v>0</v>
      </c>
      <c r="AJ43" s="85">
        <v>9036.3800136463942</v>
      </c>
      <c r="AK43" s="85">
        <v>198050.12043397932</v>
      </c>
      <c r="AL43" s="85">
        <v>1564.6503083641383</v>
      </c>
      <c r="AM43" s="85">
        <v>166.29888183763637</v>
      </c>
      <c r="AN43" s="85">
        <f t="shared" si="20"/>
        <v>38584.753221350489</v>
      </c>
      <c r="AO43" s="85">
        <v>12495.013204346831</v>
      </c>
      <c r="AP43" s="85">
        <v>26089.740017003656</v>
      </c>
      <c r="AQ43" s="85">
        <f t="shared" si="21"/>
        <v>966.06687152920438</v>
      </c>
      <c r="AR43" s="85">
        <v>851.65243099000918</v>
      </c>
      <c r="AS43" s="85">
        <v>114.41444053919523</v>
      </c>
      <c r="AT43" s="22"/>
    </row>
    <row r="44" spans="1:46" s="23" customFormat="1" ht="20.25" customHeight="1" x14ac:dyDescent="0.2">
      <c r="A44" s="83"/>
      <c r="B44" s="21">
        <v>18</v>
      </c>
      <c r="C44" s="19" t="s">
        <v>212</v>
      </c>
      <c r="D44" s="84"/>
      <c r="E44" s="85">
        <f t="shared" si="16"/>
        <v>129748.31501822645</v>
      </c>
      <c r="F44" s="85">
        <f t="shared" si="17"/>
        <v>25473.779850753162</v>
      </c>
      <c r="G44" s="85">
        <f t="shared" si="18"/>
        <v>16422.963111955269</v>
      </c>
      <c r="H44" s="85">
        <v>6094.0444603730793</v>
      </c>
      <c r="I44" s="85">
        <v>561.96046312139651</v>
      </c>
      <c r="J44" s="85">
        <v>0</v>
      </c>
      <c r="K44" s="85">
        <v>0</v>
      </c>
      <c r="L44" s="85">
        <v>0</v>
      </c>
      <c r="M44" s="85">
        <v>0</v>
      </c>
      <c r="N44" s="85">
        <v>0</v>
      </c>
      <c r="O44" s="85">
        <v>1146.9475158583734</v>
      </c>
      <c r="P44" s="85">
        <v>2311.2746153831349</v>
      </c>
      <c r="Q44" s="85">
        <v>6098.2367023883489</v>
      </c>
      <c r="R44" s="85">
        <v>0</v>
      </c>
      <c r="S44" s="85">
        <v>32.535954520795698</v>
      </c>
      <c r="T44" s="85">
        <v>177.96340031014083</v>
      </c>
      <c r="U44" s="22" t="s">
        <v>213</v>
      </c>
      <c r="V44" s="21">
        <v>18</v>
      </c>
      <c r="W44" s="19" t="s">
        <v>173</v>
      </c>
      <c r="X44" s="84"/>
      <c r="Y44" s="85">
        <f t="shared" si="19"/>
        <v>9050.8167387978956</v>
      </c>
      <c r="Z44" s="85">
        <v>0</v>
      </c>
      <c r="AA44" s="85">
        <v>309.70815424079666</v>
      </c>
      <c r="AB44" s="85">
        <v>0</v>
      </c>
      <c r="AC44" s="85">
        <v>2668.3085372141791</v>
      </c>
      <c r="AD44" s="85">
        <v>0</v>
      </c>
      <c r="AE44" s="85">
        <v>615.23651093910428</v>
      </c>
      <c r="AF44" s="85">
        <v>324.71927376231866</v>
      </c>
      <c r="AG44" s="85">
        <v>1842.2260328269936</v>
      </c>
      <c r="AH44" s="85">
        <v>104.54148804799183</v>
      </c>
      <c r="AI44" s="85">
        <v>0</v>
      </c>
      <c r="AJ44" s="85">
        <v>2441.0936945237913</v>
      </c>
      <c r="AK44" s="85">
        <v>719.09158641430918</v>
      </c>
      <c r="AL44" s="85">
        <v>0</v>
      </c>
      <c r="AM44" s="85">
        <v>25.891460828409844</v>
      </c>
      <c r="AN44" s="85">
        <f t="shared" si="20"/>
        <v>92067.715348989746</v>
      </c>
      <c r="AO44" s="85">
        <v>58808.415946029738</v>
      </c>
      <c r="AP44" s="85">
        <v>33259.299402960009</v>
      </c>
      <c r="AQ44" s="85">
        <f t="shared" si="21"/>
        <v>12206.819818483551</v>
      </c>
      <c r="AR44" s="85">
        <v>11504.968144503413</v>
      </c>
      <c r="AS44" s="85">
        <v>701.85167398013812</v>
      </c>
      <c r="AT44" s="22" t="s">
        <v>213</v>
      </c>
    </row>
    <row r="45" spans="1:46" s="23" customFormat="1" ht="20.25" customHeight="1" x14ac:dyDescent="0.2">
      <c r="A45" s="83"/>
      <c r="B45" s="21"/>
      <c r="C45" s="19" t="s">
        <v>165</v>
      </c>
      <c r="D45" s="84"/>
      <c r="E45" s="85">
        <f t="shared" si="16"/>
        <v>120544.35475068288</v>
      </c>
      <c r="F45" s="85">
        <f t="shared" si="17"/>
        <v>22824.155989366296</v>
      </c>
      <c r="G45" s="85">
        <f t="shared" si="18"/>
        <v>14797.131919687406</v>
      </c>
      <c r="H45" s="85">
        <v>6094.0444603730793</v>
      </c>
      <c r="I45" s="85">
        <v>561.96046312139651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1146.9475158583734</v>
      </c>
      <c r="P45" s="85">
        <v>2311.2746153831345</v>
      </c>
      <c r="Q45" s="85">
        <v>4472.4055101204867</v>
      </c>
      <c r="R45" s="85">
        <v>0</v>
      </c>
      <c r="S45" s="85">
        <v>32.535954520795698</v>
      </c>
      <c r="T45" s="85">
        <v>177.96340031014083</v>
      </c>
      <c r="U45" s="22"/>
      <c r="V45" s="21"/>
      <c r="W45" s="19" t="s">
        <v>165</v>
      </c>
      <c r="X45" s="84"/>
      <c r="Y45" s="85">
        <f t="shared" si="19"/>
        <v>8027.0240696788896</v>
      </c>
      <c r="Z45" s="85">
        <v>0</v>
      </c>
      <c r="AA45" s="85">
        <v>212.97592765879176</v>
      </c>
      <c r="AB45" s="85">
        <v>0</v>
      </c>
      <c r="AC45" s="85">
        <v>2668.3085372141791</v>
      </c>
      <c r="AD45" s="85">
        <v>0</v>
      </c>
      <c r="AE45" s="85">
        <v>484.89313695482605</v>
      </c>
      <c r="AF45" s="85">
        <v>195.18888481481946</v>
      </c>
      <c r="AG45" s="85">
        <v>1412.3852912623613</v>
      </c>
      <c r="AH45" s="85">
        <v>104.54148804799183</v>
      </c>
      <c r="AI45" s="85">
        <v>0</v>
      </c>
      <c r="AJ45" s="85">
        <v>2204.0597356078497</v>
      </c>
      <c r="AK45" s="85">
        <v>719.09158641430918</v>
      </c>
      <c r="AL45" s="85">
        <v>0</v>
      </c>
      <c r="AM45" s="85">
        <v>25.579481703761331</v>
      </c>
      <c r="AN45" s="85">
        <f t="shared" si="20"/>
        <v>85602.145310829088</v>
      </c>
      <c r="AO45" s="85">
        <v>52382.403277920093</v>
      </c>
      <c r="AP45" s="85">
        <v>33219.742032908995</v>
      </c>
      <c r="AQ45" s="85">
        <f t="shared" si="21"/>
        <v>12118.05345048749</v>
      </c>
      <c r="AR45" s="85">
        <v>11424.082928910384</v>
      </c>
      <c r="AS45" s="85">
        <v>693.97052157710698</v>
      </c>
      <c r="AT45" s="22"/>
    </row>
    <row r="46" spans="1:46" s="23" customFormat="1" ht="20.25" customHeight="1" x14ac:dyDescent="0.2">
      <c r="A46" s="83"/>
      <c r="B46" s="21">
        <v>19</v>
      </c>
      <c r="C46" s="19" t="s">
        <v>214</v>
      </c>
      <c r="D46" s="84"/>
      <c r="E46" s="85">
        <f t="shared" si="16"/>
        <v>17405.688082525572</v>
      </c>
      <c r="F46" s="85">
        <f t="shared" si="17"/>
        <v>2241.3342095220164</v>
      </c>
      <c r="G46" s="85">
        <f t="shared" si="18"/>
        <v>988.7800220382552</v>
      </c>
      <c r="H46" s="85">
        <v>0</v>
      </c>
      <c r="I46" s="85">
        <v>0</v>
      </c>
      <c r="J46" s="85">
        <v>0</v>
      </c>
      <c r="K46" s="85">
        <v>0</v>
      </c>
      <c r="L46" s="85">
        <v>0</v>
      </c>
      <c r="M46" s="85">
        <v>0</v>
      </c>
      <c r="N46" s="85">
        <v>0</v>
      </c>
      <c r="O46" s="85">
        <v>0</v>
      </c>
      <c r="P46" s="85">
        <v>353.61175390382334</v>
      </c>
      <c r="Q46" s="85">
        <v>627.43266813443188</v>
      </c>
      <c r="R46" s="85">
        <v>7.7355999999999998</v>
      </c>
      <c r="S46" s="85">
        <v>0</v>
      </c>
      <c r="T46" s="85">
        <v>0</v>
      </c>
      <c r="U46" s="22" t="s">
        <v>215</v>
      </c>
      <c r="V46" s="21">
        <v>19</v>
      </c>
      <c r="W46" s="19" t="s">
        <v>174</v>
      </c>
      <c r="X46" s="84"/>
      <c r="Y46" s="85">
        <f t="shared" si="19"/>
        <v>1252.5541874837613</v>
      </c>
      <c r="Z46" s="85">
        <v>0</v>
      </c>
      <c r="AA46" s="85">
        <v>127.29079746336987</v>
      </c>
      <c r="AB46" s="85">
        <v>0</v>
      </c>
      <c r="AC46" s="85">
        <v>0</v>
      </c>
      <c r="AD46" s="85">
        <v>0</v>
      </c>
      <c r="AE46" s="85">
        <v>128.02311561267601</v>
      </c>
      <c r="AF46" s="85">
        <v>66.741523304080346</v>
      </c>
      <c r="AG46" s="85">
        <v>331.9412533370301</v>
      </c>
      <c r="AH46" s="85">
        <v>0</v>
      </c>
      <c r="AI46" s="85">
        <v>0</v>
      </c>
      <c r="AJ46" s="85">
        <v>598.21199976459764</v>
      </c>
      <c r="AK46" s="85">
        <v>0</v>
      </c>
      <c r="AL46" s="85">
        <v>0</v>
      </c>
      <c r="AM46" s="85">
        <v>0.34549800200728603</v>
      </c>
      <c r="AN46" s="85">
        <f t="shared" si="20"/>
        <v>11048.986073786909</v>
      </c>
      <c r="AO46" s="85">
        <v>9322.7822526209511</v>
      </c>
      <c r="AP46" s="85">
        <v>1726.2038211659583</v>
      </c>
      <c r="AQ46" s="85">
        <f t="shared" si="21"/>
        <v>4115.3677992166486</v>
      </c>
      <c r="AR46" s="85">
        <v>3209.7653675495867</v>
      </c>
      <c r="AS46" s="85">
        <v>905.60243166706186</v>
      </c>
      <c r="AT46" s="22" t="s">
        <v>215</v>
      </c>
    </row>
    <row r="47" spans="1:46" s="23" customFormat="1" ht="20.25" customHeight="1" x14ac:dyDescent="0.2">
      <c r="A47" s="83"/>
      <c r="B47" s="21"/>
      <c r="C47" s="19" t="s">
        <v>165</v>
      </c>
      <c r="D47" s="84"/>
      <c r="E47" s="85">
        <f t="shared" si="16"/>
        <v>16304.973797501927</v>
      </c>
      <c r="F47" s="85">
        <f t="shared" si="17"/>
        <v>1982.3817643385262</v>
      </c>
      <c r="G47" s="85">
        <f t="shared" si="18"/>
        <v>958.92323509266794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353.61175390382334</v>
      </c>
      <c r="Q47" s="85">
        <v>597.57588118884462</v>
      </c>
      <c r="R47" s="85">
        <v>7.7355999999999998</v>
      </c>
      <c r="S47" s="85">
        <v>0</v>
      </c>
      <c r="T47" s="85">
        <v>0</v>
      </c>
      <c r="U47" s="22"/>
      <c r="V47" s="21"/>
      <c r="W47" s="19" t="s">
        <v>165</v>
      </c>
      <c r="X47" s="84"/>
      <c r="Y47" s="85">
        <f t="shared" si="19"/>
        <v>1023.4585292458582</v>
      </c>
      <c r="Z47" s="85">
        <v>0</v>
      </c>
      <c r="AA47" s="85">
        <v>60.658177026147214</v>
      </c>
      <c r="AB47" s="85">
        <v>0</v>
      </c>
      <c r="AC47" s="85">
        <v>0</v>
      </c>
      <c r="AD47" s="85">
        <v>0</v>
      </c>
      <c r="AE47" s="85">
        <v>104.06685653497451</v>
      </c>
      <c r="AF47" s="85">
        <v>44.017924614795227</v>
      </c>
      <c r="AG47" s="85">
        <v>239.84764508529685</v>
      </c>
      <c r="AH47" s="85">
        <v>0</v>
      </c>
      <c r="AI47" s="85">
        <v>0</v>
      </c>
      <c r="AJ47" s="85">
        <v>574.52242798263717</v>
      </c>
      <c r="AK47" s="85">
        <v>0</v>
      </c>
      <c r="AL47" s="85">
        <v>0</v>
      </c>
      <c r="AM47" s="85">
        <v>0.34549800200728603</v>
      </c>
      <c r="AN47" s="85">
        <f t="shared" si="20"/>
        <v>10233.136600412796</v>
      </c>
      <c r="AO47" s="85">
        <v>8519.4994000888473</v>
      </c>
      <c r="AP47" s="85">
        <v>1713.6372003239485</v>
      </c>
      <c r="AQ47" s="85">
        <f t="shared" si="21"/>
        <v>4089.4554327506039</v>
      </c>
      <c r="AR47" s="85">
        <v>3187.8321943397686</v>
      </c>
      <c r="AS47" s="85">
        <v>901.62323841083526</v>
      </c>
      <c r="AT47" s="22"/>
    </row>
    <row r="48" spans="1:46" s="23" customFormat="1" ht="20.25" customHeight="1" x14ac:dyDescent="0.2">
      <c r="A48" s="83"/>
      <c r="B48" s="21">
        <v>20</v>
      </c>
      <c r="C48" s="19" t="s">
        <v>39</v>
      </c>
      <c r="D48" s="84"/>
      <c r="E48" s="85">
        <f t="shared" si="16"/>
        <v>662.71092522123718</v>
      </c>
      <c r="F48" s="85">
        <f t="shared" si="17"/>
        <v>233.05344691246776</v>
      </c>
      <c r="G48" s="85">
        <f t="shared" si="18"/>
        <v>27.75624718360412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  <c r="M48" s="85">
        <v>0</v>
      </c>
      <c r="N48" s="85">
        <v>0</v>
      </c>
      <c r="O48" s="85">
        <v>0</v>
      </c>
      <c r="P48" s="85">
        <v>0</v>
      </c>
      <c r="Q48" s="85">
        <v>27.75624718360412</v>
      </c>
      <c r="R48" s="85">
        <v>0</v>
      </c>
      <c r="S48" s="85">
        <v>0</v>
      </c>
      <c r="T48" s="85">
        <v>0</v>
      </c>
      <c r="U48" s="22" t="s">
        <v>216</v>
      </c>
      <c r="V48" s="21">
        <v>20</v>
      </c>
      <c r="W48" s="19" t="s">
        <v>39</v>
      </c>
      <c r="X48" s="84"/>
      <c r="Y48" s="85">
        <f t="shared" si="19"/>
        <v>205.29719972886363</v>
      </c>
      <c r="Z48" s="85">
        <v>0</v>
      </c>
      <c r="AA48" s="85">
        <v>59.681899530592247</v>
      </c>
      <c r="AB48" s="85">
        <v>0</v>
      </c>
      <c r="AC48" s="85">
        <v>0</v>
      </c>
      <c r="AD48" s="85">
        <v>0</v>
      </c>
      <c r="AE48" s="85">
        <v>96.474075521849059</v>
      </c>
      <c r="AF48" s="85">
        <v>6.1404081566474416</v>
      </c>
      <c r="AG48" s="85">
        <v>27.663718896262658</v>
      </c>
      <c r="AH48" s="85">
        <v>0</v>
      </c>
      <c r="AI48" s="85">
        <v>0</v>
      </c>
      <c r="AJ48" s="85">
        <v>15.324616776398559</v>
      </c>
      <c r="AK48" s="85">
        <v>0</v>
      </c>
      <c r="AL48" s="85">
        <v>0</v>
      </c>
      <c r="AM48" s="85">
        <v>1.2480847113652629E-2</v>
      </c>
      <c r="AN48" s="85">
        <f t="shared" si="20"/>
        <v>396.41106500906267</v>
      </c>
      <c r="AO48" s="85">
        <v>388.89584751179706</v>
      </c>
      <c r="AP48" s="85">
        <v>7.5152174972656098</v>
      </c>
      <c r="AQ48" s="85">
        <f t="shared" si="21"/>
        <v>33.24641329970683</v>
      </c>
      <c r="AR48" s="85">
        <v>32.48570950648228</v>
      </c>
      <c r="AS48" s="85">
        <v>0.76070379322454995</v>
      </c>
      <c r="AT48" s="22" t="s">
        <v>216</v>
      </c>
    </row>
    <row r="49" spans="1:46" s="23" customFormat="1" ht="20.25" customHeight="1" x14ac:dyDescent="0.2">
      <c r="A49" s="83"/>
      <c r="B49" s="21"/>
      <c r="C49" s="19" t="s">
        <v>165</v>
      </c>
      <c r="D49" s="84"/>
      <c r="E49" s="85">
        <f t="shared" si="16"/>
        <v>399.98384054980426</v>
      </c>
      <c r="F49" s="85">
        <f t="shared" si="17"/>
        <v>127.27181880034037</v>
      </c>
      <c r="G49" s="85">
        <f t="shared" si="18"/>
        <v>16.524801802171961</v>
      </c>
      <c r="H49" s="85">
        <v>0</v>
      </c>
      <c r="I49" s="85">
        <v>0</v>
      </c>
      <c r="J49" s="85">
        <v>0</v>
      </c>
      <c r="K49" s="85">
        <v>0</v>
      </c>
      <c r="L49" s="85">
        <v>0</v>
      </c>
      <c r="M49" s="85">
        <v>0</v>
      </c>
      <c r="N49" s="85">
        <v>0</v>
      </c>
      <c r="O49" s="85">
        <v>0</v>
      </c>
      <c r="P49" s="85">
        <v>0</v>
      </c>
      <c r="Q49" s="85">
        <v>16.524801802171961</v>
      </c>
      <c r="R49" s="85">
        <v>0</v>
      </c>
      <c r="S49" s="85">
        <v>0</v>
      </c>
      <c r="T49" s="85">
        <v>0</v>
      </c>
      <c r="U49" s="22"/>
      <c r="V49" s="21"/>
      <c r="W49" s="19" t="s">
        <v>165</v>
      </c>
      <c r="X49" s="84"/>
      <c r="Y49" s="85">
        <f t="shared" si="19"/>
        <v>110.74701699816841</v>
      </c>
      <c r="Z49" s="85">
        <v>0</v>
      </c>
      <c r="AA49" s="85">
        <v>27.563947183439943</v>
      </c>
      <c r="AB49" s="85">
        <v>0</v>
      </c>
      <c r="AC49" s="85">
        <v>0</v>
      </c>
      <c r="AD49" s="85">
        <v>0</v>
      </c>
      <c r="AE49" s="85">
        <v>45.900132835832352</v>
      </c>
      <c r="AF49" s="85">
        <v>3.0258834976382221</v>
      </c>
      <c r="AG49" s="85">
        <v>20.77758869205605</v>
      </c>
      <c r="AH49" s="85">
        <v>0</v>
      </c>
      <c r="AI49" s="85">
        <v>0</v>
      </c>
      <c r="AJ49" s="85">
        <v>13.473166585718515</v>
      </c>
      <c r="AK49" s="85">
        <v>0</v>
      </c>
      <c r="AL49" s="85">
        <v>0</v>
      </c>
      <c r="AM49" s="85">
        <v>6.2982034833043796E-3</v>
      </c>
      <c r="AN49" s="85">
        <f t="shared" si="20"/>
        <v>241.55027704415937</v>
      </c>
      <c r="AO49" s="85">
        <v>238.41562943009239</v>
      </c>
      <c r="AP49" s="85">
        <v>3.1346476140669779</v>
      </c>
      <c r="AQ49" s="85">
        <f t="shared" si="21"/>
        <v>31.161744705304486</v>
      </c>
      <c r="AR49" s="85">
        <v>30.401040912079935</v>
      </c>
      <c r="AS49" s="85">
        <v>0.76070379322454995</v>
      </c>
      <c r="AT49" s="22"/>
    </row>
    <row r="50" spans="1:46" s="23" customFormat="1" ht="20.25" customHeight="1" x14ac:dyDescent="0.2">
      <c r="A50" s="83"/>
      <c r="B50" s="21">
        <v>21</v>
      </c>
      <c r="C50" s="19" t="s">
        <v>40</v>
      </c>
      <c r="D50" s="84"/>
      <c r="E50" s="85">
        <f t="shared" si="16"/>
        <v>279576.28324451338</v>
      </c>
      <c r="F50" s="85">
        <f t="shared" si="17"/>
        <v>212606.88003765719</v>
      </c>
      <c r="G50" s="85">
        <f t="shared" si="18"/>
        <v>118529.25639319763</v>
      </c>
      <c r="H50" s="85">
        <v>74748.499936836539</v>
      </c>
      <c r="I50" s="85">
        <v>3214.8027631323193</v>
      </c>
      <c r="J50" s="85">
        <v>0.67997439148073102</v>
      </c>
      <c r="K50" s="85">
        <v>4166.7975298058882</v>
      </c>
      <c r="L50" s="85">
        <v>104.44706664011235</v>
      </c>
      <c r="M50" s="85">
        <v>1669.5820664400294</v>
      </c>
      <c r="N50" s="85">
        <v>68.078083376377279</v>
      </c>
      <c r="O50" s="85">
        <v>1124.5456999898711</v>
      </c>
      <c r="P50" s="85">
        <v>4594.6436194757316</v>
      </c>
      <c r="Q50" s="85">
        <v>23625.049767806642</v>
      </c>
      <c r="R50" s="85">
        <v>1486.7409182460017</v>
      </c>
      <c r="S50" s="85">
        <v>0</v>
      </c>
      <c r="T50" s="85">
        <v>3725.3889670566591</v>
      </c>
      <c r="U50" s="22" t="s">
        <v>217</v>
      </c>
      <c r="V50" s="21">
        <v>21</v>
      </c>
      <c r="W50" s="19" t="s">
        <v>40</v>
      </c>
      <c r="X50" s="84"/>
      <c r="Y50" s="85">
        <f t="shared" si="19"/>
        <v>94077.623644459556</v>
      </c>
      <c r="Z50" s="85">
        <v>352.13262262577342</v>
      </c>
      <c r="AA50" s="85">
        <v>258.3601208434452</v>
      </c>
      <c r="AB50" s="85">
        <v>0</v>
      </c>
      <c r="AC50" s="85">
        <v>0</v>
      </c>
      <c r="AD50" s="85">
        <v>0</v>
      </c>
      <c r="AE50" s="85">
        <v>2174.5705087275651</v>
      </c>
      <c r="AF50" s="85">
        <v>14037.552118187212</v>
      </c>
      <c r="AG50" s="85">
        <v>7678.2906858056231</v>
      </c>
      <c r="AH50" s="85">
        <v>13019.878582558133</v>
      </c>
      <c r="AI50" s="85">
        <v>8919.1197910542705</v>
      </c>
      <c r="AJ50" s="85">
        <v>8489.5089978611632</v>
      </c>
      <c r="AK50" s="85">
        <v>0</v>
      </c>
      <c r="AL50" s="85">
        <v>23292.765819540829</v>
      </c>
      <c r="AM50" s="85">
        <v>15855.444397255547</v>
      </c>
      <c r="AN50" s="85">
        <f t="shared" si="20"/>
        <v>52865.467105949196</v>
      </c>
      <c r="AO50" s="85">
        <v>41360.171244314588</v>
      </c>
      <c r="AP50" s="85">
        <v>11505.295861634608</v>
      </c>
      <c r="AQ50" s="85">
        <f t="shared" si="21"/>
        <v>14103.936100906963</v>
      </c>
      <c r="AR50" s="85">
        <v>13230.232642630259</v>
      </c>
      <c r="AS50" s="85">
        <v>873.70345827670428</v>
      </c>
      <c r="AT50" s="22" t="s">
        <v>217</v>
      </c>
    </row>
    <row r="51" spans="1:46" s="23" customFormat="1" ht="20.25" customHeight="1" x14ac:dyDescent="0.2">
      <c r="A51" s="83"/>
      <c r="B51" s="21"/>
      <c r="C51" s="19" t="s">
        <v>165</v>
      </c>
      <c r="D51" s="84"/>
      <c r="E51" s="85">
        <f t="shared" si="16"/>
        <v>265814.79578667524</v>
      </c>
      <c r="F51" s="85">
        <f t="shared" si="17"/>
        <v>204079.13215171036</v>
      </c>
      <c r="G51" s="85">
        <f t="shared" si="18"/>
        <v>118254.50748252407</v>
      </c>
      <c r="H51" s="85">
        <v>74748.499936836539</v>
      </c>
      <c r="I51" s="85">
        <v>3214.8027631323189</v>
      </c>
      <c r="J51" s="85">
        <v>0.67997439148073102</v>
      </c>
      <c r="K51" s="85">
        <v>4166.7975298058882</v>
      </c>
      <c r="L51" s="85">
        <v>104.44706664011235</v>
      </c>
      <c r="M51" s="85">
        <v>1669.5820664400294</v>
      </c>
      <c r="N51" s="85">
        <v>68.078083376377279</v>
      </c>
      <c r="O51" s="85">
        <v>1124.5456999898711</v>
      </c>
      <c r="P51" s="85">
        <v>4489.3740489738848</v>
      </c>
      <c r="Q51" s="85">
        <v>23461.306695669889</v>
      </c>
      <c r="R51" s="85">
        <v>1486.7409182460017</v>
      </c>
      <c r="S51" s="85">
        <v>0</v>
      </c>
      <c r="T51" s="85">
        <v>3719.6526990216967</v>
      </c>
      <c r="U51" s="22"/>
      <c r="V51" s="21"/>
      <c r="W51" s="19" t="s">
        <v>165</v>
      </c>
      <c r="X51" s="84"/>
      <c r="Y51" s="85">
        <f t="shared" si="19"/>
        <v>85824.624669186291</v>
      </c>
      <c r="Z51" s="85">
        <v>352.13262262577337</v>
      </c>
      <c r="AA51" s="85">
        <v>169.82800199097838</v>
      </c>
      <c r="AB51" s="85">
        <v>0</v>
      </c>
      <c r="AC51" s="85">
        <v>0</v>
      </c>
      <c r="AD51" s="85">
        <v>0</v>
      </c>
      <c r="AE51" s="85">
        <v>1656.1402174346592</v>
      </c>
      <c r="AF51" s="85">
        <v>8170.393290933047</v>
      </c>
      <c r="AG51" s="85">
        <v>6756.6558647241345</v>
      </c>
      <c r="AH51" s="85">
        <v>12987.929007516253</v>
      </c>
      <c r="AI51" s="85">
        <v>8919.1197910542705</v>
      </c>
      <c r="AJ51" s="85">
        <v>7664.2209728952485</v>
      </c>
      <c r="AK51" s="85">
        <v>0</v>
      </c>
      <c r="AL51" s="85">
        <v>23292.765819540833</v>
      </c>
      <c r="AM51" s="85">
        <v>15855.439080471086</v>
      </c>
      <c r="AN51" s="85">
        <f t="shared" si="20"/>
        <v>47667.659123612975</v>
      </c>
      <c r="AO51" s="85">
        <v>36290.545075634465</v>
      </c>
      <c r="AP51" s="85">
        <v>11377.11404797851</v>
      </c>
      <c r="AQ51" s="85">
        <f t="shared" si="21"/>
        <v>14068.004511351903</v>
      </c>
      <c r="AR51" s="85">
        <v>13195.222856683622</v>
      </c>
      <c r="AS51" s="85">
        <v>872.78165466828</v>
      </c>
      <c r="AT51" s="22"/>
    </row>
    <row r="52" spans="1:46" s="23" customFormat="1" ht="20.25" customHeight="1" x14ac:dyDescent="0.2">
      <c r="A52" s="83"/>
      <c r="B52" s="21">
        <v>22</v>
      </c>
      <c r="C52" s="19" t="s">
        <v>41</v>
      </c>
      <c r="D52" s="84"/>
      <c r="E52" s="85">
        <f t="shared" si="16"/>
        <v>2606631.9599723564</v>
      </c>
      <c r="F52" s="85">
        <f t="shared" si="17"/>
        <v>2384837.4981003972</v>
      </c>
      <c r="G52" s="85">
        <f t="shared" si="18"/>
        <v>2333258.7188165314</v>
      </c>
      <c r="H52" s="85">
        <v>1219938.9252449593</v>
      </c>
      <c r="I52" s="85">
        <v>706213.4732497792</v>
      </c>
      <c r="J52" s="85">
        <v>3740.5195758</v>
      </c>
      <c r="K52" s="85">
        <v>139507.66193201058</v>
      </c>
      <c r="L52" s="85">
        <v>150028.21770111035</v>
      </c>
      <c r="M52" s="85">
        <v>18367.475176951866</v>
      </c>
      <c r="N52" s="85">
        <v>0</v>
      </c>
      <c r="O52" s="85">
        <v>675.95782275942747</v>
      </c>
      <c r="P52" s="85">
        <v>20887.880742548507</v>
      </c>
      <c r="Q52" s="85">
        <v>73874.112659087987</v>
      </c>
      <c r="R52" s="85">
        <v>21.9836920300753</v>
      </c>
      <c r="S52" s="85">
        <v>0.26491622641509399</v>
      </c>
      <c r="T52" s="85">
        <v>2.2461032675992954</v>
      </c>
      <c r="U52" s="22" t="s">
        <v>218</v>
      </c>
      <c r="V52" s="21">
        <v>22</v>
      </c>
      <c r="W52" s="19" t="s">
        <v>41</v>
      </c>
      <c r="X52" s="84"/>
      <c r="Y52" s="85">
        <f t="shared" si="19"/>
        <v>51578.779283865784</v>
      </c>
      <c r="Z52" s="85">
        <v>0</v>
      </c>
      <c r="AA52" s="85">
        <v>173.27084854057748</v>
      </c>
      <c r="AB52" s="85">
        <v>0</v>
      </c>
      <c r="AC52" s="85">
        <v>0</v>
      </c>
      <c r="AD52" s="85">
        <v>0</v>
      </c>
      <c r="AE52" s="85">
        <v>3069.0518452772671</v>
      </c>
      <c r="AF52" s="85">
        <v>2304.830176133476</v>
      </c>
      <c r="AG52" s="85">
        <v>4329.4104907659539</v>
      </c>
      <c r="AH52" s="85">
        <v>770.66979049738461</v>
      </c>
      <c r="AI52" s="85">
        <v>2872.2490627790107</v>
      </c>
      <c r="AJ52" s="85">
        <v>14607.865696810364</v>
      </c>
      <c r="AK52" s="85">
        <v>2.0167582974051195</v>
      </c>
      <c r="AL52" s="85">
        <v>23121.406334239789</v>
      </c>
      <c r="AM52" s="85">
        <v>328.00828052455648</v>
      </c>
      <c r="AN52" s="85">
        <f t="shared" si="20"/>
        <v>214298.39675807746</v>
      </c>
      <c r="AO52" s="85">
        <v>167163.33605496914</v>
      </c>
      <c r="AP52" s="85">
        <v>47135.06070310832</v>
      </c>
      <c r="AQ52" s="85">
        <f t="shared" si="21"/>
        <v>7496.0651138814901</v>
      </c>
      <c r="AR52" s="85">
        <v>6931.4934095420176</v>
      </c>
      <c r="AS52" s="85">
        <v>564.57170433947283</v>
      </c>
      <c r="AT52" s="22" t="s">
        <v>218</v>
      </c>
    </row>
    <row r="53" spans="1:46" s="23" customFormat="1" ht="20.25" customHeight="1" x14ac:dyDescent="0.2">
      <c r="A53" s="83"/>
      <c r="B53" s="21"/>
      <c r="C53" s="19" t="s">
        <v>165</v>
      </c>
      <c r="D53" s="84"/>
      <c r="E53" s="85">
        <f t="shared" si="16"/>
        <v>2600645.9281019461</v>
      </c>
      <c r="F53" s="85">
        <f t="shared" si="17"/>
        <v>2382150.3636141662</v>
      </c>
      <c r="G53" s="85">
        <f t="shared" si="18"/>
        <v>2333024.8738309024</v>
      </c>
      <c r="H53" s="85">
        <v>1219938.9252449593</v>
      </c>
      <c r="I53" s="85">
        <v>706163.31075910339</v>
      </c>
      <c r="J53" s="85">
        <v>3740.5195758</v>
      </c>
      <c r="K53" s="85">
        <v>139507.66193201058</v>
      </c>
      <c r="L53" s="85">
        <v>150028.21770111035</v>
      </c>
      <c r="M53" s="85">
        <v>18367.475176951866</v>
      </c>
      <c r="N53" s="85">
        <v>0</v>
      </c>
      <c r="O53" s="85">
        <v>675.95782275942747</v>
      </c>
      <c r="P53" s="85">
        <v>20887.880742548507</v>
      </c>
      <c r="Q53" s="85">
        <v>73690.430164134683</v>
      </c>
      <c r="R53" s="85">
        <v>21.9836920300753</v>
      </c>
      <c r="S53" s="85">
        <v>0.26491622641509399</v>
      </c>
      <c r="T53" s="85">
        <v>2.2461032675992954</v>
      </c>
      <c r="U53" s="22"/>
      <c r="V53" s="21"/>
      <c r="W53" s="19" t="s">
        <v>165</v>
      </c>
      <c r="X53" s="84"/>
      <c r="Y53" s="85">
        <f t="shared" si="19"/>
        <v>49125.489783263911</v>
      </c>
      <c r="Z53" s="85">
        <v>0</v>
      </c>
      <c r="AA53" s="85">
        <v>84.752352560398791</v>
      </c>
      <c r="AB53" s="85">
        <v>0</v>
      </c>
      <c r="AC53" s="85">
        <v>0</v>
      </c>
      <c r="AD53" s="85">
        <v>0</v>
      </c>
      <c r="AE53" s="85">
        <v>2945.5190637865858</v>
      </c>
      <c r="AF53" s="85">
        <v>1505.0772209789247</v>
      </c>
      <c r="AG53" s="85">
        <v>4189.6568282799799</v>
      </c>
      <c r="AH53" s="85">
        <v>770.66979049738461</v>
      </c>
      <c r="AI53" s="85">
        <v>2872.2490627790107</v>
      </c>
      <c r="AJ53" s="85">
        <v>13345.155828166509</v>
      </c>
      <c r="AK53" s="85">
        <v>2.0167582974051195</v>
      </c>
      <c r="AL53" s="85">
        <v>23121.406334239789</v>
      </c>
      <c r="AM53" s="85">
        <v>288.98654367792125</v>
      </c>
      <c r="AN53" s="85">
        <f t="shared" si="20"/>
        <v>211006.67103045757</v>
      </c>
      <c r="AO53" s="85">
        <v>163891.85727526015</v>
      </c>
      <c r="AP53" s="85">
        <v>47114.813755197421</v>
      </c>
      <c r="AQ53" s="85">
        <f t="shared" si="21"/>
        <v>7488.8934573222668</v>
      </c>
      <c r="AR53" s="85">
        <v>6926.2760960494907</v>
      </c>
      <c r="AS53" s="85">
        <v>562.61736127277595</v>
      </c>
      <c r="AT53" s="22"/>
    </row>
    <row r="54" spans="1:46" s="23" customFormat="1" ht="20.25" customHeight="1" x14ac:dyDescent="0.2">
      <c r="A54" s="83"/>
      <c r="B54" s="21">
        <v>23</v>
      </c>
      <c r="C54" s="19" t="s">
        <v>42</v>
      </c>
      <c r="D54" s="84"/>
      <c r="E54" s="85">
        <f t="shared" si="16"/>
        <v>95573.188246690959</v>
      </c>
      <c r="F54" s="85">
        <f t="shared" si="17"/>
        <v>50042.816233448451</v>
      </c>
      <c r="G54" s="85">
        <f t="shared" si="18"/>
        <v>28915.010877205041</v>
      </c>
      <c r="H54" s="85">
        <v>919.13419492935805</v>
      </c>
      <c r="I54" s="85">
        <v>5121.5662799343972</v>
      </c>
      <c r="J54" s="85">
        <v>0</v>
      </c>
      <c r="K54" s="85">
        <v>779.82270460229347</v>
      </c>
      <c r="L54" s="85">
        <v>923.46012979322541</v>
      </c>
      <c r="M54" s="85">
        <v>0</v>
      </c>
      <c r="N54" s="85">
        <v>0</v>
      </c>
      <c r="O54" s="85">
        <v>0</v>
      </c>
      <c r="P54" s="85">
        <v>5901.0338098320062</v>
      </c>
      <c r="Q54" s="85">
        <v>15269.836782908225</v>
      </c>
      <c r="R54" s="85">
        <v>0</v>
      </c>
      <c r="S54" s="85">
        <v>0</v>
      </c>
      <c r="T54" s="85">
        <v>0.15697520553269187</v>
      </c>
      <c r="U54" s="22" t="s">
        <v>219</v>
      </c>
      <c r="V54" s="21">
        <v>23</v>
      </c>
      <c r="W54" s="19" t="s">
        <v>42</v>
      </c>
      <c r="X54" s="84"/>
      <c r="Y54" s="85">
        <f t="shared" si="19"/>
        <v>21127.805356243414</v>
      </c>
      <c r="Z54" s="85">
        <v>0</v>
      </c>
      <c r="AA54" s="85">
        <v>72.155206374818789</v>
      </c>
      <c r="AB54" s="85">
        <v>0</v>
      </c>
      <c r="AC54" s="85">
        <v>0</v>
      </c>
      <c r="AD54" s="85">
        <v>0</v>
      </c>
      <c r="AE54" s="85">
        <v>1724.3619168775931</v>
      </c>
      <c r="AF54" s="85">
        <v>631.02016536854308</v>
      </c>
      <c r="AG54" s="85">
        <v>4937.5543285608892</v>
      </c>
      <c r="AH54" s="85">
        <v>3083.4848067467537</v>
      </c>
      <c r="AI54" s="85">
        <v>1511.1456164852527</v>
      </c>
      <c r="AJ54" s="85">
        <v>5531.9089636490353</v>
      </c>
      <c r="AK54" s="85">
        <v>0</v>
      </c>
      <c r="AL54" s="85">
        <v>119.89248662280157</v>
      </c>
      <c r="AM54" s="85">
        <v>3516.2818655577266</v>
      </c>
      <c r="AN54" s="85">
        <f t="shared" si="20"/>
        <v>44521.315014064043</v>
      </c>
      <c r="AO54" s="85">
        <v>40031.065035968008</v>
      </c>
      <c r="AP54" s="85">
        <v>4490.2499780960352</v>
      </c>
      <c r="AQ54" s="85">
        <f t="shared" si="21"/>
        <v>1009.0569991784556</v>
      </c>
      <c r="AR54" s="85">
        <v>844.0856518836938</v>
      </c>
      <c r="AS54" s="85">
        <v>164.97134729476184</v>
      </c>
      <c r="AT54" s="22" t="s">
        <v>219</v>
      </c>
    </row>
    <row r="55" spans="1:46" s="23" customFormat="1" ht="20.25" customHeight="1" x14ac:dyDescent="0.2">
      <c r="A55" s="83"/>
      <c r="B55" s="21"/>
      <c r="C55" s="19" t="s">
        <v>165</v>
      </c>
      <c r="D55" s="84"/>
      <c r="E55" s="85">
        <f t="shared" si="16"/>
        <v>92219.410325168821</v>
      </c>
      <c r="F55" s="85">
        <f t="shared" si="17"/>
        <v>48072.638480782261</v>
      </c>
      <c r="G55" s="85">
        <f t="shared" si="18"/>
        <v>28663.407148667335</v>
      </c>
      <c r="H55" s="85">
        <v>919.13419492935805</v>
      </c>
      <c r="I55" s="85">
        <v>5120.9058544545323</v>
      </c>
      <c r="J55" s="85">
        <v>0</v>
      </c>
      <c r="K55" s="85">
        <v>779.82270460229347</v>
      </c>
      <c r="L55" s="85">
        <v>923.46012979322541</v>
      </c>
      <c r="M55" s="85">
        <v>0</v>
      </c>
      <c r="N55" s="85">
        <v>0</v>
      </c>
      <c r="O55" s="85">
        <v>0</v>
      </c>
      <c r="P55" s="85">
        <v>5901.0338098320062</v>
      </c>
      <c r="Q55" s="85">
        <v>15018.929757158694</v>
      </c>
      <c r="R55" s="85">
        <v>0</v>
      </c>
      <c r="S55" s="85">
        <v>0</v>
      </c>
      <c r="T55" s="85">
        <v>0.12069789722758383</v>
      </c>
      <c r="U55" s="22"/>
      <c r="V55" s="21"/>
      <c r="W55" s="19" t="s">
        <v>165</v>
      </c>
      <c r="X55" s="84"/>
      <c r="Y55" s="85">
        <f t="shared" si="19"/>
        <v>19409.231332114923</v>
      </c>
      <c r="Z55" s="85">
        <v>0</v>
      </c>
      <c r="AA55" s="85">
        <v>41.076885558775778</v>
      </c>
      <c r="AB55" s="85">
        <v>0</v>
      </c>
      <c r="AC55" s="85">
        <v>0</v>
      </c>
      <c r="AD55" s="85">
        <v>0</v>
      </c>
      <c r="AE55" s="85">
        <v>1657.0698000024088</v>
      </c>
      <c r="AF55" s="85">
        <v>512.51513829315149</v>
      </c>
      <c r="AG55" s="85">
        <v>4323.1216787765143</v>
      </c>
      <c r="AH55" s="85">
        <v>3083.4848067467537</v>
      </c>
      <c r="AI55" s="85">
        <v>1511.1456164852527</v>
      </c>
      <c r="AJ55" s="85">
        <v>4950.9406979641635</v>
      </c>
      <c r="AK55" s="85">
        <v>0</v>
      </c>
      <c r="AL55" s="85">
        <v>119.89248662280156</v>
      </c>
      <c r="AM55" s="85">
        <v>3209.9842216651014</v>
      </c>
      <c r="AN55" s="85">
        <f t="shared" si="20"/>
        <v>43175.728816050971</v>
      </c>
      <c r="AO55" s="85">
        <v>38691.395804890424</v>
      </c>
      <c r="AP55" s="85">
        <v>4484.3330111605464</v>
      </c>
      <c r="AQ55" s="85">
        <f t="shared" si="21"/>
        <v>971.04302833560018</v>
      </c>
      <c r="AR55" s="85">
        <v>806.70270825430964</v>
      </c>
      <c r="AS55" s="85">
        <v>164.34032008129049</v>
      </c>
      <c r="AT55" s="22"/>
    </row>
    <row r="56" spans="1:46" s="23" customFormat="1" ht="20.25" customHeight="1" x14ac:dyDescent="0.2">
      <c r="A56" s="83"/>
      <c r="B56" s="21">
        <v>24</v>
      </c>
      <c r="C56" s="19" t="s">
        <v>43</v>
      </c>
      <c r="D56" s="84"/>
      <c r="E56" s="85">
        <f t="shared" si="16"/>
        <v>78582.66500891927</v>
      </c>
      <c r="F56" s="85">
        <f t="shared" si="17"/>
        <v>27955.153629604141</v>
      </c>
      <c r="G56" s="85">
        <f t="shared" si="18"/>
        <v>14951.777734855432</v>
      </c>
      <c r="H56" s="85">
        <v>0</v>
      </c>
      <c r="I56" s="85">
        <v>5.2552103308252134</v>
      </c>
      <c r="J56" s="85">
        <v>0.37197802045633299</v>
      </c>
      <c r="K56" s="85">
        <v>73.570194341181605</v>
      </c>
      <c r="L56" s="85">
        <v>2.55675675675676E-2</v>
      </c>
      <c r="M56" s="85">
        <v>0</v>
      </c>
      <c r="N56" s="85">
        <v>0</v>
      </c>
      <c r="O56" s="85">
        <v>18.886165021890669</v>
      </c>
      <c r="P56" s="85">
        <v>589.98625836494466</v>
      </c>
      <c r="Q56" s="85">
        <v>14231.209894879585</v>
      </c>
      <c r="R56" s="85">
        <v>0</v>
      </c>
      <c r="S56" s="85">
        <v>0</v>
      </c>
      <c r="T56" s="85">
        <v>32.472466328982371</v>
      </c>
      <c r="U56" s="22" t="s">
        <v>220</v>
      </c>
      <c r="V56" s="21">
        <v>24</v>
      </c>
      <c r="W56" s="19" t="s">
        <v>43</v>
      </c>
      <c r="X56" s="84"/>
      <c r="Y56" s="85">
        <f t="shared" si="19"/>
        <v>13003.375894748709</v>
      </c>
      <c r="Z56" s="85">
        <v>0</v>
      </c>
      <c r="AA56" s="85">
        <v>1250.651786034573</v>
      </c>
      <c r="AB56" s="85">
        <v>0</v>
      </c>
      <c r="AC56" s="85">
        <v>0</v>
      </c>
      <c r="AD56" s="85">
        <v>0</v>
      </c>
      <c r="AE56" s="85">
        <v>1840.2519701838878</v>
      </c>
      <c r="AF56" s="85">
        <v>1120.6641464641161</v>
      </c>
      <c r="AG56" s="85">
        <v>1124.989549606121</v>
      </c>
      <c r="AH56" s="85">
        <v>0</v>
      </c>
      <c r="AI56" s="85">
        <v>1.2101258077509485</v>
      </c>
      <c r="AJ56" s="85">
        <v>7652.4543155011079</v>
      </c>
      <c r="AK56" s="85">
        <v>0</v>
      </c>
      <c r="AL56" s="85">
        <v>0</v>
      </c>
      <c r="AM56" s="85">
        <v>13.154001151153436</v>
      </c>
      <c r="AN56" s="85">
        <f t="shared" si="20"/>
        <v>44210.707367054143</v>
      </c>
      <c r="AO56" s="85">
        <v>43551.515881911684</v>
      </c>
      <c r="AP56" s="85">
        <v>659.19148514245899</v>
      </c>
      <c r="AQ56" s="85">
        <f t="shared" si="21"/>
        <v>6416.8040122609809</v>
      </c>
      <c r="AR56" s="85">
        <v>5690.2463632804565</v>
      </c>
      <c r="AS56" s="85">
        <v>726.55764898052473</v>
      </c>
      <c r="AT56" s="22" t="s">
        <v>220</v>
      </c>
    </row>
    <row r="57" spans="1:46" s="23" customFormat="1" ht="20.25" customHeight="1" x14ac:dyDescent="0.2">
      <c r="A57" s="83"/>
      <c r="B57" s="21"/>
      <c r="C57" s="19" t="s">
        <v>165</v>
      </c>
      <c r="D57" s="84"/>
      <c r="E57" s="85">
        <f t="shared" si="16"/>
        <v>67774.678598372804</v>
      </c>
      <c r="F57" s="85">
        <f t="shared" si="17"/>
        <v>24553.935832234412</v>
      </c>
      <c r="G57" s="85">
        <f t="shared" si="18"/>
        <v>14177.589871623688</v>
      </c>
      <c r="H57" s="85">
        <v>0</v>
      </c>
      <c r="I57" s="85">
        <v>5.1788419710509501</v>
      </c>
      <c r="J57" s="85">
        <v>0</v>
      </c>
      <c r="K57" s="85">
        <v>73.570194341181605</v>
      </c>
      <c r="L57" s="85">
        <v>2.55675675675676E-2</v>
      </c>
      <c r="M57" s="85">
        <v>0</v>
      </c>
      <c r="N57" s="85">
        <v>0</v>
      </c>
      <c r="O57" s="85">
        <v>18.886165021890669</v>
      </c>
      <c r="P57" s="85">
        <v>585.6099593186932</v>
      </c>
      <c r="Q57" s="85">
        <v>13486.826322262841</v>
      </c>
      <c r="R57" s="85">
        <v>0</v>
      </c>
      <c r="S57" s="85">
        <v>0</v>
      </c>
      <c r="T57" s="85">
        <v>7.4928211404626346</v>
      </c>
      <c r="U57" s="22"/>
      <c r="V57" s="21"/>
      <c r="W57" s="19" t="s">
        <v>165</v>
      </c>
      <c r="X57" s="84"/>
      <c r="Y57" s="85">
        <f t="shared" si="19"/>
        <v>10376.345960610726</v>
      </c>
      <c r="Z57" s="85">
        <v>0</v>
      </c>
      <c r="AA57" s="85">
        <v>466.600073951669</v>
      </c>
      <c r="AB57" s="85">
        <v>0</v>
      </c>
      <c r="AC57" s="85">
        <v>0</v>
      </c>
      <c r="AD57" s="85">
        <v>0</v>
      </c>
      <c r="AE57" s="85">
        <v>1194.9436409178581</v>
      </c>
      <c r="AF57" s="85">
        <v>779.92905585228436</v>
      </c>
      <c r="AG57" s="85">
        <v>973.37541967388051</v>
      </c>
      <c r="AH57" s="85">
        <v>0</v>
      </c>
      <c r="AI57" s="85">
        <v>1.2101258077509485</v>
      </c>
      <c r="AJ57" s="85">
        <v>6947.6002202012241</v>
      </c>
      <c r="AK57" s="85">
        <v>0</v>
      </c>
      <c r="AL57" s="85">
        <v>0</v>
      </c>
      <c r="AM57" s="85">
        <v>12.687424206058655</v>
      </c>
      <c r="AN57" s="85">
        <f t="shared" si="20"/>
        <v>36845.758257237074</v>
      </c>
      <c r="AO57" s="85">
        <v>36367.853546023471</v>
      </c>
      <c r="AP57" s="85">
        <v>477.90471121360315</v>
      </c>
      <c r="AQ57" s="85">
        <f t="shared" si="21"/>
        <v>6374.9845089013215</v>
      </c>
      <c r="AR57" s="85">
        <v>5658.3161085503389</v>
      </c>
      <c r="AS57" s="85">
        <v>716.66840035098289</v>
      </c>
      <c r="AT57" s="22"/>
    </row>
    <row r="58" spans="1:46" s="23" customFormat="1" ht="20.25" customHeight="1" x14ac:dyDescent="0.2">
      <c r="A58" s="83"/>
      <c r="B58" s="21">
        <v>25</v>
      </c>
      <c r="C58" s="19" t="s">
        <v>221</v>
      </c>
      <c r="D58" s="84"/>
      <c r="E58" s="85">
        <f t="shared" si="16"/>
        <v>32684.036803324765</v>
      </c>
      <c r="F58" s="85">
        <f t="shared" si="17"/>
        <v>10403.678769358965</v>
      </c>
      <c r="G58" s="85">
        <f t="shared" si="18"/>
        <v>7140.5091144485486</v>
      </c>
      <c r="H58" s="85">
        <v>0</v>
      </c>
      <c r="I58" s="85">
        <v>193.02524367444886</v>
      </c>
      <c r="J58" s="85">
        <v>0</v>
      </c>
      <c r="K58" s="85">
        <v>0</v>
      </c>
      <c r="L58" s="85">
        <v>0</v>
      </c>
      <c r="M58" s="85">
        <v>0</v>
      </c>
      <c r="N58" s="85">
        <v>0</v>
      </c>
      <c r="O58" s="85">
        <v>0.16143985607584038</v>
      </c>
      <c r="P58" s="85">
        <v>167.26289327213811</v>
      </c>
      <c r="Q58" s="85">
        <v>6780.0478860211588</v>
      </c>
      <c r="R58" s="85">
        <v>0</v>
      </c>
      <c r="S58" s="85">
        <v>0</v>
      </c>
      <c r="T58" s="85">
        <v>1.16516247272727E-2</v>
      </c>
      <c r="U58" s="22" t="s">
        <v>222</v>
      </c>
      <c r="V58" s="21">
        <v>25</v>
      </c>
      <c r="W58" s="19" t="s">
        <v>175</v>
      </c>
      <c r="X58" s="84"/>
      <c r="Y58" s="85">
        <f t="shared" si="19"/>
        <v>3263.1696549104163</v>
      </c>
      <c r="Z58" s="85">
        <v>0</v>
      </c>
      <c r="AA58" s="85">
        <v>234.77419185577077</v>
      </c>
      <c r="AB58" s="85">
        <v>0</v>
      </c>
      <c r="AC58" s="85">
        <v>0</v>
      </c>
      <c r="AD58" s="85">
        <v>0</v>
      </c>
      <c r="AE58" s="85">
        <v>692.38269739726502</v>
      </c>
      <c r="AF58" s="85">
        <v>273.90803647419733</v>
      </c>
      <c r="AG58" s="85">
        <v>441.6219649659318</v>
      </c>
      <c r="AH58" s="85">
        <v>4.9516004031456E-2</v>
      </c>
      <c r="AI58" s="85">
        <v>0</v>
      </c>
      <c r="AJ58" s="85">
        <v>1608.9913868123563</v>
      </c>
      <c r="AK58" s="85">
        <v>1.84171999690228E-3</v>
      </c>
      <c r="AL58" s="85">
        <v>0.35774368933159101</v>
      </c>
      <c r="AM58" s="85">
        <v>11.082275991535468</v>
      </c>
      <c r="AN58" s="85">
        <f t="shared" si="20"/>
        <v>21870.137546505634</v>
      </c>
      <c r="AO58" s="85">
        <v>21506.998672113354</v>
      </c>
      <c r="AP58" s="85">
        <v>363.13887439227983</v>
      </c>
      <c r="AQ58" s="85">
        <f t="shared" si="21"/>
        <v>410.22048746016844</v>
      </c>
      <c r="AR58" s="85">
        <v>281.56917095206092</v>
      </c>
      <c r="AS58" s="85">
        <v>128.65131650810756</v>
      </c>
      <c r="AT58" s="22" t="s">
        <v>222</v>
      </c>
    </row>
    <row r="59" spans="1:46" s="23" customFormat="1" ht="20.25" customHeight="1" x14ac:dyDescent="0.2">
      <c r="A59" s="83"/>
      <c r="B59" s="21"/>
      <c r="C59" s="19" t="s">
        <v>165</v>
      </c>
      <c r="D59" s="84"/>
      <c r="E59" s="85">
        <f t="shared" si="16"/>
        <v>29574.917416146018</v>
      </c>
      <c r="F59" s="85">
        <f t="shared" si="17"/>
        <v>9864.3798017793415</v>
      </c>
      <c r="G59" s="85">
        <f t="shared" si="18"/>
        <v>7008.7281567909813</v>
      </c>
      <c r="H59" s="85">
        <v>0</v>
      </c>
      <c r="I59" s="85">
        <v>193.02524367444886</v>
      </c>
      <c r="J59" s="85">
        <v>0</v>
      </c>
      <c r="K59" s="85">
        <v>0</v>
      </c>
      <c r="L59" s="85">
        <v>0</v>
      </c>
      <c r="M59" s="85">
        <v>0</v>
      </c>
      <c r="N59" s="85">
        <v>0</v>
      </c>
      <c r="O59" s="85">
        <v>0.16143985607584038</v>
      </c>
      <c r="P59" s="85">
        <v>167.26289327213814</v>
      </c>
      <c r="Q59" s="85">
        <v>6648.2669283635914</v>
      </c>
      <c r="R59" s="85">
        <v>0</v>
      </c>
      <c r="S59" s="85">
        <v>0</v>
      </c>
      <c r="T59" s="85">
        <v>1.16516247272727E-2</v>
      </c>
      <c r="U59" s="22"/>
      <c r="V59" s="21"/>
      <c r="W59" s="19" t="s">
        <v>165</v>
      </c>
      <c r="X59" s="84"/>
      <c r="Y59" s="85">
        <f t="shared" si="19"/>
        <v>2855.6516449883611</v>
      </c>
      <c r="Z59" s="85">
        <v>0</v>
      </c>
      <c r="AA59" s="85">
        <v>115.93365088849635</v>
      </c>
      <c r="AB59" s="85">
        <v>0</v>
      </c>
      <c r="AC59" s="85">
        <v>0</v>
      </c>
      <c r="AD59" s="85">
        <v>0</v>
      </c>
      <c r="AE59" s="85">
        <v>607.72196642510085</v>
      </c>
      <c r="AF59" s="85">
        <v>208.91465980149493</v>
      </c>
      <c r="AG59" s="85">
        <v>385.35948738019283</v>
      </c>
      <c r="AH59" s="85">
        <v>4.9516004031456E-2</v>
      </c>
      <c r="AI59" s="85">
        <v>0</v>
      </c>
      <c r="AJ59" s="85">
        <v>1526.8065977196713</v>
      </c>
      <c r="AK59" s="85">
        <v>1.84171999690228E-3</v>
      </c>
      <c r="AL59" s="85">
        <v>0.35774368933159101</v>
      </c>
      <c r="AM59" s="85">
        <v>10.506181360044952</v>
      </c>
      <c r="AN59" s="85">
        <f t="shared" si="20"/>
        <v>19307.969599726854</v>
      </c>
      <c r="AO59" s="85">
        <v>18980.211365080708</v>
      </c>
      <c r="AP59" s="85">
        <v>327.75823464614587</v>
      </c>
      <c r="AQ59" s="85">
        <f t="shared" si="21"/>
        <v>402.56801463982094</v>
      </c>
      <c r="AR59" s="85">
        <v>278.94328153648598</v>
      </c>
      <c r="AS59" s="85">
        <v>123.62473310333495</v>
      </c>
      <c r="AT59" s="22"/>
    </row>
    <row r="60" spans="1:46" s="23" customFormat="1" ht="20.25" customHeight="1" x14ac:dyDescent="0.2">
      <c r="A60" s="83"/>
      <c r="B60" s="21">
        <v>26</v>
      </c>
      <c r="C60" s="19" t="s">
        <v>223</v>
      </c>
      <c r="D60" s="84"/>
      <c r="E60" s="85">
        <f t="shared" si="16"/>
        <v>44991.30229280873</v>
      </c>
      <c r="F60" s="85">
        <f t="shared" si="17"/>
        <v>8719.4932786407771</v>
      </c>
      <c r="G60" s="85">
        <f t="shared" si="18"/>
        <v>2696.2312877335312</v>
      </c>
      <c r="H60" s="85">
        <v>0</v>
      </c>
      <c r="I60" s="85">
        <v>0</v>
      </c>
      <c r="J60" s="85">
        <v>0</v>
      </c>
      <c r="K60" s="85">
        <v>3.5729686319293477E-2</v>
      </c>
      <c r="L60" s="85">
        <v>0</v>
      </c>
      <c r="M60" s="85">
        <v>0</v>
      </c>
      <c r="N60" s="85">
        <v>0</v>
      </c>
      <c r="O60" s="85">
        <v>0.14850937376336801</v>
      </c>
      <c r="P60" s="85">
        <v>115.82745535062172</v>
      </c>
      <c r="Q60" s="85">
        <v>2561.5595811828939</v>
      </c>
      <c r="R60" s="85">
        <v>0</v>
      </c>
      <c r="S60" s="85">
        <v>0</v>
      </c>
      <c r="T60" s="85">
        <v>18.66001213993291</v>
      </c>
      <c r="U60" s="22" t="s">
        <v>224</v>
      </c>
      <c r="V60" s="21">
        <v>26</v>
      </c>
      <c r="W60" s="19" t="s">
        <v>176</v>
      </c>
      <c r="X60" s="84"/>
      <c r="Y60" s="85">
        <f t="shared" si="19"/>
        <v>6023.2619909072464</v>
      </c>
      <c r="Z60" s="85">
        <v>0</v>
      </c>
      <c r="AA60" s="85">
        <v>559.42541030073642</v>
      </c>
      <c r="AB60" s="85">
        <v>0</v>
      </c>
      <c r="AC60" s="85">
        <v>0</v>
      </c>
      <c r="AD60" s="85">
        <v>0</v>
      </c>
      <c r="AE60" s="85">
        <v>1727.712079419746</v>
      </c>
      <c r="AF60" s="85">
        <v>486.74517221476333</v>
      </c>
      <c r="AG60" s="85">
        <v>1018.7214742887749</v>
      </c>
      <c r="AH60" s="85">
        <v>0</v>
      </c>
      <c r="AI60" s="85">
        <v>0.12019899933106901</v>
      </c>
      <c r="AJ60" s="85">
        <v>2218.8896010590079</v>
      </c>
      <c r="AK60" s="85">
        <v>9.6398965618622698E-2</v>
      </c>
      <c r="AL60" s="85">
        <v>0</v>
      </c>
      <c r="AM60" s="85">
        <v>11.551655659268452</v>
      </c>
      <c r="AN60" s="85">
        <f t="shared" si="20"/>
        <v>35835.190221522396</v>
      </c>
      <c r="AO60" s="85">
        <v>35270.485402090904</v>
      </c>
      <c r="AP60" s="85">
        <v>564.70481943149207</v>
      </c>
      <c r="AQ60" s="85">
        <f t="shared" si="21"/>
        <v>436.6187926455604</v>
      </c>
      <c r="AR60" s="85">
        <v>404.98823915722426</v>
      </c>
      <c r="AS60" s="85">
        <v>31.630553488336133</v>
      </c>
      <c r="AT60" s="22" t="s">
        <v>224</v>
      </c>
    </row>
    <row r="61" spans="1:46" s="23" customFormat="1" ht="20.25" customHeight="1" x14ac:dyDescent="0.2">
      <c r="A61" s="83"/>
      <c r="B61" s="21"/>
      <c r="C61" s="19" t="s">
        <v>165</v>
      </c>
      <c r="D61" s="84"/>
      <c r="E61" s="85">
        <f t="shared" si="16"/>
        <v>36759.62440228901</v>
      </c>
      <c r="F61" s="85">
        <f t="shared" si="17"/>
        <v>7334.2646680999214</v>
      </c>
      <c r="G61" s="85">
        <f t="shared" si="18"/>
        <v>2428.492329775544</v>
      </c>
      <c r="H61" s="85">
        <v>0</v>
      </c>
      <c r="I61" s="85">
        <v>0</v>
      </c>
      <c r="J61" s="85">
        <v>0</v>
      </c>
      <c r="K61" s="85">
        <v>3.5729686319293477E-2</v>
      </c>
      <c r="L61" s="85">
        <v>0</v>
      </c>
      <c r="M61" s="85">
        <v>0</v>
      </c>
      <c r="N61" s="85">
        <v>0</v>
      </c>
      <c r="O61" s="85">
        <v>0.14850937376336801</v>
      </c>
      <c r="P61" s="85">
        <v>115.82745535062172</v>
      </c>
      <c r="Q61" s="85">
        <v>2294.2272823726003</v>
      </c>
      <c r="R61" s="85">
        <v>0</v>
      </c>
      <c r="S61" s="85">
        <v>0</v>
      </c>
      <c r="T61" s="85">
        <v>18.253352992239353</v>
      </c>
      <c r="U61" s="22"/>
      <c r="V61" s="21"/>
      <c r="W61" s="19" t="s">
        <v>165</v>
      </c>
      <c r="X61" s="84"/>
      <c r="Y61" s="85">
        <f t="shared" si="19"/>
        <v>4905.7723383243774</v>
      </c>
      <c r="Z61" s="85">
        <v>0</v>
      </c>
      <c r="AA61" s="85">
        <v>297.98358289624684</v>
      </c>
      <c r="AB61" s="85">
        <v>0</v>
      </c>
      <c r="AC61" s="85">
        <v>0</v>
      </c>
      <c r="AD61" s="85">
        <v>0</v>
      </c>
      <c r="AE61" s="85">
        <v>1246.7496820138745</v>
      </c>
      <c r="AF61" s="85">
        <v>352.20854102006888</v>
      </c>
      <c r="AG61" s="85">
        <v>961.76709387857568</v>
      </c>
      <c r="AH61" s="85">
        <v>0</v>
      </c>
      <c r="AI61" s="85">
        <v>0.12019899933106901</v>
      </c>
      <c r="AJ61" s="85">
        <v>2036.6991395750902</v>
      </c>
      <c r="AK61" s="85">
        <v>9.6398965618622698E-2</v>
      </c>
      <c r="AL61" s="85">
        <v>0</v>
      </c>
      <c r="AM61" s="85">
        <v>10.147700975571842</v>
      </c>
      <c r="AN61" s="85">
        <f t="shared" si="20"/>
        <v>28993.038378502901</v>
      </c>
      <c r="AO61" s="85">
        <v>28533.721763958318</v>
      </c>
      <c r="AP61" s="85">
        <v>459.31661454458299</v>
      </c>
      <c r="AQ61" s="85">
        <f t="shared" si="21"/>
        <v>432.32135568619179</v>
      </c>
      <c r="AR61" s="85">
        <v>402.61651032166048</v>
      </c>
      <c r="AS61" s="85">
        <v>29.704845364531295</v>
      </c>
      <c r="AT61" s="22"/>
    </row>
    <row r="62" spans="1:46" s="23" customFormat="1" ht="20.25" customHeight="1" x14ac:dyDescent="0.2">
      <c r="A62" s="83"/>
      <c r="B62" s="21">
        <v>27</v>
      </c>
      <c r="C62" s="19" t="s">
        <v>225</v>
      </c>
      <c r="D62" s="84"/>
      <c r="E62" s="85">
        <f t="shared" si="16"/>
        <v>17471.281885880991</v>
      </c>
      <c r="F62" s="85">
        <f t="shared" si="17"/>
        <v>3044.8538657718327</v>
      </c>
      <c r="G62" s="85">
        <f t="shared" si="18"/>
        <v>1611.7277068157427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v>0.498410356008398</v>
      </c>
      <c r="P62" s="85">
        <v>24.393963686112048</v>
      </c>
      <c r="Q62" s="85">
        <v>1586.8339478812579</v>
      </c>
      <c r="R62" s="85">
        <v>0</v>
      </c>
      <c r="S62" s="85">
        <v>0</v>
      </c>
      <c r="T62" s="85">
        <v>1.3848923643537789E-3</v>
      </c>
      <c r="U62" s="22" t="s">
        <v>226</v>
      </c>
      <c r="V62" s="21">
        <v>27</v>
      </c>
      <c r="W62" s="19" t="s">
        <v>177</v>
      </c>
      <c r="X62" s="84"/>
      <c r="Y62" s="85">
        <f t="shared" si="19"/>
        <v>1433.12615895609</v>
      </c>
      <c r="Z62" s="85">
        <v>0</v>
      </c>
      <c r="AA62" s="85">
        <v>101.35064465991618</v>
      </c>
      <c r="AB62" s="85">
        <v>0</v>
      </c>
      <c r="AC62" s="85">
        <v>0</v>
      </c>
      <c r="AD62" s="85">
        <v>0</v>
      </c>
      <c r="AE62" s="85">
        <v>419.07973150743027</v>
      </c>
      <c r="AF62" s="85">
        <v>48.581026068029168</v>
      </c>
      <c r="AG62" s="85">
        <v>237.85186139742262</v>
      </c>
      <c r="AH62" s="85">
        <v>0</v>
      </c>
      <c r="AI62" s="85">
        <v>0</v>
      </c>
      <c r="AJ62" s="85">
        <v>625.92436176496153</v>
      </c>
      <c r="AK62" s="85">
        <v>0</v>
      </c>
      <c r="AL62" s="85">
        <v>0</v>
      </c>
      <c r="AM62" s="85">
        <v>0.33853355833021598</v>
      </c>
      <c r="AN62" s="85">
        <f t="shared" si="20"/>
        <v>12210.036965203228</v>
      </c>
      <c r="AO62" s="85">
        <v>12032.660538533866</v>
      </c>
      <c r="AP62" s="85">
        <v>177.37642666936154</v>
      </c>
      <c r="AQ62" s="85">
        <f t="shared" si="21"/>
        <v>2216.391054905931</v>
      </c>
      <c r="AR62" s="85">
        <v>2052.5060431411471</v>
      </c>
      <c r="AS62" s="85">
        <v>163.88501176478408</v>
      </c>
      <c r="AT62" s="22" t="s">
        <v>226</v>
      </c>
    </row>
    <row r="63" spans="1:46" s="23" customFormat="1" ht="20.25" customHeight="1" x14ac:dyDescent="0.2">
      <c r="A63" s="83"/>
      <c r="B63" s="21"/>
      <c r="C63" s="19" t="s">
        <v>165</v>
      </c>
      <c r="D63" s="84"/>
      <c r="E63" s="85">
        <f t="shared" si="16"/>
        <v>16166.689974252826</v>
      </c>
      <c r="F63" s="85">
        <f t="shared" si="17"/>
        <v>2784.7788834924841</v>
      </c>
      <c r="G63" s="85">
        <f t="shared" si="18"/>
        <v>1517.5157916342107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  <c r="M63" s="85">
        <v>0</v>
      </c>
      <c r="N63" s="85">
        <v>0</v>
      </c>
      <c r="O63" s="85">
        <v>0</v>
      </c>
      <c r="P63" s="85">
        <v>3.0171672826390599</v>
      </c>
      <c r="Q63" s="85">
        <v>1514.4980150618862</v>
      </c>
      <c r="R63" s="85">
        <v>0</v>
      </c>
      <c r="S63" s="85">
        <v>0</v>
      </c>
      <c r="T63" s="85">
        <v>6.0928968536154795E-4</v>
      </c>
      <c r="U63" s="22"/>
      <c r="V63" s="21"/>
      <c r="W63" s="19" t="s">
        <v>165</v>
      </c>
      <c r="X63" s="84"/>
      <c r="Y63" s="85">
        <f t="shared" si="19"/>
        <v>1267.2630918582736</v>
      </c>
      <c r="Z63" s="85">
        <v>0</v>
      </c>
      <c r="AA63" s="85">
        <v>55.920572298909079</v>
      </c>
      <c r="AB63" s="85">
        <v>0</v>
      </c>
      <c r="AC63" s="85">
        <v>0</v>
      </c>
      <c r="AD63" s="85">
        <v>0</v>
      </c>
      <c r="AE63" s="85">
        <v>356.74679336746408</v>
      </c>
      <c r="AF63" s="85">
        <v>40.835502580862851</v>
      </c>
      <c r="AG63" s="85">
        <v>228.31372980282617</v>
      </c>
      <c r="AH63" s="85">
        <v>0</v>
      </c>
      <c r="AI63" s="85">
        <v>0</v>
      </c>
      <c r="AJ63" s="85">
        <v>585.10796024988133</v>
      </c>
      <c r="AK63" s="85">
        <v>0</v>
      </c>
      <c r="AL63" s="85">
        <v>0</v>
      </c>
      <c r="AM63" s="85">
        <v>0.33853355833021598</v>
      </c>
      <c r="AN63" s="85">
        <f t="shared" si="20"/>
        <v>11166.834985165937</v>
      </c>
      <c r="AO63" s="85">
        <v>11003.405194026869</v>
      </c>
      <c r="AP63" s="85">
        <v>163.42979113906767</v>
      </c>
      <c r="AQ63" s="85">
        <f t="shared" si="21"/>
        <v>2215.0761055944054</v>
      </c>
      <c r="AR63" s="85">
        <v>2051.8031081499157</v>
      </c>
      <c r="AS63" s="85">
        <v>163.27299744448976</v>
      </c>
      <c r="AT63" s="22"/>
    </row>
    <row r="64" spans="1:46" s="23" customFormat="1" ht="20.25" customHeight="1" x14ac:dyDescent="0.2">
      <c r="A64" s="83"/>
      <c r="B64" s="21">
        <v>28</v>
      </c>
      <c r="C64" s="19" t="s">
        <v>227</v>
      </c>
      <c r="D64" s="84"/>
      <c r="E64" s="85">
        <f t="shared" si="16"/>
        <v>113501.7601562498</v>
      </c>
      <c r="F64" s="85">
        <f t="shared" si="17"/>
        <v>11780.685388414984</v>
      </c>
      <c r="G64" s="85">
        <f t="shared" si="18"/>
        <v>7999.9942885412411</v>
      </c>
      <c r="H64" s="85">
        <v>0</v>
      </c>
      <c r="I64" s="85">
        <v>1.12595666525858E-2</v>
      </c>
      <c r="J64" s="85">
        <v>0</v>
      </c>
      <c r="K64" s="85">
        <v>0</v>
      </c>
      <c r="L64" s="85">
        <v>0</v>
      </c>
      <c r="M64" s="85">
        <v>0</v>
      </c>
      <c r="N64" s="85">
        <v>0</v>
      </c>
      <c r="O64" s="85">
        <v>63.549584144933227</v>
      </c>
      <c r="P64" s="85">
        <v>658.70144866494434</v>
      </c>
      <c r="Q64" s="85">
        <v>7272.6471294640414</v>
      </c>
      <c r="R64" s="85">
        <v>0</v>
      </c>
      <c r="S64" s="85">
        <v>0</v>
      </c>
      <c r="T64" s="85">
        <v>5.0848667006691297</v>
      </c>
      <c r="U64" s="22" t="s">
        <v>228</v>
      </c>
      <c r="V64" s="21">
        <v>28</v>
      </c>
      <c r="W64" s="19" t="s">
        <v>178</v>
      </c>
      <c r="X64" s="84"/>
      <c r="Y64" s="85">
        <f t="shared" si="19"/>
        <v>3780.691099873743</v>
      </c>
      <c r="Z64" s="85">
        <v>0</v>
      </c>
      <c r="AA64" s="85">
        <v>103.51749790874355</v>
      </c>
      <c r="AB64" s="85">
        <v>0</v>
      </c>
      <c r="AC64" s="85">
        <v>0</v>
      </c>
      <c r="AD64" s="85">
        <v>0</v>
      </c>
      <c r="AE64" s="85">
        <v>567.32197703842394</v>
      </c>
      <c r="AF64" s="85">
        <v>44.201193341171113</v>
      </c>
      <c r="AG64" s="85">
        <v>1054.4177141155158</v>
      </c>
      <c r="AH64" s="85">
        <v>1.9496102260579701E-2</v>
      </c>
      <c r="AI64" s="85">
        <v>21.799727605952999</v>
      </c>
      <c r="AJ64" s="85">
        <v>1988.8815803485372</v>
      </c>
      <c r="AK64" s="85">
        <v>0</v>
      </c>
      <c r="AL64" s="85">
        <v>0</v>
      </c>
      <c r="AM64" s="85">
        <v>0.53191341313758034</v>
      </c>
      <c r="AN64" s="85">
        <f t="shared" si="20"/>
        <v>96053.068353041483</v>
      </c>
      <c r="AO64" s="85">
        <v>91952.045559819424</v>
      </c>
      <c r="AP64" s="85">
        <v>4101.0227932220587</v>
      </c>
      <c r="AQ64" s="85">
        <f t="shared" si="21"/>
        <v>5668.0064147933253</v>
      </c>
      <c r="AR64" s="85">
        <v>4232.0428661259602</v>
      </c>
      <c r="AS64" s="85">
        <v>1435.9635486673649</v>
      </c>
      <c r="AT64" s="22" t="s">
        <v>228</v>
      </c>
    </row>
    <row r="65" spans="1:46" s="23" customFormat="1" ht="20.25" customHeight="1" x14ac:dyDescent="0.2">
      <c r="A65" s="83"/>
      <c r="B65" s="21"/>
      <c r="C65" s="19" t="s">
        <v>165</v>
      </c>
      <c r="D65" s="84"/>
      <c r="E65" s="85">
        <f t="shared" si="16"/>
        <v>111511.85772583856</v>
      </c>
      <c r="F65" s="85">
        <f t="shared" si="17"/>
        <v>11604.46835040714</v>
      </c>
      <c r="G65" s="85">
        <f t="shared" si="18"/>
        <v>7957.5577987371798</v>
      </c>
      <c r="H65" s="85">
        <v>0</v>
      </c>
      <c r="I65" s="85">
        <v>0</v>
      </c>
      <c r="J65" s="85">
        <v>0</v>
      </c>
      <c r="K65" s="85">
        <v>0</v>
      </c>
      <c r="L65" s="85">
        <v>0</v>
      </c>
      <c r="M65" s="85">
        <v>0</v>
      </c>
      <c r="N65" s="85">
        <v>0</v>
      </c>
      <c r="O65" s="85">
        <v>63.549584144933227</v>
      </c>
      <c r="P65" s="85">
        <v>658.70144866494434</v>
      </c>
      <c r="Q65" s="85">
        <v>7230.5769567046955</v>
      </c>
      <c r="R65" s="85">
        <v>0</v>
      </c>
      <c r="S65" s="85">
        <v>0</v>
      </c>
      <c r="T65" s="85">
        <v>4.729809222606308</v>
      </c>
      <c r="U65" s="22"/>
      <c r="V65" s="21"/>
      <c r="W65" s="19" t="s">
        <v>165</v>
      </c>
      <c r="X65" s="84"/>
      <c r="Y65" s="85">
        <f t="shared" si="19"/>
        <v>3646.9105516699601</v>
      </c>
      <c r="Z65" s="85">
        <v>0</v>
      </c>
      <c r="AA65" s="85">
        <v>70.796361358150207</v>
      </c>
      <c r="AB65" s="85">
        <v>0</v>
      </c>
      <c r="AC65" s="85">
        <v>0</v>
      </c>
      <c r="AD65" s="85">
        <v>0</v>
      </c>
      <c r="AE65" s="85">
        <v>526.38760348347569</v>
      </c>
      <c r="AF65" s="85">
        <v>30.434501993813672</v>
      </c>
      <c r="AG65" s="85">
        <v>1047.6785352511004</v>
      </c>
      <c r="AH65" s="85">
        <v>1.9496102260579701E-2</v>
      </c>
      <c r="AI65" s="85">
        <v>21.799727605952999</v>
      </c>
      <c r="AJ65" s="85">
        <v>1949.2624124620686</v>
      </c>
      <c r="AK65" s="85">
        <v>0</v>
      </c>
      <c r="AL65" s="85">
        <v>0</v>
      </c>
      <c r="AM65" s="85">
        <v>0.53191341313758034</v>
      </c>
      <c r="AN65" s="85">
        <f t="shared" si="20"/>
        <v>94247.662980602385</v>
      </c>
      <c r="AO65" s="85">
        <v>90159.926689848086</v>
      </c>
      <c r="AP65" s="85">
        <v>4087.7362907542993</v>
      </c>
      <c r="AQ65" s="85">
        <f t="shared" si="21"/>
        <v>5659.7263948290292</v>
      </c>
      <c r="AR65" s="85">
        <v>4225.9429482592932</v>
      </c>
      <c r="AS65" s="85">
        <v>1433.7834465697356</v>
      </c>
      <c r="AT65" s="22"/>
    </row>
    <row r="66" spans="1:46" s="23" customFormat="1" ht="20.25" customHeight="1" x14ac:dyDescent="0.2">
      <c r="A66" s="83"/>
      <c r="B66" s="21">
        <v>29</v>
      </c>
      <c r="C66" s="19" t="s">
        <v>229</v>
      </c>
      <c r="D66" s="84"/>
      <c r="E66" s="85">
        <f t="shared" si="16"/>
        <v>36856.21425209468</v>
      </c>
      <c r="F66" s="85">
        <f t="shared" si="17"/>
        <v>7238.368680446807</v>
      </c>
      <c r="G66" s="85">
        <f t="shared" si="18"/>
        <v>4036.9054739563621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  <c r="M66" s="85">
        <v>0</v>
      </c>
      <c r="N66" s="85">
        <v>0</v>
      </c>
      <c r="O66" s="85">
        <v>0</v>
      </c>
      <c r="P66" s="85">
        <v>451.00719705804113</v>
      </c>
      <c r="Q66" s="85">
        <v>3585.8270731812418</v>
      </c>
      <c r="R66" s="85">
        <v>0</v>
      </c>
      <c r="S66" s="85">
        <v>0</v>
      </c>
      <c r="T66" s="85">
        <v>7.1203717079451237E-2</v>
      </c>
      <c r="U66" s="24">
        <v>29</v>
      </c>
      <c r="V66" s="21">
        <v>29</v>
      </c>
      <c r="W66" s="19" t="s">
        <v>179</v>
      </c>
      <c r="X66" s="84"/>
      <c r="Y66" s="85">
        <f t="shared" si="19"/>
        <v>3201.4632064904454</v>
      </c>
      <c r="Z66" s="85">
        <v>0</v>
      </c>
      <c r="AA66" s="85">
        <v>358.1465929198327</v>
      </c>
      <c r="AB66" s="85">
        <v>0</v>
      </c>
      <c r="AC66" s="85">
        <v>0</v>
      </c>
      <c r="AD66" s="85">
        <v>0</v>
      </c>
      <c r="AE66" s="85">
        <v>685.52894664047062</v>
      </c>
      <c r="AF66" s="85">
        <v>112.09229304413178</v>
      </c>
      <c r="AG66" s="85">
        <v>409.32361113605168</v>
      </c>
      <c r="AH66" s="85">
        <v>1.1593217951380499</v>
      </c>
      <c r="AI66" s="85">
        <v>0.33218632542404569</v>
      </c>
      <c r="AJ66" s="85">
        <v>1633.5677184392387</v>
      </c>
      <c r="AK66" s="85">
        <v>0</v>
      </c>
      <c r="AL66" s="85">
        <v>0</v>
      </c>
      <c r="AM66" s="85">
        <v>1.3125361901577066</v>
      </c>
      <c r="AN66" s="85">
        <f t="shared" si="20"/>
        <v>27621.608848926739</v>
      </c>
      <c r="AO66" s="85">
        <v>26635.449352962398</v>
      </c>
      <c r="AP66" s="85">
        <v>986.15949596434075</v>
      </c>
      <c r="AQ66" s="85">
        <f t="shared" si="21"/>
        <v>1996.2367227211328</v>
      </c>
      <c r="AR66" s="85">
        <v>1818.1562143140684</v>
      </c>
      <c r="AS66" s="85">
        <v>178.08050840706429</v>
      </c>
      <c r="AT66" s="24">
        <v>29</v>
      </c>
    </row>
    <row r="67" spans="1:46" s="23" customFormat="1" ht="20.25" customHeight="1" x14ac:dyDescent="0.2">
      <c r="A67" s="83"/>
      <c r="B67" s="21"/>
      <c r="C67" s="19" t="s">
        <v>165</v>
      </c>
      <c r="D67" s="84"/>
      <c r="E67" s="85">
        <f t="shared" si="16"/>
        <v>34332.933026636863</v>
      </c>
      <c r="F67" s="85">
        <f t="shared" si="17"/>
        <v>6641.0212023364356</v>
      </c>
      <c r="G67" s="85">
        <f t="shared" si="18"/>
        <v>3990.4562608567207</v>
      </c>
      <c r="H67" s="85">
        <v>0</v>
      </c>
      <c r="I67" s="85">
        <v>0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451.00719705804113</v>
      </c>
      <c r="Q67" s="85">
        <v>3539.4120563970987</v>
      </c>
      <c r="R67" s="85">
        <v>0</v>
      </c>
      <c r="S67" s="85">
        <v>0</v>
      </c>
      <c r="T67" s="85">
        <v>3.7007401580764425E-2</v>
      </c>
      <c r="U67" s="24"/>
      <c r="V67" s="21"/>
      <c r="W67" s="19" t="s">
        <v>165</v>
      </c>
      <c r="X67" s="84"/>
      <c r="Y67" s="85">
        <f t="shared" si="19"/>
        <v>2650.5649414797149</v>
      </c>
      <c r="Z67" s="85">
        <v>0</v>
      </c>
      <c r="AA67" s="85">
        <v>170.51870988524297</v>
      </c>
      <c r="AB67" s="85">
        <v>0</v>
      </c>
      <c r="AC67" s="85">
        <v>0</v>
      </c>
      <c r="AD67" s="85">
        <v>0</v>
      </c>
      <c r="AE67" s="85">
        <v>534.44572959027528</v>
      </c>
      <c r="AF67" s="85">
        <v>69.267738943478676</v>
      </c>
      <c r="AG67" s="85">
        <v>397.02990867772291</v>
      </c>
      <c r="AH67" s="85">
        <v>1.1593217951380499</v>
      </c>
      <c r="AI67" s="85">
        <v>0.33218632542404569</v>
      </c>
      <c r="AJ67" s="85">
        <v>1477.1762704532</v>
      </c>
      <c r="AK67" s="85">
        <v>0</v>
      </c>
      <c r="AL67" s="85">
        <v>0</v>
      </c>
      <c r="AM67" s="85">
        <v>0.63507580923273865</v>
      </c>
      <c r="AN67" s="85">
        <f t="shared" si="20"/>
        <v>25706.536879580057</v>
      </c>
      <c r="AO67" s="85">
        <v>24752.019686282143</v>
      </c>
      <c r="AP67" s="85">
        <v>954.51719329791376</v>
      </c>
      <c r="AQ67" s="85">
        <f t="shared" si="21"/>
        <v>1985.374944720372</v>
      </c>
      <c r="AR67" s="85">
        <v>1808.6753908688486</v>
      </c>
      <c r="AS67" s="85">
        <v>176.69955385152335</v>
      </c>
      <c r="AT67" s="24"/>
    </row>
    <row r="68" spans="1:46" s="23" customFormat="1" ht="20.25" customHeight="1" x14ac:dyDescent="0.2">
      <c r="A68" s="83"/>
      <c r="B68" s="21">
        <v>30</v>
      </c>
      <c r="C68" s="19" t="s">
        <v>230</v>
      </c>
      <c r="D68" s="84"/>
      <c r="E68" s="85">
        <f t="shared" si="16"/>
        <v>5896.1464274830641</v>
      </c>
      <c r="F68" s="85">
        <f t="shared" si="17"/>
        <v>1036.4324683656987</v>
      </c>
      <c r="G68" s="85">
        <f t="shared" si="18"/>
        <v>644.76271419814293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  <c r="M68" s="85">
        <v>0</v>
      </c>
      <c r="N68" s="85">
        <v>0</v>
      </c>
      <c r="O68" s="85">
        <v>0.129536062783703</v>
      </c>
      <c r="P68" s="85">
        <v>0</v>
      </c>
      <c r="Q68" s="85">
        <v>644.63317813535923</v>
      </c>
      <c r="R68" s="85">
        <v>0</v>
      </c>
      <c r="S68" s="85">
        <v>0</v>
      </c>
      <c r="T68" s="85">
        <v>0</v>
      </c>
      <c r="U68" s="24">
        <v>30</v>
      </c>
      <c r="V68" s="21">
        <v>30</v>
      </c>
      <c r="W68" s="19" t="s">
        <v>180</v>
      </c>
      <c r="X68" s="84"/>
      <c r="Y68" s="85">
        <f t="shared" si="19"/>
        <v>391.66975416755588</v>
      </c>
      <c r="Z68" s="85">
        <v>0</v>
      </c>
      <c r="AA68" s="85">
        <v>20.660422059078854</v>
      </c>
      <c r="AB68" s="85">
        <v>0</v>
      </c>
      <c r="AC68" s="85">
        <v>0</v>
      </c>
      <c r="AD68" s="85">
        <v>0</v>
      </c>
      <c r="AE68" s="85">
        <v>146.36957012126283</v>
      </c>
      <c r="AF68" s="85">
        <v>8.5368554668922254</v>
      </c>
      <c r="AG68" s="85">
        <v>84.292798565574017</v>
      </c>
      <c r="AH68" s="85">
        <v>0</v>
      </c>
      <c r="AI68" s="85">
        <v>0</v>
      </c>
      <c r="AJ68" s="85">
        <v>131.60618597338589</v>
      </c>
      <c r="AK68" s="85">
        <v>0</v>
      </c>
      <c r="AL68" s="85">
        <v>0</v>
      </c>
      <c r="AM68" s="85">
        <v>0.20392198136205253</v>
      </c>
      <c r="AN68" s="85">
        <f t="shared" si="20"/>
        <v>4747.5458725556955</v>
      </c>
      <c r="AO68" s="85">
        <v>4680.7924255209673</v>
      </c>
      <c r="AP68" s="85">
        <v>66.753447034728197</v>
      </c>
      <c r="AQ68" s="85">
        <f t="shared" si="21"/>
        <v>112.16808656167019</v>
      </c>
      <c r="AR68" s="85">
        <v>103.7984977015396</v>
      </c>
      <c r="AS68" s="85">
        <v>8.3695888601305892</v>
      </c>
      <c r="AT68" s="24">
        <v>30</v>
      </c>
    </row>
    <row r="69" spans="1:46" s="23" customFormat="1" ht="20.25" customHeight="1" x14ac:dyDescent="0.2">
      <c r="A69" s="83"/>
      <c r="B69" s="21"/>
      <c r="C69" s="19" t="s">
        <v>165</v>
      </c>
      <c r="D69" s="84"/>
      <c r="E69" s="85">
        <f t="shared" si="16"/>
        <v>5334.396658865855</v>
      </c>
      <c r="F69" s="85">
        <f t="shared" si="17"/>
        <v>972.02863611619523</v>
      </c>
      <c r="G69" s="85">
        <f t="shared" si="18"/>
        <v>632.00838829939426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0.129536062783703</v>
      </c>
      <c r="P69" s="85">
        <v>0</v>
      </c>
      <c r="Q69" s="85">
        <v>631.87885223661056</v>
      </c>
      <c r="R69" s="85">
        <v>0</v>
      </c>
      <c r="S69" s="85">
        <v>0</v>
      </c>
      <c r="T69" s="85">
        <v>0</v>
      </c>
      <c r="U69" s="24"/>
      <c r="V69" s="21"/>
      <c r="W69" s="19" t="s">
        <v>165</v>
      </c>
      <c r="X69" s="84"/>
      <c r="Y69" s="85">
        <f t="shared" si="19"/>
        <v>340.02024781680097</v>
      </c>
      <c r="Z69" s="85">
        <v>0</v>
      </c>
      <c r="AA69" s="85">
        <v>12.796260683191393</v>
      </c>
      <c r="AB69" s="85">
        <v>0</v>
      </c>
      <c r="AC69" s="85">
        <v>0</v>
      </c>
      <c r="AD69" s="85">
        <v>0</v>
      </c>
      <c r="AE69" s="85">
        <v>123.69359905542899</v>
      </c>
      <c r="AF69" s="85">
        <v>4.2964909899960402</v>
      </c>
      <c r="AG69" s="85">
        <v>79.142168142298942</v>
      </c>
      <c r="AH69" s="85">
        <v>0</v>
      </c>
      <c r="AI69" s="85">
        <v>0</v>
      </c>
      <c r="AJ69" s="85">
        <v>119.88780696452353</v>
      </c>
      <c r="AK69" s="85">
        <v>0</v>
      </c>
      <c r="AL69" s="85">
        <v>0</v>
      </c>
      <c r="AM69" s="85">
        <v>0.20392198136205253</v>
      </c>
      <c r="AN69" s="85">
        <f t="shared" si="20"/>
        <v>4250.6682111278606</v>
      </c>
      <c r="AO69" s="85">
        <v>4188.2228011340212</v>
      </c>
      <c r="AP69" s="85">
        <v>62.445409993839348</v>
      </c>
      <c r="AQ69" s="85">
        <f t="shared" si="21"/>
        <v>111.69981162179936</v>
      </c>
      <c r="AR69" s="85">
        <v>103.46016729824804</v>
      </c>
      <c r="AS69" s="85">
        <v>8.2396443235513139</v>
      </c>
      <c r="AT69" s="24"/>
    </row>
    <row r="70" spans="1:46" s="23" customFormat="1" ht="20.25" customHeight="1" x14ac:dyDescent="0.2">
      <c r="A70" s="83"/>
      <c r="B70" s="21">
        <v>31</v>
      </c>
      <c r="C70" s="19" t="s">
        <v>44</v>
      </c>
      <c r="D70" s="84"/>
      <c r="E70" s="85">
        <f t="shared" si="16"/>
        <v>173506.01115129105</v>
      </c>
      <c r="F70" s="85">
        <f t="shared" si="17"/>
        <v>54414.393316381189</v>
      </c>
      <c r="G70" s="85">
        <f t="shared" si="18"/>
        <v>34113.413336193204</v>
      </c>
      <c r="H70" s="85">
        <v>0</v>
      </c>
      <c r="I70" s="85">
        <v>1714.7043703433199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751.25535391354163</v>
      </c>
      <c r="P70" s="85">
        <v>3397.8817378339304</v>
      </c>
      <c r="Q70" s="85">
        <v>28239.003213062904</v>
      </c>
      <c r="R70" s="85">
        <v>0</v>
      </c>
      <c r="S70" s="85">
        <v>6.3855925154311706</v>
      </c>
      <c r="T70" s="85">
        <v>4.1830685240762913</v>
      </c>
      <c r="U70" s="24">
        <v>31</v>
      </c>
      <c r="V70" s="21">
        <v>31</v>
      </c>
      <c r="W70" s="19" t="s">
        <v>44</v>
      </c>
      <c r="X70" s="84"/>
      <c r="Y70" s="85">
        <f t="shared" si="19"/>
        <v>20300.979980187985</v>
      </c>
      <c r="Z70" s="85">
        <v>0</v>
      </c>
      <c r="AA70" s="85">
        <v>2059.5291576340896</v>
      </c>
      <c r="AB70" s="85">
        <v>63.48077309325727</v>
      </c>
      <c r="AC70" s="85">
        <v>0</v>
      </c>
      <c r="AD70" s="85">
        <v>0</v>
      </c>
      <c r="AE70" s="85">
        <v>1988.4325446535438</v>
      </c>
      <c r="AF70" s="85">
        <v>2021.5518348144735</v>
      </c>
      <c r="AG70" s="85">
        <v>2369.1858946009506</v>
      </c>
      <c r="AH70" s="85">
        <v>102.58678618492418</v>
      </c>
      <c r="AI70" s="85">
        <v>0</v>
      </c>
      <c r="AJ70" s="85">
        <v>11553.549249480709</v>
      </c>
      <c r="AK70" s="85">
        <v>1.3049001338837001</v>
      </c>
      <c r="AL70" s="85">
        <v>116.2639231916943</v>
      </c>
      <c r="AM70" s="85">
        <v>25.094916400459677</v>
      </c>
      <c r="AN70" s="85">
        <f t="shared" si="20"/>
        <v>113747.73185963466</v>
      </c>
      <c r="AO70" s="85">
        <v>106950.66308134684</v>
      </c>
      <c r="AP70" s="85">
        <v>6797.0687782878231</v>
      </c>
      <c r="AQ70" s="85">
        <f t="shared" si="21"/>
        <v>5343.8859752752051</v>
      </c>
      <c r="AR70" s="85">
        <v>4888.8492249082765</v>
      </c>
      <c r="AS70" s="85">
        <v>455.03675036692886</v>
      </c>
      <c r="AT70" s="24">
        <v>31</v>
      </c>
    </row>
    <row r="71" spans="1:46" s="23" customFormat="1" ht="20.25" customHeight="1" x14ac:dyDescent="0.2">
      <c r="A71" s="83"/>
      <c r="B71" s="21"/>
      <c r="C71" s="19" t="s">
        <v>165</v>
      </c>
      <c r="D71" s="84"/>
      <c r="E71" s="85">
        <f t="shared" si="16"/>
        <v>166191.75973212236</v>
      </c>
      <c r="F71" s="85">
        <f t="shared" si="17"/>
        <v>52940.816435598055</v>
      </c>
      <c r="G71" s="85">
        <f t="shared" si="18"/>
        <v>33922.595446324711</v>
      </c>
      <c r="H71" s="85">
        <v>0</v>
      </c>
      <c r="I71" s="85">
        <v>1714.7043703433199</v>
      </c>
      <c r="J71" s="85">
        <v>0</v>
      </c>
      <c r="K71" s="85">
        <v>0</v>
      </c>
      <c r="L71" s="85">
        <v>0</v>
      </c>
      <c r="M71" s="85">
        <v>0</v>
      </c>
      <c r="N71" s="85">
        <v>0</v>
      </c>
      <c r="O71" s="85">
        <v>750.42626398325501</v>
      </c>
      <c r="P71" s="85">
        <v>3397.8817378339299</v>
      </c>
      <c r="Q71" s="85">
        <v>28049.067415408354</v>
      </c>
      <c r="R71" s="85">
        <v>0</v>
      </c>
      <c r="S71" s="85">
        <v>6.3855925154311706</v>
      </c>
      <c r="T71" s="85">
        <v>4.1300662404224449</v>
      </c>
      <c r="U71" s="24"/>
      <c r="V71" s="21"/>
      <c r="W71" s="19" t="s">
        <v>165</v>
      </c>
      <c r="X71" s="84"/>
      <c r="Y71" s="85">
        <f t="shared" si="19"/>
        <v>19018.220989273341</v>
      </c>
      <c r="Z71" s="85">
        <v>0</v>
      </c>
      <c r="AA71" s="85">
        <v>1839.5243194286738</v>
      </c>
      <c r="AB71" s="85">
        <v>63.48077309325727</v>
      </c>
      <c r="AC71" s="85">
        <v>0</v>
      </c>
      <c r="AD71" s="85">
        <v>0</v>
      </c>
      <c r="AE71" s="85">
        <v>1761.0755903338791</v>
      </c>
      <c r="AF71" s="85">
        <v>1807.0204396249801</v>
      </c>
      <c r="AG71" s="85">
        <v>2242.0574554896889</v>
      </c>
      <c r="AH71" s="85">
        <v>101.56878627632908</v>
      </c>
      <c r="AI71" s="85">
        <v>0</v>
      </c>
      <c r="AJ71" s="85">
        <v>11061.397270963582</v>
      </c>
      <c r="AK71" s="85">
        <v>1.3049001338837001</v>
      </c>
      <c r="AL71" s="85">
        <v>116.2639231916943</v>
      </c>
      <c r="AM71" s="85">
        <v>24.527530737373542</v>
      </c>
      <c r="AN71" s="85">
        <f t="shared" si="20"/>
        <v>107953.68200123418</v>
      </c>
      <c r="AO71" s="85">
        <v>101218.48608044448</v>
      </c>
      <c r="AP71" s="85">
        <v>6735.1959207897016</v>
      </c>
      <c r="AQ71" s="85">
        <f t="shared" si="21"/>
        <v>5297.2612952901536</v>
      </c>
      <c r="AR71" s="85">
        <v>4846.4837051481072</v>
      </c>
      <c r="AS71" s="85">
        <v>450.77759014204622</v>
      </c>
      <c r="AT71" s="24"/>
    </row>
    <row r="72" spans="1:46" s="23" customFormat="1" ht="20.25" customHeight="1" x14ac:dyDescent="0.2">
      <c r="A72" s="83"/>
      <c r="B72" s="21">
        <v>32</v>
      </c>
      <c r="C72" s="25" t="s">
        <v>231</v>
      </c>
      <c r="D72" s="84"/>
      <c r="E72" s="85">
        <f t="shared" si="16"/>
        <v>13868.371432349559</v>
      </c>
      <c r="F72" s="85">
        <f t="shared" si="17"/>
        <v>2963.2712653348844</v>
      </c>
      <c r="G72" s="85">
        <f t="shared" si="18"/>
        <v>750.75876493304577</v>
      </c>
      <c r="H72" s="85">
        <v>0</v>
      </c>
      <c r="I72" s="85">
        <v>11.7659217505685</v>
      </c>
      <c r="J72" s="85">
        <v>0</v>
      </c>
      <c r="K72" s="85">
        <v>0</v>
      </c>
      <c r="L72" s="85">
        <v>0</v>
      </c>
      <c r="M72" s="85">
        <v>0</v>
      </c>
      <c r="N72" s="85">
        <v>0</v>
      </c>
      <c r="O72" s="85">
        <v>0</v>
      </c>
      <c r="P72" s="85">
        <v>84.9699647461739</v>
      </c>
      <c r="Q72" s="85">
        <v>644.99642947983227</v>
      </c>
      <c r="R72" s="85">
        <v>0</v>
      </c>
      <c r="S72" s="85">
        <v>0</v>
      </c>
      <c r="T72" s="85">
        <v>9.0264489564710608</v>
      </c>
      <c r="U72" s="24">
        <v>32</v>
      </c>
      <c r="V72" s="21">
        <v>32</v>
      </c>
      <c r="W72" s="25" t="s">
        <v>181</v>
      </c>
      <c r="X72" s="84"/>
      <c r="Y72" s="85">
        <f t="shared" si="19"/>
        <v>2212.5125004018387</v>
      </c>
      <c r="Z72" s="85">
        <v>0</v>
      </c>
      <c r="AA72" s="85">
        <v>249.34804552136788</v>
      </c>
      <c r="AB72" s="85">
        <v>0</v>
      </c>
      <c r="AC72" s="85">
        <v>0</v>
      </c>
      <c r="AD72" s="85">
        <v>0</v>
      </c>
      <c r="AE72" s="85">
        <v>790.59060751145489</v>
      </c>
      <c r="AF72" s="85">
        <v>225.76090342365163</v>
      </c>
      <c r="AG72" s="85">
        <v>355.03684102576057</v>
      </c>
      <c r="AH72" s="85">
        <v>0.42353756491565803</v>
      </c>
      <c r="AI72" s="85">
        <v>0</v>
      </c>
      <c r="AJ72" s="85">
        <v>590.87994145352673</v>
      </c>
      <c r="AK72" s="85">
        <v>0</v>
      </c>
      <c r="AL72" s="85">
        <v>0</v>
      </c>
      <c r="AM72" s="85">
        <v>0.47262390116105629</v>
      </c>
      <c r="AN72" s="85">
        <f t="shared" si="20"/>
        <v>9731.7219413703933</v>
      </c>
      <c r="AO72" s="85">
        <v>9521.6017015401103</v>
      </c>
      <c r="AP72" s="85">
        <v>210.12023983028303</v>
      </c>
      <c r="AQ72" s="85">
        <f t="shared" si="21"/>
        <v>1173.3782256442801</v>
      </c>
      <c r="AR72" s="85">
        <v>720.67133346253399</v>
      </c>
      <c r="AS72" s="85">
        <v>452.70689218174596</v>
      </c>
      <c r="AT72" s="24">
        <v>32</v>
      </c>
    </row>
    <row r="73" spans="1:46" s="23" customFormat="1" ht="20.25" customHeight="1" x14ac:dyDescent="0.2">
      <c r="A73" s="83"/>
      <c r="B73" s="35"/>
      <c r="C73" s="19" t="s">
        <v>165</v>
      </c>
      <c r="D73" s="84"/>
      <c r="E73" s="88">
        <f t="shared" si="16"/>
        <v>11919.469356941536</v>
      </c>
      <c r="F73" s="88">
        <f t="shared" si="17"/>
        <v>2323.98874527104</v>
      </c>
      <c r="G73" s="88">
        <f t="shared" si="18"/>
        <v>705.85432072496724</v>
      </c>
      <c r="H73" s="88">
        <v>0</v>
      </c>
      <c r="I73" s="88">
        <v>11.7659217505685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84.9699647461739</v>
      </c>
      <c r="Q73" s="88">
        <v>600.09198527175374</v>
      </c>
      <c r="R73" s="88">
        <v>0</v>
      </c>
      <c r="S73" s="88">
        <v>0</v>
      </c>
      <c r="T73" s="88">
        <v>9.0264489564710626</v>
      </c>
      <c r="U73" s="28"/>
      <c r="V73" s="35"/>
      <c r="W73" s="19" t="s">
        <v>165</v>
      </c>
      <c r="X73" s="84"/>
      <c r="Y73" s="88">
        <f t="shared" si="19"/>
        <v>1618.1344245460725</v>
      </c>
      <c r="Z73" s="88">
        <v>0</v>
      </c>
      <c r="AA73" s="88">
        <v>83.306648532236181</v>
      </c>
      <c r="AB73" s="88">
        <v>0</v>
      </c>
      <c r="AC73" s="88">
        <v>0</v>
      </c>
      <c r="AD73" s="88">
        <v>0</v>
      </c>
      <c r="AE73" s="88">
        <v>617.18632988887498</v>
      </c>
      <c r="AF73" s="88">
        <v>125.37410820893793</v>
      </c>
      <c r="AG73" s="88">
        <v>245.78531746105023</v>
      </c>
      <c r="AH73" s="88">
        <v>0.42353756491565803</v>
      </c>
      <c r="AI73" s="88">
        <v>0</v>
      </c>
      <c r="AJ73" s="88">
        <v>545.58627482613417</v>
      </c>
      <c r="AK73" s="88">
        <v>0</v>
      </c>
      <c r="AL73" s="88">
        <v>0</v>
      </c>
      <c r="AM73" s="88">
        <v>0.47220806392337211</v>
      </c>
      <c r="AN73" s="88">
        <f t="shared" si="20"/>
        <v>8424.061004729032</v>
      </c>
      <c r="AO73" s="88">
        <v>8231.3760357644023</v>
      </c>
      <c r="AP73" s="88">
        <v>192.68496896462966</v>
      </c>
      <c r="AQ73" s="88">
        <f t="shared" si="21"/>
        <v>1171.4196069414638</v>
      </c>
      <c r="AR73" s="88">
        <v>718.71271475971776</v>
      </c>
      <c r="AS73" s="88">
        <v>452.70689218174596</v>
      </c>
      <c r="AT73" s="28"/>
    </row>
    <row r="74" spans="1:46" s="23" customFormat="1" ht="16.5" customHeight="1" x14ac:dyDescent="0.2">
      <c r="A74" s="83"/>
      <c r="B74" s="31"/>
      <c r="C74" s="32" t="s">
        <v>32</v>
      </c>
      <c r="D74" s="89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32"/>
      <c r="V74" s="31"/>
      <c r="W74" s="32" t="s">
        <v>32</v>
      </c>
      <c r="X74" s="89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32"/>
    </row>
    <row r="75" spans="1:46" s="23" customFormat="1" ht="16.5" customHeight="1" x14ac:dyDescent="0.2">
      <c r="A75" s="83"/>
      <c r="B75" s="37" t="s">
        <v>34</v>
      </c>
      <c r="C75" s="29"/>
      <c r="D75" s="83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29"/>
      <c r="W75" s="29"/>
      <c r="X75" s="83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29"/>
    </row>
    <row r="76" spans="1:46" s="23" customFormat="1" ht="16.5" customHeight="1" x14ac:dyDescent="0.2">
      <c r="A76" s="83"/>
      <c r="C76" s="29"/>
      <c r="D76" s="83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29"/>
      <c r="W76" s="29"/>
      <c r="X76" s="83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29"/>
    </row>
    <row r="77" spans="1:46" s="23" customFormat="1" ht="16.5" customHeight="1" x14ac:dyDescent="0.2">
      <c r="A77" s="83"/>
      <c r="C77" s="29"/>
      <c r="D77" s="83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29"/>
      <c r="W77" s="29"/>
      <c r="X77" s="83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29"/>
    </row>
    <row r="78" spans="1:46" s="23" customFormat="1" ht="16.5" customHeight="1" x14ac:dyDescent="0.2">
      <c r="A78" s="83"/>
      <c r="C78" s="29"/>
      <c r="D78" s="83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29"/>
      <c r="W78" s="29"/>
      <c r="X78" s="83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29"/>
    </row>
    <row r="79" spans="1:46" s="23" customFormat="1" ht="16.5" customHeight="1" x14ac:dyDescent="0.2">
      <c r="A79" s="83"/>
      <c r="C79" s="29"/>
      <c r="D79" s="83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29"/>
      <c r="W79" s="29"/>
      <c r="X79" s="83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29"/>
    </row>
    <row r="80" spans="1:46" s="23" customFormat="1" ht="16.5" customHeight="1" x14ac:dyDescent="0.2">
      <c r="A80" s="83"/>
      <c r="C80" s="29"/>
      <c r="D80" s="83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29"/>
      <c r="W80" s="29"/>
      <c r="X80" s="83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29"/>
    </row>
    <row r="81" spans="1:46" s="23" customFormat="1" ht="16.5" customHeight="1" x14ac:dyDescent="0.2">
      <c r="A81" s="83"/>
      <c r="C81" s="29"/>
      <c r="D81" s="83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29"/>
      <c r="W81" s="29"/>
      <c r="X81" s="83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29"/>
    </row>
    <row r="82" spans="1:46" s="23" customFormat="1" ht="16.5" customHeight="1" x14ac:dyDescent="0.2">
      <c r="A82" s="83"/>
      <c r="C82" s="29"/>
      <c r="D82" s="83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29"/>
      <c r="W82" s="29"/>
      <c r="X82" s="83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29"/>
    </row>
    <row r="83" spans="1:46" s="23" customFormat="1" ht="0.75" hidden="1" customHeight="1" x14ac:dyDescent="0.2">
      <c r="A83" s="83"/>
      <c r="B83" s="26"/>
      <c r="C83" s="33"/>
      <c r="D83" s="91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33"/>
      <c r="V83" s="26"/>
      <c r="W83" s="33"/>
      <c r="X83" s="91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33"/>
    </row>
    <row r="84" spans="1:46" s="61" customFormat="1" ht="17.25" customHeight="1" x14ac:dyDescent="0.2">
      <c r="A84" s="1"/>
      <c r="B84" s="2"/>
      <c r="C84" s="3" t="s">
        <v>56</v>
      </c>
      <c r="D84" s="3"/>
      <c r="E84" s="55" t="s">
        <v>0</v>
      </c>
      <c r="F84" s="56" t="s">
        <v>1</v>
      </c>
      <c r="G84" s="57"/>
      <c r="H84" s="57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9" t="s">
        <v>2</v>
      </c>
      <c r="U84" s="4"/>
      <c r="V84" s="2"/>
      <c r="W84" s="5" t="s">
        <v>57</v>
      </c>
      <c r="X84" s="3"/>
      <c r="Y84" s="59"/>
      <c r="Z84" s="59"/>
      <c r="AA84" s="60"/>
      <c r="AB84" s="59"/>
      <c r="AC84" s="60"/>
      <c r="AD84" s="58"/>
      <c r="AE84" s="58"/>
      <c r="AF84" s="58"/>
      <c r="AG84" s="58"/>
      <c r="AH84" s="58"/>
      <c r="AI84" s="58"/>
      <c r="AJ84" s="58"/>
      <c r="AK84" s="58"/>
      <c r="AL84" s="58"/>
      <c r="AM84" s="59"/>
      <c r="AN84" s="56" t="s">
        <v>4</v>
      </c>
      <c r="AO84" s="106"/>
      <c r="AP84" s="107"/>
      <c r="AQ84" s="56" t="s">
        <v>5</v>
      </c>
      <c r="AR84" s="58"/>
      <c r="AS84" s="58"/>
      <c r="AT84" s="4"/>
    </row>
    <row r="85" spans="1:46" s="61" customFormat="1" ht="17.25" customHeight="1" x14ac:dyDescent="0.2">
      <c r="A85" s="1"/>
      <c r="B85" s="6"/>
      <c r="C85" s="1" t="s">
        <v>58</v>
      </c>
      <c r="D85" s="1"/>
      <c r="E85" s="62"/>
      <c r="F85" s="62"/>
      <c r="G85" s="110" t="s">
        <v>6</v>
      </c>
      <c r="H85" s="111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7"/>
      <c r="V85" s="6"/>
      <c r="W85" s="1"/>
      <c r="X85" s="1"/>
      <c r="Y85" s="56" t="s">
        <v>7</v>
      </c>
      <c r="Z85" s="58"/>
      <c r="AA85" s="60"/>
      <c r="AB85" s="58"/>
      <c r="AC85" s="60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63"/>
      <c r="AO85" s="55" t="s">
        <v>36</v>
      </c>
      <c r="AP85" s="56" t="s">
        <v>35</v>
      </c>
      <c r="AQ85" s="62"/>
      <c r="AR85" s="55" t="s">
        <v>45</v>
      </c>
      <c r="AS85" s="56" t="s">
        <v>46</v>
      </c>
      <c r="AT85" s="7"/>
    </row>
    <row r="86" spans="1:46" s="61" customFormat="1" ht="45.75" customHeight="1" x14ac:dyDescent="0.2">
      <c r="A86" s="1"/>
      <c r="B86" s="6"/>
      <c r="C86" s="1" t="s">
        <v>59</v>
      </c>
      <c r="D86" s="1"/>
      <c r="E86" s="63"/>
      <c r="F86" s="63"/>
      <c r="G86" s="63"/>
      <c r="H86" s="64" t="s">
        <v>8</v>
      </c>
      <c r="I86" s="64" t="s">
        <v>9</v>
      </c>
      <c r="J86" s="64" t="s">
        <v>10</v>
      </c>
      <c r="K86" s="64" t="s">
        <v>11</v>
      </c>
      <c r="L86" s="64" t="s">
        <v>12</v>
      </c>
      <c r="M86" s="64" t="s">
        <v>13</v>
      </c>
      <c r="N86" s="64" t="s">
        <v>14</v>
      </c>
      <c r="O86" s="64" t="s">
        <v>15</v>
      </c>
      <c r="P86" s="64" t="s">
        <v>16</v>
      </c>
      <c r="Q86" s="64" t="s">
        <v>17</v>
      </c>
      <c r="R86" s="64" t="s">
        <v>50</v>
      </c>
      <c r="S86" s="64" t="s">
        <v>51</v>
      </c>
      <c r="T86" s="65" t="s">
        <v>18</v>
      </c>
      <c r="U86" s="7"/>
      <c r="V86" s="6"/>
      <c r="W86" s="1"/>
      <c r="X86" s="1"/>
      <c r="Y86" s="63"/>
      <c r="Z86" s="64" t="s">
        <v>19</v>
      </c>
      <c r="AA86" s="64" t="s">
        <v>20</v>
      </c>
      <c r="AB86" s="64" t="s">
        <v>52</v>
      </c>
      <c r="AC86" s="64" t="s">
        <v>21</v>
      </c>
      <c r="AD86" s="64" t="s">
        <v>22</v>
      </c>
      <c r="AE86" s="64" t="s">
        <v>23</v>
      </c>
      <c r="AF86" s="64" t="s">
        <v>24</v>
      </c>
      <c r="AG86" s="64" t="s">
        <v>25</v>
      </c>
      <c r="AH86" s="64" t="s">
        <v>26</v>
      </c>
      <c r="AI86" s="64" t="s">
        <v>27</v>
      </c>
      <c r="AJ86" s="64" t="s">
        <v>28</v>
      </c>
      <c r="AK86" s="64" t="s">
        <v>53</v>
      </c>
      <c r="AL86" s="64" t="s">
        <v>29</v>
      </c>
      <c r="AM86" s="65" t="s">
        <v>30</v>
      </c>
      <c r="AN86" s="66"/>
      <c r="AO86" s="66"/>
      <c r="AP86" s="67"/>
      <c r="AQ86" s="63"/>
      <c r="AR86" s="66"/>
      <c r="AS86" s="67"/>
      <c r="AT86" s="7"/>
    </row>
    <row r="87" spans="1:46" s="51" customFormat="1" ht="16.5" customHeight="1" x14ac:dyDescent="0.2">
      <c r="A87" s="8"/>
      <c r="B87" s="9"/>
      <c r="C87" s="8" t="s">
        <v>60</v>
      </c>
      <c r="D87" s="8"/>
      <c r="E87" s="68"/>
      <c r="F87" s="68"/>
      <c r="G87" s="68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70"/>
      <c r="U87" s="10"/>
      <c r="V87" s="9"/>
      <c r="W87" s="8"/>
      <c r="X87" s="8"/>
      <c r="Y87" s="68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70"/>
      <c r="AN87" s="71"/>
      <c r="AO87" s="71"/>
      <c r="AP87" s="72"/>
      <c r="AQ87" s="68"/>
      <c r="AR87" s="71"/>
      <c r="AS87" s="72"/>
      <c r="AT87" s="10"/>
    </row>
    <row r="88" spans="1:46" s="75" customFormat="1" ht="17.25" customHeight="1" x14ac:dyDescent="0.2">
      <c r="A88" s="8"/>
      <c r="B88" s="11"/>
      <c r="C88" s="30" t="s">
        <v>33</v>
      </c>
      <c r="D88" s="12"/>
      <c r="E88" s="73" t="s">
        <v>54</v>
      </c>
      <c r="F88" s="73" t="s">
        <v>54</v>
      </c>
      <c r="G88" s="73" t="s">
        <v>54</v>
      </c>
      <c r="H88" s="14" t="s">
        <v>54</v>
      </c>
      <c r="I88" s="14" t="s">
        <v>54</v>
      </c>
      <c r="J88" s="14" t="s">
        <v>54</v>
      </c>
      <c r="K88" s="14" t="s">
        <v>54</v>
      </c>
      <c r="L88" s="14" t="s">
        <v>54</v>
      </c>
      <c r="M88" s="14" t="s">
        <v>54</v>
      </c>
      <c r="N88" s="14" t="s">
        <v>54</v>
      </c>
      <c r="O88" s="14" t="s">
        <v>54</v>
      </c>
      <c r="P88" s="14" t="s">
        <v>54</v>
      </c>
      <c r="Q88" s="14" t="s">
        <v>54</v>
      </c>
      <c r="R88" s="14" t="s">
        <v>54</v>
      </c>
      <c r="S88" s="14" t="s">
        <v>54</v>
      </c>
      <c r="T88" s="73" t="s">
        <v>54</v>
      </c>
      <c r="U88" s="13"/>
      <c r="V88" s="11"/>
      <c r="W88" s="30" t="s">
        <v>33</v>
      </c>
      <c r="X88" s="12"/>
      <c r="Y88" s="14" t="s">
        <v>54</v>
      </c>
      <c r="Z88" s="14" t="s">
        <v>54</v>
      </c>
      <c r="AA88" s="14" t="s">
        <v>54</v>
      </c>
      <c r="AB88" s="14" t="s">
        <v>54</v>
      </c>
      <c r="AC88" s="14" t="s">
        <v>54</v>
      </c>
      <c r="AD88" s="14" t="s">
        <v>54</v>
      </c>
      <c r="AE88" s="14" t="s">
        <v>54</v>
      </c>
      <c r="AF88" s="14" t="s">
        <v>54</v>
      </c>
      <c r="AG88" s="14" t="s">
        <v>54</v>
      </c>
      <c r="AH88" s="14" t="s">
        <v>54</v>
      </c>
      <c r="AI88" s="14" t="s">
        <v>54</v>
      </c>
      <c r="AJ88" s="14" t="s">
        <v>54</v>
      </c>
      <c r="AK88" s="14" t="s">
        <v>54</v>
      </c>
      <c r="AL88" s="14" t="s">
        <v>54</v>
      </c>
      <c r="AM88" s="73" t="s">
        <v>54</v>
      </c>
      <c r="AN88" s="74" t="s">
        <v>54</v>
      </c>
      <c r="AO88" s="74" t="s">
        <v>54</v>
      </c>
      <c r="AP88" s="74" t="s">
        <v>54</v>
      </c>
      <c r="AQ88" s="14" t="s">
        <v>54</v>
      </c>
      <c r="AR88" s="14" t="s">
        <v>54</v>
      </c>
      <c r="AS88" s="73" t="s">
        <v>54</v>
      </c>
      <c r="AT88" s="13"/>
    </row>
    <row r="89" spans="1:46" s="82" customFormat="1" ht="20.25" customHeight="1" x14ac:dyDescent="0.2">
      <c r="A89" s="9"/>
      <c r="B89" s="109" t="s">
        <v>74</v>
      </c>
      <c r="C89" s="109"/>
      <c r="D89" s="79"/>
      <c r="E89" s="77">
        <f t="shared" ref="E89:T89" si="22">+E90+E95+E101+E110+E123+E130+E134+E139+E143+E147+E150+E154+E157+E166</f>
        <v>2130355.5477462378</v>
      </c>
      <c r="F89" s="77">
        <f t="shared" si="22"/>
        <v>880395.77890096966</v>
      </c>
      <c r="G89" s="77">
        <f t="shared" si="22"/>
        <v>454545.84170873172</v>
      </c>
      <c r="H89" s="77">
        <f t="shared" si="22"/>
        <v>22.354172245958434</v>
      </c>
      <c r="I89" s="77">
        <f t="shared" si="22"/>
        <v>6741.2779283768205</v>
      </c>
      <c r="J89" s="77">
        <f t="shared" si="22"/>
        <v>0.34576822429906501</v>
      </c>
      <c r="K89" s="77">
        <f t="shared" si="22"/>
        <v>11.4917570887006</v>
      </c>
      <c r="L89" s="77">
        <f t="shared" si="22"/>
        <v>0</v>
      </c>
      <c r="M89" s="77">
        <f t="shared" si="22"/>
        <v>110.24232327471501</v>
      </c>
      <c r="N89" s="77">
        <f t="shared" si="22"/>
        <v>0</v>
      </c>
      <c r="O89" s="77">
        <f t="shared" si="22"/>
        <v>5687.5239106736244</v>
      </c>
      <c r="P89" s="77">
        <f t="shared" si="22"/>
        <v>1711.6567959069882</v>
      </c>
      <c r="Q89" s="77">
        <f t="shared" si="22"/>
        <v>338655.9370214275</v>
      </c>
      <c r="R89" s="77">
        <f t="shared" si="22"/>
        <v>64.939782651999991</v>
      </c>
      <c r="S89" s="77">
        <f t="shared" si="22"/>
        <v>4.2062510346842297</v>
      </c>
      <c r="T89" s="77">
        <f t="shared" si="22"/>
        <v>101535.86599782646</v>
      </c>
      <c r="U89" s="80" t="s">
        <v>276</v>
      </c>
      <c r="V89" s="109" t="s">
        <v>74</v>
      </c>
      <c r="W89" s="109"/>
      <c r="X89" s="81"/>
      <c r="Y89" s="77">
        <f t="shared" ref="Y89:AS89" si="23">+Y90+Y95+Y101+Y110+Y123+Y130+Y134+Y139+Y143+Y147+Y150+Y154+Y157+Y166</f>
        <v>425849.93719223805</v>
      </c>
      <c r="Z89" s="77">
        <f t="shared" si="23"/>
        <v>116.02091526019026</v>
      </c>
      <c r="AA89" s="77">
        <f t="shared" si="23"/>
        <v>32846.165321309119</v>
      </c>
      <c r="AB89" s="77">
        <f t="shared" si="23"/>
        <v>329.94332689649968</v>
      </c>
      <c r="AC89" s="77">
        <f t="shared" si="23"/>
        <v>0</v>
      </c>
      <c r="AD89" s="77">
        <f t="shared" si="23"/>
        <v>0</v>
      </c>
      <c r="AE89" s="77">
        <f t="shared" si="23"/>
        <v>102807.15268595707</v>
      </c>
      <c r="AF89" s="77">
        <f t="shared" si="23"/>
        <v>50072.639086870004</v>
      </c>
      <c r="AG89" s="77">
        <f t="shared" si="23"/>
        <v>125692.83211505244</v>
      </c>
      <c r="AH89" s="77">
        <f t="shared" si="23"/>
        <v>2913.5092434608696</v>
      </c>
      <c r="AI89" s="77">
        <f t="shared" si="23"/>
        <v>0</v>
      </c>
      <c r="AJ89" s="77">
        <f t="shared" si="23"/>
        <v>95653.148684162763</v>
      </c>
      <c r="AK89" s="77">
        <f t="shared" si="23"/>
        <v>19.8663476764305</v>
      </c>
      <c r="AL89" s="77">
        <f t="shared" si="23"/>
        <v>10148.438389866591</v>
      </c>
      <c r="AM89" s="77">
        <f t="shared" si="23"/>
        <v>5250.2210757260564</v>
      </c>
      <c r="AN89" s="77">
        <f t="shared" si="23"/>
        <v>1192910.3879742848</v>
      </c>
      <c r="AO89" s="77">
        <f t="shared" si="23"/>
        <v>1170920.990871663</v>
      </c>
      <c r="AP89" s="77">
        <f t="shared" si="23"/>
        <v>21989.397102621311</v>
      </c>
      <c r="AQ89" s="77">
        <f t="shared" si="23"/>
        <v>57049.380870983434</v>
      </c>
      <c r="AR89" s="77">
        <f t="shared" si="23"/>
        <v>31883.953484627149</v>
      </c>
      <c r="AS89" s="77">
        <f t="shared" si="23"/>
        <v>25165.427386356285</v>
      </c>
      <c r="AT89" s="80" t="s">
        <v>232</v>
      </c>
    </row>
    <row r="90" spans="1:46" s="82" customFormat="1" ht="20.25" customHeight="1" x14ac:dyDescent="0.2">
      <c r="A90" s="9"/>
      <c r="B90" s="15" t="s">
        <v>75</v>
      </c>
      <c r="C90" s="16" t="s">
        <v>61</v>
      </c>
      <c r="D90" s="79"/>
      <c r="E90" s="77">
        <f t="shared" ref="E90:T90" si="24">SUM(E91:E94)</f>
        <v>155567.14463987443</v>
      </c>
      <c r="F90" s="77">
        <f t="shared" si="24"/>
        <v>87633.105514667244</v>
      </c>
      <c r="G90" s="77">
        <f t="shared" si="24"/>
        <v>84647.943751268351</v>
      </c>
      <c r="H90" s="77">
        <f t="shared" si="24"/>
        <v>4.6556251671993296</v>
      </c>
      <c r="I90" s="77">
        <f t="shared" si="24"/>
        <v>31.391460993738509</v>
      </c>
      <c r="J90" s="77">
        <f t="shared" si="24"/>
        <v>0</v>
      </c>
      <c r="K90" s="77">
        <f t="shared" si="24"/>
        <v>0</v>
      </c>
      <c r="L90" s="77">
        <f t="shared" si="24"/>
        <v>0</v>
      </c>
      <c r="M90" s="77">
        <f t="shared" si="24"/>
        <v>0</v>
      </c>
      <c r="N90" s="77">
        <f t="shared" si="24"/>
        <v>0</v>
      </c>
      <c r="O90" s="77">
        <f t="shared" si="24"/>
        <v>2030.7223921304999</v>
      </c>
      <c r="P90" s="77">
        <f t="shared" si="24"/>
        <v>0.27351869039071403</v>
      </c>
      <c r="Q90" s="77">
        <f t="shared" si="24"/>
        <v>14400.266590108711</v>
      </c>
      <c r="R90" s="77">
        <f t="shared" si="24"/>
        <v>0</v>
      </c>
      <c r="S90" s="77">
        <f t="shared" si="24"/>
        <v>0</v>
      </c>
      <c r="T90" s="77">
        <f t="shared" si="24"/>
        <v>68180.634164177813</v>
      </c>
      <c r="U90" s="17" t="s">
        <v>263</v>
      </c>
      <c r="V90" s="15" t="s">
        <v>263</v>
      </c>
      <c r="W90" s="16" t="s">
        <v>264</v>
      </c>
      <c r="X90" s="81"/>
      <c r="Y90" s="77">
        <f t="shared" ref="Y90:AS90" si="25">SUM(Y91:Y94)</f>
        <v>2985.1617633988931</v>
      </c>
      <c r="Z90" s="77">
        <f t="shared" si="25"/>
        <v>0</v>
      </c>
      <c r="AA90" s="77">
        <f t="shared" si="25"/>
        <v>45.464574165781855</v>
      </c>
      <c r="AB90" s="77">
        <f t="shared" si="25"/>
        <v>0</v>
      </c>
      <c r="AC90" s="77">
        <f t="shared" si="25"/>
        <v>0</v>
      </c>
      <c r="AD90" s="77">
        <f t="shared" si="25"/>
        <v>0</v>
      </c>
      <c r="AE90" s="77">
        <f t="shared" si="25"/>
        <v>349.58658438900085</v>
      </c>
      <c r="AF90" s="77">
        <f t="shared" si="25"/>
        <v>318.10141230272228</v>
      </c>
      <c r="AG90" s="77">
        <f t="shared" si="25"/>
        <v>2037.946540538012</v>
      </c>
      <c r="AH90" s="77">
        <f t="shared" si="25"/>
        <v>0</v>
      </c>
      <c r="AI90" s="77">
        <f t="shared" si="25"/>
        <v>0</v>
      </c>
      <c r="AJ90" s="77">
        <f t="shared" si="25"/>
        <v>233.9540802986939</v>
      </c>
      <c r="AK90" s="77">
        <f t="shared" si="25"/>
        <v>0</v>
      </c>
      <c r="AL90" s="77">
        <f t="shared" si="25"/>
        <v>0</v>
      </c>
      <c r="AM90" s="77">
        <f t="shared" si="25"/>
        <v>0.10857170468216629</v>
      </c>
      <c r="AN90" s="77">
        <f t="shared" si="25"/>
        <v>63417.397100230701</v>
      </c>
      <c r="AO90" s="77">
        <f t="shared" si="25"/>
        <v>62443.064701032461</v>
      </c>
      <c r="AP90" s="77">
        <f t="shared" si="25"/>
        <v>974.33239919823404</v>
      </c>
      <c r="AQ90" s="77">
        <f t="shared" si="25"/>
        <v>4516.6420249764897</v>
      </c>
      <c r="AR90" s="77">
        <f t="shared" si="25"/>
        <v>2839.8058288380048</v>
      </c>
      <c r="AS90" s="77">
        <f t="shared" si="25"/>
        <v>1676.8361961384844</v>
      </c>
      <c r="AT90" s="17" t="s">
        <v>75</v>
      </c>
    </row>
    <row r="91" spans="1:46" s="23" customFormat="1" ht="20.25" customHeight="1" x14ac:dyDescent="0.2">
      <c r="A91" s="83"/>
      <c r="B91" s="23">
        <v>33</v>
      </c>
      <c r="C91" s="25" t="s">
        <v>62</v>
      </c>
      <c r="D91" s="84"/>
      <c r="E91" s="85">
        <f>+F91+AN91+AQ91</f>
        <v>58333.848643271347</v>
      </c>
      <c r="F91" s="85">
        <f>+G91+Y91</f>
        <v>54548.011800440458</v>
      </c>
      <c r="G91" s="85">
        <f>SUM(H91:T91)</f>
        <v>53975.187413348642</v>
      </c>
      <c r="H91" s="85">
        <v>4.6556251671993296</v>
      </c>
      <c r="I91" s="85">
        <v>0</v>
      </c>
      <c r="J91" s="85">
        <v>0</v>
      </c>
      <c r="K91" s="85">
        <v>0</v>
      </c>
      <c r="L91" s="85">
        <v>0</v>
      </c>
      <c r="M91" s="85">
        <v>0</v>
      </c>
      <c r="N91" s="85">
        <v>0</v>
      </c>
      <c r="O91" s="85">
        <v>0.28729898130396703</v>
      </c>
      <c r="P91" s="85">
        <v>0.27351869039071403</v>
      </c>
      <c r="Q91" s="85">
        <v>355.36277977136308</v>
      </c>
      <c r="R91" s="85">
        <v>0</v>
      </c>
      <c r="S91" s="85">
        <v>0</v>
      </c>
      <c r="T91" s="85">
        <v>53614.608190738385</v>
      </c>
      <c r="U91" s="24">
        <v>33</v>
      </c>
      <c r="V91" s="23">
        <v>33</v>
      </c>
      <c r="W91" s="25" t="s">
        <v>62</v>
      </c>
      <c r="X91" s="84"/>
      <c r="Y91" s="85">
        <f>SUM(Z91:AM91)</f>
        <v>572.82438709181372</v>
      </c>
      <c r="Z91" s="85">
        <v>0</v>
      </c>
      <c r="AA91" s="85">
        <v>14.888561805357362</v>
      </c>
      <c r="AB91" s="85">
        <v>0</v>
      </c>
      <c r="AC91" s="85">
        <v>0</v>
      </c>
      <c r="AD91" s="85">
        <v>0</v>
      </c>
      <c r="AE91" s="85">
        <v>30.299404306755068</v>
      </c>
      <c r="AF91" s="85">
        <v>256.83734368378828</v>
      </c>
      <c r="AG91" s="85">
        <v>71.570759955477996</v>
      </c>
      <c r="AH91" s="85">
        <v>0</v>
      </c>
      <c r="AI91" s="85">
        <v>0</v>
      </c>
      <c r="AJ91" s="85">
        <v>199.22745641554161</v>
      </c>
      <c r="AK91" s="85">
        <v>0</v>
      </c>
      <c r="AL91" s="85">
        <v>0</v>
      </c>
      <c r="AM91" s="85">
        <v>8.6092489336043261E-4</v>
      </c>
      <c r="AN91" s="85">
        <f>SUM(AO91:AP91)</f>
        <v>3088.6437921111797</v>
      </c>
      <c r="AO91" s="85">
        <v>2980.0854433956442</v>
      </c>
      <c r="AP91" s="85">
        <v>108.55834871553543</v>
      </c>
      <c r="AQ91" s="85">
        <f>SUM(AR91:AS91)</f>
        <v>697.19305071970984</v>
      </c>
      <c r="AR91" s="85">
        <v>7.8227578905455202</v>
      </c>
      <c r="AS91" s="85">
        <v>689.37029282916433</v>
      </c>
      <c r="AT91" s="24">
        <v>33</v>
      </c>
    </row>
    <row r="92" spans="1:46" s="23" customFormat="1" ht="20.25" customHeight="1" x14ac:dyDescent="0.2">
      <c r="A92" s="83"/>
      <c r="B92" s="23">
        <v>34</v>
      </c>
      <c r="C92" s="25" t="s">
        <v>63</v>
      </c>
      <c r="D92" s="84"/>
      <c r="E92" s="85">
        <f>+F92+AN92+AQ92</f>
        <v>691.08527601664673</v>
      </c>
      <c r="F92" s="85">
        <f>+G92+Y92</f>
        <v>371.40996971339968</v>
      </c>
      <c r="G92" s="85">
        <f>SUM(H92:T92)</f>
        <v>369.66997210437876</v>
      </c>
      <c r="H92" s="85">
        <v>0</v>
      </c>
      <c r="I92" s="85">
        <v>0</v>
      </c>
      <c r="J92" s="85">
        <v>0</v>
      </c>
      <c r="K92" s="85">
        <v>0</v>
      </c>
      <c r="L92" s="85">
        <v>0</v>
      </c>
      <c r="M92" s="85">
        <v>0</v>
      </c>
      <c r="N92" s="85">
        <v>0</v>
      </c>
      <c r="O92" s="85">
        <v>2.3240203861179398</v>
      </c>
      <c r="P92" s="85">
        <v>0</v>
      </c>
      <c r="Q92" s="85">
        <v>367.34595171826084</v>
      </c>
      <c r="R92" s="85">
        <v>0</v>
      </c>
      <c r="S92" s="85">
        <v>0</v>
      </c>
      <c r="T92" s="85">
        <v>0</v>
      </c>
      <c r="U92" s="24">
        <v>34</v>
      </c>
      <c r="V92" s="23">
        <v>34</v>
      </c>
      <c r="W92" s="25" t="s">
        <v>63</v>
      </c>
      <c r="X92" s="84"/>
      <c r="Y92" s="85">
        <f>SUM(Z92:AM92)</f>
        <v>1.7399976090209444</v>
      </c>
      <c r="Z92" s="85">
        <v>0</v>
      </c>
      <c r="AA92" s="85">
        <v>0.76316751483361234</v>
      </c>
      <c r="AB92" s="85">
        <v>0</v>
      </c>
      <c r="AC92" s="85">
        <v>0</v>
      </c>
      <c r="AD92" s="85">
        <v>0</v>
      </c>
      <c r="AE92" s="85">
        <v>0.12570365249188351</v>
      </c>
      <c r="AF92" s="85">
        <v>0.44024754727521509</v>
      </c>
      <c r="AG92" s="85">
        <v>2.9043071720027871E-3</v>
      </c>
      <c r="AH92" s="85">
        <v>0</v>
      </c>
      <c r="AI92" s="85">
        <v>0</v>
      </c>
      <c r="AJ92" s="85">
        <v>0.40797458724823071</v>
      </c>
      <c r="AK92" s="85">
        <v>0</v>
      </c>
      <c r="AL92" s="85">
        <v>0</v>
      </c>
      <c r="AM92" s="85">
        <v>0</v>
      </c>
      <c r="AN92" s="85">
        <f>SUM(AO92:AP92)</f>
        <v>265.85392036062842</v>
      </c>
      <c r="AO92" s="85">
        <v>227.9634805074719</v>
      </c>
      <c r="AP92" s="85">
        <v>37.890439853156522</v>
      </c>
      <c r="AQ92" s="85">
        <f>SUM(AR92:AS92)</f>
        <v>53.821385942618733</v>
      </c>
      <c r="AR92" s="85">
        <v>25.647056826381366</v>
      </c>
      <c r="AS92" s="85">
        <v>28.174329116237363</v>
      </c>
      <c r="AT92" s="24">
        <v>34</v>
      </c>
    </row>
    <row r="93" spans="1:46" s="23" customFormat="1" ht="20.25" customHeight="1" x14ac:dyDescent="0.2">
      <c r="A93" s="83"/>
      <c r="B93" s="23">
        <v>35</v>
      </c>
      <c r="C93" s="25" t="s">
        <v>76</v>
      </c>
      <c r="D93" s="84"/>
      <c r="E93" s="85">
        <f>+F93+AN93+AQ93</f>
        <v>27347.548141157866</v>
      </c>
      <c r="F93" s="85">
        <f>+G93+Y93</f>
        <v>20606.679607941758</v>
      </c>
      <c r="G93" s="85">
        <f>SUM(H93:T93)</f>
        <v>20590.200544841828</v>
      </c>
      <c r="H93" s="85">
        <v>0</v>
      </c>
      <c r="I93" s="85">
        <v>0</v>
      </c>
      <c r="J93" s="85">
        <v>0</v>
      </c>
      <c r="K93" s="85">
        <v>0</v>
      </c>
      <c r="L93" s="85">
        <v>0</v>
      </c>
      <c r="M93" s="85">
        <v>0</v>
      </c>
      <c r="N93" s="85">
        <v>0</v>
      </c>
      <c r="O93" s="85">
        <v>0</v>
      </c>
      <c r="P93" s="85">
        <v>0</v>
      </c>
      <c r="Q93" s="85">
        <v>11075.299741974426</v>
      </c>
      <c r="R93" s="85">
        <v>0</v>
      </c>
      <c r="S93" s="85">
        <v>0</v>
      </c>
      <c r="T93" s="85">
        <v>9514.9008028673998</v>
      </c>
      <c r="U93" s="24">
        <v>35</v>
      </c>
      <c r="V93" s="23">
        <v>35</v>
      </c>
      <c r="W93" s="25" t="s">
        <v>76</v>
      </c>
      <c r="X93" s="84"/>
      <c r="Y93" s="85">
        <f>SUM(Z93:AM93)</f>
        <v>16.479063099931182</v>
      </c>
      <c r="Z93" s="85">
        <v>0</v>
      </c>
      <c r="AA93" s="85">
        <v>2.7874400801376101E-2</v>
      </c>
      <c r="AB93" s="85">
        <v>0</v>
      </c>
      <c r="AC93" s="85">
        <v>0</v>
      </c>
      <c r="AD93" s="85">
        <v>0</v>
      </c>
      <c r="AE93" s="85">
        <v>5.6645681500673355</v>
      </c>
      <c r="AF93" s="85">
        <v>7.4288522253281428</v>
      </c>
      <c r="AG93" s="85">
        <v>0.32830229500610136</v>
      </c>
      <c r="AH93" s="85">
        <v>0</v>
      </c>
      <c r="AI93" s="85">
        <v>0</v>
      </c>
      <c r="AJ93" s="85">
        <v>3.0294660287282253</v>
      </c>
      <c r="AK93" s="85">
        <v>0</v>
      </c>
      <c r="AL93" s="85">
        <v>0</v>
      </c>
      <c r="AM93" s="85">
        <v>0</v>
      </c>
      <c r="AN93" s="85">
        <f>SUM(AO93:AP93)</f>
        <v>3336.248662847112</v>
      </c>
      <c r="AO93" s="85">
        <v>3336.248662847112</v>
      </c>
      <c r="AP93" s="85">
        <v>0</v>
      </c>
      <c r="AQ93" s="85">
        <f>SUM(AR93:AS93)</f>
        <v>3404.6198703689938</v>
      </c>
      <c r="AR93" s="85">
        <v>2665.3373070518055</v>
      </c>
      <c r="AS93" s="85">
        <v>739.28256331718831</v>
      </c>
      <c r="AT93" s="24">
        <v>35</v>
      </c>
    </row>
    <row r="94" spans="1:46" s="23" customFormat="1" ht="20.25" customHeight="1" x14ac:dyDescent="0.2">
      <c r="A94" s="83"/>
      <c r="B94" s="23">
        <v>36</v>
      </c>
      <c r="C94" s="25" t="s">
        <v>77</v>
      </c>
      <c r="D94" s="84"/>
      <c r="E94" s="85">
        <f>+F94+AN94+AQ94</f>
        <v>69194.662579428579</v>
      </c>
      <c r="F94" s="85">
        <f>+G94+Y94</f>
        <v>12107.004136571633</v>
      </c>
      <c r="G94" s="85">
        <f>SUM(H94:T94)</f>
        <v>9712.8858209735063</v>
      </c>
      <c r="H94" s="85">
        <v>0</v>
      </c>
      <c r="I94" s="85">
        <v>31.391460993738509</v>
      </c>
      <c r="J94" s="85">
        <v>0</v>
      </c>
      <c r="K94" s="85">
        <v>0</v>
      </c>
      <c r="L94" s="85">
        <v>0</v>
      </c>
      <c r="M94" s="85">
        <v>0</v>
      </c>
      <c r="N94" s="85">
        <v>0</v>
      </c>
      <c r="O94" s="85">
        <v>2028.111072763078</v>
      </c>
      <c r="P94" s="85">
        <v>0</v>
      </c>
      <c r="Q94" s="85">
        <v>2602.2581166446621</v>
      </c>
      <c r="R94" s="85">
        <v>0</v>
      </c>
      <c r="S94" s="85">
        <v>0</v>
      </c>
      <c r="T94" s="85">
        <v>5051.1251705720279</v>
      </c>
      <c r="U94" s="24">
        <v>36</v>
      </c>
      <c r="V94" s="23">
        <v>36</v>
      </c>
      <c r="W94" s="25" t="s">
        <v>77</v>
      </c>
      <c r="X94" s="84"/>
      <c r="Y94" s="85">
        <f>SUM(Z94:AM94)</f>
        <v>2394.1183155981271</v>
      </c>
      <c r="Z94" s="85">
        <v>0</v>
      </c>
      <c r="AA94" s="85">
        <v>29.784970444789508</v>
      </c>
      <c r="AB94" s="85">
        <v>0</v>
      </c>
      <c r="AC94" s="85">
        <v>0</v>
      </c>
      <c r="AD94" s="85">
        <v>0</v>
      </c>
      <c r="AE94" s="85">
        <v>313.49690827968658</v>
      </c>
      <c r="AF94" s="85">
        <v>53.394968846330656</v>
      </c>
      <c r="AG94" s="85">
        <v>1966.0445739803558</v>
      </c>
      <c r="AH94" s="85">
        <v>0</v>
      </c>
      <c r="AI94" s="85">
        <v>0</v>
      </c>
      <c r="AJ94" s="85">
        <v>31.289183267175837</v>
      </c>
      <c r="AK94" s="85">
        <v>0</v>
      </c>
      <c r="AL94" s="85">
        <v>0</v>
      </c>
      <c r="AM94" s="85">
        <v>0.10771077978880586</v>
      </c>
      <c r="AN94" s="85">
        <f>SUM(AO94:AP94)</f>
        <v>56726.650724911779</v>
      </c>
      <c r="AO94" s="85">
        <v>55898.767114282236</v>
      </c>
      <c r="AP94" s="85">
        <v>827.88361062954209</v>
      </c>
      <c r="AQ94" s="85">
        <f>SUM(AR94:AS94)</f>
        <v>361.00771794516697</v>
      </c>
      <c r="AR94" s="85">
        <v>140.9987070692724</v>
      </c>
      <c r="AS94" s="85">
        <v>220.0090108758946</v>
      </c>
      <c r="AT94" s="24">
        <v>36</v>
      </c>
    </row>
    <row r="95" spans="1:46" s="82" customFormat="1" ht="20.25" customHeight="1" x14ac:dyDescent="0.2">
      <c r="A95" s="9"/>
      <c r="B95" s="15" t="s">
        <v>78</v>
      </c>
      <c r="C95" s="16" t="s">
        <v>79</v>
      </c>
      <c r="D95" s="79"/>
      <c r="E95" s="77">
        <f t="shared" ref="E95:T95" si="26">SUM(E96:E100)</f>
        <v>68722.654135001474</v>
      </c>
      <c r="F95" s="77">
        <f t="shared" si="26"/>
        <v>4222.6616172681734</v>
      </c>
      <c r="G95" s="77">
        <f t="shared" si="26"/>
        <v>3016.1658283062061</v>
      </c>
      <c r="H95" s="77">
        <f t="shared" si="26"/>
        <v>0</v>
      </c>
      <c r="I95" s="77">
        <f t="shared" si="26"/>
        <v>0</v>
      </c>
      <c r="J95" s="77">
        <f t="shared" si="26"/>
        <v>0</v>
      </c>
      <c r="K95" s="77">
        <f t="shared" si="26"/>
        <v>0</v>
      </c>
      <c r="L95" s="77">
        <f t="shared" si="26"/>
        <v>0</v>
      </c>
      <c r="M95" s="77">
        <f t="shared" si="26"/>
        <v>0</v>
      </c>
      <c r="N95" s="77">
        <f t="shared" si="26"/>
        <v>0</v>
      </c>
      <c r="O95" s="77">
        <f t="shared" si="26"/>
        <v>2.5770751876965201E-5</v>
      </c>
      <c r="P95" s="77">
        <f t="shared" si="26"/>
        <v>0</v>
      </c>
      <c r="Q95" s="77">
        <f t="shared" si="26"/>
        <v>3015.7040591158748</v>
      </c>
      <c r="R95" s="77">
        <f t="shared" si="26"/>
        <v>0</v>
      </c>
      <c r="S95" s="77">
        <f t="shared" si="26"/>
        <v>0</v>
      </c>
      <c r="T95" s="77">
        <f t="shared" si="26"/>
        <v>0.46174341957885301</v>
      </c>
      <c r="U95" s="17" t="s">
        <v>265</v>
      </c>
      <c r="V95" s="15" t="s">
        <v>265</v>
      </c>
      <c r="W95" s="16" t="s">
        <v>266</v>
      </c>
      <c r="X95" s="81"/>
      <c r="Y95" s="77">
        <f t="shared" ref="Y95:AS95" si="27">SUM(Y96:Y100)</f>
        <v>1206.4957889619682</v>
      </c>
      <c r="Z95" s="77">
        <f t="shared" si="27"/>
        <v>0</v>
      </c>
      <c r="AA95" s="77">
        <f t="shared" si="27"/>
        <v>263.02069576587701</v>
      </c>
      <c r="AB95" s="77">
        <f t="shared" si="27"/>
        <v>0</v>
      </c>
      <c r="AC95" s="77">
        <f t="shared" si="27"/>
        <v>0</v>
      </c>
      <c r="AD95" s="77">
        <f t="shared" si="27"/>
        <v>0</v>
      </c>
      <c r="AE95" s="77">
        <f t="shared" si="27"/>
        <v>430.79356489113616</v>
      </c>
      <c r="AF95" s="77">
        <f t="shared" si="27"/>
        <v>66.306306188636938</v>
      </c>
      <c r="AG95" s="77">
        <f t="shared" si="27"/>
        <v>181.5614745102618</v>
      </c>
      <c r="AH95" s="77">
        <f t="shared" si="27"/>
        <v>0</v>
      </c>
      <c r="AI95" s="77">
        <f t="shared" si="27"/>
        <v>0</v>
      </c>
      <c r="AJ95" s="77">
        <f t="shared" si="27"/>
        <v>264.81374760605621</v>
      </c>
      <c r="AK95" s="77">
        <f t="shared" si="27"/>
        <v>0</v>
      </c>
      <c r="AL95" s="77">
        <f t="shared" si="27"/>
        <v>0</v>
      </c>
      <c r="AM95" s="77">
        <f t="shared" si="27"/>
        <v>0</v>
      </c>
      <c r="AN95" s="77">
        <f t="shared" si="27"/>
        <v>62695.450011546054</v>
      </c>
      <c r="AO95" s="77">
        <f t="shared" si="27"/>
        <v>62345.206804961068</v>
      </c>
      <c r="AP95" s="77">
        <f t="shared" si="27"/>
        <v>350.24320658499482</v>
      </c>
      <c r="AQ95" s="77">
        <f t="shared" si="27"/>
        <v>1804.5425061872295</v>
      </c>
      <c r="AR95" s="77">
        <f t="shared" si="27"/>
        <v>357.43865423709633</v>
      </c>
      <c r="AS95" s="77">
        <f t="shared" si="27"/>
        <v>1447.103851950133</v>
      </c>
      <c r="AT95" s="17" t="s">
        <v>78</v>
      </c>
    </row>
    <row r="96" spans="1:46" s="23" customFormat="1" ht="20.25" customHeight="1" x14ac:dyDescent="0.2">
      <c r="A96" s="83"/>
      <c r="B96" s="23">
        <v>37</v>
      </c>
      <c r="C96" s="25" t="s">
        <v>80</v>
      </c>
      <c r="D96" s="84"/>
      <c r="E96" s="85">
        <f>+F96+AN96+AQ96</f>
        <v>39578.766527316089</v>
      </c>
      <c r="F96" s="85">
        <f>+G96+Y96</f>
        <v>987.56091925906196</v>
      </c>
      <c r="G96" s="85">
        <f>SUM(H96:T96)</f>
        <v>812.24822165313856</v>
      </c>
      <c r="H96" s="85">
        <v>0</v>
      </c>
      <c r="I96" s="85">
        <v>0</v>
      </c>
      <c r="J96" s="85">
        <v>0</v>
      </c>
      <c r="K96" s="85">
        <v>0</v>
      </c>
      <c r="L96" s="85">
        <v>0</v>
      </c>
      <c r="M96" s="85">
        <v>0</v>
      </c>
      <c r="N96" s="85">
        <v>0</v>
      </c>
      <c r="O96" s="85">
        <v>0</v>
      </c>
      <c r="P96" s="85">
        <v>0</v>
      </c>
      <c r="Q96" s="85">
        <v>812.24822165313856</v>
      </c>
      <c r="R96" s="85">
        <v>0</v>
      </c>
      <c r="S96" s="85">
        <v>0</v>
      </c>
      <c r="T96" s="85">
        <v>0</v>
      </c>
      <c r="U96" s="24">
        <v>37</v>
      </c>
      <c r="V96" s="23">
        <v>37</v>
      </c>
      <c r="W96" s="25" t="s">
        <v>80</v>
      </c>
      <c r="X96" s="84"/>
      <c r="Y96" s="85">
        <f>SUM(Z96:AM96)</f>
        <v>175.31269760592343</v>
      </c>
      <c r="Z96" s="85">
        <v>0</v>
      </c>
      <c r="AA96" s="85">
        <v>12.44089519387331</v>
      </c>
      <c r="AB96" s="85">
        <v>0</v>
      </c>
      <c r="AC96" s="85">
        <v>0</v>
      </c>
      <c r="AD96" s="85">
        <v>0</v>
      </c>
      <c r="AE96" s="85">
        <v>30.909397897943187</v>
      </c>
      <c r="AF96" s="85">
        <v>20.004841197139715</v>
      </c>
      <c r="AG96" s="85">
        <v>60.090196900261333</v>
      </c>
      <c r="AH96" s="85">
        <v>0</v>
      </c>
      <c r="AI96" s="85">
        <v>0</v>
      </c>
      <c r="AJ96" s="85">
        <v>51.867366416705892</v>
      </c>
      <c r="AK96" s="85">
        <v>0</v>
      </c>
      <c r="AL96" s="85">
        <v>0</v>
      </c>
      <c r="AM96" s="85">
        <v>0</v>
      </c>
      <c r="AN96" s="85">
        <f>SUM(AO96:AP96)</f>
        <v>37631.169436477641</v>
      </c>
      <c r="AO96" s="85">
        <v>37492.66212224443</v>
      </c>
      <c r="AP96" s="85">
        <v>138.50731423321122</v>
      </c>
      <c r="AQ96" s="85">
        <f>SUM(AR96:AS96)</f>
        <v>960.03617157938265</v>
      </c>
      <c r="AR96" s="85">
        <v>271.3812412973146</v>
      </c>
      <c r="AS96" s="85">
        <v>688.65493028206799</v>
      </c>
      <c r="AT96" s="24">
        <v>37</v>
      </c>
    </row>
    <row r="97" spans="1:47" s="23" customFormat="1" ht="20.25" customHeight="1" x14ac:dyDescent="0.2">
      <c r="A97" s="83"/>
      <c r="B97" s="23">
        <v>38</v>
      </c>
      <c r="C97" s="25" t="s">
        <v>81</v>
      </c>
      <c r="D97" s="84"/>
      <c r="E97" s="85">
        <f>+F97+AN97+AQ97</f>
        <v>3908.4067525745527</v>
      </c>
      <c r="F97" s="85">
        <f>+G97+Y97</f>
        <v>520.0841058454215</v>
      </c>
      <c r="G97" s="85">
        <f>SUM(H97:T97)</f>
        <v>395.81017133276521</v>
      </c>
      <c r="H97" s="85">
        <v>0</v>
      </c>
      <c r="I97" s="85">
        <v>0</v>
      </c>
      <c r="J97" s="85">
        <v>0</v>
      </c>
      <c r="K97" s="85">
        <v>0</v>
      </c>
      <c r="L97" s="85">
        <v>0</v>
      </c>
      <c r="M97" s="85">
        <v>0</v>
      </c>
      <c r="N97" s="85">
        <v>0</v>
      </c>
      <c r="O97" s="85">
        <v>0</v>
      </c>
      <c r="P97" s="85">
        <v>0</v>
      </c>
      <c r="Q97" s="85">
        <v>395.81017133276521</v>
      </c>
      <c r="R97" s="85">
        <v>0</v>
      </c>
      <c r="S97" s="85">
        <v>0</v>
      </c>
      <c r="T97" s="85">
        <v>0</v>
      </c>
      <c r="U97" s="24">
        <v>38</v>
      </c>
      <c r="V97" s="23">
        <v>38</v>
      </c>
      <c r="W97" s="25" t="s">
        <v>81</v>
      </c>
      <c r="X97" s="84"/>
      <c r="Y97" s="85">
        <f>SUM(Z97:AM97)</f>
        <v>124.27393451265633</v>
      </c>
      <c r="Z97" s="85">
        <v>0</v>
      </c>
      <c r="AA97" s="85">
        <v>6.1489091576997001</v>
      </c>
      <c r="AB97" s="85">
        <v>0</v>
      </c>
      <c r="AC97" s="85">
        <v>0</v>
      </c>
      <c r="AD97" s="85">
        <v>0</v>
      </c>
      <c r="AE97" s="85">
        <v>43.041442229842225</v>
      </c>
      <c r="AF97" s="85">
        <v>4.1509423968191648</v>
      </c>
      <c r="AG97" s="85">
        <v>61.499477341468214</v>
      </c>
      <c r="AH97" s="85">
        <v>0</v>
      </c>
      <c r="AI97" s="85">
        <v>0</v>
      </c>
      <c r="AJ97" s="85">
        <v>9.433163386827033</v>
      </c>
      <c r="AK97" s="85">
        <v>0</v>
      </c>
      <c r="AL97" s="85">
        <v>0</v>
      </c>
      <c r="AM97" s="85">
        <v>0</v>
      </c>
      <c r="AN97" s="85">
        <f>SUM(AO97:AP97)</f>
        <v>3280.361633160202</v>
      </c>
      <c r="AO97" s="85">
        <v>3214.1747477797253</v>
      </c>
      <c r="AP97" s="85">
        <v>66.186885380476724</v>
      </c>
      <c r="AQ97" s="85">
        <f>SUM(AR97:AS97)</f>
        <v>107.96101356892889</v>
      </c>
      <c r="AR97" s="85">
        <v>0</v>
      </c>
      <c r="AS97" s="85">
        <v>107.96101356892889</v>
      </c>
      <c r="AT97" s="24">
        <v>38</v>
      </c>
    </row>
    <row r="98" spans="1:47" s="23" customFormat="1" ht="20.25" customHeight="1" x14ac:dyDescent="0.2">
      <c r="A98" s="83"/>
      <c r="B98" s="23">
        <v>39</v>
      </c>
      <c r="C98" s="25" t="s">
        <v>82</v>
      </c>
      <c r="D98" s="84"/>
      <c r="E98" s="85">
        <f>+F98+AN98+AQ98</f>
        <v>15760.808571946665</v>
      </c>
      <c r="F98" s="85">
        <f>+G98+Y98</f>
        <v>1439.6286401126165</v>
      </c>
      <c r="G98" s="85">
        <f>SUM(H98:T98)</f>
        <v>946.94231414052058</v>
      </c>
      <c r="H98" s="85">
        <v>0</v>
      </c>
      <c r="I98" s="85">
        <v>0</v>
      </c>
      <c r="J98" s="85">
        <v>0</v>
      </c>
      <c r="K98" s="85">
        <v>0</v>
      </c>
      <c r="L98" s="85">
        <v>0</v>
      </c>
      <c r="M98" s="85">
        <v>0</v>
      </c>
      <c r="N98" s="85">
        <v>0</v>
      </c>
      <c r="O98" s="85">
        <v>2.5770751876965201E-5</v>
      </c>
      <c r="P98" s="85">
        <v>0</v>
      </c>
      <c r="Q98" s="85">
        <v>946.48054495018982</v>
      </c>
      <c r="R98" s="85">
        <v>0</v>
      </c>
      <c r="S98" s="85">
        <v>0</v>
      </c>
      <c r="T98" s="85">
        <v>0.46174341957885301</v>
      </c>
      <c r="U98" s="24">
        <v>39</v>
      </c>
      <c r="V98" s="23">
        <v>39</v>
      </c>
      <c r="W98" s="25" t="s">
        <v>82</v>
      </c>
      <c r="X98" s="84"/>
      <c r="Y98" s="85">
        <f>SUM(Z98:AM98)</f>
        <v>492.68632597209586</v>
      </c>
      <c r="Z98" s="85">
        <v>0</v>
      </c>
      <c r="AA98" s="85">
        <v>126.21345214845199</v>
      </c>
      <c r="AB98" s="85">
        <v>0</v>
      </c>
      <c r="AC98" s="85">
        <v>0</v>
      </c>
      <c r="AD98" s="85">
        <v>0</v>
      </c>
      <c r="AE98" s="85">
        <v>242.25250114311305</v>
      </c>
      <c r="AF98" s="85">
        <v>17.722545665338348</v>
      </c>
      <c r="AG98" s="85">
        <v>26.7905746506135</v>
      </c>
      <c r="AH98" s="85">
        <v>0</v>
      </c>
      <c r="AI98" s="85">
        <v>0</v>
      </c>
      <c r="AJ98" s="85">
        <v>79.707252364578963</v>
      </c>
      <c r="AK98" s="85">
        <v>0</v>
      </c>
      <c r="AL98" s="85">
        <v>0</v>
      </c>
      <c r="AM98" s="85">
        <v>0</v>
      </c>
      <c r="AN98" s="85">
        <f>SUM(AO98:AP98)</f>
        <v>13897.593095789784</v>
      </c>
      <c r="AO98" s="85">
        <v>13800.793683054781</v>
      </c>
      <c r="AP98" s="85">
        <v>96.799412735002988</v>
      </c>
      <c r="AQ98" s="85">
        <f>SUM(AR98:AS98)</f>
        <v>423.58683604426483</v>
      </c>
      <c r="AR98" s="85">
        <v>33.259147454027456</v>
      </c>
      <c r="AS98" s="85">
        <v>390.32768859023736</v>
      </c>
      <c r="AT98" s="24">
        <v>39</v>
      </c>
    </row>
    <row r="99" spans="1:47" s="23" customFormat="1" ht="20.25" customHeight="1" x14ac:dyDescent="0.2">
      <c r="A99" s="83"/>
      <c r="B99" s="23">
        <v>40</v>
      </c>
      <c r="C99" s="25" t="s">
        <v>83</v>
      </c>
      <c r="D99" s="84"/>
      <c r="E99" s="85">
        <f>+F99+AN99+AQ99</f>
        <v>5100.1856857852999</v>
      </c>
      <c r="F99" s="85">
        <f>+G99+Y99</f>
        <v>296.03563148757615</v>
      </c>
      <c r="G99" s="85">
        <f>SUM(H99:T99)</f>
        <v>178.28725807174675</v>
      </c>
      <c r="H99" s="85">
        <v>0</v>
      </c>
      <c r="I99" s="85">
        <v>0</v>
      </c>
      <c r="J99" s="85">
        <v>0</v>
      </c>
      <c r="K99" s="85">
        <v>0</v>
      </c>
      <c r="L99" s="85">
        <v>0</v>
      </c>
      <c r="M99" s="85">
        <v>0</v>
      </c>
      <c r="N99" s="85">
        <v>0</v>
      </c>
      <c r="O99" s="85">
        <v>0</v>
      </c>
      <c r="P99" s="85">
        <v>0</v>
      </c>
      <c r="Q99" s="85">
        <v>178.28725807174675</v>
      </c>
      <c r="R99" s="85">
        <v>0</v>
      </c>
      <c r="S99" s="85">
        <v>0</v>
      </c>
      <c r="T99" s="85">
        <v>0</v>
      </c>
      <c r="U99" s="24">
        <v>40</v>
      </c>
      <c r="V99" s="23">
        <v>40</v>
      </c>
      <c r="W99" s="25" t="s">
        <v>83</v>
      </c>
      <c r="X99" s="84"/>
      <c r="Y99" s="85">
        <f>SUM(Z99:AM99)</f>
        <v>117.74837341582939</v>
      </c>
      <c r="Z99" s="85">
        <v>0</v>
      </c>
      <c r="AA99" s="85">
        <v>11.170495962869946</v>
      </c>
      <c r="AB99" s="85">
        <v>0</v>
      </c>
      <c r="AC99" s="85">
        <v>0</v>
      </c>
      <c r="AD99" s="85">
        <v>0</v>
      </c>
      <c r="AE99" s="85">
        <v>17.573435688092836</v>
      </c>
      <c r="AF99" s="85">
        <v>0.42087256052447802</v>
      </c>
      <c r="AG99" s="85">
        <v>9.349119916866421</v>
      </c>
      <c r="AH99" s="85">
        <v>0</v>
      </c>
      <c r="AI99" s="85">
        <v>0</v>
      </c>
      <c r="AJ99" s="85">
        <v>79.234449287475712</v>
      </c>
      <c r="AK99" s="85">
        <v>0</v>
      </c>
      <c r="AL99" s="85">
        <v>0</v>
      </c>
      <c r="AM99" s="85">
        <v>0</v>
      </c>
      <c r="AN99" s="85">
        <f>SUM(AO99:AP99)</f>
        <v>4751.8521694232704</v>
      </c>
      <c r="AO99" s="85">
        <v>4738.4297809802993</v>
      </c>
      <c r="AP99" s="85">
        <v>13.422388442971169</v>
      </c>
      <c r="AQ99" s="85">
        <f>SUM(AR99:AS99)</f>
        <v>52.297884874452961</v>
      </c>
      <c r="AR99" s="85">
        <v>12.68956210969384</v>
      </c>
      <c r="AS99" s="85">
        <v>39.608322764759123</v>
      </c>
      <c r="AT99" s="24">
        <v>40</v>
      </c>
    </row>
    <row r="100" spans="1:47" s="23" customFormat="1" ht="20.25" customHeight="1" x14ac:dyDescent="0.2">
      <c r="A100" s="83"/>
      <c r="B100" s="23">
        <v>41</v>
      </c>
      <c r="C100" s="19" t="s">
        <v>84</v>
      </c>
      <c r="D100" s="84"/>
      <c r="E100" s="88">
        <f>+F100+AN100+AQ100</f>
        <v>4374.4865973788619</v>
      </c>
      <c r="F100" s="88">
        <f>+G100+Y100</f>
        <v>979.35232056349787</v>
      </c>
      <c r="G100" s="88">
        <f>SUM(H100:T100)</f>
        <v>682.87786310803472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682.87786310803472</v>
      </c>
      <c r="R100" s="88">
        <v>0</v>
      </c>
      <c r="S100" s="88">
        <v>0</v>
      </c>
      <c r="T100" s="88">
        <v>0</v>
      </c>
      <c r="U100" s="24">
        <v>41</v>
      </c>
      <c r="V100" s="23">
        <v>41</v>
      </c>
      <c r="W100" s="19" t="s">
        <v>84</v>
      </c>
      <c r="X100" s="84"/>
      <c r="Y100" s="88">
        <f>SUM(Z100:AM100)</f>
        <v>296.4744574554631</v>
      </c>
      <c r="Z100" s="88">
        <v>0</v>
      </c>
      <c r="AA100" s="85">
        <v>107.04694330298204</v>
      </c>
      <c r="AB100" s="88">
        <v>0</v>
      </c>
      <c r="AC100" s="88">
        <v>0</v>
      </c>
      <c r="AD100" s="88">
        <v>0</v>
      </c>
      <c r="AE100" s="88">
        <v>97.016787932144865</v>
      </c>
      <c r="AF100" s="88">
        <v>24.00710436881522</v>
      </c>
      <c r="AG100" s="88">
        <v>23.832105701052349</v>
      </c>
      <c r="AH100" s="88">
        <v>0</v>
      </c>
      <c r="AI100" s="88">
        <v>0</v>
      </c>
      <c r="AJ100" s="88">
        <v>44.571516150468625</v>
      </c>
      <c r="AK100" s="88">
        <v>0</v>
      </c>
      <c r="AL100" s="88">
        <v>0</v>
      </c>
      <c r="AM100" s="88">
        <v>0</v>
      </c>
      <c r="AN100" s="88">
        <f>SUM(AO100:AP100)</f>
        <v>3134.4736766951646</v>
      </c>
      <c r="AO100" s="88">
        <v>3099.1464709018319</v>
      </c>
      <c r="AP100" s="88">
        <v>35.327205793332723</v>
      </c>
      <c r="AQ100" s="88">
        <f>SUM(AR100:AS100)</f>
        <v>260.66060012020012</v>
      </c>
      <c r="AR100" s="88">
        <v>40.108703376060411</v>
      </c>
      <c r="AS100" s="88">
        <v>220.55189674413973</v>
      </c>
      <c r="AT100" s="24">
        <v>41</v>
      </c>
    </row>
    <row r="101" spans="1:47" s="82" customFormat="1" ht="20.25" customHeight="1" x14ac:dyDescent="0.2">
      <c r="A101" s="9"/>
      <c r="B101" s="15" t="s">
        <v>85</v>
      </c>
      <c r="C101" s="16" t="s">
        <v>86</v>
      </c>
      <c r="D101" s="79"/>
      <c r="E101" s="93">
        <f t="shared" ref="E101:T101" si="28">SUM(E102:E109)</f>
        <v>94926.897929925384</v>
      </c>
      <c r="F101" s="93">
        <f t="shared" si="28"/>
        <v>33997.790134387636</v>
      </c>
      <c r="G101" s="93">
        <f t="shared" si="28"/>
        <v>2991.1690857401418</v>
      </c>
      <c r="H101" s="93">
        <f t="shared" si="28"/>
        <v>0</v>
      </c>
      <c r="I101" s="93">
        <f t="shared" si="28"/>
        <v>0</v>
      </c>
      <c r="J101" s="93">
        <f t="shared" si="28"/>
        <v>0</v>
      </c>
      <c r="K101" s="93">
        <f t="shared" si="28"/>
        <v>0</v>
      </c>
      <c r="L101" s="93">
        <f t="shared" si="28"/>
        <v>0</v>
      </c>
      <c r="M101" s="93">
        <f t="shared" si="28"/>
        <v>0</v>
      </c>
      <c r="N101" s="93">
        <f t="shared" si="28"/>
        <v>0</v>
      </c>
      <c r="O101" s="93">
        <f t="shared" si="28"/>
        <v>9.2908209933095378</v>
      </c>
      <c r="P101" s="93">
        <f t="shared" si="28"/>
        <v>695.33601036974562</v>
      </c>
      <c r="Q101" s="93">
        <f t="shared" si="28"/>
        <v>2283.718013551279</v>
      </c>
      <c r="R101" s="93">
        <f t="shared" si="28"/>
        <v>0</v>
      </c>
      <c r="S101" s="93">
        <f t="shared" si="28"/>
        <v>0</v>
      </c>
      <c r="T101" s="93">
        <f t="shared" si="28"/>
        <v>2.8242408258073888</v>
      </c>
      <c r="U101" s="17" t="s">
        <v>267</v>
      </c>
      <c r="V101" s="15" t="s">
        <v>267</v>
      </c>
      <c r="W101" s="16" t="s">
        <v>268</v>
      </c>
      <c r="X101" s="81"/>
      <c r="Y101" s="93">
        <f t="shared" ref="Y101:AS101" si="29">SUM(Y102:Y109)</f>
        <v>31006.621048647488</v>
      </c>
      <c r="Z101" s="93">
        <f t="shared" si="29"/>
        <v>112.705962196917</v>
      </c>
      <c r="AA101" s="93">
        <f t="shared" si="29"/>
        <v>1538.9188293049745</v>
      </c>
      <c r="AB101" s="93">
        <f t="shared" si="29"/>
        <v>0</v>
      </c>
      <c r="AC101" s="93">
        <f t="shared" si="29"/>
        <v>0</v>
      </c>
      <c r="AD101" s="93">
        <f t="shared" si="29"/>
        <v>0</v>
      </c>
      <c r="AE101" s="93">
        <f t="shared" si="29"/>
        <v>1908.5478819330294</v>
      </c>
      <c r="AF101" s="93">
        <f t="shared" si="29"/>
        <v>18496.499642878694</v>
      </c>
      <c r="AG101" s="93">
        <f t="shared" si="29"/>
        <v>6541.1284934784044</v>
      </c>
      <c r="AH101" s="93">
        <f t="shared" si="29"/>
        <v>506.93082504118979</v>
      </c>
      <c r="AI101" s="93">
        <f t="shared" si="29"/>
        <v>0</v>
      </c>
      <c r="AJ101" s="93">
        <f t="shared" si="29"/>
        <v>1899.1283124396102</v>
      </c>
      <c r="AK101" s="93">
        <f t="shared" si="29"/>
        <v>0</v>
      </c>
      <c r="AL101" s="93">
        <f t="shared" si="29"/>
        <v>0</v>
      </c>
      <c r="AM101" s="93">
        <f t="shared" si="29"/>
        <v>2.7611013746659818</v>
      </c>
      <c r="AN101" s="93">
        <f t="shared" si="29"/>
        <v>58458.717234374984</v>
      </c>
      <c r="AO101" s="93">
        <f t="shared" si="29"/>
        <v>57425.727049206209</v>
      </c>
      <c r="AP101" s="93">
        <f t="shared" si="29"/>
        <v>1032.9901851687812</v>
      </c>
      <c r="AQ101" s="93">
        <f t="shared" si="29"/>
        <v>2470.3905611627642</v>
      </c>
      <c r="AR101" s="93">
        <f t="shared" si="29"/>
        <v>543.87441380350276</v>
      </c>
      <c r="AS101" s="93">
        <f t="shared" si="29"/>
        <v>1926.5161473592614</v>
      </c>
      <c r="AT101" s="17" t="s">
        <v>85</v>
      </c>
      <c r="AU101" s="23"/>
    </row>
    <row r="102" spans="1:47" s="23" customFormat="1" ht="20.25" customHeight="1" x14ac:dyDescent="0.2">
      <c r="A102" s="83"/>
      <c r="B102" s="23">
        <v>42</v>
      </c>
      <c r="C102" s="19" t="s">
        <v>87</v>
      </c>
      <c r="D102" s="84"/>
      <c r="E102" s="85">
        <f t="shared" ref="E102:E109" si="30">+F102+AN102+AQ102</f>
        <v>318.27791322931137</v>
      </c>
      <c r="F102" s="85">
        <f t="shared" ref="F102:F109" si="31">+G102+Y102</f>
        <v>134.37439303012371</v>
      </c>
      <c r="G102" s="85">
        <f t="shared" ref="G102:G109" si="32">SUM(H102:T102)</f>
        <v>40.330087787817895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8">
        <v>40.330087787817895</v>
      </c>
      <c r="R102" s="88">
        <v>0</v>
      </c>
      <c r="S102" s="88">
        <v>0</v>
      </c>
      <c r="T102" s="88">
        <v>0</v>
      </c>
      <c r="U102" s="24">
        <v>42</v>
      </c>
      <c r="V102" s="23">
        <v>42</v>
      </c>
      <c r="W102" s="19" t="s">
        <v>87</v>
      </c>
      <c r="X102" s="84"/>
      <c r="Y102" s="85">
        <f t="shared" ref="Y102:Y109" si="33">SUM(Z102:AM102)</f>
        <v>94.044305242305825</v>
      </c>
      <c r="Z102" s="88">
        <v>0</v>
      </c>
      <c r="AA102" s="88">
        <v>0.55860175054496575</v>
      </c>
      <c r="AB102" s="88">
        <v>0</v>
      </c>
      <c r="AC102" s="88">
        <v>0</v>
      </c>
      <c r="AD102" s="88">
        <v>0</v>
      </c>
      <c r="AE102" s="88">
        <v>7.494676925538327</v>
      </c>
      <c r="AF102" s="88">
        <v>47.407115293135675</v>
      </c>
      <c r="AG102" s="88">
        <v>32.56105564597533</v>
      </c>
      <c r="AH102" s="88">
        <v>0</v>
      </c>
      <c r="AI102" s="88">
        <v>0</v>
      </c>
      <c r="AJ102" s="88">
        <v>6.0228556271115181</v>
      </c>
      <c r="AK102" s="88">
        <v>0</v>
      </c>
      <c r="AL102" s="88">
        <v>0</v>
      </c>
      <c r="AM102" s="88">
        <v>0</v>
      </c>
      <c r="AN102" s="88">
        <f t="shared" ref="AN102:AN109" si="34">SUM(AO102:AP102)</f>
        <v>183.90352019918768</v>
      </c>
      <c r="AO102" s="88">
        <v>183.04349459918768</v>
      </c>
      <c r="AP102" s="88">
        <v>0.86002560000000017</v>
      </c>
      <c r="AQ102" s="88">
        <f t="shared" ref="AQ102:AQ109" si="35">SUM(AR102:AS102)</f>
        <v>0</v>
      </c>
      <c r="AR102" s="88">
        <v>0</v>
      </c>
      <c r="AS102" s="88">
        <v>0</v>
      </c>
      <c r="AT102" s="24">
        <v>42</v>
      </c>
    </row>
    <row r="103" spans="1:47" s="23" customFormat="1" ht="20.25" customHeight="1" x14ac:dyDescent="0.2">
      <c r="A103" s="83"/>
      <c r="B103" s="23">
        <v>43</v>
      </c>
      <c r="C103" s="19" t="s">
        <v>88</v>
      </c>
      <c r="D103" s="84"/>
      <c r="E103" s="85">
        <f t="shared" si="30"/>
        <v>2583.4261449227401</v>
      </c>
      <c r="F103" s="85">
        <f t="shared" si="31"/>
        <v>1030.096058657088</v>
      </c>
      <c r="G103" s="85">
        <f t="shared" si="32"/>
        <v>211.62484096261943</v>
      </c>
      <c r="H103" s="85">
        <v>0</v>
      </c>
      <c r="I103" s="85">
        <v>0</v>
      </c>
      <c r="J103" s="85">
        <v>0</v>
      </c>
      <c r="K103" s="85">
        <v>0</v>
      </c>
      <c r="L103" s="85">
        <v>0</v>
      </c>
      <c r="M103" s="85">
        <v>0</v>
      </c>
      <c r="N103" s="85">
        <v>0</v>
      </c>
      <c r="O103" s="85">
        <v>0</v>
      </c>
      <c r="P103" s="85">
        <v>0</v>
      </c>
      <c r="Q103" s="85">
        <v>211.62484096261943</v>
      </c>
      <c r="R103" s="85">
        <v>0</v>
      </c>
      <c r="S103" s="85">
        <v>0</v>
      </c>
      <c r="T103" s="85">
        <v>0</v>
      </c>
      <c r="U103" s="24">
        <v>43</v>
      </c>
      <c r="V103" s="23">
        <v>43</v>
      </c>
      <c r="W103" s="19" t="s">
        <v>88</v>
      </c>
      <c r="X103" s="84"/>
      <c r="Y103" s="85">
        <f t="shared" si="33"/>
        <v>818.47121769446846</v>
      </c>
      <c r="Z103" s="85">
        <v>0</v>
      </c>
      <c r="AA103" s="85">
        <v>153.45489863283723</v>
      </c>
      <c r="AB103" s="85">
        <v>0</v>
      </c>
      <c r="AC103" s="85">
        <v>0</v>
      </c>
      <c r="AD103" s="85">
        <v>0</v>
      </c>
      <c r="AE103" s="85">
        <v>406.22484286105657</v>
      </c>
      <c r="AF103" s="85">
        <v>23.856482353610609</v>
      </c>
      <c r="AG103" s="85">
        <v>22.715919342409119</v>
      </c>
      <c r="AH103" s="85">
        <v>0</v>
      </c>
      <c r="AI103" s="85">
        <v>0</v>
      </c>
      <c r="AJ103" s="85">
        <v>212.21907450455487</v>
      </c>
      <c r="AK103" s="85">
        <v>0</v>
      </c>
      <c r="AL103" s="85">
        <v>0</v>
      </c>
      <c r="AM103" s="85">
        <v>0</v>
      </c>
      <c r="AN103" s="85">
        <f t="shared" si="34"/>
        <v>1553.3300862656522</v>
      </c>
      <c r="AO103" s="85">
        <v>1545.583903279268</v>
      </c>
      <c r="AP103" s="85">
        <v>7.7461829863841558</v>
      </c>
      <c r="AQ103" s="85">
        <f t="shared" si="35"/>
        <v>0</v>
      </c>
      <c r="AR103" s="85">
        <v>0</v>
      </c>
      <c r="AS103" s="85">
        <v>0</v>
      </c>
      <c r="AT103" s="24">
        <v>43</v>
      </c>
    </row>
    <row r="104" spans="1:47" s="23" customFormat="1" ht="20.25" customHeight="1" x14ac:dyDescent="0.2">
      <c r="A104" s="83"/>
      <c r="B104" s="23">
        <v>44</v>
      </c>
      <c r="C104" s="19" t="s">
        <v>89</v>
      </c>
      <c r="D104" s="84"/>
      <c r="E104" s="85">
        <f t="shared" si="30"/>
        <v>32032.353951207493</v>
      </c>
      <c r="F104" s="85">
        <f t="shared" si="31"/>
        <v>11037.142640158376</v>
      </c>
      <c r="G104" s="85">
        <f t="shared" si="32"/>
        <v>523.89142635838346</v>
      </c>
      <c r="H104" s="85">
        <v>0</v>
      </c>
      <c r="I104" s="85">
        <v>0</v>
      </c>
      <c r="J104" s="85">
        <v>0</v>
      </c>
      <c r="K104" s="85">
        <v>0</v>
      </c>
      <c r="L104" s="85">
        <v>0</v>
      </c>
      <c r="M104" s="85">
        <v>0</v>
      </c>
      <c r="N104" s="85">
        <v>0</v>
      </c>
      <c r="O104" s="85">
        <v>0.51093355320029055</v>
      </c>
      <c r="P104" s="85">
        <v>0</v>
      </c>
      <c r="Q104" s="85">
        <v>521.13000113901739</v>
      </c>
      <c r="R104" s="85">
        <v>0</v>
      </c>
      <c r="S104" s="85">
        <v>0</v>
      </c>
      <c r="T104" s="85">
        <v>2.2504916661657202</v>
      </c>
      <c r="U104" s="24">
        <v>44</v>
      </c>
      <c r="V104" s="23">
        <v>44</v>
      </c>
      <c r="W104" s="19" t="s">
        <v>89</v>
      </c>
      <c r="X104" s="84"/>
      <c r="Y104" s="85">
        <f t="shared" si="33"/>
        <v>10513.251213799993</v>
      </c>
      <c r="Z104" s="85">
        <v>0</v>
      </c>
      <c r="AA104" s="85">
        <v>799.07606746701538</v>
      </c>
      <c r="AB104" s="85">
        <v>0</v>
      </c>
      <c r="AC104" s="85">
        <v>0</v>
      </c>
      <c r="AD104" s="85">
        <v>0</v>
      </c>
      <c r="AE104" s="85">
        <v>854.8445585228535</v>
      </c>
      <c r="AF104" s="85">
        <v>8020.6410856533948</v>
      </c>
      <c r="AG104" s="85">
        <v>47.937195386905103</v>
      </c>
      <c r="AH104" s="85">
        <v>0</v>
      </c>
      <c r="AI104" s="85">
        <v>0</v>
      </c>
      <c r="AJ104" s="85">
        <v>790.74537154702966</v>
      </c>
      <c r="AK104" s="85">
        <v>0</v>
      </c>
      <c r="AL104" s="85">
        <v>0</v>
      </c>
      <c r="AM104" s="85">
        <v>6.9352227938671903E-3</v>
      </c>
      <c r="AN104" s="85">
        <f t="shared" si="34"/>
        <v>20983.757930496042</v>
      </c>
      <c r="AO104" s="85">
        <v>20528.049499821267</v>
      </c>
      <c r="AP104" s="85">
        <v>455.70843067477472</v>
      </c>
      <c r="AQ104" s="85">
        <f t="shared" si="35"/>
        <v>11.453380553073156</v>
      </c>
      <c r="AR104" s="85">
        <v>11.257762758246779</v>
      </c>
      <c r="AS104" s="85">
        <v>0.19561779482637801</v>
      </c>
      <c r="AT104" s="24">
        <v>44</v>
      </c>
    </row>
    <row r="105" spans="1:47" s="23" customFormat="1" ht="20.25" customHeight="1" x14ac:dyDescent="0.2">
      <c r="A105" s="83"/>
      <c r="B105" s="23">
        <v>45</v>
      </c>
      <c r="C105" s="19" t="s">
        <v>90</v>
      </c>
      <c r="D105" s="84"/>
      <c r="E105" s="85">
        <f t="shared" si="30"/>
        <v>5805.8291451812138</v>
      </c>
      <c r="F105" s="85">
        <f t="shared" si="31"/>
        <v>5417.0131235140452</v>
      </c>
      <c r="G105" s="85">
        <f t="shared" si="32"/>
        <v>31.075658155455038</v>
      </c>
      <c r="H105" s="85">
        <v>0</v>
      </c>
      <c r="I105" s="85">
        <v>0</v>
      </c>
      <c r="J105" s="85">
        <v>0</v>
      </c>
      <c r="K105" s="85">
        <v>0</v>
      </c>
      <c r="L105" s="85">
        <v>0</v>
      </c>
      <c r="M105" s="85">
        <v>0</v>
      </c>
      <c r="N105" s="85">
        <v>0</v>
      </c>
      <c r="O105" s="85">
        <v>0</v>
      </c>
      <c r="P105" s="85">
        <v>0</v>
      </c>
      <c r="Q105" s="85">
        <v>30.813334338439894</v>
      </c>
      <c r="R105" s="85">
        <v>0</v>
      </c>
      <c r="S105" s="85">
        <v>0</v>
      </c>
      <c r="T105" s="85">
        <v>0.26232381701514512</v>
      </c>
      <c r="U105" s="24">
        <v>45</v>
      </c>
      <c r="V105" s="23">
        <v>45</v>
      </c>
      <c r="W105" s="19" t="s">
        <v>90</v>
      </c>
      <c r="X105" s="84"/>
      <c r="Y105" s="85">
        <f t="shared" si="33"/>
        <v>5385.9374653585901</v>
      </c>
      <c r="Z105" s="85">
        <v>0</v>
      </c>
      <c r="AA105" s="85">
        <v>49.576120036476105</v>
      </c>
      <c r="AB105" s="85">
        <v>0</v>
      </c>
      <c r="AC105" s="85">
        <v>0</v>
      </c>
      <c r="AD105" s="85">
        <v>0</v>
      </c>
      <c r="AE105" s="85">
        <v>26.318809755162732</v>
      </c>
      <c r="AF105" s="85">
        <v>884.67079380926725</v>
      </c>
      <c r="AG105" s="85">
        <v>3951.8625547265742</v>
      </c>
      <c r="AH105" s="85">
        <v>440.78676063642399</v>
      </c>
      <c r="AI105" s="85">
        <v>0</v>
      </c>
      <c r="AJ105" s="85">
        <v>31.28941165613136</v>
      </c>
      <c r="AK105" s="85">
        <v>0</v>
      </c>
      <c r="AL105" s="85">
        <v>0</v>
      </c>
      <c r="AM105" s="85">
        <v>1.433014738554272</v>
      </c>
      <c r="AN105" s="85">
        <f t="shared" si="34"/>
        <v>388.81602166716846</v>
      </c>
      <c r="AO105" s="85">
        <v>388.53871763593389</v>
      </c>
      <c r="AP105" s="85">
        <v>0.27730403123456426</v>
      </c>
      <c r="AQ105" s="85">
        <f t="shared" si="35"/>
        <v>0</v>
      </c>
      <c r="AR105" s="85">
        <v>0</v>
      </c>
      <c r="AS105" s="85">
        <v>0</v>
      </c>
      <c r="AT105" s="24">
        <v>45</v>
      </c>
    </row>
    <row r="106" spans="1:47" s="23" customFormat="1" ht="20.25" customHeight="1" x14ac:dyDescent="0.2">
      <c r="A106" s="83"/>
      <c r="B106" s="23">
        <v>46</v>
      </c>
      <c r="C106" s="19" t="s">
        <v>91</v>
      </c>
      <c r="D106" s="84"/>
      <c r="E106" s="85">
        <f t="shared" si="30"/>
        <v>1210.6140971726388</v>
      </c>
      <c r="F106" s="85">
        <f t="shared" si="31"/>
        <v>390.29463326142007</v>
      </c>
      <c r="G106" s="85">
        <f t="shared" si="32"/>
        <v>9.8269998265757419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  <c r="M106" s="85">
        <v>0</v>
      </c>
      <c r="N106" s="85">
        <v>0</v>
      </c>
      <c r="O106" s="85">
        <v>0</v>
      </c>
      <c r="P106" s="85">
        <v>0</v>
      </c>
      <c r="Q106" s="85">
        <v>9.5155744839492193</v>
      </c>
      <c r="R106" s="85">
        <v>0</v>
      </c>
      <c r="S106" s="85">
        <v>0</v>
      </c>
      <c r="T106" s="85">
        <v>0.31142534262652338</v>
      </c>
      <c r="U106" s="24">
        <v>46</v>
      </c>
      <c r="V106" s="23">
        <v>46</v>
      </c>
      <c r="W106" s="19" t="s">
        <v>91</v>
      </c>
      <c r="X106" s="84"/>
      <c r="Y106" s="85">
        <f t="shared" si="33"/>
        <v>380.46763343484434</v>
      </c>
      <c r="Z106" s="85">
        <v>0</v>
      </c>
      <c r="AA106" s="85">
        <v>38.184011584817654</v>
      </c>
      <c r="AB106" s="85">
        <v>0</v>
      </c>
      <c r="AC106" s="85">
        <v>0</v>
      </c>
      <c r="AD106" s="85">
        <v>0</v>
      </c>
      <c r="AE106" s="85">
        <v>85.162361094861382</v>
      </c>
      <c r="AF106" s="85">
        <v>240.74884293857656</v>
      </c>
      <c r="AG106" s="85">
        <v>13.381304432623754</v>
      </c>
      <c r="AH106" s="85">
        <v>0</v>
      </c>
      <c r="AI106" s="85">
        <v>0</v>
      </c>
      <c r="AJ106" s="85">
        <v>2.9824386471228741</v>
      </c>
      <c r="AK106" s="85">
        <v>0</v>
      </c>
      <c r="AL106" s="85">
        <v>0</v>
      </c>
      <c r="AM106" s="85">
        <v>8.6747368421052698E-3</v>
      </c>
      <c r="AN106" s="85">
        <f t="shared" si="34"/>
        <v>721.80622771938897</v>
      </c>
      <c r="AO106" s="85">
        <v>692.64086853182732</v>
      </c>
      <c r="AP106" s="85">
        <v>29.165359187561648</v>
      </c>
      <c r="AQ106" s="85">
        <f t="shared" si="35"/>
        <v>98.513236191829677</v>
      </c>
      <c r="AR106" s="85">
        <v>33.059930640459569</v>
      </c>
      <c r="AS106" s="85">
        <v>65.453305551370107</v>
      </c>
      <c r="AT106" s="24">
        <v>46</v>
      </c>
    </row>
    <row r="107" spans="1:47" s="23" customFormat="1" ht="20.25" customHeight="1" x14ac:dyDescent="0.2">
      <c r="A107" s="83"/>
      <c r="B107" s="23">
        <v>47</v>
      </c>
      <c r="C107" s="19" t="s">
        <v>92</v>
      </c>
      <c r="D107" s="84"/>
      <c r="E107" s="85">
        <f t="shared" si="30"/>
        <v>26057.949422087615</v>
      </c>
      <c r="F107" s="85">
        <f t="shared" si="31"/>
        <v>4458.2304048195019</v>
      </c>
      <c r="G107" s="85">
        <f t="shared" si="32"/>
        <v>1081.5744169054362</v>
      </c>
      <c r="H107" s="85">
        <v>0</v>
      </c>
      <c r="I107" s="85">
        <v>0</v>
      </c>
      <c r="J107" s="85">
        <v>0</v>
      </c>
      <c r="K107" s="85">
        <v>0</v>
      </c>
      <c r="L107" s="85">
        <v>0</v>
      </c>
      <c r="M107" s="85">
        <v>0</v>
      </c>
      <c r="N107" s="85">
        <v>0</v>
      </c>
      <c r="O107" s="85">
        <v>4.034725137455661</v>
      </c>
      <c r="P107" s="85">
        <v>695.33601036974562</v>
      </c>
      <c r="Q107" s="85">
        <v>382.20368139823495</v>
      </c>
      <c r="R107" s="85">
        <v>0</v>
      </c>
      <c r="S107" s="85">
        <v>0</v>
      </c>
      <c r="T107" s="85">
        <v>0</v>
      </c>
      <c r="U107" s="24">
        <v>47</v>
      </c>
      <c r="V107" s="23">
        <v>47</v>
      </c>
      <c r="W107" s="19" t="s">
        <v>92</v>
      </c>
      <c r="X107" s="84"/>
      <c r="Y107" s="85">
        <f t="shared" si="33"/>
        <v>3376.6559879140655</v>
      </c>
      <c r="Z107" s="85">
        <v>0</v>
      </c>
      <c r="AA107" s="85">
        <v>145.57233666081848</v>
      </c>
      <c r="AB107" s="85">
        <v>0</v>
      </c>
      <c r="AC107" s="85">
        <v>0</v>
      </c>
      <c r="AD107" s="85">
        <v>0</v>
      </c>
      <c r="AE107" s="85">
        <v>336.59648161536654</v>
      </c>
      <c r="AF107" s="85">
        <v>1175.4252285904204</v>
      </c>
      <c r="AG107" s="85">
        <v>1080.6124160007603</v>
      </c>
      <c r="AH107" s="85">
        <v>61.099973497337174</v>
      </c>
      <c r="AI107" s="85">
        <v>0</v>
      </c>
      <c r="AJ107" s="85">
        <v>577.341341704363</v>
      </c>
      <c r="AK107" s="85">
        <v>0</v>
      </c>
      <c r="AL107" s="85">
        <v>0</v>
      </c>
      <c r="AM107" s="85">
        <v>8.2098450000000003E-3</v>
      </c>
      <c r="AN107" s="85">
        <f t="shared" si="34"/>
        <v>21474.561169370765</v>
      </c>
      <c r="AO107" s="85">
        <v>21165.407052296465</v>
      </c>
      <c r="AP107" s="85">
        <v>309.1541170743003</v>
      </c>
      <c r="AQ107" s="85">
        <f t="shared" si="35"/>
        <v>125.15784789734779</v>
      </c>
      <c r="AR107" s="85">
        <v>118.10625273873551</v>
      </c>
      <c r="AS107" s="85">
        <v>7.0515951586122885</v>
      </c>
      <c r="AT107" s="24">
        <v>47</v>
      </c>
    </row>
    <row r="108" spans="1:47" s="23" customFormat="1" ht="20.25" customHeight="1" x14ac:dyDescent="0.2">
      <c r="A108" s="83"/>
      <c r="B108" s="23">
        <v>48</v>
      </c>
      <c r="C108" s="19" t="s">
        <v>93</v>
      </c>
      <c r="D108" s="84"/>
      <c r="E108" s="88">
        <f t="shared" si="30"/>
        <v>25300.122535425289</v>
      </c>
      <c r="F108" s="88">
        <f t="shared" si="31"/>
        <v>11085.673797663401</v>
      </c>
      <c r="G108" s="88">
        <f t="shared" si="32"/>
        <v>673.79347920589089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4.7451623026535863</v>
      </c>
      <c r="P108" s="88">
        <v>0</v>
      </c>
      <c r="Q108" s="88">
        <v>669.04831690323726</v>
      </c>
      <c r="R108" s="88">
        <v>0</v>
      </c>
      <c r="S108" s="88">
        <v>0</v>
      </c>
      <c r="T108" s="88">
        <v>0</v>
      </c>
      <c r="U108" s="24">
        <v>48</v>
      </c>
      <c r="V108" s="23">
        <v>48</v>
      </c>
      <c r="W108" s="19" t="s">
        <v>93</v>
      </c>
      <c r="X108" s="84"/>
      <c r="Y108" s="88">
        <f t="shared" si="33"/>
        <v>10411.88031845751</v>
      </c>
      <c r="Z108" s="88">
        <v>112.705962196917</v>
      </c>
      <c r="AA108" s="88">
        <v>351.66426198789748</v>
      </c>
      <c r="AB108" s="88">
        <v>0</v>
      </c>
      <c r="AC108" s="88">
        <v>0</v>
      </c>
      <c r="AD108" s="88">
        <v>0</v>
      </c>
      <c r="AE108" s="88">
        <v>186.57696685790495</v>
      </c>
      <c r="AF108" s="88">
        <v>8099.9615274752978</v>
      </c>
      <c r="AG108" s="88">
        <v>1376.7134458461437</v>
      </c>
      <c r="AH108" s="88">
        <v>5.0440909074286404</v>
      </c>
      <c r="AI108" s="88">
        <v>0</v>
      </c>
      <c r="AJ108" s="88">
        <v>277.90979635444427</v>
      </c>
      <c r="AK108" s="88">
        <v>0</v>
      </c>
      <c r="AL108" s="88">
        <v>0</v>
      </c>
      <c r="AM108" s="88">
        <v>1.3042668314757371</v>
      </c>
      <c r="AN108" s="88">
        <f t="shared" si="34"/>
        <v>11998.115965108778</v>
      </c>
      <c r="AO108" s="88">
        <v>11768.037199494252</v>
      </c>
      <c r="AP108" s="88">
        <v>230.07876561452576</v>
      </c>
      <c r="AQ108" s="88">
        <f t="shared" si="35"/>
        <v>2216.3327726531102</v>
      </c>
      <c r="AR108" s="88">
        <v>380.11263827379571</v>
      </c>
      <c r="AS108" s="88">
        <v>1836.2201343793145</v>
      </c>
      <c r="AT108" s="24">
        <v>48</v>
      </c>
    </row>
    <row r="109" spans="1:47" s="82" customFormat="1" ht="20.25" customHeight="1" x14ac:dyDescent="0.2">
      <c r="A109" s="9"/>
      <c r="B109" s="23">
        <v>49</v>
      </c>
      <c r="C109" s="19" t="s">
        <v>94</v>
      </c>
      <c r="D109" s="79"/>
      <c r="E109" s="85">
        <f t="shared" si="30"/>
        <v>1618.3247206990816</v>
      </c>
      <c r="F109" s="85">
        <f t="shared" si="31"/>
        <v>444.96508328367497</v>
      </c>
      <c r="G109" s="85">
        <f t="shared" si="32"/>
        <v>419.05217653796291</v>
      </c>
      <c r="H109" s="85">
        <v>0</v>
      </c>
      <c r="I109" s="85">
        <v>0</v>
      </c>
      <c r="J109" s="85">
        <v>0</v>
      </c>
      <c r="K109" s="85">
        <v>0</v>
      </c>
      <c r="L109" s="85">
        <v>0</v>
      </c>
      <c r="M109" s="85">
        <v>0</v>
      </c>
      <c r="N109" s="85">
        <v>0</v>
      </c>
      <c r="O109" s="85">
        <v>0</v>
      </c>
      <c r="P109" s="85">
        <v>0</v>
      </c>
      <c r="Q109" s="85">
        <v>419.05217653796291</v>
      </c>
      <c r="R109" s="85">
        <v>0</v>
      </c>
      <c r="S109" s="85">
        <v>0</v>
      </c>
      <c r="T109" s="85">
        <v>0</v>
      </c>
      <c r="U109" s="24">
        <v>49</v>
      </c>
      <c r="V109" s="23">
        <v>49</v>
      </c>
      <c r="W109" s="19" t="s">
        <v>94</v>
      </c>
      <c r="X109" s="81"/>
      <c r="Y109" s="85">
        <f t="shared" si="33"/>
        <v>25.912906745712057</v>
      </c>
      <c r="Z109" s="85">
        <v>0</v>
      </c>
      <c r="AA109" s="85">
        <v>0.83253118456722608</v>
      </c>
      <c r="AB109" s="85">
        <v>0</v>
      </c>
      <c r="AC109" s="85">
        <v>0</v>
      </c>
      <c r="AD109" s="85">
        <v>0</v>
      </c>
      <c r="AE109" s="85">
        <v>5.3291843002855428</v>
      </c>
      <c r="AF109" s="85">
        <v>3.7885667649940831</v>
      </c>
      <c r="AG109" s="85">
        <v>15.344602097012229</v>
      </c>
      <c r="AH109" s="85">
        <v>0</v>
      </c>
      <c r="AI109" s="85">
        <v>0</v>
      </c>
      <c r="AJ109" s="85">
        <v>0.61802239885297705</v>
      </c>
      <c r="AK109" s="85">
        <v>0</v>
      </c>
      <c r="AL109" s="85">
        <v>0</v>
      </c>
      <c r="AM109" s="85">
        <v>0</v>
      </c>
      <c r="AN109" s="85">
        <f t="shared" si="34"/>
        <v>1154.4263135480032</v>
      </c>
      <c r="AO109" s="85">
        <v>1154.4263135480032</v>
      </c>
      <c r="AP109" s="85">
        <v>0</v>
      </c>
      <c r="AQ109" s="85">
        <f t="shared" si="35"/>
        <v>18.933323867403328</v>
      </c>
      <c r="AR109" s="85">
        <v>1.33782939226519</v>
      </c>
      <c r="AS109" s="85">
        <v>17.595494475138139</v>
      </c>
      <c r="AT109" s="24">
        <v>49</v>
      </c>
    </row>
    <row r="110" spans="1:47" s="23" customFormat="1" ht="20.25" customHeight="1" x14ac:dyDescent="0.2">
      <c r="A110" s="83"/>
      <c r="B110" s="15" t="s">
        <v>95</v>
      </c>
      <c r="C110" s="16" t="s">
        <v>96</v>
      </c>
      <c r="D110" s="84"/>
      <c r="E110" s="77">
        <f t="shared" ref="E110:T110" si="36">SUM(E111:E122)</f>
        <v>389995.76774467865</v>
      </c>
      <c r="F110" s="77">
        <f t="shared" si="36"/>
        <v>74368.003224690488</v>
      </c>
      <c r="G110" s="77">
        <f t="shared" si="36"/>
        <v>23885.327293596965</v>
      </c>
      <c r="H110" s="77">
        <f t="shared" si="36"/>
        <v>0</v>
      </c>
      <c r="I110" s="77">
        <f t="shared" si="36"/>
        <v>6.8301984201678536</v>
      </c>
      <c r="J110" s="77">
        <f t="shared" si="36"/>
        <v>0</v>
      </c>
      <c r="K110" s="77">
        <f t="shared" si="36"/>
        <v>0</v>
      </c>
      <c r="L110" s="77">
        <f t="shared" si="36"/>
        <v>0</v>
      </c>
      <c r="M110" s="77">
        <f t="shared" si="36"/>
        <v>0</v>
      </c>
      <c r="N110" s="77">
        <f t="shared" si="36"/>
        <v>0</v>
      </c>
      <c r="O110" s="77">
        <f t="shared" si="36"/>
        <v>0.56856772801319966</v>
      </c>
      <c r="P110" s="77">
        <f t="shared" si="36"/>
        <v>70.034806462823596</v>
      </c>
      <c r="Q110" s="77">
        <f t="shared" si="36"/>
        <v>23744.230190161059</v>
      </c>
      <c r="R110" s="77">
        <f t="shared" si="36"/>
        <v>0</v>
      </c>
      <c r="S110" s="77">
        <f t="shared" si="36"/>
        <v>4.2062510346842297</v>
      </c>
      <c r="T110" s="77">
        <f t="shared" si="36"/>
        <v>59.457279790216212</v>
      </c>
      <c r="U110" s="17" t="s">
        <v>269</v>
      </c>
      <c r="V110" s="15" t="s">
        <v>269</v>
      </c>
      <c r="W110" s="16" t="s">
        <v>270</v>
      </c>
      <c r="X110" s="86"/>
      <c r="Y110" s="77">
        <f t="shared" ref="Y110:AS110" si="37">SUM(Y111:Y122)</f>
        <v>50482.675931093538</v>
      </c>
      <c r="Z110" s="77">
        <f t="shared" si="37"/>
        <v>0</v>
      </c>
      <c r="AA110" s="77">
        <f t="shared" si="37"/>
        <v>11141.982191094672</v>
      </c>
      <c r="AB110" s="77">
        <f t="shared" si="37"/>
        <v>0</v>
      </c>
      <c r="AC110" s="77">
        <f t="shared" si="37"/>
        <v>0</v>
      </c>
      <c r="AD110" s="77">
        <f t="shared" si="37"/>
        <v>0</v>
      </c>
      <c r="AE110" s="77">
        <f t="shared" si="37"/>
        <v>9766.1596171437341</v>
      </c>
      <c r="AF110" s="77">
        <f t="shared" si="37"/>
        <v>10921.322501547953</v>
      </c>
      <c r="AG110" s="77">
        <f t="shared" si="37"/>
        <v>5287.361676395537</v>
      </c>
      <c r="AH110" s="77">
        <f t="shared" si="37"/>
        <v>0</v>
      </c>
      <c r="AI110" s="77">
        <f t="shared" si="37"/>
        <v>0</v>
      </c>
      <c r="AJ110" s="77">
        <f t="shared" si="37"/>
        <v>13360.864214093119</v>
      </c>
      <c r="AK110" s="77">
        <f t="shared" si="37"/>
        <v>0</v>
      </c>
      <c r="AL110" s="77">
        <f t="shared" si="37"/>
        <v>0</v>
      </c>
      <c r="AM110" s="77">
        <f t="shared" si="37"/>
        <v>4.9857308185268492</v>
      </c>
      <c r="AN110" s="77">
        <f t="shared" si="37"/>
        <v>312040.09376504901</v>
      </c>
      <c r="AO110" s="77">
        <f t="shared" si="37"/>
        <v>306860.09048638225</v>
      </c>
      <c r="AP110" s="77">
        <f t="shared" si="37"/>
        <v>5180.0032786667816</v>
      </c>
      <c r="AQ110" s="77">
        <f t="shared" si="37"/>
        <v>3587.6707549391804</v>
      </c>
      <c r="AR110" s="77">
        <f t="shared" si="37"/>
        <v>1421.9994595053583</v>
      </c>
      <c r="AS110" s="77">
        <f t="shared" si="37"/>
        <v>2165.6712954338223</v>
      </c>
      <c r="AT110" s="17" t="s">
        <v>95</v>
      </c>
    </row>
    <row r="111" spans="1:47" s="23" customFormat="1" ht="20.25" customHeight="1" x14ac:dyDescent="0.2">
      <c r="A111" s="83"/>
      <c r="B111" s="23">
        <v>50</v>
      </c>
      <c r="C111" s="19" t="s">
        <v>97</v>
      </c>
      <c r="D111" s="84"/>
      <c r="E111" s="85">
        <f t="shared" ref="E111:E122" si="38">+F111+AN111+AQ111</f>
        <v>636.8020546601183</v>
      </c>
      <c r="F111" s="85">
        <f t="shared" ref="F111:F122" si="39">+G111+Y111</f>
        <v>103.99371451967859</v>
      </c>
      <c r="G111" s="85">
        <f t="shared" ref="G111:G122" si="40">SUM(H111:T111)</f>
        <v>34.128704374963746</v>
      </c>
      <c r="H111" s="85">
        <v>0</v>
      </c>
      <c r="I111" s="85">
        <v>0</v>
      </c>
      <c r="J111" s="85">
        <v>0</v>
      </c>
      <c r="K111" s="85">
        <v>0</v>
      </c>
      <c r="L111" s="85">
        <v>0</v>
      </c>
      <c r="M111" s="85">
        <v>0</v>
      </c>
      <c r="N111" s="85">
        <v>0</v>
      </c>
      <c r="O111" s="85">
        <v>0</v>
      </c>
      <c r="P111" s="85">
        <v>0</v>
      </c>
      <c r="Q111" s="85">
        <v>34.128704374963746</v>
      </c>
      <c r="R111" s="85">
        <v>0</v>
      </c>
      <c r="S111" s="85">
        <v>0</v>
      </c>
      <c r="T111" s="85">
        <v>0</v>
      </c>
      <c r="U111" s="24">
        <v>50</v>
      </c>
      <c r="V111" s="23">
        <v>50</v>
      </c>
      <c r="W111" s="19" t="s">
        <v>97</v>
      </c>
      <c r="X111" s="84"/>
      <c r="Y111" s="85">
        <f t="shared" ref="Y111:Y122" si="41">SUM(Z111:AM111)</f>
        <v>69.865010144714844</v>
      </c>
      <c r="Z111" s="85">
        <v>0</v>
      </c>
      <c r="AA111" s="85">
        <v>27.377016526464086</v>
      </c>
      <c r="AB111" s="85">
        <v>0</v>
      </c>
      <c r="AC111" s="85">
        <v>0</v>
      </c>
      <c r="AD111" s="85">
        <v>0</v>
      </c>
      <c r="AE111" s="85">
        <v>24.698180263841106</v>
      </c>
      <c r="AF111" s="85">
        <v>11.926214689732694</v>
      </c>
      <c r="AG111" s="85">
        <v>1.3369897353779732</v>
      </c>
      <c r="AH111" s="85">
        <v>0</v>
      </c>
      <c r="AI111" s="85">
        <v>0</v>
      </c>
      <c r="AJ111" s="85">
        <v>4.5266089292989857</v>
      </c>
      <c r="AK111" s="85">
        <v>0</v>
      </c>
      <c r="AL111" s="85">
        <v>0</v>
      </c>
      <c r="AM111" s="85">
        <v>0</v>
      </c>
      <c r="AN111" s="85">
        <f t="shared" ref="AN111:AN122" si="42">SUM(AO111:AP111)</f>
        <v>377.36586210894188</v>
      </c>
      <c r="AO111" s="85">
        <v>371.48112671116894</v>
      </c>
      <c r="AP111" s="85">
        <v>5.8847353977729426</v>
      </c>
      <c r="AQ111" s="85">
        <f t="shared" ref="AQ111:AQ122" si="43">SUM(AR111:AS111)</f>
        <v>155.4424780314979</v>
      </c>
      <c r="AR111" s="85">
        <v>75.3855780314979</v>
      </c>
      <c r="AS111" s="85">
        <v>80.056899999999999</v>
      </c>
      <c r="AT111" s="24">
        <v>50</v>
      </c>
    </row>
    <row r="112" spans="1:47" s="23" customFormat="1" ht="20.25" customHeight="1" x14ac:dyDescent="0.2">
      <c r="A112" s="83"/>
      <c r="B112" s="23">
        <v>51</v>
      </c>
      <c r="C112" s="19" t="s">
        <v>98</v>
      </c>
      <c r="D112" s="84"/>
      <c r="E112" s="85">
        <f t="shared" si="38"/>
        <v>2435.9775940778163</v>
      </c>
      <c r="F112" s="85">
        <f t="shared" si="39"/>
        <v>482.26123580525234</v>
      </c>
      <c r="G112" s="85">
        <f t="shared" si="40"/>
        <v>196.4036266666908</v>
      </c>
      <c r="H112" s="85">
        <v>0</v>
      </c>
      <c r="I112" s="85">
        <v>0</v>
      </c>
      <c r="J112" s="85">
        <v>0</v>
      </c>
      <c r="K112" s="85">
        <v>0</v>
      </c>
      <c r="L112" s="85">
        <v>0</v>
      </c>
      <c r="M112" s="85">
        <v>0</v>
      </c>
      <c r="N112" s="85">
        <v>0</v>
      </c>
      <c r="O112" s="85">
        <v>0</v>
      </c>
      <c r="P112" s="85">
        <v>0</v>
      </c>
      <c r="Q112" s="85">
        <v>196.4036266666908</v>
      </c>
      <c r="R112" s="85">
        <v>0</v>
      </c>
      <c r="S112" s="85">
        <v>0</v>
      </c>
      <c r="T112" s="85">
        <v>0</v>
      </c>
      <c r="U112" s="24">
        <v>51</v>
      </c>
      <c r="V112" s="23">
        <v>51</v>
      </c>
      <c r="W112" s="19" t="s">
        <v>98</v>
      </c>
      <c r="X112" s="84"/>
      <c r="Y112" s="85">
        <f t="shared" si="41"/>
        <v>285.85760913856154</v>
      </c>
      <c r="Z112" s="85">
        <v>0</v>
      </c>
      <c r="AA112" s="85">
        <v>111.71425503310601</v>
      </c>
      <c r="AB112" s="85">
        <v>0</v>
      </c>
      <c r="AC112" s="85">
        <v>0</v>
      </c>
      <c r="AD112" s="85">
        <v>0</v>
      </c>
      <c r="AE112" s="85">
        <v>74.565105141099252</v>
      </c>
      <c r="AF112" s="85">
        <v>37.876649819067751</v>
      </c>
      <c r="AG112" s="85">
        <v>22.632888885085102</v>
      </c>
      <c r="AH112" s="85">
        <v>0</v>
      </c>
      <c r="AI112" s="85">
        <v>0</v>
      </c>
      <c r="AJ112" s="85">
        <v>39.068710260203424</v>
      </c>
      <c r="AK112" s="85">
        <v>0</v>
      </c>
      <c r="AL112" s="85">
        <v>0</v>
      </c>
      <c r="AM112" s="85">
        <v>0</v>
      </c>
      <c r="AN112" s="85">
        <f t="shared" si="42"/>
        <v>1802.161620506032</v>
      </c>
      <c r="AO112" s="85">
        <v>1771.1135464322274</v>
      </c>
      <c r="AP112" s="85">
        <v>31.048074073804628</v>
      </c>
      <c r="AQ112" s="85">
        <f t="shared" si="43"/>
        <v>151.55473776653201</v>
      </c>
      <c r="AR112" s="85">
        <v>151.172977766532</v>
      </c>
      <c r="AS112" s="85">
        <v>0.38175999999999999</v>
      </c>
      <c r="AT112" s="24">
        <v>51</v>
      </c>
    </row>
    <row r="113" spans="1:46" s="23" customFormat="1" ht="20.25" customHeight="1" x14ac:dyDescent="0.2">
      <c r="A113" s="83"/>
      <c r="B113" s="23">
        <v>52</v>
      </c>
      <c r="C113" s="19" t="s">
        <v>99</v>
      </c>
      <c r="D113" s="84"/>
      <c r="E113" s="85">
        <f t="shared" si="38"/>
        <v>26239.709921796926</v>
      </c>
      <c r="F113" s="85">
        <f t="shared" si="39"/>
        <v>7129.1891011420121</v>
      </c>
      <c r="G113" s="85">
        <f t="shared" si="40"/>
        <v>1259.8775482673418</v>
      </c>
      <c r="H113" s="85">
        <v>0</v>
      </c>
      <c r="I113" s="85">
        <v>0</v>
      </c>
      <c r="J113" s="85">
        <v>0</v>
      </c>
      <c r="K113" s="85">
        <v>0</v>
      </c>
      <c r="L113" s="85">
        <v>0</v>
      </c>
      <c r="M113" s="85">
        <v>0</v>
      </c>
      <c r="N113" s="85">
        <v>0</v>
      </c>
      <c r="O113" s="85">
        <v>0</v>
      </c>
      <c r="P113" s="85">
        <v>32.357107902754699</v>
      </c>
      <c r="Q113" s="85">
        <v>1227.4931763576114</v>
      </c>
      <c r="R113" s="85">
        <v>0</v>
      </c>
      <c r="S113" s="85">
        <v>0</v>
      </c>
      <c r="T113" s="85">
        <v>2.7264006975680401E-2</v>
      </c>
      <c r="U113" s="24">
        <v>52</v>
      </c>
      <c r="V113" s="23">
        <v>52</v>
      </c>
      <c r="W113" s="19" t="s">
        <v>99</v>
      </c>
      <c r="X113" s="84"/>
      <c r="Y113" s="85">
        <f t="shared" si="41"/>
        <v>5869.3115528746703</v>
      </c>
      <c r="Z113" s="85">
        <v>0</v>
      </c>
      <c r="AA113" s="85">
        <v>1142.8947479042276</v>
      </c>
      <c r="AB113" s="85">
        <v>0</v>
      </c>
      <c r="AC113" s="85">
        <v>0</v>
      </c>
      <c r="AD113" s="85">
        <v>0</v>
      </c>
      <c r="AE113" s="85">
        <v>1155.8302115822003</v>
      </c>
      <c r="AF113" s="85">
        <v>2120.7309195567218</v>
      </c>
      <c r="AG113" s="85">
        <v>481.04806230715849</v>
      </c>
      <c r="AH113" s="85">
        <v>0</v>
      </c>
      <c r="AI113" s="85">
        <v>0</v>
      </c>
      <c r="AJ113" s="85">
        <v>968.80761152436264</v>
      </c>
      <c r="AK113" s="85">
        <v>0</v>
      </c>
      <c r="AL113" s="85">
        <v>0</v>
      </c>
      <c r="AM113" s="85">
        <v>0</v>
      </c>
      <c r="AN113" s="85">
        <f t="shared" si="42"/>
        <v>18846.671929029235</v>
      </c>
      <c r="AO113" s="85">
        <v>18561.922400255575</v>
      </c>
      <c r="AP113" s="85">
        <v>284.74952877366013</v>
      </c>
      <c r="AQ113" s="85">
        <f t="shared" si="43"/>
        <v>263.84889162568044</v>
      </c>
      <c r="AR113" s="85">
        <v>203.84453698356953</v>
      </c>
      <c r="AS113" s="85">
        <v>60.004354642110911</v>
      </c>
      <c r="AT113" s="24">
        <v>52</v>
      </c>
    </row>
    <row r="114" spans="1:46" s="23" customFormat="1" ht="20.25" customHeight="1" x14ac:dyDescent="0.2">
      <c r="A114" s="83"/>
      <c r="B114" s="23">
        <v>53</v>
      </c>
      <c r="C114" s="19" t="s">
        <v>100</v>
      </c>
      <c r="D114" s="84"/>
      <c r="E114" s="85">
        <f t="shared" si="38"/>
        <v>18112.580692172338</v>
      </c>
      <c r="F114" s="85">
        <f t="shared" si="39"/>
        <v>8419.3059052455628</v>
      </c>
      <c r="G114" s="85">
        <f t="shared" si="40"/>
        <v>601.51810484095654</v>
      </c>
      <c r="H114" s="85">
        <v>0</v>
      </c>
      <c r="I114" s="85">
        <v>6.8301984201678536</v>
      </c>
      <c r="J114" s="85">
        <v>0</v>
      </c>
      <c r="K114" s="85">
        <v>0</v>
      </c>
      <c r="L114" s="85">
        <v>0</v>
      </c>
      <c r="M114" s="85">
        <v>0</v>
      </c>
      <c r="N114" s="85">
        <v>0</v>
      </c>
      <c r="O114" s="85">
        <v>0.35095384261479468</v>
      </c>
      <c r="P114" s="85">
        <v>1.184467954011944</v>
      </c>
      <c r="Q114" s="85">
        <v>592.52791802609931</v>
      </c>
      <c r="R114" s="85">
        <v>0</v>
      </c>
      <c r="S114" s="85">
        <v>0</v>
      </c>
      <c r="T114" s="85">
        <v>0.62456659806260884</v>
      </c>
      <c r="U114" s="24">
        <v>53</v>
      </c>
      <c r="V114" s="23">
        <v>53</v>
      </c>
      <c r="W114" s="19" t="s">
        <v>100</v>
      </c>
      <c r="X114" s="84"/>
      <c r="Y114" s="85">
        <f t="shared" si="41"/>
        <v>7817.7878004046061</v>
      </c>
      <c r="Z114" s="85">
        <v>0</v>
      </c>
      <c r="AA114" s="85">
        <v>929.35064612073973</v>
      </c>
      <c r="AB114" s="85">
        <v>0</v>
      </c>
      <c r="AC114" s="85">
        <v>0</v>
      </c>
      <c r="AD114" s="85">
        <v>0</v>
      </c>
      <c r="AE114" s="85">
        <v>676.55491897057027</v>
      </c>
      <c r="AF114" s="85">
        <v>4680.7622400942018</v>
      </c>
      <c r="AG114" s="85">
        <v>897.9815057941945</v>
      </c>
      <c r="AH114" s="85">
        <v>0</v>
      </c>
      <c r="AI114" s="85">
        <v>0</v>
      </c>
      <c r="AJ114" s="85">
        <v>628.39842192609592</v>
      </c>
      <c r="AK114" s="85">
        <v>0</v>
      </c>
      <c r="AL114" s="85">
        <v>0</v>
      </c>
      <c r="AM114" s="85">
        <v>4.7400674988041889</v>
      </c>
      <c r="AN114" s="85">
        <f t="shared" si="42"/>
        <v>9635.4067842983459</v>
      </c>
      <c r="AO114" s="85">
        <v>8809.4211091081434</v>
      </c>
      <c r="AP114" s="85">
        <v>825.98567519020253</v>
      </c>
      <c r="AQ114" s="85">
        <f t="shared" si="43"/>
        <v>57.868002628432556</v>
      </c>
      <c r="AR114" s="85">
        <v>37.329274400523303</v>
      </c>
      <c r="AS114" s="85">
        <v>20.538728227909253</v>
      </c>
      <c r="AT114" s="24">
        <v>53</v>
      </c>
    </row>
    <row r="115" spans="1:46" s="23" customFormat="1" ht="20.25" customHeight="1" x14ac:dyDescent="0.2">
      <c r="A115" s="83"/>
      <c r="B115" s="23">
        <v>54</v>
      </c>
      <c r="C115" s="19" t="s">
        <v>101</v>
      </c>
      <c r="D115" s="84"/>
      <c r="E115" s="85">
        <f t="shared" si="38"/>
        <v>18223.750574577949</v>
      </c>
      <c r="F115" s="85">
        <f t="shared" si="39"/>
        <v>5660.535148051853</v>
      </c>
      <c r="G115" s="85">
        <f t="shared" si="40"/>
        <v>877.10320001315756</v>
      </c>
      <c r="H115" s="85">
        <v>0</v>
      </c>
      <c r="I115" s="85">
        <v>0</v>
      </c>
      <c r="J115" s="85">
        <v>0</v>
      </c>
      <c r="K115" s="85">
        <v>0</v>
      </c>
      <c r="L115" s="85">
        <v>0</v>
      </c>
      <c r="M115" s="85">
        <v>0</v>
      </c>
      <c r="N115" s="85">
        <v>0</v>
      </c>
      <c r="O115" s="85">
        <v>0.21761388539840501</v>
      </c>
      <c r="P115" s="85">
        <v>4.5431073871685488</v>
      </c>
      <c r="Q115" s="85">
        <v>868.13399961653647</v>
      </c>
      <c r="R115" s="85">
        <v>0</v>
      </c>
      <c r="S115" s="85">
        <v>4.2062510346842297</v>
      </c>
      <c r="T115" s="85">
        <v>2.2280893699416601E-3</v>
      </c>
      <c r="U115" s="24">
        <v>54</v>
      </c>
      <c r="V115" s="23">
        <v>54</v>
      </c>
      <c r="W115" s="19" t="s">
        <v>101</v>
      </c>
      <c r="X115" s="84"/>
      <c r="Y115" s="85">
        <f t="shared" si="41"/>
        <v>4783.4319480386957</v>
      </c>
      <c r="Z115" s="85">
        <v>0</v>
      </c>
      <c r="AA115" s="85">
        <v>2141.5733420623392</v>
      </c>
      <c r="AB115" s="85">
        <v>0</v>
      </c>
      <c r="AC115" s="85">
        <v>0</v>
      </c>
      <c r="AD115" s="85">
        <v>0</v>
      </c>
      <c r="AE115" s="85">
        <v>798.52613032521219</v>
      </c>
      <c r="AF115" s="85">
        <v>854.32170549658167</v>
      </c>
      <c r="AG115" s="85">
        <v>582.8831105255307</v>
      </c>
      <c r="AH115" s="85">
        <v>0</v>
      </c>
      <c r="AI115" s="85">
        <v>0</v>
      </c>
      <c r="AJ115" s="85">
        <v>406.03086624891358</v>
      </c>
      <c r="AK115" s="85">
        <v>0</v>
      </c>
      <c r="AL115" s="85">
        <v>0</v>
      </c>
      <c r="AM115" s="85">
        <v>9.6793380118844058E-2</v>
      </c>
      <c r="AN115" s="85">
        <f t="shared" si="42"/>
        <v>12328.995195191646</v>
      </c>
      <c r="AO115" s="85">
        <v>11803.772184061923</v>
      </c>
      <c r="AP115" s="85">
        <v>525.22301112972309</v>
      </c>
      <c r="AQ115" s="85">
        <f t="shared" si="43"/>
        <v>234.22023133444952</v>
      </c>
      <c r="AR115" s="85">
        <v>180.12133960112976</v>
      </c>
      <c r="AS115" s="85">
        <v>54.098891733319768</v>
      </c>
      <c r="AT115" s="24">
        <v>54</v>
      </c>
    </row>
    <row r="116" spans="1:46" s="23" customFormat="1" ht="20.25" customHeight="1" x14ac:dyDescent="0.2">
      <c r="A116" s="83"/>
      <c r="B116" s="23">
        <v>55</v>
      </c>
      <c r="C116" s="19" t="s">
        <v>102</v>
      </c>
      <c r="D116" s="84"/>
      <c r="E116" s="85">
        <f t="shared" si="38"/>
        <v>12861.428412917514</v>
      </c>
      <c r="F116" s="85">
        <f t="shared" si="39"/>
        <v>3831.1296064434241</v>
      </c>
      <c r="G116" s="85">
        <f t="shared" si="40"/>
        <v>705.870054878014</v>
      </c>
      <c r="H116" s="85">
        <v>0</v>
      </c>
      <c r="I116" s="85">
        <v>0</v>
      </c>
      <c r="J116" s="85">
        <v>0</v>
      </c>
      <c r="K116" s="85">
        <v>0</v>
      </c>
      <c r="L116" s="85">
        <v>0</v>
      </c>
      <c r="M116" s="85">
        <v>0</v>
      </c>
      <c r="N116" s="85">
        <v>0</v>
      </c>
      <c r="O116" s="85">
        <v>0</v>
      </c>
      <c r="P116" s="85">
        <v>29.663101972872798</v>
      </c>
      <c r="Q116" s="85">
        <v>676.20695290514118</v>
      </c>
      <c r="R116" s="85">
        <v>0</v>
      </c>
      <c r="S116" s="85">
        <v>0</v>
      </c>
      <c r="T116" s="85">
        <v>0</v>
      </c>
      <c r="U116" s="24">
        <v>55</v>
      </c>
      <c r="V116" s="23">
        <v>55</v>
      </c>
      <c r="W116" s="19" t="s">
        <v>102</v>
      </c>
      <c r="X116" s="84"/>
      <c r="Y116" s="85">
        <f t="shared" si="41"/>
        <v>3125.2595515654102</v>
      </c>
      <c r="Z116" s="85">
        <v>0</v>
      </c>
      <c r="AA116" s="85">
        <v>840.60008189940402</v>
      </c>
      <c r="AB116" s="85">
        <v>0</v>
      </c>
      <c r="AC116" s="85">
        <v>0</v>
      </c>
      <c r="AD116" s="85">
        <v>0</v>
      </c>
      <c r="AE116" s="85">
        <v>1094.996601913416</v>
      </c>
      <c r="AF116" s="85">
        <v>656.66160090082326</v>
      </c>
      <c r="AG116" s="85">
        <v>333.17846668375853</v>
      </c>
      <c r="AH116" s="85">
        <v>0</v>
      </c>
      <c r="AI116" s="85">
        <v>0</v>
      </c>
      <c r="AJ116" s="85">
        <v>199.80597847264517</v>
      </c>
      <c r="AK116" s="85">
        <v>0</v>
      </c>
      <c r="AL116" s="85">
        <v>0</v>
      </c>
      <c r="AM116" s="85">
        <v>1.6821695362937799E-2</v>
      </c>
      <c r="AN116" s="85">
        <f t="shared" si="42"/>
        <v>8897.5993684170735</v>
      </c>
      <c r="AO116" s="85">
        <v>8625.3739075727499</v>
      </c>
      <c r="AP116" s="85">
        <v>272.22546084432361</v>
      </c>
      <c r="AQ116" s="85">
        <f t="shared" si="43"/>
        <v>132.69943805701666</v>
      </c>
      <c r="AR116" s="85">
        <v>105.42537866825064</v>
      </c>
      <c r="AS116" s="85">
        <v>27.274059388766009</v>
      </c>
      <c r="AT116" s="24">
        <v>55</v>
      </c>
    </row>
    <row r="117" spans="1:46" s="23" customFormat="1" ht="20.25" customHeight="1" x14ac:dyDescent="0.2">
      <c r="A117" s="83"/>
      <c r="B117" s="23">
        <v>56</v>
      </c>
      <c r="C117" s="19" t="s">
        <v>103</v>
      </c>
      <c r="D117" s="84"/>
      <c r="E117" s="85">
        <f t="shared" si="38"/>
        <v>49377.896304092705</v>
      </c>
      <c r="F117" s="85">
        <f t="shared" si="39"/>
        <v>10578.156377085952</v>
      </c>
      <c r="G117" s="85">
        <f t="shared" si="40"/>
        <v>8895.9092251829061</v>
      </c>
      <c r="H117" s="85">
        <v>0</v>
      </c>
      <c r="I117" s="85">
        <v>0</v>
      </c>
      <c r="J117" s="85">
        <v>0</v>
      </c>
      <c r="K117" s="85">
        <v>0</v>
      </c>
      <c r="L117" s="85">
        <v>0</v>
      </c>
      <c r="M117" s="85">
        <v>0</v>
      </c>
      <c r="N117" s="85">
        <v>0</v>
      </c>
      <c r="O117" s="85">
        <v>0</v>
      </c>
      <c r="P117" s="85">
        <v>2.2870212460156099</v>
      </c>
      <c r="Q117" s="85">
        <v>8893.6222039368913</v>
      </c>
      <c r="R117" s="85">
        <v>0</v>
      </c>
      <c r="S117" s="85">
        <v>0</v>
      </c>
      <c r="T117" s="85">
        <v>0</v>
      </c>
      <c r="U117" s="24">
        <v>56</v>
      </c>
      <c r="V117" s="23">
        <v>56</v>
      </c>
      <c r="W117" s="19" t="s">
        <v>103</v>
      </c>
      <c r="X117" s="84"/>
      <c r="Y117" s="85">
        <f t="shared" si="41"/>
        <v>1682.2471519030466</v>
      </c>
      <c r="Z117" s="85">
        <v>0</v>
      </c>
      <c r="AA117" s="85">
        <v>13.243774706133989</v>
      </c>
      <c r="AB117" s="85">
        <v>0</v>
      </c>
      <c r="AC117" s="85">
        <v>0</v>
      </c>
      <c r="AD117" s="85">
        <v>0</v>
      </c>
      <c r="AE117" s="85">
        <v>30.286081520411656</v>
      </c>
      <c r="AF117" s="85">
        <v>1.1774385968094743</v>
      </c>
      <c r="AG117" s="85">
        <v>867.73711073990364</v>
      </c>
      <c r="AH117" s="85">
        <v>0</v>
      </c>
      <c r="AI117" s="85">
        <v>0</v>
      </c>
      <c r="AJ117" s="85">
        <v>769.80274633978786</v>
      </c>
      <c r="AK117" s="85">
        <v>0</v>
      </c>
      <c r="AL117" s="85">
        <v>0</v>
      </c>
      <c r="AM117" s="85">
        <v>0</v>
      </c>
      <c r="AN117" s="85">
        <f t="shared" si="42"/>
        <v>36632.654784080602</v>
      </c>
      <c r="AO117" s="85">
        <v>36562.608727031191</v>
      </c>
      <c r="AP117" s="85">
        <v>70.046057049410592</v>
      </c>
      <c r="AQ117" s="85">
        <f t="shared" si="43"/>
        <v>2167.0851429261511</v>
      </c>
      <c r="AR117" s="85">
        <v>432.80047816463457</v>
      </c>
      <c r="AS117" s="85">
        <v>1734.2846647615163</v>
      </c>
      <c r="AT117" s="24">
        <v>56</v>
      </c>
    </row>
    <row r="118" spans="1:46" s="23" customFormat="1" ht="20.25" customHeight="1" x14ac:dyDescent="0.2">
      <c r="A118" s="83"/>
      <c r="B118" s="23">
        <v>57</v>
      </c>
      <c r="C118" s="19" t="s">
        <v>104</v>
      </c>
      <c r="D118" s="84"/>
      <c r="E118" s="85">
        <f t="shared" si="38"/>
        <v>20942.942624719952</v>
      </c>
      <c r="F118" s="85">
        <f t="shared" si="39"/>
        <v>1085.072010095641</v>
      </c>
      <c r="G118" s="85">
        <f t="shared" si="40"/>
        <v>323.1413594119673</v>
      </c>
      <c r="H118" s="85">
        <v>0</v>
      </c>
      <c r="I118" s="85">
        <v>0</v>
      </c>
      <c r="J118" s="85">
        <v>0</v>
      </c>
      <c r="K118" s="85">
        <v>0</v>
      </c>
      <c r="L118" s="85">
        <v>0</v>
      </c>
      <c r="M118" s="85">
        <v>0</v>
      </c>
      <c r="N118" s="85">
        <v>0</v>
      </c>
      <c r="O118" s="85">
        <v>0</v>
      </c>
      <c r="P118" s="85">
        <v>0</v>
      </c>
      <c r="Q118" s="85">
        <v>323.1413594119673</v>
      </c>
      <c r="R118" s="85">
        <v>0</v>
      </c>
      <c r="S118" s="85">
        <v>0</v>
      </c>
      <c r="T118" s="85">
        <v>0</v>
      </c>
      <c r="U118" s="24">
        <v>57</v>
      </c>
      <c r="V118" s="23">
        <v>57</v>
      </c>
      <c r="W118" s="19" t="s">
        <v>104</v>
      </c>
      <c r="X118" s="84"/>
      <c r="Y118" s="85">
        <f t="shared" si="41"/>
        <v>761.93065068367366</v>
      </c>
      <c r="Z118" s="85">
        <v>0</v>
      </c>
      <c r="AA118" s="85">
        <v>146.2750910845499</v>
      </c>
      <c r="AB118" s="85">
        <v>0</v>
      </c>
      <c r="AC118" s="85">
        <v>0</v>
      </c>
      <c r="AD118" s="85">
        <v>0</v>
      </c>
      <c r="AE118" s="85">
        <v>384.78836331380688</v>
      </c>
      <c r="AF118" s="85">
        <v>13.63052743515594</v>
      </c>
      <c r="AG118" s="85">
        <v>15.96325964359781</v>
      </c>
      <c r="AH118" s="85">
        <v>0</v>
      </c>
      <c r="AI118" s="85">
        <v>0</v>
      </c>
      <c r="AJ118" s="85">
        <v>201.27340920656323</v>
      </c>
      <c r="AK118" s="85">
        <v>0</v>
      </c>
      <c r="AL118" s="85">
        <v>0</v>
      </c>
      <c r="AM118" s="85">
        <v>0</v>
      </c>
      <c r="AN118" s="85">
        <f t="shared" si="42"/>
        <v>19835.105788584882</v>
      </c>
      <c r="AO118" s="85">
        <v>19750.595918037117</v>
      </c>
      <c r="AP118" s="85">
        <v>84.509870547764876</v>
      </c>
      <c r="AQ118" s="85">
        <f t="shared" si="43"/>
        <v>22.764826039425763</v>
      </c>
      <c r="AR118" s="85">
        <v>1.1854797304375799</v>
      </c>
      <c r="AS118" s="85">
        <v>21.579346308988182</v>
      </c>
      <c r="AT118" s="24">
        <v>57</v>
      </c>
    </row>
    <row r="119" spans="1:46" s="23" customFormat="1" ht="20.25" customHeight="1" x14ac:dyDescent="0.2">
      <c r="A119" s="83"/>
      <c r="B119" s="23">
        <v>58</v>
      </c>
      <c r="C119" s="19" t="s">
        <v>105</v>
      </c>
      <c r="D119" s="84"/>
      <c r="E119" s="85">
        <f t="shared" si="38"/>
        <v>141107.58753731608</v>
      </c>
      <c r="F119" s="85">
        <f t="shared" si="39"/>
        <v>11058.041451693083</v>
      </c>
      <c r="G119" s="85">
        <f t="shared" si="40"/>
        <v>4155.1914110295347</v>
      </c>
      <c r="H119" s="85">
        <v>0</v>
      </c>
      <c r="I119" s="85">
        <v>0</v>
      </c>
      <c r="J119" s="85">
        <v>0</v>
      </c>
      <c r="K119" s="85">
        <v>0</v>
      </c>
      <c r="L119" s="85">
        <v>0</v>
      </c>
      <c r="M119" s="85">
        <v>0</v>
      </c>
      <c r="N119" s="85">
        <v>0</v>
      </c>
      <c r="O119" s="85">
        <v>0</v>
      </c>
      <c r="P119" s="85">
        <v>0</v>
      </c>
      <c r="Q119" s="85">
        <v>4096.4000992841256</v>
      </c>
      <c r="R119" s="85">
        <v>0</v>
      </c>
      <c r="S119" s="85">
        <v>0</v>
      </c>
      <c r="T119" s="85">
        <v>58.791311745408898</v>
      </c>
      <c r="U119" s="24">
        <v>58</v>
      </c>
      <c r="V119" s="23">
        <v>58</v>
      </c>
      <c r="W119" s="19" t="s">
        <v>105</v>
      </c>
      <c r="X119" s="84"/>
      <c r="Y119" s="85">
        <f t="shared" si="41"/>
        <v>6902.8500406635494</v>
      </c>
      <c r="Z119" s="85">
        <v>0</v>
      </c>
      <c r="AA119" s="85">
        <v>1052.2115796014266</v>
      </c>
      <c r="AB119" s="85">
        <v>0</v>
      </c>
      <c r="AC119" s="85">
        <v>0</v>
      </c>
      <c r="AD119" s="85">
        <v>0</v>
      </c>
      <c r="AE119" s="85">
        <v>960.23883287266301</v>
      </c>
      <c r="AF119" s="85">
        <v>247.28696030177178</v>
      </c>
      <c r="AG119" s="85">
        <v>934.57101837853725</v>
      </c>
      <c r="AH119" s="85">
        <v>0</v>
      </c>
      <c r="AI119" s="85">
        <v>0</v>
      </c>
      <c r="AJ119" s="85">
        <v>3708.5416495091508</v>
      </c>
      <c r="AK119" s="85">
        <v>0</v>
      </c>
      <c r="AL119" s="85">
        <v>0</v>
      </c>
      <c r="AM119" s="85">
        <v>0</v>
      </c>
      <c r="AN119" s="85">
        <f t="shared" si="42"/>
        <v>129763.67956077274</v>
      </c>
      <c r="AO119" s="85">
        <v>128495.48567542616</v>
      </c>
      <c r="AP119" s="85">
        <v>1268.1938853465836</v>
      </c>
      <c r="AQ119" s="85">
        <f t="shared" si="43"/>
        <v>285.86652485024149</v>
      </c>
      <c r="AR119" s="85">
        <v>214.91469057555511</v>
      </c>
      <c r="AS119" s="85">
        <v>70.951834274686405</v>
      </c>
      <c r="AT119" s="24">
        <v>58</v>
      </c>
    </row>
    <row r="120" spans="1:46" s="23" customFormat="1" ht="20.25" customHeight="1" x14ac:dyDescent="0.2">
      <c r="A120" s="83"/>
      <c r="B120" s="23">
        <v>59</v>
      </c>
      <c r="C120" s="19" t="s">
        <v>106</v>
      </c>
      <c r="D120" s="84"/>
      <c r="E120" s="85">
        <f t="shared" si="38"/>
        <v>26579.74943955152</v>
      </c>
      <c r="F120" s="85">
        <f t="shared" si="39"/>
        <v>6351.677632689808</v>
      </c>
      <c r="G120" s="85">
        <f t="shared" si="40"/>
        <v>1353.64395115906</v>
      </c>
      <c r="H120" s="85">
        <v>0</v>
      </c>
      <c r="I120" s="85">
        <v>0</v>
      </c>
      <c r="J120" s="85">
        <v>0</v>
      </c>
      <c r="K120" s="85">
        <v>0</v>
      </c>
      <c r="L120" s="85">
        <v>0</v>
      </c>
      <c r="M120" s="85">
        <v>0</v>
      </c>
      <c r="N120" s="85">
        <v>0</v>
      </c>
      <c r="O120" s="85">
        <v>0</v>
      </c>
      <c r="P120" s="85">
        <v>0</v>
      </c>
      <c r="Q120" s="85">
        <v>1353.64395115906</v>
      </c>
      <c r="R120" s="85">
        <v>0</v>
      </c>
      <c r="S120" s="85">
        <v>0</v>
      </c>
      <c r="T120" s="85">
        <v>0</v>
      </c>
      <c r="U120" s="24">
        <v>59</v>
      </c>
      <c r="V120" s="23">
        <v>59</v>
      </c>
      <c r="W120" s="19" t="s">
        <v>106</v>
      </c>
      <c r="X120" s="84"/>
      <c r="Y120" s="85">
        <f t="shared" si="41"/>
        <v>4998.0336815307483</v>
      </c>
      <c r="Z120" s="85">
        <v>0</v>
      </c>
      <c r="AA120" s="85">
        <v>2067.5823767699603</v>
      </c>
      <c r="AB120" s="85">
        <v>0</v>
      </c>
      <c r="AC120" s="85">
        <v>0</v>
      </c>
      <c r="AD120" s="85">
        <v>0</v>
      </c>
      <c r="AE120" s="85">
        <v>1740.456517355824</v>
      </c>
      <c r="AF120" s="85">
        <v>515.24918490697598</v>
      </c>
      <c r="AG120" s="85">
        <v>21.417429002183244</v>
      </c>
      <c r="AH120" s="85">
        <v>0</v>
      </c>
      <c r="AI120" s="85">
        <v>0</v>
      </c>
      <c r="AJ120" s="85">
        <v>653.32817349580557</v>
      </c>
      <c r="AK120" s="85">
        <v>0</v>
      </c>
      <c r="AL120" s="85">
        <v>0</v>
      </c>
      <c r="AM120" s="85">
        <v>0</v>
      </c>
      <c r="AN120" s="85">
        <f t="shared" si="42"/>
        <v>20140.155427811405</v>
      </c>
      <c r="AO120" s="85">
        <v>19716.496693679783</v>
      </c>
      <c r="AP120" s="85">
        <v>423.65873413162262</v>
      </c>
      <c r="AQ120" s="85">
        <f t="shared" si="43"/>
        <v>87.916379050306304</v>
      </c>
      <c r="AR120" s="85">
        <v>0.63971789384250766</v>
      </c>
      <c r="AS120" s="85">
        <v>87.276661156463803</v>
      </c>
      <c r="AT120" s="24">
        <v>59</v>
      </c>
    </row>
    <row r="121" spans="1:46" s="23" customFormat="1" ht="20.25" customHeight="1" x14ac:dyDescent="0.2">
      <c r="A121" s="83"/>
      <c r="B121" s="23">
        <v>60</v>
      </c>
      <c r="C121" s="19" t="s">
        <v>107</v>
      </c>
      <c r="D121" s="84"/>
      <c r="E121" s="85">
        <f t="shared" si="38"/>
        <v>67100.417941360356</v>
      </c>
      <c r="F121" s="85">
        <f t="shared" si="39"/>
        <v>17365.728022484574</v>
      </c>
      <c r="G121" s="85">
        <f t="shared" si="40"/>
        <v>5283.7712766368677</v>
      </c>
      <c r="H121" s="85">
        <v>0</v>
      </c>
      <c r="I121" s="85">
        <v>0</v>
      </c>
      <c r="J121" s="85">
        <v>0</v>
      </c>
      <c r="K121" s="85">
        <v>0</v>
      </c>
      <c r="L121" s="85">
        <v>0</v>
      </c>
      <c r="M121" s="85">
        <v>0</v>
      </c>
      <c r="N121" s="85">
        <v>0</v>
      </c>
      <c r="O121" s="85">
        <v>0</v>
      </c>
      <c r="P121" s="85">
        <v>0</v>
      </c>
      <c r="Q121" s="85">
        <v>5283.7593672864687</v>
      </c>
      <c r="R121" s="85">
        <v>0</v>
      </c>
      <c r="S121" s="85">
        <v>0</v>
      </c>
      <c r="T121" s="85">
        <v>1.19093503990878E-2</v>
      </c>
      <c r="U121" s="24">
        <v>60</v>
      </c>
      <c r="V121" s="23">
        <v>60</v>
      </c>
      <c r="W121" s="19" t="s">
        <v>107</v>
      </c>
      <c r="X121" s="84"/>
      <c r="Y121" s="85">
        <f t="shared" si="41"/>
        <v>12081.956745847709</v>
      </c>
      <c r="Z121" s="85">
        <v>0</v>
      </c>
      <c r="AA121" s="85">
        <v>2042.278789997421</v>
      </c>
      <c r="AB121" s="85">
        <v>0</v>
      </c>
      <c r="AC121" s="85">
        <v>0</v>
      </c>
      <c r="AD121" s="85">
        <v>0</v>
      </c>
      <c r="AE121" s="85">
        <v>2336.0605177747798</v>
      </c>
      <c r="AF121" s="85">
        <v>1084.662999238808</v>
      </c>
      <c r="AG121" s="85">
        <v>1082.9984449147948</v>
      </c>
      <c r="AH121" s="85">
        <v>0</v>
      </c>
      <c r="AI121" s="85">
        <v>0</v>
      </c>
      <c r="AJ121" s="85">
        <v>5535.8239456776637</v>
      </c>
      <c r="AK121" s="85">
        <v>0</v>
      </c>
      <c r="AL121" s="85">
        <v>0</v>
      </c>
      <c r="AM121" s="85">
        <v>0.13204824424087819</v>
      </c>
      <c r="AN121" s="85">
        <f t="shared" si="42"/>
        <v>49729.06095429352</v>
      </c>
      <c r="AO121" s="85">
        <v>48463.874656533575</v>
      </c>
      <c r="AP121" s="85">
        <v>1265.1862977599449</v>
      </c>
      <c r="AQ121" s="85">
        <f t="shared" si="43"/>
        <v>5.6289645822492602</v>
      </c>
      <c r="AR121" s="85">
        <v>2.5230492708281789</v>
      </c>
      <c r="AS121" s="85">
        <v>3.1059153114210818</v>
      </c>
      <c r="AT121" s="24">
        <v>60</v>
      </c>
    </row>
    <row r="122" spans="1:46" s="23" customFormat="1" ht="20.25" customHeight="1" x14ac:dyDescent="0.2">
      <c r="A122" s="83"/>
      <c r="B122" s="23">
        <v>61</v>
      </c>
      <c r="C122" s="19" t="s">
        <v>279</v>
      </c>
      <c r="D122" s="84"/>
      <c r="E122" s="85">
        <f t="shared" si="38"/>
        <v>6376.9246474354541</v>
      </c>
      <c r="F122" s="85">
        <f t="shared" si="39"/>
        <v>2302.9130194336526</v>
      </c>
      <c r="G122" s="85">
        <f t="shared" si="40"/>
        <v>198.76883113550059</v>
      </c>
      <c r="H122" s="85">
        <v>0</v>
      </c>
      <c r="I122" s="85">
        <v>0</v>
      </c>
      <c r="J122" s="85">
        <v>0</v>
      </c>
      <c r="K122" s="85">
        <v>0</v>
      </c>
      <c r="L122" s="85">
        <v>0</v>
      </c>
      <c r="M122" s="85">
        <v>0</v>
      </c>
      <c r="N122" s="85">
        <v>0</v>
      </c>
      <c r="O122" s="85">
        <v>0</v>
      </c>
      <c r="P122" s="85">
        <v>0</v>
      </c>
      <c r="Q122" s="85">
        <v>198.76883113550059</v>
      </c>
      <c r="R122" s="85">
        <v>0</v>
      </c>
      <c r="S122" s="85">
        <v>0</v>
      </c>
      <c r="T122" s="85">
        <v>0</v>
      </c>
      <c r="U122" s="24">
        <v>61</v>
      </c>
      <c r="V122" s="23">
        <v>61</v>
      </c>
      <c r="W122" s="19" t="s">
        <v>279</v>
      </c>
      <c r="X122" s="84"/>
      <c r="Y122" s="85">
        <f t="shared" si="41"/>
        <v>2104.1441882981521</v>
      </c>
      <c r="Z122" s="85">
        <v>0</v>
      </c>
      <c r="AA122" s="85">
        <v>626.88048938889835</v>
      </c>
      <c r="AB122" s="85">
        <v>0</v>
      </c>
      <c r="AC122" s="85">
        <v>0</v>
      </c>
      <c r="AD122" s="85">
        <v>0</v>
      </c>
      <c r="AE122" s="85">
        <v>489.15815610991103</v>
      </c>
      <c r="AF122" s="85">
        <v>697.03606051130157</v>
      </c>
      <c r="AG122" s="85">
        <v>45.613389785415208</v>
      </c>
      <c r="AH122" s="85">
        <v>0</v>
      </c>
      <c r="AI122" s="85">
        <v>0</v>
      </c>
      <c r="AJ122" s="85">
        <v>245.45609250262635</v>
      </c>
      <c r="AK122" s="85">
        <v>0</v>
      </c>
      <c r="AL122" s="85">
        <v>0</v>
      </c>
      <c r="AM122" s="85">
        <v>0</v>
      </c>
      <c r="AN122" s="85">
        <f t="shared" si="42"/>
        <v>4051.2364899546037</v>
      </c>
      <c r="AO122" s="85">
        <v>3927.9445415326359</v>
      </c>
      <c r="AP122" s="85">
        <v>123.29194842196785</v>
      </c>
      <c r="AQ122" s="85">
        <f t="shared" si="43"/>
        <v>22.775138047197444</v>
      </c>
      <c r="AR122" s="85">
        <v>16.656958418556943</v>
      </c>
      <c r="AS122" s="85">
        <v>6.1181796286405001</v>
      </c>
      <c r="AT122" s="24">
        <v>61</v>
      </c>
    </row>
    <row r="123" spans="1:46" s="82" customFormat="1" ht="20.25" customHeight="1" x14ac:dyDescent="0.2">
      <c r="A123" s="9"/>
      <c r="B123" s="15" t="s">
        <v>108</v>
      </c>
      <c r="C123" s="16" t="s">
        <v>109</v>
      </c>
      <c r="D123" s="79"/>
      <c r="E123" s="77">
        <f t="shared" ref="E123:T123" si="44">SUM(E124:E129)</f>
        <v>22828.907943525206</v>
      </c>
      <c r="F123" s="77">
        <f t="shared" si="44"/>
        <v>3512.7862823158389</v>
      </c>
      <c r="G123" s="77">
        <f t="shared" si="44"/>
        <v>2321.170468674246</v>
      </c>
      <c r="H123" s="77">
        <f t="shared" si="44"/>
        <v>0</v>
      </c>
      <c r="I123" s="77">
        <f t="shared" si="44"/>
        <v>0</v>
      </c>
      <c r="J123" s="77">
        <f t="shared" si="44"/>
        <v>0</v>
      </c>
      <c r="K123" s="77">
        <f t="shared" si="44"/>
        <v>0</v>
      </c>
      <c r="L123" s="77">
        <f t="shared" si="44"/>
        <v>0</v>
      </c>
      <c r="M123" s="77">
        <f t="shared" si="44"/>
        <v>0</v>
      </c>
      <c r="N123" s="77">
        <f t="shared" si="44"/>
        <v>0</v>
      </c>
      <c r="O123" s="77">
        <f t="shared" si="44"/>
        <v>0</v>
      </c>
      <c r="P123" s="77">
        <f t="shared" si="44"/>
        <v>0</v>
      </c>
      <c r="Q123" s="77">
        <f t="shared" si="44"/>
        <v>2321.0436475378824</v>
      </c>
      <c r="R123" s="77">
        <f t="shared" si="44"/>
        <v>0</v>
      </c>
      <c r="S123" s="77">
        <f t="shared" si="44"/>
        <v>0</v>
      </c>
      <c r="T123" s="77">
        <f t="shared" si="44"/>
        <v>0.12682113636363601</v>
      </c>
      <c r="U123" s="17" t="s">
        <v>271</v>
      </c>
      <c r="V123" s="15" t="s">
        <v>271</v>
      </c>
      <c r="W123" s="16" t="s">
        <v>272</v>
      </c>
      <c r="X123" s="81"/>
      <c r="Y123" s="77">
        <f t="shared" ref="Y123:AS123" si="45">SUM(Y124:Y129)</f>
        <v>1191.6158136415925</v>
      </c>
      <c r="Z123" s="77">
        <f t="shared" si="45"/>
        <v>0</v>
      </c>
      <c r="AA123" s="77">
        <f t="shared" si="45"/>
        <v>247.18380781801557</v>
      </c>
      <c r="AB123" s="77">
        <f t="shared" si="45"/>
        <v>0</v>
      </c>
      <c r="AC123" s="77">
        <f t="shared" si="45"/>
        <v>0</v>
      </c>
      <c r="AD123" s="77">
        <f t="shared" si="45"/>
        <v>0</v>
      </c>
      <c r="AE123" s="77">
        <f t="shared" si="45"/>
        <v>311.85412082446993</v>
      </c>
      <c r="AF123" s="77">
        <f t="shared" si="45"/>
        <v>27.121873949621961</v>
      </c>
      <c r="AG123" s="77">
        <f t="shared" si="45"/>
        <v>375.72477815943887</v>
      </c>
      <c r="AH123" s="77">
        <f t="shared" si="45"/>
        <v>0</v>
      </c>
      <c r="AI123" s="77">
        <f t="shared" si="45"/>
        <v>0</v>
      </c>
      <c r="AJ123" s="77">
        <f t="shared" si="45"/>
        <v>209.86488521361562</v>
      </c>
      <c r="AK123" s="77">
        <f t="shared" si="45"/>
        <v>19.8663476764305</v>
      </c>
      <c r="AL123" s="77">
        <f t="shared" si="45"/>
        <v>0</v>
      </c>
      <c r="AM123" s="77">
        <f t="shared" si="45"/>
        <v>0</v>
      </c>
      <c r="AN123" s="77">
        <f t="shared" si="45"/>
        <v>17349.309701237966</v>
      </c>
      <c r="AO123" s="77">
        <f t="shared" si="45"/>
        <v>17225.142671377966</v>
      </c>
      <c r="AP123" s="77">
        <f t="shared" si="45"/>
        <v>124.16702985999802</v>
      </c>
      <c r="AQ123" s="77">
        <f t="shared" si="45"/>
        <v>1966.8119599714057</v>
      </c>
      <c r="AR123" s="77">
        <f t="shared" si="45"/>
        <v>573.07180798253773</v>
      </c>
      <c r="AS123" s="77">
        <f t="shared" si="45"/>
        <v>1393.7401519888683</v>
      </c>
      <c r="AT123" s="17" t="s">
        <v>108</v>
      </c>
    </row>
    <row r="124" spans="1:46" s="23" customFormat="1" ht="20.25" customHeight="1" x14ac:dyDescent="0.2">
      <c r="A124" s="83"/>
      <c r="B124" s="23">
        <v>62</v>
      </c>
      <c r="C124" s="19" t="s">
        <v>110</v>
      </c>
      <c r="D124" s="84"/>
      <c r="E124" s="85">
        <f t="shared" ref="E124:E129" si="46">+F124+AN124+AQ124</f>
        <v>8309.685028371081</v>
      </c>
      <c r="F124" s="85">
        <f t="shared" ref="F124:F129" si="47">+G124+Y124</f>
        <v>1202.7944193439685</v>
      </c>
      <c r="G124" s="85">
        <f t="shared" ref="G124:G129" si="48">SUM(H124:T124)</f>
        <v>838.23947234624882</v>
      </c>
      <c r="H124" s="85">
        <v>0</v>
      </c>
      <c r="I124" s="85">
        <v>0</v>
      </c>
      <c r="J124" s="85">
        <v>0</v>
      </c>
      <c r="K124" s="85">
        <v>0</v>
      </c>
      <c r="L124" s="85">
        <v>0</v>
      </c>
      <c r="M124" s="85">
        <v>0</v>
      </c>
      <c r="N124" s="85">
        <v>0</v>
      </c>
      <c r="O124" s="85">
        <v>0</v>
      </c>
      <c r="P124" s="85">
        <v>0</v>
      </c>
      <c r="Q124" s="85">
        <v>838.23947234624882</v>
      </c>
      <c r="R124" s="85">
        <v>0</v>
      </c>
      <c r="S124" s="85">
        <v>0</v>
      </c>
      <c r="T124" s="85">
        <v>0</v>
      </c>
      <c r="U124" s="24">
        <v>62</v>
      </c>
      <c r="V124" s="23">
        <v>62</v>
      </c>
      <c r="W124" s="19" t="s">
        <v>110</v>
      </c>
      <c r="X124" s="84"/>
      <c r="Y124" s="85">
        <f t="shared" ref="Y124:Y129" si="49">SUM(Z124:AM124)</f>
        <v>364.55494699771964</v>
      </c>
      <c r="Z124" s="85">
        <v>0</v>
      </c>
      <c r="AA124" s="85">
        <v>11.141519783271345</v>
      </c>
      <c r="AB124" s="85">
        <v>0</v>
      </c>
      <c r="AC124" s="85">
        <v>0</v>
      </c>
      <c r="AD124" s="85">
        <v>0</v>
      </c>
      <c r="AE124" s="85">
        <v>41.711016125965401</v>
      </c>
      <c r="AF124" s="85">
        <v>0.59879526079149448</v>
      </c>
      <c r="AG124" s="85">
        <v>248.27662664714819</v>
      </c>
      <c r="AH124" s="85">
        <v>0</v>
      </c>
      <c r="AI124" s="85">
        <v>0</v>
      </c>
      <c r="AJ124" s="85">
        <v>62.826989180543166</v>
      </c>
      <c r="AK124" s="85">
        <v>0</v>
      </c>
      <c r="AL124" s="85">
        <v>0</v>
      </c>
      <c r="AM124" s="85">
        <v>0</v>
      </c>
      <c r="AN124" s="85">
        <f t="shared" ref="AN124:AN129" si="50">SUM(AO124:AP124)</f>
        <v>6325.3368203809441</v>
      </c>
      <c r="AO124" s="85">
        <v>6281.1300005006733</v>
      </c>
      <c r="AP124" s="85">
        <v>44.206819880270814</v>
      </c>
      <c r="AQ124" s="85">
        <f t="shared" ref="AQ124:AQ129" si="51">SUM(AR124:AS124)</f>
        <v>781.55378864616705</v>
      </c>
      <c r="AR124" s="85">
        <v>111.27316372987467</v>
      </c>
      <c r="AS124" s="85">
        <v>670.28062491629237</v>
      </c>
      <c r="AT124" s="24">
        <v>62</v>
      </c>
    </row>
    <row r="125" spans="1:46" s="23" customFormat="1" ht="20.25" customHeight="1" x14ac:dyDescent="0.2">
      <c r="A125" s="83"/>
      <c r="B125" s="23">
        <v>63</v>
      </c>
      <c r="C125" s="19" t="s">
        <v>111</v>
      </c>
      <c r="D125" s="84"/>
      <c r="E125" s="85">
        <f t="shared" si="46"/>
        <v>2767.9018562158544</v>
      </c>
      <c r="F125" s="85">
        <f t="shared" si="47"/>
        <v>383.99166415312618</v>
      </c>
      <c r="G125" s="85">
        <f t="shared" si="48"/>
        <v>181.64709787195866</v>
      </c>
      <c r="H125" s="85">
        <v>0</v>
      </c>
      <c r="I125" s="85">
        <v>0</v>
      </c>
      <c r="J125" s="85">
        <v>0</v>
      </c>
      <c r="K125" s="85">
        <v>0</v>
      </c>
      <c r="L125" s="85">
        <v>0</v>
      </c>
      <c r="M125" s="85">
        <v>0</v>
      </c>
      <c r="N125" s="85">
        <v>0</v>
      </c>
      <c r="O125" s="85">
        <v>0</v>
      </c>
      <c r="P125" s="85">
        <v>0</v>
      </c>
      <c r="Q125" s="85">
        <v>181.52027673559502</v>
      </c>
      <c r="R125" s="85">
        <v>0</v>
      </c>
      <c r="S125" s="85">
        <v>0</v>
      </c>
      <c r="T125" s="85">
        <v>0.12682113636363601</v>
      </c>
      <c r="U125" s="24">
        <v>63</v>
      </c>
      <c r="V125" s="23">
        <v>63</v>
      </c>
      <c r="W125" s="19" t="s">
        <v>111</v>
      </c>
      <c r="X125" s="84"/>
      <c r="Y125" s="85">
        <f t="shared" si="49"/>
        <v>202.34456628116749</v>
      </c>
      <c r="Z125" s="85">
        <v>0</v>
      </c>
      <c r="AA125" s="85">
        <v>42.251464484889354</v>
      </c>
      <c r="AB125" s="85">
        <v>0</v>
      </c>
      <c r="AC125" s="85">
        <v>0</v>
      </c>
      <c r="AD125" s="85">
        <v>0</v>
      </c>
      <c r="AE125" s="85">
        <v>88.183358654310382</v>
      </c>
      <c r="AF125" s="85">
        <v>0.59820573583410441</v>
      </c>
      <c r="AG125" s="85">
        <v>44.790989891778032</v>
      </c>
      <c r="AH125" s="85">
        <v>0</v>
      </c>
      <c r="AI125" s="85">
        <v>0</v>
      </c>
      <c r="AJ125" s="85">
        <v>26.520547514355592</v>
      </c>
      <c r="AK125" s="85">
        <v>0</v>
      </c>
      <c r="AL125" s="85">
        <v>0</v>
      </c>
      <c r="AM125" s="85">
        <v>0</v>
      </c>
      <c r="AN125" s="85">
        <f t="shared" si="50"/>
        <v>2383.7493329510889</v>
      </c>
      <c r="AO125" s="85">
        <v>2376.3295676173589</v>
      </c>
      <c r="AP125" s="85">
        <v>7.4197653337300835</v>
      </c>
      <c r="AQ125" s="85">
        <f t="shared" si="51"/>
        <v>0.16085911163899869</v>
      </c>
      <c r="AR125" s="85">
        <v>7.4234111638998665E-2</v>
      </c>
      <c r="AS125" s="85">
        <v>8.6625000000000008E-2</v>
      </c>
      <c r="AT125" s="24">
        <v>63</v>
      </c>
    </row>
    <row r="126" spans="1:46" s="23" customFormat="1" ht="20.25" customHeight="1" x14ac:dyDescent="0.2">
      <c r="A126" s="83"/>
      <c r="B126" s="23">
        <v>64</v>
      </c>
      <c r="C126" s="19" t="s">
        <v>112</v>
      </c>
      <c r="D126" s="84"/>
      <c r="E126" s="85">
        <f t="shared" si="46"/>
        <v>2632.2489707270061</v>
      </c>
      <c r="F126" s="85">
        <f t="shared" si="47"/>
        <v>508.41323699232169</v>
      </c>
      <c r="G126" s="85">
        <f t="shared" si="48"/>
        <v>358.77134064371268</v>
      </c>
      <c r="H126" s="85">
        <v>0</v>
      </c>
      <c r="I126" s="85">
        <v>0</v>
      </c>
      <c r="J126" s="85">
        <v>0</v>
      </c>
      <c r="K126" s="85">
        <v>0</v>
      </c>
      <c r="L126" s="85">
        <v>0</v>
      </c>
      <c r="M126" s="85">
        <v>0</v>
      </c>
      <c r="N126" s="85">
        <v>0</v>
      </c>
      <c r="O126" s="85">
        <v>0</v>
      </c>
      <c r="P126" s="85">
        <v>0</v>
      </c>
      <c r="Q126" s="85">
        <v>358.77134064371268</v>
      </c>
      <c r="R126" s="85">
        <v>0</v>
      </c>
      <c r="S126" s="85">
        <v>0</v>
      </c>
      <c r="T126" s="85">
        <v>0</v>
      </c>
      <c r="U126" s="24">
        <v>64</v>
      </c>
      <c r="V126" s="23">
        <v>64</v>
      </c>
      <c r="W126" s="19" t="s">
        <v>112</v>
      </c>
      <c r="X126" s="84"/>
      <c r="Y126" s="85">
        <f t="shared" si="49"/>
        <v>149.64189634860904</v>
      </c>
      <c r="Z126" s="85">
        <v>0</v>
      </c>
      <c r="AA126" s="85">
        <v>10.818756528501</v>
      </c>
      <c r="AB126" s="85">
        <v>0</v>
      </c>
      <c r="AC126" s="85">
        <v>0</v>
      </c>
      <c r="AD126" s="85">
        <v>0</v>
      </c>
      <c r="AE126" s="85">
        <v>26.705198782265544</v>
      </c>
      <c r="AF126" s="85">
        <v>1.9018953017614226</v>
      </c>
      <c r="AG126" s="85">
        <v>68.933145865074081</v>
      </c>
      <c r="AH126" s="85">
        <v>0</v>
      </c>
      <c r="AI126" s="85">
        <v>0</v>
      </c>
      <c r="AJ126" s="85">
        <v>21.416552194576493</v>
      </c>
      <c r="AK126" s="85">
        <v>19.8663476764305</v>
      </c>
      <c r="AL126" s="85">
        <v>0</v>
      </c>
      <c r="AM126" s="85">
        <v>0</v>
      </c>
      <c r="AN126" s="85">
        <f t="shared" si="50"/>
        <v>1883.9341827592029</v>
      </c>
      <c r="AO126" s="85">
        <v>1875.4316499309891</v>
      </c>
      <c r="AP126" s="85">
        <v>8.5025328282138162</v>
      </c>
      <c r="AQ126" s="85">
        <f t="shared" si="51"/>
        <v>239.90155097548137</v>
      </c>
      <c r="AR126" s="85">
        <v>55.4387111410079</v>
      </c>
      <c r="AS126" s="85">
        <v>184.46283983447347</v>
      </c>
      <c r="AT126" s="24">
        <v>64</v>
      </c>
    </row>
    <row r="127" spans="1:46" s="23" customFormat="1" ht="20.25" customHeight="1" x14ac:dyDescent="0.2">
      <c r="A127" s="83"/>
      <c r="B127" s="23">
        <v>65</v>
      </c>
      <c r="C127" s="19" t="s">
        <v>113</v>
      </c>
      <c r="D127" s="84"/>
      <c r="E127" s="85">
        <f t="shared" si="46"/>
        <v>2290.0534926983646</v>
      </c>
      <c r="F127" s="85">
        <f t="shared" si="47"/>
        <v>325.11392266422735</v>
      </c>
      <c r="G127" s="85">
        <f t="shared" si="48"/>
        <v>304.49784897941697</v>
      </c>
      <c r="H127" s="85">
        <v>0</v>
      </c>
      <c r="I127" s="85">
        <v>0</v>
      </c>
      <c r="J127" s="85">
        <v>0</v>
      </c>
      <c r="K127" s="85">
        <v>0</v>
      </c>
      <c r="L127" s="85">
        <v>0</v>
      </c>
      <c r="M127" s="85">
        <v>0</v>
      </c>
      <c r="N127" s="85">
        <v>0</v>
      </c>
      <c r="O127" s="85">
        <v>0</v>
      </c>
      <c r="P127" s="85">
        <v>0</v>
      </c>
      <c r="Q127" s="85">
        <v>304.49784897941697</v>
      </c>
      <c r="R127" s="85">
        <v>0</v>
      </c>
      <c r="S127" s="85">
        <v>0</v>
      </c>
      <c r="T127" s="85">
        <v>0</v>
      </c>
      <c r="U127" s="24">
        <v>65</v>
      </c>
      <c r="V127" s="23">
        <v>65</v>
      </c>
      <c r="W127" s="19" t="s">
        <v>113</v>
      </c>
      <c r="X127" s="84"/>
      <c r="Y127" s="85">
        <f t="shared" si="49"/>
        <v>20.616073684810395</v>
      </c>
      <c r="Z127" s="85">
        <v>0</v>
      </c>
      <c r="AA127" s="85">
        <v>13.52656936691049</v>
      </c>
      <c r="AB127" s="85">
        <v>0</v>
      </c>
      <c r="AC127" s="85">
        <v>0</v>
      </c>
      <c r="AD127" s="85">
        <v>0</v>
      </c>
      <c r="AE127" s="85">
        <v>2.6808648222770488</v>
      </c>
      <c r="AF127" s="85">
        <v>0</v>
      </c>
      <c r="AG127" s="85">
        <v>0.67038619232501595</v>
      </c>
      <c r="AH127" s="85">
        <v>0</v>
      </c>
      <c r="AI127" s="85">
        <v>0</v>
      </c>
      <c r="AJ127" s="85">
        <v>3.7382533032978422</v>
      </c>
      <c r="AK127" s="85">
        <v>0</v>
      </c>
      <c r="AL127" s="85">
        <v>0</v>
      </c>
      <c r="AM127" s="85">
        <v>0</v>
      </c>
      <c r="AN127" s="85">
        <f t="shared" si="50"/>
        <v>1470.7863393003813</v>
      </c>
      <c r="AO127" s="85">
        <v>1426.4742991052387</v>
      </c>
      <c r="AP127" s="85">
        <v>44.312040195142572</v>
      </c>
      <c r="AQ127" s="85">
        <f t="shared" si="51"/>
        <v>494.15323073375612</v>
      </c>
      <c r="AR127" s="85">
        <v>201.07078965867353</v>
      </c>
      <c r="AS127" s="85">
        <v>293.08244107508261</v>
      </c>
      <c r="AT127" s="24">
        <v>65</v>
      </c>
    </row>
    <row r="128" spans="1:46" s="23" customFormat="1" ht="20.25" customHeight="1" x14ac:dyDescent="0.2">
      <c r="A128" s="83"/>
      <c r="B128" s="23">
        <v>66</v>
      </c>
      <c r="C128" s="19" t="s">
        <v>114</v>
      </c>
      <c r="D128" s="84"/>
      <c r="E128" s="85">
        <f t="shared" si="46"/>
        <v>466.24297537622067</v>
      </c>
      <c r="F128" s="85">
        <f t="shared" si="47"/>
        <v>62.496862750845111</v>
      </c>
      <c r="G128" s="85">
        <f t="shared" si="48"/>
        <v>52.659477815563662</v>
      </c>
      <c r="H128" s="85">
        <v>0</v>
      </c>
      <c r="I128" s="85">
        <v>0</v>
      </c>
      <c r="J128" s="85">
        <v>0</v>
      </c>
      <c r="K128" s="85">
        <v>0</v>
      </c>
      <c r="L128" s="85">
        <v>0</v>
      </c>
      <c r="M128" s="85">
        <v>0</v>
      </c>
      <c r="N128" s="85">
        <v>0</v>
      </c>
      <c r="O128" s="85">
        <v>0</v>
      </c>
      <c r="P128" s="85">
        <v>0</v>
      </c>
      <c r="Q128" s="85">
        <v>52.659477815563662</v>
      </c>
      <c r="R128" s="85">
        <v>0</v>
      </c>
      <c r="S128" s="85">
        <v>0</v>
      </c>
      <c r="T128" s="85">
        <v>0</v>
      </c>
      <c r="U128" s="24">
        <v>66</v>
      </c>
      <c r="V128" s="23">
        <v>66</v>
      </c>
      <c r="W128" s="19" t="s">
        <v>114</v>
      </c>
      <c r="X128" s="84"/>
      <c r="Y128" s="85">
        <f t="shared" si="49"/>
        <v>9.8373849352814489</v>
      </c>
      <c r="Z128" s="85">
        <v>0</v>
      </c>
      <c r="AA128" s="85">
        <v>0.25944457547907113</v>
      </c>
      <c r="AB128" s="85">
        <v>0</v>
      </c>
      <c r="AC128" s="85">
        <v>0</v>
      </c>
      <c r="AD128" s="85">
        <v>0</v>
      </c>
      <c r="AE128" s="85">
        <v>7.9139022691350158</v>
      </c>
      <c r="AF128" s="85">
        <v>0</v>
      </c>
      <c r="AG128" s="85">
        <v>0.96266035931917393</v>
      </c>
      <c r="AH128" s="85">
        <v>0</v>
      </c>
      <c r="AI128" s="85">
        <v>0</v>
      </c>
      <c r="AJ128" s="85">
        <v>0.70137773134818815</v>
      </c>
      <c r="AK128" s="85">
        <v>0</v>
      </c>
      <c r="AL128" s="85">
        <v>0</v>
      </c>
      <c r="AM128" s="85">
        <v>0</v>
      </c>
      <c r="AN128" s="85">
        <f t="shared" si="50"/>
        <v>399.91848319275141</v>
      </c>
      <c r="AO128" s="85">
        <v>398.31996966406939</v>
      </c>
      <c r="AP128" s="85">
        <v>1.5985135286820196</v>
      </c>
      <c r="AQ128" s="85">
        <f t="shared" si="51"/>
        <v>3.8276294326241072</v>
      </c>
      <c r="AR128" s="85">
        <v>0.30916666666666698</v>
      </c>
      <c r="AS128" s="85">
        <v>3.5184627659574401</v>
      </c>
      <c r="AT128" s="24">
        <v>66</v>
      </c>
    </row>
    <row r="129" spans="1:46" s="23" customFormat="1" ht="20.25" customHeight="1" x14ac:dyDescent="0.2">
      <c r="A129" s="83"/>
      <c r="B129" s="23">
        <v>67</v>
      </c>
      <c r="C129" s="19" t="s">
        <v>233</v>
      </c>
      <c r="D129" s="84"/>
      <c r="E129" s="85">
        <f t="shared" si="46"/>
        <v>6362.7756201366838</v>
      </c>
      <c r="F129" s="85">
        <f t="shared" si="47"/>
        <v>1029.97617641135</v>
      </c>
      <c r="G129" s="85">
        <f t="shared" si="48"/>
        <v>585.35523101734543</v>
      </c>
      <c r="H129" s="85">
        <v>0</v>
      </c>
      <c r="I129" s="85">
        <v>0</v>
      </c>
      <c r="J129" s="85">
        <v>0</v>
      </c>
      <c r="K129" s="85">
        <v>0</v>
      </c>
      <c r="L129" s="85">
        <v>0</v>
      </c>
      <c r="M129" s="85">
        <v>0</v>
      </c>
      <c r="N129" s="85">
        <v>0</v>
      </c>
      <c r="O129" s="85">
        <v>0</v>
      </c>
      <c r="P129" s="85">
        <v>0</v>
      </c>
      <c r="Q129" s="85">
        <v>585.35523101734543</v>
      </c>
      <c r="R129" s="85">
        <v>0</v>
      </c>
      <c r="S129" s="85">
        <v>0</v>
      </c>
      <c r="T129" s="85">
        <v>0</v>
      </c>
      <c r="U129" s="24">
        <v>67</v>
      </c>
      <c r="V129" s="23">
        <v>67</v>
      </c>
      <c r="W129" s="19" t="s">
        <v>233</v>
      </c>
      <c r="X129" s="84"/>
      <c r="Y129" s="85">
        <f t="shared" si="49"/>
        <v>444.62094539400448</v>
      </c>
      <c r="Z129" s="85">
        <v>0</v>
      </c>
      <c r="AA129" s="85">
        <v>169.18605307896431</v>
      </c>
      <c r="AB129" s="85">
        <v>0</v>
      </c>
      <c r="AC129" s="85">
        <v>0</v>
      </c>
      <c r="AD129" s="85">
        <v>0</v>
      </c>
      <c r="AE129" s="85">
        <v>144.65978017051657</v>
      </c>
      <c r="AF129" s="85">
        <v>24.022977651234939</v>
      </c>
      <c r="AG129" s="85">
        <v>12.090969203794378</v>
      </c>
      <c r="AH129" s="85">
        <v>0</v>
      </c>
      <c r="AI129" s="85">
        <v>0</v>
      </c>
      <c r="AJ129" s="85">
        <v>94.661165289494335</v>
      </c>
      <c r="AK129" s="85">
        <v>0</v>
      </c>
      <c r="AL129" s="85">
        <v>0</v>
      </c>
      <c r="AM129" s="85">
        <v>0</v>
      </c>
      <c r="AN129" s="85">
        <f t="shared" si="50"/>
        <v>4885.5845426535952</v>
      </c>
      <c r="AO129" s="85">
        <v>4867.4571845596365</v>
      </c>
      <c r="AP129" s="85">
        <v>18.127358093958719</v>
      </c>
      <c r="AQ129" s="85">
        <f t="shared" si="51"/>
        <v>447.21490107173832</v>
      </c>
      <c r="AR129" s="85">
        <v>204.90574267467591</v>
      </c>
      <c r="AS129" s="85">
        <v>242.30915839706242</v>
      </c>
      <c r="AT129" s="24">
        <v>67</v>
      </c>
    </row>
    <row r="130" spans="1:46" s="23" customFormat="1" ht="20.25" customHeight="1" x14ac:dyDescent="0.2">
      <c r="A130" s="83"/>
      <c r="B130" s="15" t="s">
        <v>115</v>
      </c>
      <c r="C130" s="16" t="s">
        <v>116</v>
      </c>
      <c r="D130" s="84"/>
      <c r="E130" s="77">
        <f t="shared" ref="E130:T130" si="52">SUM(E131:E133)</f>
        <v>77634.003768365568</v>
      </c>
      <c r="F130" s="77">
        <f t="shared" si="52"/>
        <v>25226.190406736878</v>
      </c>
      <c r="G130" s="77">
        <f t="shared" si="52"/>
        <v>16477.042762999889</v>
      </c>
      <c r="H130" s="77">
        <f t="shared" si="52"/>
        <v>0</v>
      </c>
      <c r="I130" s="77">
        <f t="shared" si="52"/>
        <v>0</v>
      </c>
      <c r="J130" s="77">
        <f t="shared" si="52"/>
        <v>0</v>
      </c>
      <c r="K130" s="77">
        <f t="shared" si="52"/>
        <v>0</v>
      </c>
      <c r="L130" s="77">
        <f t="shared" si="52"/>
        <v>0</v>
      </c>
      <c r="M130" s="77">
        <f t="shared" si="52"/>
        <v>0</v>
      </c>
      <c r="N130" s="77">
        <f t="shared" si="52"/>
        <v>0</v>
      </c>
      <c r="O130" s="77">
        <f t="shared" si="52"/>
        <v>0</v>
      </c>
      <c r="P130" s="77">
        <f t="shared" si="52"/>
        <v>6.0793396409188197E-2</v>
      </c>
      <c r="Q130" s="77">
        <f t="shared" si="52"/>
        <v>16470.571038701877</v>
      </c>
      <c r="R130" s="77">
        <f t="shared" si="52"/>
        <v>0</v>
      </c>
      <c r="S130" s="77">
        <f t="shared" si="52"/>
        <v>0</v>
      </c>
      <c r="T130" s="77">
        <f t="shared" si="52"/>
        <v>6.4109309016046803</v>
      </c>
      <c r="U130" s="17" t="s">
        <v>115</v>
      </c>
      <c r="V130" s="15" t="s">
        <v>115</v>
      </c>
      <c r="W130" s="16" t="s">
        <v>116</v>
      </c>
      <c r="X130" s="86"/>
      <c r="Y130" s="77">
        <f t="shared" ref="Y130:AS130" si="53">SUM(Y131:Y133)</f>
        <v>8749.1476437369874</v>
      </c>
      <c r="Z130" s="77">
        <f t="shared" si="53"/>
        <v>0</v>
      </c>
      <c r="AA130" s="77">
        <f t="shared" si="53"/>
        <v>1838.2626639793491</v>
      </c>
      <c r="AB130" s="77">
        <f t="shared" si="53"/>
        <v>7.1073451746872296</v>
      </c>
      <c r="AC130" s="77">
        <f t="shared" si="53"/>
        <v>0</v>
      </c>
      <c r="AD130" s="77">
        <f t="shared" si="53"/>
        <v>0</v>
      </c>
      <c r="AE130" s="77">
        <f t="shared" si="53"/>
        <v>1531.0780302231346</v>
      </c>
      <c r="AF130" s="77">
        <f t="shared" si="53"/>
        <v>2343.7670601703767</v>
      </c>
      <c r="AG130" s="77">
        <f t="shared" si="53"/>
        <v>1784.778815643976</v>
      </c>
      <c r="AH130" s="77">
        <f t="shared" si="53"/>
        <v>0</v>
      </c>
      <c r="AI130" s="77">
        <f t="shared" si="53"/>
        <v>0</v>
      </c>
      <c r="AJ130" s="77">
        <f t="shared" si="53"/>
        <v>1242.3802747908596</v>
      </c>
      <c r="AK130" s="77">
        <f t="shared" si="53"/>
        <v>0</v>
      </c>
      <c r="AL130" s="77">
        <f t="shared" si="53"/>
        <v>0</v>
      </c>
      <c r="AM130" s="77">
        <f t="shared" si="53"/>
        <v>1.7734537546039941</v>
      </c>
      <c r="AN130" s="77">
        <f t="shared" si="53"/>
        <v>40405.478516024261</v>
      </c>
      <c r="AO130" s="77">
        <f t="shared" si="53"/>
        <v>39375.733236386477</v>
      </c>
      <c r="AP130" s="77">
        <f t="shared" si="53"/>
        <v>1029.7452796377834</v>
      </c>
      <c r="AQ130" s="77">
        <f t="shared" si="53"/>
        <v>12002.334845604428</v>
      </c>
      <c r="AR130" s="77">
        <f t="shared" si="53"/>
        <v>3405.7788793027553</v>
      </c>
      <c r="AS130" s="77">
        <f t="shared" si="53"/>
        <v>8596.5559663016738</v>
      </c>
      <c r="AT130" s="17" t="s">
        <v>115</v>
      </c>
    </row>
    <row r="131" spans="1:46" s="82" customFormat="1" ht="20.25" customHeight="1" x14ac:dyDescent="0.2">
      <c r="A131" s="9"/>
      <c r="B131" s="23">
        <v>68</v>
      </c>
      <c r="C131" s="19" t="s">
        <v>117</v>
      </c>
      <c r="D131" s="79"/>
      <c r="E131" s="85">
        <f>+F131+AN131+AQ131</f>
        <v>4025.0313382414724</v>
      </c>
      <c r="F131" s="85">
        <f>+G131+Y131</f>
        <v>1273.186078722164</v>
      </c>
      <c r="G131" s="85">
        <f>SUM(H131:T131)</f>
        <v>217.02899455445191</v>
      </c>
      <c r="H131" s="85">
        <v>0</v>
      </c>
      <c r="I131" s="85">
        <v>0</v>
      </c>
      <c r="J131" s="85">
        <v>0</v>
      </c>
      <c r="K131" s="85">
        <v>0</v>
      </c>
      <c r="L131" s="85">
        <v>0</v>
      </c>
      <c r="M131" s="85">
        <v>0</v>
      </c>
      <c r="N131" s="85">
        <v>0</v>
      </c>
      <c r="O131" s="85">
        <v>0</v>
      </c>
      <c r="P131" s="85">
        <v>0</v>
      </c>
      <c r="Q131" s="85">
        <v>217.02899455445191</v>
      </c>
      <c r="R131" s="85">
        <v>0</v>
      </c>
      <c r="S131" s="85">
        <v>0</v>
      </c>
      <c r="T131" s="85">
        <v>0</v>
      </c>
      <c r="U131" s="24">
        <v>68</v>
      </c>
      <c r="V131" s="23">
        <v>68</v>
      </c>
      <c r="W131" s="19" t="s">
        <v>117</v>
      </c>
      <c r="X131" s="81"/>
      <c r="Y131" s="85">
        <f>SUM(Z131:AM131)</f>
        <v>1056.1570841677121</v>
      </c>
      <c r="Z131" s="85">
        <v>0</v>
      </c>
      <c r="AA131" s="85">
        <v>732.03281698579076</v>
      </c>
      <c r="AB131" s="85">
        <v>0</v>
      </c>
      <c r="AC131" s="85">
        <v>0</v>
      </c>
      <c r="AD131" s="85">
        <v>0</v>
      </c>
      <c r="AE131" s="85">
        <v>274.53035496058743</v>
      </c>
      <c r="AF131" s="85">
        <v>9.1328041266273239</v>
      </c>
      <c r="AG131" s="85">
        <v>7.4134283517387418</v>
      </c>
      <c r="AH131" s="85">
        <v>0</v>
      </c>
      <c r="AI131" s="85">
        <v>0</v>
      </c>
      <c r="AJ131" s="85">
        <v>33.047679742967986</v>
      </c>
      <c r="AK131" s="85">
        <v>0</v>
      </c>
      <c r="AL131" s="85">
        <v>0</v>
      </c>
      <c r="AM131" s="85">
        <v>0</v>
      </c>
      <c r="AN131" s="85">
        <f>SUM(AO131:AP131)</f>
        <v>2734.9974444194827</v>
      </c>
      <c r="AO131" s="85">
        <v>2504.3588565899981</v>
      </c>
      <c r="AP131" s="85">
        <v>230.63858782948455</v>
      </c>
      <c r="AQ131" s="85">
        <f>SUM(AR131:AS131)</f>
        <v>16.847815099825763</v>
      </c>
      <c r="AR131" s="85">
        <v>0.89412676056337503</v>
      </c>
      <c r="AS131" s="85">
        <v>15.953688339262388</v>
      </c>
      <c r="AT131" s="24">
        <v>68</v>
      </c>
    </row>
    <row r="132" spans="1:46" s="23" customFormat="1" ht="20.25" customHeight="1" x14ac:dyDescent="0.2">
      <c r="A132" s="83"/>
      <c r="B132" s="23">
        <v>69</v>
      </c>
      <c r="C132" s="19" t="s">
        <v>118</v>
      </c>
      <c r="D132" s="84"/>
      <c r="E132" s="85">
        <f>+F132+AN132+AQ132</f>
        <v>67259.290076046978</v>
      </c>
      <c r="F132" s="85">
        <f>+G132+Y132</f>
        <v>20350.641642649054</v>
      </c>
      <c r="G132" s="85">
        <f>SUM(H132:T132)</f>
        <v>16004.317561215923</v>
      </c>
      <c r="H132" s="85">
        <v>0</v>
      </c>
      <c r="I132" s="85">
        <v>0</v>
      </c>
      <c r="J132" s="85">
        <v>0</v>
      </c>
      <c r="K132" s="85">
        <v>0</v>
      </c>
      <c r="L132" s="85">
        <v>0</v>
      </c>
      <c r="M132" s="85">
        <v>0</v>
      </c>
      <c r="N132" s="85">
        <v>0</v>
      </c>
      <c r="O132" s="85">
        <v>0</v>
      </c>
      <c r="P132" s="85">
        <v>6.0793396409188197E-2</v>
      </c>
      <c r="Q132" s="85">
        <v>16004.256767819514</v>
      </c>
      <c r="R132" s="85">
        <v>0</v>
      </c>
      <c r="S132" s="85">
        <v>0</v>
      </c>
      <c r="T132" s="85">
        <v>0</v>
      </c>
      <c r="U132" s="24">
        <v>69</v>
      </c>
      <c r="V132" s="23">
        <v>69</v>
      </c>
      <c r="W132" s="19" t="s">
        <v>118</v>
      </c>
      <c r="X132" s="84"/>
      <c r="Y132" s="85">
        <f>SUM(Z132:AM132)</f>
        <v>4346.3240814331302</v>
      </c>
      <c r="Z132" s="85">
        <v>0</v>
      </c>
      <c r="AA132" s="85">
        <v>553.71590758640434</v>
      </c>
      <c r="AB132" s="85">
        <v>7.1073451746872296</v>
      </c>
      <c r="AC132" s="85">
        <v>0</v>
      </c>
      <c r="AD132" s="85">
        <v>0</v>
      </c>
      <c r="AE132" s="85">
        <v>623.79939091641086</v>
      </c>
      <c r="AF132" s="85">
        <v>414.17239274195168</v>
      </c>
      <c r="AG132" s="85">
        <v>1590.9473965105806</v>
      </c>
      <c r="AH132" s="85">
        <v>0</v>
      </c>
      <c r="AI132" s="85">
        <v>0</v>
      </c>
      <c r="AJ132" s="85">
        <v>1155.9605029984909</v>
      </c>
      <c r="AK132" s="85">
        <v>0</v>
      </c>
      <c r="AL132" s="85">
        <v>0</v>
      </c>
      <c r="AM132" s="85">
        <v>0.6211455046039942</v>
      </c>
      <c r="AN132" s="85">
        <f>SUM(AO132:AP132)</f>
        <v>34926.070440320334</v>
      </c>
      <c r="AO132" s="85">
        <v>34174.221420307942</v>
      </c>
      <c r="AP132" s="85">
        <v>751.84902001239243</v>
      </c>
      <c r="AQ132" s="85">
        <f>SUM(AR132:AS132)</f>
        <v>11982.577993077595</v>
      </c>
      <c r="AR132" s="85">
        <v>3402.9458912902396</v>
      </c>
      <c r="AS132" s="85">
        <v>8579.6321017873561</v>
      </c>
      <c r="AT132" s="24">
        <v>69</v>
      </c>
    </row>
    <row r="133" spans="1:46" s="23" customFormat="1" ht="20.25" customHeight="1" x14ac:dyDescent="0.2">
      <c r="A133" s="83"/>
      <c r="B133" s="23">
        <v>70</v>
      </c>
      <c r="C133" s="19" t="s">
        <v>119</v>
      </c>
      <c r="D133" s="84"/>
      <c r="E133" s="85">
        <f>+F133+AN133+AQ133</f>
        <v>6349.6823540771111</v>
      </c>
      <c r="F133" s="85">
        <f>+G133+Y133</f>
        <v>3602.3626853656601</v>
      </c>
      <c r="G133" s="85">
        <f>SUM(H133:T133)</f>
        <v>255.69620722951467</v>
      </c>
      <c r="H133" s="85">
        <v>0</v>
      </c>
      <c r="I133" s="85">
        <v>0</v>
      </c>
      <c r="J133" s="85">
        <v>0</v>
      </c>
      <c r="K133" s="85">
        <v>0</v>
      </c>
      <c r="L133" s="85">
        <v>0</v>
      </c>
      <c r="M133" s="85">
        <v>0</v>
      </c>
      <c r="N133" s="85">
        <v>0</v>
      </c>
      <c r="O133" s="85">
        <v>0</v>
      </c>
      <c r="P133" s="85">
        <v>0</v>
      </c>
      <c r="Q133" s="85">
        <v>249.28527632791</v>
      </c>
      <c r="R133" s="85">
        <v>0</v>
      </c>
      <c r="S133" s="85">
        <v>0</v>
      </c>
      <c r="T133" s="85">
        <v>6.4109309016046803</v>
      </c>
      <c r="U133" s="24">
        <v>70</v>
      </c>
      <c r="V133" s="23">
        <v>70</v>
      </c>
      <c r="W133" s="19" t="s">
        <v>119</v>
      </c>
      <c r="X133" s="84"/>
      <c r="Y133" s="85">
        <f>SUM(Z133:AM133)</f>
        <v>3346.6664781361455</v>
      </c>
      <c r="Z133" s="85">
        <v>0</v>
      </c>
      <c r="AA133" s="85">
        <v>552.51393940715411</v>
      </c>
      <c r="AB133" s="85">
        <v>0</v>
      </c>
      <c r="AC133" s="85">
        <v>0</v>
      </c>
      <c r="AD133" s="85">
        <v>0</v>
      </c>
      <c r="AE133" s="85">
        <v>632.74828434613653</v>
      </c>
      <c r="AF133" s="85">
        <v>1920.4618633017976</v>
      </c>
      <c r="AG133" s="85">
        <v>186.41799078165681</v>
      </c>
      <c r="AH133" s="85">
        <v>0</v>
      </c>
      <c r="AI133" s="85">
        <v>0</v>
      </c>
      <c r="AJ133" s="85">
        <v>53.372092049400692</v>
      </c>
      <c r="AK133" s="85">
        <v>0</v>
      </c>
      <c r="AL133" s="85">
        <v>0</v>
      </c>
      <c r="AM133" s="85">
        <v>1.1523082499999999</v>
      </c>
      <c r="AN133" s="85">
        <f>SUM(AO133:AP133)</f>
        <v>2744.4106312844442</v>
      </c>
      <c r="AO133" s="85">
        <v>2697.1529594885378</v>
      </c>
      <c r="AP133" s="85">
        <v>47.25767179590639</v>
      </c>
      <c r="AQ133" s="85">
        <f>SUM(AR133:AS133)</f>
        <v>2.9090374270070507</v>
      </c>
      <c r="AR133" s="85">
        <v>1.9388612519524</v>
      </c>
      <c r="AS133" s="85">
        <v>0.97017617505465059</v>
      </c>
      <c r="AT133" s="24">
        <v>70</v>
      </c>
    </row>
    <row r="134" spans="1:46" s="82" customFormat="1" ht="20.25" customHeight="1" x14ac:dyDescent="0.2">
      <c r="A134" s="9"/>
      <c r="B134" s="15" t="s">
        <v>120</v>
      </c>
      <c r="C134" s="16" t="s">
        <v>121</v>
      </c>
      <c r="D134" s="79"/>
      <c r="E134" s="77">
        <f t="shared" ref="E134:T134" si="54">SUM(E135:E138)</f>
        <v>50478.287799636601</v>
      </c>
      <c r="F134" s="77">
        <f t="shared" si="54"/>
        <v>17264.724424313783</v>
      </c>
      <c r="G134" s="77">
        <f t="shared" si="54"/>
        <v>8078.7421277022904</v>
      </c>
      <c r="H134" s="77">
        <f t="shared" si="54"/>
        <v>0</v>
      </c>
      <c r="I134" s="77">
        <f t="shared" si="54"/>
        <v>288.57588325209184</v>
      </c>
      <c r="J134" s="77">
        <f t="shared" si="54"/>
        <v>0</v>
      </c>
      <c r="K134" s="77">
        <f t="shared" si="54"/>
        <v>0</v>
      </c>
      <c r="L134" s="77">
        <f t="shared" si="54"/>
        <v>0</v>
      </c>
      <c r="M134" s="77">
        <f t="shared" si="54"/>
        <v>0</v>
      </c>
      <c r="N134" s="77">
        <f t="shared" si="54"/>
        <v>0</v>
      </c>
      <c r="O134" s="77">
        <f t="shared" si="54"/>
        <v>0.92960952335855884</v>
      </c>
      <c r="P134" s="77">
        <f t="shared" si="54"/>
        <v>188.68820689530224</v>
      </c>
      <c r="Q134" s="77">
        <f t="shared" si="54"/>
        <v>7588.8238666274574</v>
      </c>
      <c r="R134" s="77">
        <f t="shared" si="54"/>
        <v>0</v>
      </c>
      <c r="S134" s="77">
        <f t="shared" si="54"/>
        <v>0</v>
      </c>
      <c r="T134" s="77">
        <f t="shared" si="54"/>
        <v>11.724561404080589</v>
      </c>
      <c r="U134" s="17" t="s">
        <v>273</v>
      </c>
      <c r="V134" s="15" t="s">
        <v>273</v>
      </c>
      <c r="W134" s="16" t="s">
        <v>274</v>
      </c>
      <c r="X134" s="81"/>
      <c r="Y134" s="77">
        <f t="shared" ref="Y134:AS134" si="55">SUM(Y135:Y138)</f>
        <v>9185.9822966114953</v>
      </c>
      <c r="Z134" s="77">
        <f t="shared" si="55"/>
        <v>0</v>
      </c>
      <c r="AA134" s="77">
        <f t="shared" si="55"/>
        <v>1716.7060099223154</v>
      </c>
      <c r="AB134" s="77">
        <f t="shared" si="55"/>
        <v>0.39884206862607474</v>
      </c>
      <c r="AC134" s="77">
        <f t="shared" si="55"/>
        <v>0</v>
      </c>
      <c r="AD134" s="77">
        <f t="shared" si="55"/>
        <v>0</v>
      </c>
      <c r="AE134" s="77">
        <f t="shared" si="55"/>
        <v>2965.2510203813586</v>
      </c>
      <c r="AF134" s="77">
        <f t="shared" si="55"/>
        <v>1317.5464231159674</v>
      </c>
      <c r="AG134" s="77">
        <f t="shared" si="55"/>
        <v>2008.5316206121304</v>
      </c>
      <c r="AH134" s="77">
        <f t="shared" si="55"/>
        <v>552.89288403233434</v>
      </c>
      <c r="AI134" s="77">
        <f t="shared" si="55"/>
        <v>0</v>
      </c>
      <c r="AJ134" s="77">
        <f t="shared" si="55"/>
        <v>623.87560607113585</v>
      </c>
      <c r="AK134" s="77">
        <f t="shared" si="55"/>
        <v>0</v>
      </c>
      <c r="AL134" s="77">
        <f t="shared" si="55"/>
        <v>0</v>
      </c>
      <c r="AM134" s="77">
        <f t="shared" si="55"/>
        <v>0.7798904076256965</v>
      </c>
      <c r="AN134" s="77">
        <f t="shared" si="55"/>
        <v>32379.352777376254</v>
      </c>
      <c r="AO134" s="77">
        <f t="shared" si="55"/>
        <v>31711.510809826941</v>
      </c>
      <c r="AP134" s="77">
        <f t="shared" si="55"/>
        <v>667.84196754931691</v>
      </c>
      <c r="AQ134" s="77">
        <f t="shared" si="55"/>
        <v>834.21059794655503</v>
      </c>
      <c r="AR134" s="77">
        <f t="shared" si="55"/>
        <v>355.91520496425028</v>
      </c>
      <c r="AS134" s="77">
        <f t="shared" si="55"/>
        <v>478.29539298230486</v>
      </c>
      <c r="AT134" s="17" t="s">
        <v>120</v>
      </c>
    </row>
    <row r="135" spans="1:46" s="23" customFormat="1" ht="20.25" customHeight="1" x14ac:dyDescent="0.2">
      <c r="A135" s="83"/>
      <c r="B135" s="23">
        <v>71</v>
      </c>
      <c r="C135" s="19" t="s">
        <v>122</v>
      </c>
      <c r="D135" s="84"/>
      <c r="E135" s="85">
        <f>+F135+AN135+AQ135</f>
        <v>26130.660642847193</v>
      </c>
      <c r="F135" s="85">
        <f>+G135+Y135</f>
        <v>9666.929345171251</v>
      </c>
      <c r="G135" s="85">
        <f>SUM(H135:T135)</f>
        <v>5680.1875025056179</v>
      </c>
      <c r="H135" s="85">
        <v>0</v>
      </c>
      <c r="I135" s="85">
        <v>288.57588325209184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1.403451095365112E-2</v>
      </c>
      <c r="P135" s="85">
        <v>183.22710150442103</v>
      </c>
      <c r="Q135" s="85">
        <v>5200.8386303036732</v>
      </c>
      <c r="R135" s="85">
        <v>0</v>
      </c>
      <c r="S135" s="85">
        <v>0</v>
      </c>
      <c r="T135" s="85">
        <v>7.5318529344787022</v>
      </c>
      <c r="U135" s="24">
        <v>71</v>
      </c>
      <c r="V135" s="23">
        <v>71</v>
      </c>
      <c r="W135" s="19" t="s">
        <v>122</v>
      </c>
      <c r="X135" s="84"/>
      <c r="Y135" s="85">
        <f>SUM(Z135:AM135)</f>
        <v>3986.7418426656341</v>
      </c>
      <c r="Z135" s="85">
        <v>0</v>
      </c>
      <c r="AA135" s="85">
        <v>48.641818165841343</v>
      </c>
      <c r="AB135" s="85">
        <v>0.39884206862607474</v>
      </c>
      <c r="AC135" s="85">
        <v>0</v>
      </c>
      <c r="AD135" s="85">
        <v>0</v>
      </c>
      <c r="AE135" s="85">
        <v>1190.9376498995566</v>
      </c>
      <c r="AF135" s="85">
        <v>268.2841121497612</v>
      </c>
      <c r="AG135" s="85">
        <v>1770.6240788927946</v>
      </c>
      <c r="AH135" s="85">
        <v>552.89288403233434</v>
      </c>
      <c r="AI135" s="85">
        <v>0</v>
      </c>
      <c r="AJ135" s="85">
        <v>154.52215937874851</v>
      </c>
      <c r="AK135" s="85">
        <v>0</v>
      </c>
      <c r="AL135" s="85">
        <v>0</v>
      </c>
      <c r="AM135" s="85">
        <v>0.4402980779709762</v>
      </c>
      <c r="AN135" s="85">
        <f>SUM(AO135:AP135)</f>
        <v>15861.228159925995</v>
      </c>
      <c r="AO135" s="85">
        <v>15571.68761623448</v>
      </c>
      <c r="AP135" s="85">
        <v>289.54054369151527</v>
      </c>
      <c r="AQ135" s="85">
        <f>SUM(AR135:AS135)</f>
        <v>602.50313774994584</v>
      </c>
      <c r="AR135" s="85">
        <v>264.79244680524761</v>
      </c>
      <c r="AS135" s="85">
        <v>337.71069094469823</v>
      </c>
      <c r="AT135" s="24">
        <v>71</v>
      </c>
    </row>
    <row r="136" spans="1:46" s="23" customFormat="1" ht="20.25" customHeight="1" x14ac:dyDescent="0.2">
      <c r="A136" s="83"/>
      <c r="B136" s="23">
        <v>72</v>
      </c>
      <c r="C136" s="19" t="s">
        <v>123</v>
      </c>
      <c r="D136" s="84"/>
      <c r="E136" s="85">
        <f>+F136+AN136+AQ136</f>
        <v>7464.7942278521214</v>
      </c>
      <c r="F136" s="85">
        <f>+G136+Y136</f>
        <v>2469.4924623845768</v>
      </c>
      <c r="G136" s="85">
        <f>SUM(H136:T136)</f>
        <v>753.40010147104124</v>
      </c>
      <c r="H136" s="85">
        <v>0</v>
      </c>
      <c r="I136" s="85">
        <v>0</v>
      </c>
      <c r="J136" s="85">
        <v>0</v>
      </c>
      <c r="K136" s="85">
        <v>0</v>
      </c>
      <c r="L136" s="85">
        <v>0</v>
      </c>
      <c r="M136" s="85">
        <v>0</v>
      </c>
      <c r="N136" s="85">
        <v>0</v>
      </c>
      <c r="O136" s="85">
        <v>0</v>
      </c>
      <c r="P136" s="85">
        <v>0</v>
      </c>
      <c r="Q136" s="85">
        <v>753.40010147104124</v>
      </c>
      <c r="R136" s="85">
        <v>0</v>
      </c>
      <c r="S136" s="85">
        <v>0</v>
      </c>
      <c r="T136" s="85">
        <v>0</v>
      </c>
      <c r="U136" s="24">
        <v>72</v>
      </c>
      <c r="V136" s="23">
        <v>72</v>
      </c>
      <c r="W136" s="19" t="s">
        <v>123</v>
      </c>
      <c r="X136" s="84"/>
      <c r="Y136" s="85">
        <f>SUM(Z136:AM136)</f>
        <v>1716.0923609135357</v>
      </c>
      <c r="Z136" s="85">
        <v>0</v>
      </c>
      <c r="AA136" s="85">
        <v>805.22564286687964</v>
      </c>
      <c r="AB136" s="85">
        <v>0</v>
      </c>
      <c r="AC136" s="85">
        <v>0</v>
      </c>
      <c r="AD136" s="85">
        <v>0</v>
      </c>
      <c r="AE136" s="85">
        <v>645.97700119332058</v>
      </c>
      <c r="AF136" s="85">
        <v>92.807230187453854</v>
      </c>
      <c r="AG136" s="85">
        <v>28.477785393867364</v>
      </c>
      <c r="AH136" s="85">
        <v>0</v>
      </c>
      <c r="AI136" s="85">
        <v>0</v>
      </c>
      <c r="AJ136" s="85">
        <v>143.60470127201404</v>
      </c>
      <c r="AK136" s="85">
        <v>0</v>
      </c>
      <c r="AL136" s="85">
        <v>0</v>
      </c>
      <c r="AM136" s="85">
        <v>0</v>
      </c>
      <c r="AN136" s="85">
        <f>SUM(AO136:AP136)</f>
        <v>4974.3376840675064</v>
      </c>
      <c r="AO136" s="85">
        <v>4724.0830086265669</v>
      </c>
      <c r="AP136" s="85">
        <v>250.25467544093954</v>
      </c>
      <c r="AQ136" s="85">
        <f>SUM(AR136:AS136)</f>
        <v>20.964081400038189</v>
      </c>
      <c r="AR136" s="85">
        <v>5.5723127116659885</v>
      </c>
      <c r="AS136" s="85">
        <v>15.391768688372201</v>
      </c>
      <c r="AT136" s="24">
        <v>72</v>
      </c>
    </row>
    <row r="137" spans="1:46" s="23" customFormat="1" ht="20.25" customHeight="1" x14ac:dyDescent="0.2">
      <c r="A137" s="83"/>
      <c r="B137" s="23">
        <v>73</v>
      </c>
      <c r="C137" s="19" t="s">
        <v>124</v>
      </c>
      <c r="D137" s="84"/>
      <c r="E137" s="85">
        <f>+F137+AN137+AQ137</f>
        <v>1080.0015762580265</v>
      </c>
      <c r="F137" s="85">
        <f>+G137+Y137</f>
        <v>269.02126249663792</v>
      </c>
      <c r="G137" s="85">
        <f>SUM(H137:T137)</f>
        <v>108.94159300889289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0</v>
      </c>
      <c r="Q137" s="85">
        <v>108.94159300889289</v>
      </c>
      <c r="R137" s="85">
        <v>0</v>
      </c>
      <c r="S137" s="85">
        <v>0</v>
      </c>
      <c r="T137" s="85">
        <v>0</v>
      </c>
      <c r="U137" s="24">
        <v>73</v>
      </c>
      <c r="V137" s="23">
        <v>73</v>
      </c>
      <c r="W137" s="19" t="s">
        <v>124</v>
      </c>
      <c r="X137" s="84"/>
      <c r="Y137" s="85">
        <f>SUM(Z137:AM137)</f>
        <v>160.07966948774504</v>
      </c>
      <c r="Z137" s="85">
        <v>0</v>
      </c>
      <c r="AA137" s="85">
        <v>99.45051218248976</v>
      </c>
      <c r="AB137" s="85">
        <v>0</v>
      </c>
      <c r="AC137" s="85">
        <v>0</v>
      </c>
      <c r="AD137" s="85">
        <v>0</v>
      </c>
      <c r="AE137" s="85">
        <v>18.552847023250443</v>
      </c>
      <c r="AF137" s="85">
        <v>18.595531209884587</v>
      </c>
      <c r="AG137" s="85">
        <v>3.968511002250124</v>
      </c>
      <c r="AH137" s="85">
        <v>0</v>
      </c>
      <c r="AI137" s="85">
        <v>0</v>
      </c>
      <c r="AJ137" s="85">
        <v>19.512268069870114</v>
      </c>
      <c r="AK137" s="85">
        <v>0</v>
      </c>
      <c r="AL137" s="85">
        <v>0</v>
      </c>
      <c r="AM137" s="85">
        <v>0</v>
      </c>
      <c r="AN137" s="85">
        <f>SUM(AO137:AP137)</f>
        <v>697.70170113512597</v>
      </c>
      <c r="AO137" s="85">
        <v>697.70170113512597</v>
      </c>
      <c r="AP137" s="85">
        <v>0</v>
      </c>
      <c r="AQ137" s="85">
        <f>SUM(AR137:AS137)</f>
        <v>113.27861262626263</v>
      </c>
      <c r="AR137" s="85">
        <v>34.155999999999999</v>
      </c>
      <c r="AS137" s="85">
        <v>79.122612626262622</v>
      </c>
      <c r="AT137" s="24">
        <v>73</v>
      </c>
    </row>
    <row r="138" spans="1:46" s="82" customFormat="1" ht="20.25" customHeight="1" x14ac:dyDescent="0.2">
      <c r="A138" s="9"/>
      <c r="B138" s="23">
        <v>74</v>
      </c>
      <c r="C138" s="19" t="s">
        <v>125</v>
      </c>
      <c r="D138" s="79"/>
      <c r="E138" s="85">
        <f>+F138+AN138+AQ138</f>
        <v>15802.831352679257</v>
      </c>
      <c r="F138" s="85">
        <f>+G138+Y138</f>
        <v>4859.2813542613185</v>
      </c>
      <c r="G138" s="85">
        <f>SUM(H138:T138)</f>
        <v>1536.2129307167386</v>
      </c>
      <c r="H138" s="85">
        <v>0</v>
      </c>
      <c r="I138" s="85">
        <v>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0.91557501240490768</v>
      </c>
      <c r="P138" s="85">
        <v>5.4611053908812011</v>
      </c>
      <c r="Q138" s="85">
        <v>1525.6435418438505</v>
      </c>
      <c r="R138" s="85">
        <v>0</v>
      </c>
      <c r="S138" s="85">
        <v>0</v>
      </c>
      <c r="T138" s="85">
        <v>4.1927084696018877</v>
      </c>
      <c r="U138" s="24">
        <v>74</v>
      </c>
      <c r="V138" s="23">
        <v>74</v>
      </c>
      <c r="W138" s="19" t="s">
        <v>125</v>
      </c>
      <c r="X138" s="81"/>
      <c r="Y138" s="85">
        <f>SUM(Z138:AM138)</f>
        <v>3323.0684235445797</v>
      </c>
      <c r="Z138" s="85">
        <v>0</v>
      </c>
      <c r="AA138" s="85">
        <v>763.38803670710479</v>
      </c>
      <c r="AB138" s="85">
        <v>0</v>
      </c>
      <c r="AC138" s="85">
        <v>0</v>
      </c>
      <c r="AD138" s="85">
        <v>0</v>
      </c>
      <c r="AE138" s="85">
        <v>1109.7835222652309</v>
      </c>
      <c r="AF138" s="85">
        <v>937.85954956886781</v>
      </c>
      <c r="AG138" s="85">
        <v>205.46124532321818</v>
      </c>
      <c r="AH138" s="85">
        <v>0</v>
      </c>
      <c r="AI138" s="85">
        <v>0</v>
      </c>
      <c r="AJ138" s="85">
        <v>306.23647735050321</v>
      </c>
      <c r="AK138" s="85">
        <v>0</v>
      </c>
      <c r="AL138" s="85">
        <v>0</v>
      </c>
      <c r="AM138" s="85">
        <v>0.33959232965472025</v>
      </c>
      <c r="AN138" s="85">
        <f>SUM(AO138:AP138)</f>
        <v>10846.085232247629</v>
      </c>
      <c r="AO138" s="85">
        <v>10718.038483830767</v>
      </c>
      <c r="AP138" s="85">
        <v>128.0467484168621</v>
      </c>
      <c r="AQ138" s="85">
        <f>SUM(AR138:AS138)</f>
        <v>97.464766170308451</v>
      </c>
      <c r="AR138" s="85">
        <v>51.394445447336665</v>
      </c>
      <c r="AS138" s="85">
        <v>46.070320722971786</v>
      </c>
      <c r="AT138" s="24">
        <v>74</v>
      </c>
    </row>
    <row r="139" spans="1:46" s="23" customFormat="1" ht="20.25" customHeight="1" x14ac:dyDescent="0.2">
      <c r="A139" s="83"/>
      <c r="B139" s="15" t="s">
        <v>126</v>
      </c>
      <c r="C139" s="16" t="s">
        <v>127</v>
      </c>
      <c r="D139" s="84"/>
      <c r="E139" s="77">
        <f t="shared" ref="E139:T139" si="56">SUM(E140:E142)</f>
        <v>307921.92436323233</v>
      </c>
      <c r="F139" s="77">
        <f t="shared" si="56"/>
        <v>166934.60512934599</v>
      </c>
      <c r="G139" s="77">
        <f t="shared" si="56"/>
        <v>71671.51270229317</v>
      </c>
      <c r="H139" s="77">
        <f t="shared" si="56"/>
        <v>17.698547078759105</v>
      </c>
      <c r="I139" s="77">
        <f t="shared" si="56"/>
        <v>0</v>
      </c>
      <c r="J139" s="77">
        <f t="shared" si="56"/>
        <v>0.34576822429906501</v>
      </c>
      <c r="K139" s="77">
        <f t="shared" si="56"/>
        <v>0</v>
      </c>
      <c r="L139" s="77">
        <f t="shared" si="56"/>
        <v>0</v>
      </c>
      <c r="M139" s="77">
        <f t="shared" si="56"/>
        <v>0</v>
      </c>
      <c r="N139" s="77">
        <f t="shared" si="56"/>
        <v>0</v>
      </c>
      <c r="O139" s="77">
        <f t="shared" si="56"/>
        <v>5.9563940259740003E-2</v>
      </c>
      <c r="P139" s="77">
        <f t="shared" si="56"/>
        <v>141.51166860248622</v>
      </c>
      <c r="Q139" s="77">
        <f t="shared" si="56"/>
        <v>71458.822910125207</v>
      </c>
      <c r="R139" s="77">
        <f t="shared" si="56"/>
        <v>0</v>
      </c>
      <c r="S139" s="77">
        <f t="shared" si="56"/>
        <v>0</v>
      </c>
      <c r="T139" s="77">
        <f t="shared" si="56"/>
        <v>53.07424432215565</v>
      </c>
      <c r="U139" s="17" t="s">
        <v>126</v>
      </c>
      <c r="V139" s="15" t="s">
        <v>126</v>
      </c>
      <c r="W139" s="16" t="s">
        <v>127</v>
      </c>
      <c r="X139" s="86"/>
      <c r="Y139" s="77">
        <f t="shared" ref="Y139:AS139" si="57">SUM(Y140:Y142)</f>
        <v>95263.092427052819</v>
      </c>
      <c r="Z139" s="77">
        <f t="shared" si="57"/>
        <v>0</v>
      </c>
      <c r="AA139" s="77">
        <f t="shared" si="57"/>
        <v>2931.2926097803343</v>
      </c>
      <c r="AB139" s="77">
        <f t="shared" si="57"/>
        <v>0</v>
      </c>
      <c r="AC139" s="77">
        <f t="shared" si="57"/>
        <v>0</v>
      </c>
      <c r="AD139" s="77">
        <f t="shared" si="57"/>
        <v>0</v>
      </c>
      <c r="AE139" s="77">
        <f t="shared" si="57"/>
        <v>18297.389722962071</v>
      </c>
      <c r="AF139" s="77">
        <f t="shared" si="57"/>
        <v>375.55712666617785</v>
      </c>
      <c r="AG139" s="77">
        <f t="shared" si="57"/>
        <v>26040.371887644978</v>
      </c>
      <c r="AH139" s="77">
        <f t="shared" si="57"/>
        <v>0</v>
      </c>
      <c r="AI139" s="77">
        <f t="shared" si="57"/>
        <v>0</v>
      </c>
      <c r="AJ139" s="77">
        <f t="shared" si="57"/>
        <v>37368.550587950755</v>
      </c>
      <c r="AK139" s="77">
        <f t="shared" si="57"/>
        <v>0</v>
      </c>
      <c r="AL139" s="77">
        <f t="shared" si="57"/>
        <v>10102.79929358924</v>
      </c>
      <c r="AM139" s="77">
        <f t="shared" si="57"/>
        <v>147.13119845926073</v>
      </c>
      <c r="AN139" s="77">
        <f t="shared" si="57"/>
        <v>136102.37806306675</v>
      </c>
      <c r="AO139" s="77">
        <f t="shared" si="57"/>
        <v>134835.16389480355</v>
      </c>
      <c r="AP139" s="77">
        <f t="shared" si="57"/>
        <v>1267.2141682632027</v>
      </c>
      <c r="AQ139" s="77">
        <f t="shared" si="57"/>
        <v>4884.9411708196112</v>
      </c>
      <c r="AR139" s="77">
        <f t="shared" si="57"/>
        <v>1751.3432455457555</v>
      </c>
      <c r="AS139" s="77">
        <f t="shared" si="57"/>
        <v>3133.5979252738553</v>
      </c>
      <c r="AT139" s="17" t="s">
        <v>126</v>
      </c>
    </row>
    <row r="140" spans="1:46" s="23" customFormat="1" ht="20.25" customHeight="1" x14ac:dyDescent="0.2">
      <c r="A140" s="83"/>
      <c r="B140" s="23">
        <v>75</v>
      </c>
      <c r="C140" s="19" t="s">
        <v>128</v>
      </c>
      <c r="D140" s="84"/>
      <c r="E140" s="85">
        <f>+F140+AN140+AQ140</f>
        <v>105363.09793732935</v>
      </c>
      <c r="F140" s="85">
        <f>+G140+Y140</f>
        <v>58650.867392781001</v>
      </c>
      <c r="G140" s="85">
        <f>SUM(H140:T140)</f>
        <v>27327.480105323641</v>
      </c>
      <c r="H140" s="85">
        <v>0</v>
      </c>
      <c r="I140" s="85">
        <v>0</v>
      </c>
      <c r="J140" s="85">
        <v>0.34576822429906501</v>
      </c>
      <c r="K140" s="85">
        <v>0</v>
      </c>
      <c r="L140" s="85">
        <v>0</v>
      </c>
      <c r="M140" s="85">
        <v>0</v>
      </c>
      <c r="N140" s="85">
        <v>0</v>
      </c>
      <c r="O140" s="85">
        <v>0</v>
      </c>
      <c r="P140" s="85">
        <v>4.8052386550602497</v>
      </c>
      <c r="Q140" s="85">
        <v>27271.756258482048</v>
      </c>
      <c r="R140" s="85">
        <v>0</v>
      </c>
      <c r="S140" s="85">
        <v>0</v>
      </c>
      <c r="T140" s="85">
        <v>50.572839962233189</v>
      </c>
      <c r="U140" s="24">
        <v>75</v>
      </c>
      <c r="V140" s="23">
        <v>75</v>
      </c>
      <c r="W140" s="19" t="s">
        <v>128</v>
      </c>
      <c r="X140" s="84"/>
      <c r="Y140" s="85">
        <f>SUM(Z140:AM140)</f>
        <v>31323.387287457364</v>
      </c>
      <c r="Z140" s="85">
        <v>0</v>
      </c>
      <c r="AA140" s="85">
        <v>275.37061933960155</v>
      </c>
      <c r="AB140" s="85">
        <v>0</v>
      </c>
      <c r="AC140" s="85">
        <v>0</v>
      </c>
      <c r="AD140" s="85">
        <v>0</v>
      </c>
      <c r="AE140" s="85">
        <v>7515.9876893169394</v>
      </c>
      <c r="AF140" s="85">
        <v>213.69983542991622</v>
      </c>
      <c r="AG140" s="85">
        <v>17341.534780109225</v>
      </c>
      <c r="AH140" s="85">
        <v>0</v>
      </c>
      <c r="AI140" s="85">
        <v>0</v>
      </c>
      <c r="AJ140" s="85">
        <v>5829.6631648024195</v>
      </c>
      <c r="AK140" s="85">
        <v>0</v>
      </c>
      <c r="AL140" s="85">
        <v>0</v>
      </c>
      <c r="AM140" s="85">
        <v>147.13119845926073</v>
      </c>
      <c r="AN140" s="85">
        <f>SUM(AO140:AP140)</f>
        <v>42261.660305326463</v>
      </c>
      <c r="AO140" s="85">
        <v>41906.011197428765</v>
      </c>
      <c r="AP140" s="85">
        <v>355.64910789769783</v>
      </c>
      <c r="AQ140" s="85">
        <f>SUM(AR140:AS140)</f>
        <v>4450.5702392218882</v>
      </c>
      <c r="AR140" s="85">
        <v>1397.0704537455536</v>
      </c>
      <c r="AS140" s="85">
        <v>3053.4997854763342</v>
      </c>
      <c r="AT140" s="24">
        <v>75</v>
      </c>
    </row>
    <row r="141" spans="1:46" s="23" customFormat="1" ht="20.25" customHeight="1" x14ac:dyDescent="0.2">
      <c r="A141" s="83"/>
      <c r="B141" s="23">
        <v>76</v>
      </c>
      <c r="C141" s="19" t="s">
        <v>129</v>
      </c>
      <c r="D141" s="84"/>
      <c r="E141" s="85">
        <f>+F141+AN141+AQ141</f>
        <v>134451.0491931212</v>
      </c>
      <c r="F141" s="85">
        <f>+G141+Y141</f>
        <v>67797.687234147263</v>
      </c>
      <c r="G141" s="85">
        <f>SUM(H141:T141)</f>
        <v>25634.526588700661</v>
      </c>
      <c r="H141" s="85">
        <v>17.698547078759105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5.9563940259740003E-2</v>
      </c>
      <c r="P141" s="85">
        <v>0</v>
      </c>
      <c r="Q141" s="85">
        <v>25614.26707332172</v>
      </c>
      <c r="R141" s="85">
        <v>0</v>
      </c>
      <c r="S141" s="85">
        <v>0</v>
      </c>
      <c r="T141" s="85">
        <v>2.5014043599224598</v>
      </c>
      <c r="U141" s="24">
        <v>76</v>
      </c>
      <c r="V141" s="23">
        <v>76</v>
      </c>
      <c r="W141" s="19" t="s">
        <v>129</v>
      </c>
      <c r="X141" s="84"/>
      <c r="Y141" s="85">
        <f>SUM(Z141:AM141)</f>
        <v>42163.160645446602</v>
      </c>
      <c r="Z141" s="85">
        <v>0</v>
      </c>
      <c r="AA141" s="85">
        <v>2106.217803990181</v>
      </c>
      <c r="AB141" s="85">
        <v>0</v>
      </c>
      <c r="AC141" s="85">
        <v>0</v>
      </c>
      <c r="AD141" s="85">
        <v>0</v>
      </c>
      <c r="AE141" s="85">
        <v>5320.9950309672759</v>
      </c>
      <c r="AF141" s="85">
        <v>90.866904665995193</v>
      </c>
      <c r="AG141" s="85">
        <v>422.37806415913218</v>
      </c>
      <c r="AH141" s="85">
        <v>0</v>
      </c>
      <c r="AI141" s="85">
        <v>0</v>
      </c>
      <c r="AJ141" s="85">
        <v>24119.903548074777</v>
      </c>
      <c r="AK141" s="85">
        <v>0</v>
      </c>
      <c r="AL141" s="85">
        <v>10102.79929358924</v>
      </c>
      <c r="AM141" s="85">
        <v>0</v>
      </c>
      <c r="AN141" s="85">
        <f>SUM(AO141:AP141)</f>
        <v>66545.32975856321</v>
      </c>
      <c r="AO141" s="85">
        <v>65836.818782889313</v>
      </c>
      <c r="AP141" s="85">
        <v>708.51097567389661</v>
      </c>
      <c r="AQ141" s="85">
        <f>SUM(AR141:AS141)</f>
        <v>108.03220041074179</v>
      </c>
      <c r="AR141" s="85">
        <v>54.115599887181595</v>
      </c>
      <c r="AS141" s="85">
        <v>53.916600523560199</v>
      </c>
      <c r="AT141" s="24">
        <v>76</v>
      </c>
    </row>
    <row r="142" spans="1:46" s="82" customFormat="1" ht="20.25" customHeight="1" x14ac:dyDescent="0.2">
      <c r="A142" s="9"/>
      <c r="B142" s="23">
        <v>77</v>
      </c>
      <c r="C142" s="19" t="s">
        <v>130</v>
      </c>
      <c r="D142" s="79"/>
      <c r="E142" s="85">
        <f>+F142+AN142+AQ142</f>
        <v>68107.77723278178</v>
      </c>
      <c r="F142" s="85">
        <f>+G142+Y142</f>
        <v>40486.050502417726</v>
      </c>
      <c r="G142" s="85">
        <f>SUM(H142:T142)</f>
        <v>18709.506008268872</v>
      </c>
      <c r="H142" s="85">
        <v>0</v>
      </c>
      <c r="I142" s="85">
        <v>0</v>
      </c>
      <c r="J142" s="85">
        <v>0</v>
      </c>
      <c r="K142" s="85">
        <v>0</v>
      </c>
      <c r="L142" s="85">
        <v>0</v>
      </c>
      <c r="M142" s="85">
        <v>0</v>
      </c>
      <c r="N142" s="85">
        <v>0</v>
      </c>
      <c r="O142" s="85">
        <v>0</v>
      </c>
      <c r="P142" s="85">
        <v>136.70642994742599</v>
      </c>
      <c r="Q142" s="85">
        <v>18572.799578321446</v>
      </c>
      <c r="R142" s="85">
        <v>0</v>
      </c>
      <c r="S142" s="85">
        <v>0</v>
      </c>
      <c r="T142" s="85">
        <v>0</v>
      </c>
      <c r="U142" s="24">
        <v>77</v>
      </c>
      <c r="V142" s="23">
        <v>77</v>
      </c>
      <c r="W142" s="19" t="s">
        <v>130</v>
      </c>
      <c r="X142" s="81"/>
      <c r="Y142" s="85">
        <f>SUM(Z142:AM142)</f>
        <v>21776.544494148853</v>
      </c>
      <c r="Z142" s="85">
        <v>0</v>
      </c>
      <c r="AA142" s="85">
        <v>549.7041864505519</v>
      </c>
      <c r="AB142" s="85">
        <v>0</v>
      </c>
      <c r="AC142" s="85">
        <v>0</v>
      </c>
      <c r="AD142" s="85">
        <v>0</v>
      </c>
      <c r="AE142" s="85">
        <v>5460.4070026778572</v>
      </c>
      <c r="AF142" s="85">
        <v>70.990386570266423</v>
      </c>
      <c r="AG142" s="85">
        <v>8276.4590433766225</v>
      </c>
      <c r="AH142" s="85">
        <v>0</v>
      </c>
      <c r="AI142" s="85">
        <v>0</v>
      </c>
      <c r="AJ142" s="85">
        <v>7418.9838750735553</v>
      </c>
      <c r="AK142" s="85">
        <v>0</v>
      </c>
      <c r="AL142" s="85">
        <v>0</v>
      </c>
      <c r="AM142" s="85">
        <v>0</v>
      </c>
      <c r="AN142" s="85">
        <f>SUM(AO142:AP142)</f>
        <v>27295.387999177066</v>
      </c>
      <c r="AO142" s="85">
        <v>27092.333914485458</v>
      </c>
      <c r="AP142" s="85">
        <v>203.0540846916083</v>
      </c>
      <c r="AQ142" s="85">
        <f>SUM(AR142:AS142)</f>
        <v>326.33873118698114</v>
      </c>
      <c r="AR142" s="85">
        <v>300.15719191302043</v>
      </c>
      <c r="AS142" s="85">
        <v>26.181539273960698</v>
      </c>
      <c r="AT142" s="24">
        <v>77</v>
      </c>
    </row>
    <row r="143" spans="1:46" s="23" customFormat="1" ht="20.25" customHeight="1" x14ac:dyDescent="0.2">
      <c r="A143" s="83"/>
      <c r="B143" s="15" t="s">
        <v>131</v>
      </c>
      <c r="C143" s="16" t="s">
        <v>132</v>
      </c>
      <c r="D143" s="84"/>
      <c r="E143" s="77">
        <f t="shared" ref="E143:T143" si="58">SUM(E144:E146)</f>
        <v>200613.9324650885</v>
      </c>
      <c r="F143" s="77">
        <f t="shared" si="58"/>
        <v>101915.0268987036</v>
      </c>
      <c r="G143" s="77">
        <f t="shared" si="58"/>
        <v>47147.031508766835</v>
      </c>
      <c r="H143" s="77">
        <f t="shared" si="58"/>
        <v>0</v>
      </c>
      <c r="I143" s="77">
        <f t="shared" si="58"/>
        <v>0</v>
      </c>
      <c r="J143" s="77">
        <f t="shared" si="58"/>
        <v>0</v>
      </c>
      <c r="K143" s="77">
        <f t="shared" si="58"/>
        <v>0</v>
      </c>
      <c r="L143" s="77">
        <f t="shared" si="58"/>
        <v>0</v>
      </c>
      <c r="M143" s="77">
        <f t="shared" si="58"/>
        <v>0</v>
      </c>
      <c r="N143" s="77">
        <f t="shared" si="58"/>
        <v>0</v>
      </c>
      <c r="O143" s="77">
        <f t="shared" si="58"/>
        <v>65.770435891041444</v>
      </c>
      <c r="P143" s="77">
        <f t="shared" si="58"/>
        <v>146.33761052558484</v>
      </c>
      <c r="Q143" s="77">
        <f t="shared" si="58"/>
        <v>45336.577503231194</v>
      </c>
      <c r="R143" s="77">
        <f t="shared" si="58"/>
        <v>64.939782651999991</v>
      </c>
      <c r="S143" s="77">
        <f t="shared" si="58"/>
        <v>0</v>
      </c>
      <c r="T143" s="77">
        <f t="shared" si="58"/>
        <v>1533.4061764670191</v>
      </c>
      <c r="U143" s="17" t="s">
        <v>131</v>
      </c>
      <c r="V143" s="15" t="s">
        <v>131</v>
      </c>
      <c r="W143" s="16" t="s">
        <v>132</v>
      </c>
      <c r="X143" s="86"/>
      <c r="Y143" s="77">
        <f t="shared" ref="Y143:AS143" si="59">SUM(Y144:Y146)</f>
        <v>54767.995389936768</v>
      </c>
      <c r="Z143" s="77">
        <f t="shared" si="59"/>
        <v>0</v>
      </c>
      <c r="AA143" s="77">
        <f t="shared" si="59"/>
        <v>2338.7745160121767</v>
      </c>
      <c r="AB143" s="77">
        <f t="shared" si="59"/>
        <v>0</v>
      </c>
      <c r="AC143" s="77">
        <f t="shared" si="59"/>
        <v>0</v>
      </c>
      <c r="AD143" s="77">
        <f t="shared" si="59"/>
        <v>0</v>
      </c>
      <c r="AE143" s="77">
        <f t="shared" si="59"/>
        <v>18472.667503330606</v>
      </c>
      <c r="AF143" s="77">
        <f t="shared" si="59"/>
        <v>2417.2835597469575</v>
      </c>
      <c r="AG143" s="77">
        <f t="shared" si="59"/>
        <v>22031.630661340376</v>
      </c>
      <c r="AH143" s="77">
        <f t="shared" si="59"/>
        <v>89.799023805506096</v>
      </c>
      <c r="AI143" s="77">
        <f t="shared" si="59"/>
        <v>0</v>
      </c>
      <c r="AJ143" s="77">
        <f t="shared" si="59"/>
        <v>9076.8013945617276</v>
      </c>
      <c r="AK143" s="77">
        <f t="shared" si="59"/>
        <v>0</v>
      </c>
      <c r="AL143" s="77">
        <f t="shared" si="59"/>
        <v>0</v>
      </c>
      <c r="AM143" s="77">
        <f t="shared" si="59"/>
        <v>341.03873113942007</v>
      </c>
      <c r="AN143" s="77">
        <f t="shared" si="59"/>
        <v>95859.675747849877</v>
      </c>
      <c r="AO143" s="77">
        <f t="shared" si="59"/>
        <v>94974.371809496719</v>
      </c>
      <c r="AP143" s="77">
        <f t="shared" si="59"/>
        <v>885.30393835316863</v>
      </c>
      <c r="AQ143" s="77">
        <f t="shared" si="59"/>
        <v>2839.2298185349987</v>
      </c>
      <c r="AR143" s="77">
        <f t="shared" si="59"/>
        <v>1957.9184205043207</v>
      </c>
      <c r="AS143" s="77">
        <f t="shared" si="59"/>
        <v>881.31139803067799</v>
      </c>
      <c r="AT143" s="17" t="s">
        <v>131</v>
      </c>
    </row>
    <row r="144" spans="1:46" s="23" customFormat="1" ht="20.25" customHeight="1" x14ac:dyDescent="0.2">
      <c r="A144" s="83"/>
      <c r="B144" s="23">
        <v>78</v>
      </c>
      <c r="C144" s="19" t="s">
        <v>133</v>
      </c>
      <c r="D144" s="84"/>
      <c r="E144" s="85">
        <f>+F144+AN144+AQ144</f>
        <v>80192.016088166798</v>
      </c>
      <c r="F144" s="85">
        <f>+G144+Y144</f>
        <v>59709.703645078444</v>
      </c>
      <c r="G144" s="85">
        <f>SUM(H144:T144)</f>
        <v>26367.535215876916</v>
      </c>
      <c r="H144" s="85">
        <v>0</v>
      </c>
      <c r="I144" s="85">
        <v>0</v>
      </c>
      <c r="J144" s="85">
        <v>0</v>
      </c>
      <c r="K144" s="85">
        <v>0</v>
      </c>
      <c r="L144" s="85">
        <v>0</v>
      </c>
      <c r="M144" s="85">
        <v>0</v>
      </c>
      <c r="N144" s="85">
        <v>0</v>
      </c>
      <c r="O144" s="85">
        <v>65.671743227952078</v>
      </c>
      <c r="P144" s="85">
        <v>146.33761052558484</v>
      </c>
      <c r="Q144" s="85">
        <v>25016.771279192195</v>
      </c>
      <c r="R144" s="85">
        <v>64.939782651999991</v>
      </c>
      <c r="S144" s="85">
        <v>0</v>
      </c>
      <c r="T144" s="85">
        <v>1073.814800279187</v>
      </c>
      <c r="U144" s="24">
        <v>78</v>
      </c>
      <c r="V144" s="23">
        <v>78</v>
      </c>
      <c r="W144" s="19" t="s">
        <v>133</v>
      </c>
      <c r="X144" s="84"/>
      <c r="Y144" s="85">
        <f>SUM(Z144:AM144)</f>
        <v>33342.168429201527</v>
      </c>
      <c r="Z144" s="85">
        <v>0</v>
      </c>
      <c r="AA144" s="85">
        <v>907.35531242658783</v>
      </c>
      <c r="AB144" s="85">
        <v>0</v>
      </c>
      <c r="AC144" s="85">
        <v>0</v>
      </c>
      <c r="AD144" s="85">
        <v>0</v>
      </c>
      <c r="AE144" s="85">
        <v>9126.4766750825693</v>
      </c>
      <c r="AF144" s="85">
        <v>292.7551790460227</v>
      </c>
      <c r="AG144" s="85">
        <v>16475.098549174181</v>
      </c>
      <c r="AH144" s="85">
        <v>88.810571420894703</v>
      </c>
      <c r="AI144" s="85">
        <v>0</v>
      </c>
      <c r="AJ144" s="85">
        <v>6110.8574168283003</v>
      </c>
      <c r="AK144" s="85">
        <v>0</v>
      </c>
      <c r="AL144" s="85">
        <v>0</v>
      </c>
      <c r="AM144" s="85">
        <v>340.81472522297867</v>
      </c>
      <c r="AN144" s="85">
        <f>SUM(AO144:AP144)</f>
        <v>18774.303248494358</v>
      </c>
      <c r="AO144" s="85">
        <v>18389.783925732761</v>
      </c>
      <c r="AP144" s="85">
        <v>384.51932276159641</v>
      </c>
      <c r="AQ144" s="85">
        <f>SUM(AR144:AS144)</f>
        <v>1708.0091945939885</v>
      </c>
      <c r="AR144" s="85">
        <v>1372.8948447192549</v>
      </c>
      <c r="AS144" s="85">
        <v>335.11434987473353</v>
      </c>
      <c r="AT144" s="24">
        <v>78</v>
      </c>
    </row>
    <row r="145" spans="1:46" s="82" customFormat="1" ht="20.25" customHeight="1" x14ac:dyDescent="0.2">
      <c r="A145" s="9"/>
      <c r="B145" s="23">
        <v>79</v>
      </c>
      <c r="C145" s="19" t="s">
        <v>134</v>
      </c>
      <c r="D145" s="79"/>
      <c r="E145" s="85">
        <f>+F145+AN145+AQ145</f>
        <v>16788.558111627663</v>
      </c>
      <c r="F145" s="85">
        <f>+G145+Y145</f>
        <v>7569.2863044605092</v>
      </c>
      <c r="G145" s="85">
        <f>SUM(H145:T145)</f>
        <v>3263.5626715131225</v>
      </c>
      <c r="H145" s="85">
        <v>0</v>
      </c>
      <c r="I145" s="85">
        <v>0</v>
      </c>
      <c r="J145" s="85">
        <v>0</v>
      </c>
      <c r="K145" s="85">
        <v>0</v>
      </c>
      <c r="L145" s="85">
        <v>0</v>
      </c>
      <c r="M145" s="85">
        <v>0</v>
      </c>
      <c r="N145" s="85">
        <v>0</v>
      </c>
      <c r="O145" s="85">
        <v>0</v>
      </c>
      <c r="P145" s="85">
        <v>0</v>
      </c>
      <c r="Q145" s="85">
        <v>3263.5626715131225</v>
      </c>
      <c r="R145" s="85">
        <v>0</v>
      </c>
      <c r="S145" s="85">
        <v>0</v>
      </c>
      <c r="T145" s="85">
        <v>0</v>
      </c>
      <c r="U145" s="24">
        <v>79</v>
      </c>
      <c r="V145" s="23">
        <v>79</v>
      </c>
      <c r="W145" s="19" t="s">
        <v>134</v>
      </c>
      <c r="X145" s="81"/>
      <c r="Y145" s="85">
        <f>SUM(Z145:AM145)</f>
        <v>4305.7236329473862</v>
      </c>
      <c r="Z145" s="85">
        <v>0</v>
      </c>
      <c r="AA145" s="85">
        <v>397.50106504659726</v>
      </c>
      <c r="AB145" s="85">
        <v>0</v>
      </c>
      <c r="AC145" s="85">
        <v>0</v>
      </c>
      <c r="AD145" s="85">
        <v>0</v>
      </c>
      <c r="AE145" s="85">
        <v>3295.1908546315294</v>
      </c>
      <c r="AF145" s="85">
        <v>45.528355821682219</v>
      </c>
      <c r="AG145" s="85">
        <v>48.702670800640277</v>
      </c>
      <c r="AH145" s="85">
        <v>0</v>
      </c>
      <c r="AI145" s="85">
        <v>0</v>
      </c>
      <c r="AJ145" s="85">
        <v>518.68891267046331</v>
      </c>
      <c r="AK145" s="85">
        <v>0</v>
      </c>
      <c r="AL145" s="85">
        <v>0</v>
      </c>
      <c r="AM145" s="85">
        <v>0.11177397647370008</v>
      </c>
      <c r="AN145" s="85">
        <f>SUM(AO145:AP145)</f>
        <v>9144.3008526790218</v>
      </c>
      <c r="AO145" s="85">
        <v>9113.808205427591</v>
      </c>
      <c r="AP145" s="85">
        <v>30.492647251430753</v>
      </c>
      <c r="AQ145" s="85">
        <f>SUM(AR145:AS145)</f>
        <v>74.970954488128825</v>
      </c>
      <c r="AR145" s="85">
        <v>6.841950980007752</v>
      </c>
      <c r="AS145" s="85">
        <v>68.129003508121073</v>
      </c>
      <c r="AT145" s="24">
        <v>79</v>
      </c>
    </row>
    <row r="146" spans="1:46" s="23" customFormat="1" ht="20.25" customHeight="1" x14ac:dyDescent="0.2">
      <c r="A146" s="83"/>
      <c r="B146" s="23">
        <v>80</v>
      </c>
      <c r="C146" s="19" t="s">
        <v>135</v>
      </c>
      <c r="D146" s="84"/>
      <c r="E146" s="85">
        <f>+F146+AN146+AQ146</f>
        <v>103633.35826529402</v>
      </c>
      <c r="F146" s="85">
        <f>+G146+Y146</f>
        <v>34636.036949164642</v>
      </c>
      <c r="G146" s="85">
        <f>SUM(H146:T146)</f>
        <v>17515.933621376797</v>
      </c>
      <c r="H146" s="85">
        <v>0</v>
      </c>
      <c r="I146" s="85">
        <v>0</v>
      </c>
      <c r="J146" s="85">
        <v>0</v>
      </c>
      <c r="K146" s="85">
        <v>0</v>
      </c>
      <c r="L146" s="85">
        <v>0</v>
      </c>
      <c r="M146" s="85">
        <v>0</v>
      </c>
      <c r="N146" s="85">
        <v>0</v>
      </c>
      <c r="O146" s="85">
        <v>9.8692663089359367E-2</v>
      </c>
      <c r="P146" s="85">
        <v>0</v>
      </c>
      <c r="Q146" s="85">
        <v>17056.243552525873</v>
      </c>
      <c r="R146" s="85">
        <v>0</v>
      </c>
      <c r="S146" s="85">
        <v>0</v>
      </c>
      <c r="T146" s="85">
        <v>459.591376187832</v>
      </c>
      <c r="U146" s="24">
        <v>80</v>
      </c>
      <c r="V146" s="23">
        <v>80</v>
      </c>
      <c r="W146" s="19" t="s">
        <v>135</v>
      </c>
      <c r="X146" s="84"/>
      <c r="Y146" s="85">
        <f>SUM(Z146:AM146)</f>
        <v>17120.103327787849</v>
      </c>
      <c r="Z146" s="85">
        <v>0</v>
      </c>
      <c r="AA146" s="85">
        <v>1033.9181385389918</v>
      </c>
      <c r="AB146" s="85">
        <v>0</v>
      </c>
      <c r="AC146" s="85">
        <v>0</v>
      </c>
      <c r="AD146" s="85">
        <v>0</v>
      </c>
      <c r="AE146" s="85">
        <v>6050.9999736165055</v>
      </c>
      <c r="AF146" s="85">
        <v>2079.0000248792526</v>
      </c>
      <c r="AG146" s="85">
        <v>5507.8294413655522</v>
      </c>
      <c r="AH146" s="85">
        <v>0.98845238461139096</v>
      </c>
      <c r="AI146" s="85">
        <v>0</v>
      </c>
      <c r="AJ146" s="85">
        <v>2447.2550650629637</v>
      </c>
      <c r="AK146" s="85">
        <v>0</v>
      </c>
      <c r="AL146" s="85">
        <v>0</v>
      </c>
      <c r="AM146" s="85">
        <v>0.11223193996765382</v>
      </c>
      <c r="AN146" s="85">
        <f>SUM(AO146:AP146)</f>
        <v>67941.071646676501</v>
      </c>
      <c r="AO146" s="85">
        <v>67470.779678336359</v>
      </c>
      <c r="AP146" s="85">
        <v>470.29196834014147</v>
      </c>
      <c r="AQ146" s="85">
        <f>SUM(AR146:AS146)</f>
        <v>1056.2496694528813</v>
      </c>
      <c r="AR146" s="85">
        <v>578.18162480505805</v>
      </c>
      <c r="AS146" s="85">
        <v>478.06804464782334</v>
      </c>
      <c r="AT146" s="24">
        <v>80</v>
      </c>
    </row>
    <row r="147" spans="1:46" s="23" customFormat="1" ht="20.25" customHeight="1" x14ac:dyDescent="0.2">
      <c r="A147" s="83"/>
      <c r="B147" s="15" t="s">
        <v>136</v>
      </c>
      <c r="C147" s="16" t="s">
        <v>137</v>
      </c>
      <c r="D147" s="84"/>
      <c r="E147" s="93">
        <f t="shared" ref="E147:T147" si="60">SUM(E148:E149)</f>
        <v>203810.75741027744</v>
      </c>
      <c r="F147" s="93">
        <f t="shared" si="60"/>
        <v>91949.337761690083</v>
      </c>
      <c r="G147" s="93">
        <f t="shared" si="60"/>
        <v>59950.77228152637</v>
      </c>
      <c r="H147" s="93">
        <f t="shared" si="60"/>
        <v>0</v>
      </c>
      <c r="I147" s="93">
        <f t="shared" si="60"/>
        <v>0.32888038028846101</v>
      </c>
      <c r="J147" s="93">
        <f t="shared" si="60"/>
        <v>0</v>
      </c>
      <c r="K147" s="93">
        <f t="shared" si="60"/>
        <v>0</v>
      </c>
      <c r="L147" s="93">
        <f t="shared" si="60"/>
        <v>0</v>
      </c>
      <c r="M147" s="93">
        <f t="shared" si="60"/>
        <v>0</v>
      </c>
      <c r="N147" s="93">
        <f t="shared" si="60"/>
        <v>0</v>
      </c>
      <c r="O147" s="93">
        <f t="shared" si="60"/>
        <v>0</v>
      </c>
      <c r="P147" s="93">
        <f t="shared" si="60"/>
        <v>0.58239785241548803</v>
      </c>
      <c r="Q147" s="93">
        <f t="shared" si="60"/>
        <v>59901.018204198772</v>
      </c>
      <c r="R147" s="93">
        <f t="shared" si="60"/>
        <v>0</v>
      </c>
      <c r="S147" s="93">
        <f t="shared" si="60"/>
        <v>0</v>
      </c>
      <c r="T147" s="93">
        <f t="shared" si="60"/>
        <v>48.842799094892278</v>
      </c>
      <c r="U147" s="17" t="s">
        <v>136</v>
      </c>
      <c r="V147" s="15" t="s">
        <v>136</v>
      </c>
      <c r="W147" s="16" t="s">
        <v>137</v>
      </c>
      <c r="X147" s="86"/>
      <c r="Y147" s="93">
        <f t="shared" ref="Y147:AS147" si="61">SUM(Y148:Y149)</f>
        <v>31998.565480163717</v>
      </c>
      <c r="Z147" s="93">
        <f t="shared" si="61"/>
        <v>0</v>
      </c>
      <c r="AA147" s="93">
        <f t="shared" si="61"/>
        <v>2320.3623180627537</v>
      </c>
      <c r="AB147" s="93">
        <f t="shared" si="61"/>
        <v>0</v>
      </c>
      <c r="AC147" s="93">
        <f t="shared" si="61"/>
        <v>0</v>
      </c>
      <c r="AD147" s="93">
        <f t="shared" si="61"/>
        <v>0</v>
      </c>
      <c r="AE147" s="93">
        <f t="shared" si="61"/>
        <v>10001.431939554237</v>
      </c>
      <c r="AF147" s="93">
        <f t="shared" si="61"/>
        <v>926.23203047301115</v>
      </c>
      <c r="AG147" s="93">
        <f t="shared" si="61"/>
        <v>14181.044832770378</v>
      </c>
      <c r="AH147" s="93">
        <f t="shared" si="61"/>
        <v>0</v>
      </c>
      <c r="AI147" s="93">
        <f t="shared" si="61"/>
        <v>0</v>
      </c>
      <c r="AJ147" s="93">
        <f t="shared" si="61"/>
        <v>4567.6820194891643</v>
      </c>
      <c r="AK147" s="93">
        <f t="shared" si="61"/>
        <v>0</v>
      </c>
      <c r="AL147" s="93">
        <f t="shared" si="61"/>
        <v>0</v>
      </c>
      <c r="AM147" s="93">
        <f t="shared" si="61"/>
        <v>1.812339814172812</v>
      </c>
      <c r="AN147" s="93">
        <f t="shared" si="61"/>
        <v>111531.41055726899</v>
      </c>
      <c r="AO147" s="93">
        <f t="shared" si="61"/>
        <v>108504.11857637005</v>
      </c>
      <c r="AP147" s="93">
        <f t="shared" si="61"/>
        <v>3027.2919808989391</v>
      </c>
      <c r="AQ147" s="93">
        <f t="shared" si="61"/>
        <v>330.00909131836227</v>
      </c>
      <c r="AR147" s="93">
        <f t="shared" si="61"/>
        <v>32.334611571972424</v>
      </c>
      <c r="AS147" s="93">
        <f t="shared" si="61"/>
        <v>297.67447974638981</v>
      </c>
      <c r="AT147" s="17" t="s">
        <v>136</v>
      </c>
    </row>
    <row r="148" spans="1:46" s="82" customFormat="1" ht="20.25" customHeight="1" x14ac:dyDescent="0.2">
      <c r="A148" s="9"/>
      <c r="B148" s="23">
        <v>81</v>
      </c>
      <c r="C148" s="19" t="s">
        <v>138</v>
      </c>
      <c r="D148" s="79"/>
      <c r="E148" s="85">
        <f>+F148+AN148+AQ148</f>
        <v>144963.35481765869</v>
      </c>
      <c r="F148" s="85">
        <f>+G148+Y148</f>
        <v>63968.569990050775</v>
      </c>
      <c r="G148" s="85">
        <f>SUM(H148:T148)</f>
        <v>48079.205967230562</v>
      </c>
      <c r="H148" s="85">
        <v>0</v>
      </c>
      <c r="I148" s="85">
        <v>0.32888038028846101</v>
      </c>
      <c r="J148" s="85">
        <v>0</v>
      </c>
      <c r="K148" s="85">
        <v>0</v>
      </c>
      <c r="L148" s="85">
        <v>0</v>
      </c>
      <c r="M148" s="85">
        <v>0</v>
      </c>
      <c r="N148" s="85">
        <v>0</v>
      </c>
      <c r="O148" s="85">
        <v>0</v>
      </c>
      <c r="P148" s="85">
        <v>0.58239785241548803</v>
      </c>
      <c r="Q148" s="85">
        <v>48049.803343282321</v>
      </c>
      <c r="R148" s="85">
        <v>0</v>
      </c>
      <c r="S148" s="85">
        <v>0</v>
      </c>
      <c r="T148" s="85">
        <v>28.491345715534418</v>
      </c>
      <c r="U148" s="24">
        <v>81</v>
      </c>
      <c r="V148" s="23">
        <v>81</v>
      </c>
      <c r="W148" s="19" t="s">
        <v>138</v>
      </c>
      <c r="X148" s="81"/>
      <c r="Y148" s="85">
        <f>SUM(Z148:AM148)</f>
        <v>15889.364022820215</v>
      </c>
      <c r="Z148" s="85">
        <v>0</v>
      </c>
      <c r="AA148" s="85">
        <v>131.07505116527969</v>
      </c>
      <c r="AB148" s="85">
        <v>0</v>
      </c>
      <c r="AC148" s="85">
        <v>0</v>
      </c>
      <c r="AD148" s="85">
        <v>0</v>
      </c>
      <c r="AE148" s="85">
        <v>5500.7884463744704</v>
      </c>
      <c r="AF148" s="85">
        <v>126.2742816980725</v>
      </c>
      <c r="AG148" s="85">
        <v>6911.4255926217429</v>
      </c>
      <c r="AH148" s="85">
        <v>0</v>
      </c>
      <c r="AI148" s="85">
        <v>0</v>
      </c>
      <c r="AJ148" s="85">
        <v>3218.1014958696169</v>
      </c>
      <c r="AK148" s="85">
        <v>0</v>
      </c>
      <c r="AL148" s="85">
        <v>0</v>
      </c>
      <c r="AM148" s="85">
        <v>1.6991550910325286</v>
      </c>
      <c r="AN148" s="85">
        <f>SUM(AO148:AP148)</f>
        <v>80826.725226209062</v>
      </c>
      <c r="AO148" s="85">
        <v>78308.503561488367</v>
      </c>
      <c r="AP148" s="85">
        <v>2518.2216647206951</v>
      </c>
      <c r="AQ148" s="85">
        <f>SUM(AR148:AS148)</f>
        <v>168.05960139885786</v>
      </c>
      <c r="AR148" s="85">
        <v>26.267343148979638</v>
      </c>
      <c r="AS148" s="85">
        <v>141.79225824987822</v>
      </c>
      <c r="AT148" s="24">
        <v>81</v>
      </c>
    </row>
    <row r="149" spans="1:46" s="23" customFormat="1" ht="20.25" customHeight="1" x14ac:dyDescent="0.2">
      <c r="A149" s="83"/>
      <c r="B149" s="23">
        <v>82</v>
      </c>
      <c r="C149" s="19" t="s">
        <v>139</v>
      </c>
      <c r="D149" s="84"/>
      <c r="E149" s="85">
        <f>+F149+AN149+AQ149</f>
        <v>58847.402592618739</v>
      </c>
      <c r="F149" s="85">
        <f>+G149+Y149</f>
        <v>27980.767771639308</v>
      </c>
      <c r="G149" s="85">
        <f>SUM(H149:T149)</f>
        <v>11871.566314295806</v>
      </c>
      <c r="H149" s="85">
        <v>0</v>
      </c>
      <c r="I149" s="85">
        <v>0</v>
      </c>
      <c r="J149" s="85">
        <v>0</v>
      </c>
      <c r="K149" s="85">
        <v>0</v>
      </c>
      <c r="L149" s="85">
        <v>0</v>
      </c>
      <c r="M149" s="85">
        <v>0</v>
      </c>
      <c r="N149" s="85">
        <v>0</v>
      </c>
      <c r="O149" s="85">
        <v>0</v>
      </c>
      <c r="P149" s="85">
        <v>0</v>
      </c>
      <c r="Q149" s="85">
        <v>11851.214860916447</v>
      </c>
      <c r="R149" s="85">
        <v>0</v>
      </c>
      <c r="S149" s="85">
        <v>0</v>
      </c>
      <c r="T149" s="85">
        <v>20.35145337935786</v>
      </c>
      <c r="U149" s="24">
        <v>82</v>
      </c>
      <c r="V149" s="23">
        <v>82</v>
      </c>
      <c r="W149" s="19" t="s">
        <v>139</v>
      </c>
      <c r="X149" s="84"/>
      <c r="Y149" s="85">
        <f>SUM(Z149:AM149)</f>
        <v>16109.201457343503</v>
      </c>
      <c r="Z149" s="85">
        <v>0</v>
      </c>
      <c r="AA149" s="85">
        <v>2189.2872668974742</v>
      </c>
      <c r="AB149" s="85">
        <v>0</v>
      </c>
      <c r="AC149" s="85">
        <v>0</v>
      </c>
      <c r="AD149" s="85">
        <v>0</v>
      </c>
      <c r="AE149" s="85">
        <v>4500.6434931797658</v>
      </c>
      <c r="AF149" s="85">
        <v>799.95774877493864</v>
      </c>
      <c r="AG149" s="85">
        <v>7269.6192401486351</v>
      </c>
      <c r="AH149" s="85">
        <v>0</v>
      </c>
      <c r="AI149" s="85">
        <v>0</v>
      </c>
      <c r="AJ149" s="85">
        <v>1349.5805236195476</v>
      </c>
      <c r="AK149" s="85">
        <v>0</v>
      </c>
      <c r="AL149" s="85">
        <v>0</v>
      </c>
      <c r="AM149" s="85">
        <v>0.11318472314028344</v>
      </c>
      <c r="AN149" s="85">
        <f>SUM(AO149:AP149)</f>
        <v>30704.685331059929</v>
      </c>
      <c r="AO149" s="85">
        <v>30195.615014881685</v>
      </c>
      <c r="AP149" s="85">
        <v>509.07031617824396</v>
      </c>
      <c r="AQ149" s="85">
        <f>SUM(AR149:AS149)</f>
        <v>161.9494899195044</v>
      </c>
      <c r="AR149" s="85">
        <v>6.0672684229927842</v>
      </c>
      <c r="AS149" s="85">
        <v>155.88222149651162</v>
      </c>
      <c r="AT149" s="24">
        <v>82</v>
      </c>
    </row>
    <row r="150" spans="1:46" s="23" customFormat="1" ht="20.25" customHeight="1" x14ac:dyDescent="0.2">
      <c r="A150" s="83"/>
      <c r="B150" s="15" t="s">
        <v>140</v>
      </c>
      <c r="C150" s="16" t="s">
        <v>141</v>
      </c>
      <c r="D150" s="84"/>
      <c r="E150" s="77">
        <f t="shared" ref="E150:T150" si="62">SUM(E151:E153)</f>
        <v>296995.01224848162</v>
      </c>
      <c r="F150" s="77">
        <f t="shared" si="62"/>
        <v>141880.16103159206</v>
      </c>
      <c r="G150" s="77">
        <f t="shared" si="62"/>
        <v>68482.836832107205</v>
      </c>
      <c r="H150" s="77">
        <f t="shared" si="62"/>
        <v>0</v>
      </c>
      <c r="I150" s="77">
        <f t="shared" si="62"/>
        <v>0</v>
      </c>
      <c r="J150" s="77">
        <f t="shared" si="62"/>
        <v>0</v>
      </c>
      <c r="K150" s="77">
        <f t="shared" si="62"/>
        <v>0</v>
      </c>
      <c r="L150" s="77">
        <f t="shared" si="62"/>
        <v>0</v>
      </c>
      <c r="M150" s="77">
        <f t="shared" si="62"/>
        <v>0</v>
      </c>
      <c r="N150" s="77">
        <f t="shared" si="62"/>
        <v>0</v>
      </c>
      <c r="O150" s="77">
        <f t="shared" si="62"/>
        <v>0.71251497779713913</v>
      </c>
      <c r="P150" s="77">
        <f t="shared" si="62"/>
        <v>57.660659515888902</v>
      </c>
      <c r="Q150" s="77">
        <f t="shared" si="62"/>
        <v>68224.15683184925</v>
      </c>
      <c r="R150" s="77">
        <f t="shared" si="62"/>
        <v>0</v>
      </c>
      <c r="S150" s="77">
        <f t="shared" si="62"/>
        <v>0</v>
      </c>
      <c r="T150" s="77">
        <f t="shared" si="62"/>
        <v>200.30682576426921</v>
      </c>
      <c r="U150" s="17" t="s">
        <v>140</v>
      </c>
      <c r="V150" s="15" t="s">
        <v>140</v>
      </c>
      <c r="W150" s="16" t="s">
        <v>141</v>
      </c>
      <c r="X150" s="86"/>
      <c r="Y150" s="77">
        <f t="shared" ref="Y150:AS150" si="63">SUM(Y151:Y153)</f>
        <v>73397.324199484836</v>
      </c>
      <c r="Z150" s="77">
        <f t="shared" si="63"/>
        <v>0</v>
      </c>
      <c r="AA150" s="77">
        <f t="shared" si="63"/>
        <v>2823.4596925730102</v>
      </c>
      <c r="AB150" s="77">
        <f t="shared" si="63"/>
        <v>3.7234968495514602</v>
      </c>
      <c r="AC150" s="77">
        <f t="shared" si="63"/>
        <v>0</v>
      </c>
      <c r="AD150" s="77">
        <f t="shared" si="63"/>
        <v>0</v>
      </c>
      <c r="AE150" s="77">
        <f t="shared" si="63"/>
        <v>20815.768276482835</v>
      </c>
      <c r="AF150" s="77">
        <f t="shared" si="63"/>
        <v>804.74458591716689</v>
      </c>
      <c r="AG150" s="77">
        <f t="shared" si="63"/>
        <v>26051.849269253857</v>
      </c>
      <c r="AH150" s="77">
        <f t="shared" si="63"/>
        <v>3.5953804358132703E-2</v>
      </c>
      <c r="AI150" s="77">
        <f t="shared" si="63"/>
        <v>0</v>
      </c>
      <c r="AJ150" s="77">
        <f t="shared" si="63"/>
        <v>22896.385104103028</v>
      </c>
      <c r="AK150" s="77">
        <f t="shared" si="63"/>
        <v>0</v>
      </c>
      <c r="AL150" s="77">
        <f t="shared" si="63"/>
        <v>0</v>
      </c>
      <c r="AM150" s="77">
        <f t="shared" si="63"/>
        <v>1.3578205010439879</v>
      </c>
      <c r="AN150" s="77">
        <f t="shared" si="63"/>
        <v>153174.31667928759</v>
      </c>
      <c r="AO150" s="77">
        <f t="shared" si="63"/>
        <v>151246.33343400701</v>
      </c>
      <c r="AP150" s="77">
        <f t="shared" si="63"/>
        <v>1927.9832452805936</v>
      </c>
      <c r="AQ150" s="77">
        <f t="shared" si="63"/>
        <v>1940.5345376020086</v>
      </c>
      <c r="AR150" s="77">
        <f t="shared" si="63"/>
        <v>1023.2739964576879</v>
      </c>
      <c r="AS150" s="77">
        <f t="shared" si="63"/>
        <v>917.26054114432065</v>
      </c>
      <c r="AT150" s="17" t="s">
        <v>140</v>
      </c>
    </row>
    <row r="151" spans="1:46" s="23" customFormat="1" ht="20.25" customHeight="1" x14ac:dyDescent="0.2">
      <c r="A151" s="83"/>
      <c r="B151" s="23">
        <v>83</v>
      </c>
      <c r="C151" s="19" t="s">
        <v>142</v>
      </c>
      <c r="D151" s="84"/>
      <c r="E151" s="85">
        <f>+F151+AN151+AQ151</f>
        <v>139385.30144873692</v>
      </c>
      <c r="F151" s="85">
        <f>+G151+Y151</f>
        <v>60812.089405891355</v>
      </c>
      <c r="G151" s="85">
        <f>SUM(H151:T151)</f>
        <v>36532.092542621758</v>
      </c>
      <c r="H151" s="85">
        <v>0</v>
      </c>
      <c r="I151" s="85">
        <v>0</v>
      </c>
      <c r="J151" s="85">
        <v>0</v>
      </c>
      <c r="K151" s="85">
        <v>0</v>
      </c>
      <c r="L151" s="85">
        <v>0</v>
      </c>
      <c r="M151" s="85">
        <v>0</v>
      </c>
      <c r="N151" s="85">
        <v>0</v>
      </c>
      <c r="O151" s="85">
        <v>0.64702942052016199</v>
      </c>
      <c r="P151" s="85">
        <v>57.660659515888902</v>
      </c>
      <c r="Q151" s="85">
        <v>36459.480500195692</v>
      </c>
      <c r="R151" s="85">
        <v>0</v>
      </c>
      <c r="S151" s="85">
        <v>0</v>
      </c>
      <c r="T151" s="85">
        <v>14.304353489655723</v>
      </c>
      <c r="U151" s="24">
        <v>83</v>
      </c>
      <c r="V151" s="23">
        <v>83</v>
      </c>
      <c r="W151" s="19" t="s">
        <v>142</v>
      </c>
      <c r="X151" s="84"/>
      <c r="Y151" s="85">
        <f>SUM(Z151:AM151)</f>
        <v>24279.996863269593</v>
      </c>
      <c r="Z151" s="85">
        <v>0</v>
      </c>
      <c r="AA151" s="85">
        <v>682.35091543636986</v>
      </c>
      <c r="AB151" s="85">
        <v>3.7234968495514602</v>
      </c>
      <c r="AC151" s="85">
        <v>0</v>
      </c>
      <c r="AD151" s="85">
        <v>0</v>
      </c>
      <c r="AE151" s="85">
        <v>5826.2785179987268</v>
      </c>
      <c r="AF151" s="85">
        <v>205.32410146430465</v>
      </c>
      <c r="AG151" s="85">
        <v>12663.058102882318</v>
      </c>
      <c r="AH151" s="85">
        <v>3.5953804358132703E-2</v>
      </c>
      <c r="AI151" s="85">
        <v>0</v>
      </c>
      <c r="AJ151" s="85">
        <v>4898.9883189873008</v>
      </c>
      <c r="AK151" s="85">
        <v>0</v>
      </c>
      <c r="AL151" s="85">
        <v>0</v>
      </c>
      <c r="AM151" s="85">
        <v>0.23745584666210826</v>
      </c>
      <c r="AN151" s="85">
        <f>SUM(AO151:AP151)</f>
        <v>76831.087809871504</v>
      </c>
      <c r="AO151" s="85">
        <v>75359.783967539566</v>
      </c>
      <c r="AP151" s="85">
        <v>1471.3038423319376</v>
      </c>
      <c r="AQ151" s="85">
        <f>SUM(AR151:AS151)</f>
        <v>1742.1242329740785</v>
      </c>
      <c r="AR151" s="85">
        <v>956.45999757379968</v>
      </c>
      <c r="AS151" s="85">
        <v>785.6642354002787</v>
      </c>
      <c r="AT151" s="24">
        <v>83</v>
      </c>
    </row>
    <row r="152" spans="1:46" s="23" customFormat="1" ht="20.25" customHeight="1" x14ac:dyDescent="0.2">
      <c r="A152" s="83"/>
      <c r="B152" s="23">
        <v>84</v>
      </c>
      <c r="C152" s="19" t="s">
        <v>143</v>
      </c>
      <c r="D152" s="84"/>
      <c r="E152" s="85">
        <f>+F152+AN152+AQ152</f>
        <v>3667.4799730786622</v>
      </c>
      <c r="F152" s="85">
        <f>+G152+Y152</f>
        <v>1353.0833955387586</v>
      </c>
      <c r="G152" s="85">
        <f>SUM(H152:T152)</f>
        <v>688.08718796316396</v>
      </c>
      <c r="H152" s="85">
        <v>0</v>
      </c>
      <c r="I152" s="85">
        <v>0</v>
      </c>
      <c r="J152" s="85">
        <v>0</v>
      </c>
      <c r="K152" s="85">
        <v>0</v>
      </c>
      <c r="L152" s="85">
        <v>0</v>
      </c>
      <c r="M152" s="85">
        <v>0</v>
      </c>
      <c r="N152" s="85">
        <v>0</v>
      </c>
      <c r="O152" s="85">
        <v>6.5485557276977094E-2</v>
      </c>
      <c r="P152" s="85">
        <v>0</v>
      </c>
      <c r="Q152" s="85">
        <v>688.00449088789821</v>
      </c>
      <c r="R152" s="85">
        <v>0</v>
      </c>
      <c r="S152" s="85">
        <v>0</v>
      </c>
      <c r="T152" s="85">
        <v>1.721151798876799E-2</v>
      </c>
      <c r="U152" s="24">
        <v>84</v>
      </c>
      <c r="V152" s="23">
        <v>84</v>
      </c>
      <c r="W152" s="19" t="s">
        <v>143</v>
      </c>
      <c r="X152" s="84"/>
      <c r="Y152" s="85">
        <f>SUM(Z152:AM152)</f>
        <v>664.99620757559467</v>
      </c>
      <c r="Z152" s="85">
        <v>0</v>
      </c>
      <c r="AA152" s="85">
        <v>43.218177872979609</v>
      </c>
      <c r="AB152" s="85">
        <v>0</v>
      </c>
      <c r="AC152" s="85">
        <v>0</v>
      </c>
      <c r="AD152" s="85">
        <v>0</v>
      </c>
      <c r="AE152" s="85">
        <v>153.84391376629611</v>
      </c>
      <c r="AF152" s="85">
        <v>153.88351686125759</v>
      </c>
      <c r="AG152" s="85">
        <v>230.82125909795121</v>
      </c>
      <c r="AH152" s="85">
        <v>0</v>
      </c>
      <c r="AI152" s="85">
        <v>0</v>
      </c>
      <c r="AJ152" s="85">
        <v>83.22365814518308</v>
      </c>
      <c r="AK152" s="85">
        <v>0</v>
      </c>
      <c r="AL152" s="85">
        <v>0</v>
      </c>
      <c r="AM152" s="85">
        <v>5.6818319271049588E-3</v>
      </c>
      <c r="AN152" s="85">
        <f>SUM(AO152:AP152)</f>
        <v>2280.8320557540587</v>
      </c>
      <c r="AO152" s="85">
        <v>2263.1356057328749</v>
      </c>
      <c r="AP152" s="85">
        <v>17.696450021183864</v>
      </c>
      <c r="AQ152" s="85">
        <f>SUM(AR152:AS152)</f>
        <v>33.564521785845265</v>
      </c>
      <c r="AR152" s="85">
        <v>10.067113350803973</v>
      </c>
      <c r="AS152" s="85">
        <v>23.497408435041294</v>
      </c>
      <c r="AT152" s="24">
        <v>84</v>
      </c>
    </row>
    <row r="153" spans="1:46" s="23" customFormat="1" ht="20.25" customHeight="1" x14ac:dyDescent="0.2">
      <c r="A153" s="83"/>
      <c r="B153" s="23">
        <v>85</v>
      </c>
      <c r="C153" s="19" t="s">
        <v>144</v>
      </c>
      <c r="D153" s="84"/>
      <c r="E153" s="85">
        <f>+F153+AN153+AQ153</f>
        <v>153942.23082666605</v>
      </c>
      <c r="F153" s="85">
        <f>+G153+Y153</f>
        <v>79714.988230161936</v>
      </c>
      <c r="G153" s="85">
        <f>SUM(H153:T153)</f>
        <v>31262.657101522283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  <c r="M153" s="85">
        <v>0</v>
      </c>
      <c r="N153" s="85">
        <v>0</v>
      </c>
      <c r="O153" s="85">
        <v>0</v>
      </c>
      <c r="P153" s="85">
        <v>0</v>
      </c>
      <c r="Q153" s="85">
        <v>31076.671840765659</v>
      </c>
      <c r="R153" s="85">
        <v>0</v>
      </c>
      <c r="S153" s="85">
        <v>0</v>
      </c>
      <c r="T153" s="85">
        <v>185.98526075662471</v>
      </c>
      <c r="U153" s="24">
        <v>85</v>
      </c>
      <c r="V153" s="23">
        <v>85</v>
      </c>
      <c r="W153" s="19" t="s">
        <v>144</v>
      </c>
      <c r="X153" s="84"/>
      <c r="Y153" s="85">
        <f>SUM(Z153:AM153)</f>
        <v>48452.331128639657</v>
      </c>
      <c r="Z153" s="85">
        <v>0</v>
      </c>
      <c r="AA153" s="85">
        <v>2097.8905992636605</v>
      </c>
      <c r="AB153" s="85">
        <v>0</v>
      </c>
      <c r="AC153" s="85">
        <v>0</v>
      </c>
      <c r="AD153" s="85">
        <v>0</v>
      </c>
      <c r="AE153" s="85">
        <v>14835.645844717814</v>
      </c>
      <c r="AF153" s="85">
        <v>445.53696759160459</v>
      </c>
      <c r="AG153" s="85">
        <v>13157.969907273588</v>
      </c>
      <c r="AH153" s="85">
        <v>0</v>
      </c>
      <c r="AI153" s="85">
        <v>0</v>
      </c>
      <c r="AJ153" s="85">
        <v>17914.173126970545</v>
      </c>
      <c r="AK153" s="85">
        <v>0</v>
      </c>
      <c r="AL153" s="85">
        <v>0</v>
      </c>
      <c r="AM153" s="85">
        <v>1.1146828224547747</v>
      </c>
      <c r="AN153" s="85">
        <f>SUM(AO153:AP153)</f>
        <v>74062.396813662024</v>
      </c>
      <c r="AO153" s="85">
        <v>73623.413860734552</v>
      </c>
      <c r="AP153" s="85">
        <v>438.98295292747207</v>
      </c>
      <c r="AQ153" s="85">
        <f>SUM(AR153:AS153)</f>
        <v>164.84578284208487</v>
      </c>
      <c r="AR153" s="85">
        <v>56.746885533084232</v>
      </c>
      <c r="AS153" s="85">
        <v>108.09889730900063</v>
      </c>
      <c r="AT153" s="24">
        <v>85</v>
      </c>
    </row>
    <row r="154" spans="1:46" s="23" customFormat="1" ht="20.25" customHeight="1" x14ac:dyDescent="0.2">
      <c r="A154" s="83"/>
      <c r="B154" s="15" t="s">
        <v>145</v>
      </c>
      <c r="C154" s="16" t="s">
        <v>146</v>
      </c>
      <c r="D154" s="84"/>
      <c r="E154" s="77">
        <f t="shared" ref="E154:T154" si="64">SUM(E155:E156)</f>
        <v>5703.0124757888843</v>
      </c>
      <c r="F154" s="77">
        <f t="shared" si="64"/>
        <v>1047.6698362446791</v>
      </c>
      <c r="G154" s="77">
        <f t="shared" si="64"/>
        <v>300.49615534856537</v>
      </c>
      <c r="H154" s="77">
        <f t="shared" si="64"/>
        <v>0</v>
      </c>
      <c r="I154" s="77">
        <f t="shared" si="64"/>
        <v>0</v>
      </c>
      <c r="J154" s="77">
        <f t="shared" si="64"/>
        <v>0</v>
      </c>
      <c r="K154" s="77">
        <f t="shared" si="64"/>
        <v>0</v>
      </c>
      <c r="L154" s="77">
        <f t="shared" si="64"/>
        <v>0</v>
      </c>
      <c r="M154" s="77">
        <f t="shared" si="64"/>
        <v>0</v>
      </c>
      <c r="N154" s="77">
        <f t="shared" si="64"/>
        <v>0</v>
      </c>
      <c r="O154" s="77">
        <f t="shared" si="64"/>
        <v>0</v>
      </c>
      <c r="P154" s="77">
        <f t="shared" si="64"/>
        <v>0</v>
      </c>
      <c r="Q154" s="77">
        <f t="shared" si="64"/>
        <v>300.49615534856537</v>
      </c>
      <c r="R154" s="77">
        <f t="shared" si="64"/>
        <v>0</v>
      </c>
      <c r="S154" s="77">
        <f t="shared" si="64"/>
        <v>0</v>
      </c>
      <c r="T154" s="77">
        <f t="shared" si="64"/>
        <v>0</v>
      </c>
      <c r="U154" s="17" t="s">
        <v>145</v>
      </c>
      <c r="V154" s="15" t="s">
        <v>145</v>
      </c>
      <c r="W154" s="16" t="s">
        <v>146</v>
      </c>
      <c r="X154" s="86"/>
      <c r="Y154" s="77">
        <f t="shared" ref="Y154:AS154" si="65">SUM(Y155:Y156)</f>
        <v>747.17368089611375</v>
      </c>
      <c r="Z154" s="77">
        <f t="shared" si="65"/>
        <v>0</v>
      </c>
      <c r="AA154" s="77">
        <f t="shared" si="65"/>
        <v>36.260758008768086</v>
      </c>
      <c r="AB154" s="77">
        <f t="shared" si="65"/>
        <v>0</v>
      </c>
      <c r="AC154" s="77">
        <f t="shared" si="65"/>
        <v>0</v>
      </c>
      <c r="AD154" s="77">
        <f t="shared" si="65"/>
        <v>0</v>
      </c>
      <c r="AE154" s="77">
        <f t="shared" si="65"/>
        <v>371.28418511178745</v>
      </c>
      <c r="AF154" s="77">
        <f t="shared" si="65"/>
        <v>29.634674164807905</v>
      </c>
      <c r="AG154" s="77">
        <f t="shared" si="65"/>
        <v>180.51153247318553</v>
      </c>
      <c r="AH154" s="77">
        <f t="shared" si="65"/>
        <v>0</v>
      </c>
      <c r="AI154" s="77">
        <f t="shared" si="65"/>
        <v>0</v>
      </c>
      <c r="AJ154" s="77">
        <f t="shared" si="65"/>
        <v>129.48191656340322</v>
      </c>
      <c r="AK154" s="77">
        <f t="shared" si="65"/>
        <v>0</v>
      </c>
      <c r="AL154" s="77">
        <f t="shared" si="65"/>
        <v>0</v>
      </c>
      <c r="AM154" s="77">
        <f t="shared" si="65"/>
        <v>6.1457416158286601E-4</v>
      </c>
      <c r="AN154" s="77">
        <f t="shared" si="65"/>
        <v>4478.1922914955621</v>
      </c>
      <c r="AO154" s="77">
        <f t="shared" si="65"/>
        <v>4462.2920449444546</v>
      </c>
      <c r="AP154" s="77">
        <f t="shared" si="65"/>
        <v>15.900246551107557</v>
      </c>
      <c r="AQ154" s="77">
        <f t="shared" si="65"/>
        <v>177.15034804864359</v>
      </c>
      <c r="AR154" s="77">
        <f t="shared" si="65"/>
        <v>16.195079006822901</v>
      </c>
      <c r="AS154" s="77">
        <f t="shared" si="65"/>
        <v>160.95526904182069</v>
      </c>
      <c r="AT154" s="17" t="s">
        <v>145</v>
      </c>
    </row>
    <row r="155" spans="1:46" s="23" customFormat="1" ht="20.25" customHeight="1" x14ac:dyDescent="0.2">
      <c r="A155" s="83"/>
      <c r="B155" s="23">
        <v>86</v>
      </c>
      <c r="C155" s="19" t="s">
        <v>147</v>
      </c>
      <c r="D155" s="84"/>
      <c r="E155" s="85">
        <f>+F155+AN155+AQ155</f>
        <v>3286.2173517183483</v>
      </c>
      <c r="F155" s="85">
        <f>+G155+Y155</f>
        <v>615.73879909043399</v>
      </c>
      <c r="G155" s="85">
        <f>SUM(H155:T155)</f>
        <v>274.96831110260575</v>
      </c>
      <c r="H155" s="85">
        <v>0</v>
      </c>
      <c r="I155" s="85">
        <v>0</v>
      </c>
      <c r="J155" s="85">
        <v>0</v>
      </c>
      <c r="K155" s="85">
        <v>0</v>
      </c>
      <c r="L155" s="85">
        <v>0</v>
      </c>
      <c r="M155" s="85">
        <v>0</v>
      </c>
      <c r="N155" s="85">
        <v>0</v>
      </c>
      <c r="O155" s="85">
        <v>0</v>
      </c>
      <c r="P155" s="85">
        <v>0</v>
      </c>
      <c r="Q155" s="85">
        <v>274.96831110260575</v>
      </c>
      <c r="R155" s="85">
        <v>0</v>
      </c>
      <c r="S155" s="85">
        <v>0</v>
      </c>
      <c r="T155" s="85">
        <v>0</v>
      </c>
      <c r="U155" s="24">
        <v>86</v>
      </c>
      <c r="V155" s="23">
        <v>86</v>
      </c>
      <c r="W155" s="19" t="s">
        <v>147</v>
      </c>
      <c r="X155" s="84"/>
      <c r="Y155" s="85">
        <f>SUM(Z155:AM155)</f>
        <v>340.77048798782829</v>
      </c>
      <c r="Z155" s="85">
        <v>0</v>
      </c>
      <c r="AA155" s="85">
        <v>0.766267606081663</v>
      </c>
      <c r="AB155" s="85">
        <v>0</v>
      </c>
      <c r="AC155" s="85">
        <v>0</v>
      </c>
      <c r="AD155" s="85">
        <v>0</v>
      </c>
      <c r="AE155" s="85">
        <v>215.42650862135341</v>
      </c>
      <c r="AF155" s="85">
        <v>0</v>
      </c>
      <c r="AG155" s="85">
        <v>121.97060108206084</v>
      </c>
      <c r="AH155" s="85">
        <v>0</v>
      </c>
      <c r="AI155" s="85">
        <v>0</v>
      </c>
      <c r="AJ155" s="85">
        <v>2.6071106783324129</v>
      </c>
      <c r="AK155" s="85">
        <v>0</v>
      </c>
      <c r="AL155" s="85">
        <v>0</v>
      </c>
      <c r="AM155" s="85">
        <v>0</v>
      </c>
      <c r="AN155" s="85">
        <f>SUM(AO155:AP155)</f>
        <v>2625.8424875746709</v>
      </c>
      <c r="AO155" s="85">
        <v>2625.7748869343045</v>
      </c>
      <c r="AP155" s="85">
        <v>6.7600640366435982E-2</v>
      </c>
      <c r="AQ155" s="85">
        <f>SUM(AR155:AS155)</f>
        <v>44.63606505324347</v>
      </c>
      <c r="AR155" s="85">
        <v>16.077347263803681</v>
      </c>
      <c r="AS155" s="85">
        <v>28.558717789439793</v>
      </c>
      <c r="AT155" s="24">
        <v>86</v>
      </c>
    </row>
    <row r="156" spans="1:46" s="23" customFormat="1" ht="20.25" customHeight="1" x14ac:dyDescent="0.2">
      <c r="A156" s="83"/>
      <c r="B156" s="23">
        <v>87</v>
      </c>
      <c r="C156" s="19" t="s">
        <v>148</v>
      </c>
      <c r="D156" s="84"/>
      <c r="E156" s="85">
        <f>+F156+AN156+AQ156</f>
        <v>2416.7951240705361</v>
      </c>
      <c r="F156" s="85">
        <f>+G156+Y156</f>
        <v>431.93103715424502</v>
      </c>
      <c r="G156" s="85">
        <f>SUM(H156:T156)</f>
        <v>25.527844245959585</v>
      </c>
      <c r="H156" s="85">
        <v>0</v>
      </c>
      <c r="I156" s="85">
        <v>0</v>
      </c>
      <c r="J156" s="85">
        <v>0</v>
      </c>
      <c r="K156" s="85">
        <v>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25.527844245959585</v>
      </c>
      <c r="R156" s="85">
        <v>0</v>
      </c>
      <c r="S156" s="85">
        <v>0</v>
      </c>
      <c r="T156" s="85">
        <v>0</v>
      </c>
      <c r="U156" s="24">
        <v>87</v>
      </c>
      <c r="V156" s="23">
        <v>87</v>
      </c>
      <c r="W156" s="19" t="s">
        <v>148</v>
      </c>
      <c r="X156" s="84"/>
      <c r="Y156" s="85">
        <f>SUM(Z156:AM156)</f>
        <v>406.40319290828546</v>
      </c>
      <c r="Z156" s="85">
        <v>0</v>
      </c>
      <c r="AA156" s="85">
        <v>35.494490402686424</v>
      </c>
      <c r="AB156" s="85">
        <v>0</v>
      </c>
      <c r="AC156" s="85">
        <v>0</v>
      </c>
      <c r="AD156" s="85">
        <v>0</v>
      </c>
      <c r="AE156" s="85">
        <v>155.85767649043405</v>
      </c>
      <c r="AF156" s="85">
        <v>29.634674164807905</v>
      </c>
      <c r="AG156" s="85">
        <v>58.540931391124701</v>
      </c>
      <c r="AH156" s="85">
        <v>0</v>
      </c>
      <c r="AI156" s="85">
        <v>0</v>
      </c>
      <c r="AJ156" s="85">
        <v>126.87480588507081</v>
      </c>
      <c r="AK156" s="85">
        <v>0</v>
      </c>
      <c r="AL156" s="85">
        <v>0</v>
      </c>
      <c r="AM156" s="85">
        <v>6.1457416158286601E-4</v>
      </c>
      <c r="AN156" s="85">
        <f>SUM(AO156:AP156)</f>
        <v>1852.349803920891</v>
      </c>
      <c r="AO156" s="85">
        <v>1836.5171580101498</v>
      </c>
      <c r="AP156" s="85">
        <v>15.832645910741121</v>
      </c>
      <c r="AQ156" s="85">
        <f>SUM(AR156:AS156)</f>
        <v>132.51428299540012</v>
      </c>
      <c r="AR156" s="85">
        <v>0.11773174301922129</v>
      </c>
      <c r="AS156" s="85">
        <v>132.3965512523809</v>
      </c>
      <c r="AT156" s="24">
        <v>87</v>
      </c>
    </row>
    <row r="157" spans="1:46" s="23" customFormat="1" ht="20.25" customHeight="1" x14ac:dyDescent="0.2">
      <c r="A157" s="83"/>
      <c r="B157" s="15" t="s">
        <v>149</v>
      </c>
      <c r="C157" s="16" t="s">
        <v>150</v>
      </c>
      <c r="D157" s="84"/>
      <c r="E157" s="77">
        <f t="shared" ref="E157:T157" si="66">SUM(E158:E165)</f>
        <v>205935.68617326679</v>
      </c>
      <c r="F157" s="77">
        <f t="shared" si="66"/>
        <v>105347.07713381367</v>
      </c>
      <c r="G157" s="77">
        <f t="shared" si="66"/>
        <v>56728.551103170765</v>
      </c>
      <c r="H157" s="77">
        <f t="shared" si="66"/>
        <v>0</v>
      </c>
      <c r="I157" s="77">
        <f t="shared" si="66"/>
        <v>6402.4470823978445</v>
      </c>
      <c r="J157" s="77">
        <f t="shared" si="66"/>
        <v>0</v>
      </c>
      <c r="K157" s="77">
        <f t="shared" si="66"/>
        <v>11.4917570887006</v>
      </c>
      <c r="L157" s="77">
        <f t="shared" si="66"/>
        <v>0</v>
      </c>
      <c r="M157" s="77">
        <f t="shared" si="66"/>
        <v>110.24232327471501</v>
      </c>
      <c r="N157" s="77">
        <f t="shared" si="66"/>
        <v>0</v>
      </c>
      <c r="O157" s="77">
        <f t="shared" si="66"/>
        <v>3579.4699797185926</v>
      </c>
      <c r="P157" s="77">
        <f t="shared" si="66"/>
        <v>411.17112359594176</v>
      </c>
      <c r="Q157" s="77">
        <f t="shared" si="66"/>
        <v>14981.556917306891</v>
      </c>
      <c r="R157" s="77">
        <f t="shared" si="66"/>
        <v>0</v>
      </c>
      <c r="S157" s="77">
        <f t="shared" si="66"/>
        <v>0</v>
      </c>
      <c r="T157" s="77">
        <f t="shared" si="66"/>
        <v>31232.171919788088</v>
      </c>
      <c r="U157" s="17" t="s">
        <v>145</v>
      </c>
      <c r="V157" s="15" t="s">
        <v>149</v>
      </c>
      <c r="W157" s="16" t="s">
        <v>150</v>
      </c>
      <c r="X157" s="86"/>
      <c r="Y157" s="77">
        <f t="shared" ref="Y157:AS157" si="67">SUM(Y158:Y165)</f>
        <v>48618.526030642905</v>
      </c>
      <c r="Z157" s="77">
        <f t="shared" si="67"/>
        <v>3.3149530632732702</v>
      </c>
      <c r="AA157" s="77">
        <f t="shared" si="67"/>
        <v>2842.1886484768929</v>
      </c>
      <c r="AB157" s="77">
        <f t="shared" si="67"/>
        <v>8.3980362410440499</v>
      </c>
      <c r="AC157" s="77">
        <f t="shared" si="67"/>
        <v>0</v>
      </c>
      <c r="AD157" s="77">
        <f t="shared" si="67"/>
        <v>0</v>
      </c>
      <c r="AE157" s="77">
        <f t="shared" si="67"/>
        <v>15426.507253406246</v>
      </c>
      <c r="AF157" s="77">
        <f t="shared" si="67"/>
        <v>10841.167907951816</v>
      </c>
      <c r="AG157" s="77">
        <f t="shared" si="67"/>
        <v>9624.1054346086512</v>
      </c>
      <c r="AH157" s="77">
        <f t="shared" si="67"/>
        <v>1763.8505567774812</v>
      </c>
      <c r="AI157" s="77">
        <f t="shared" si="67"/>
        <v>0</v>
      </c>
      <c r="AJ157" s="77">
        <f t="shared" si="67"/>
        <v>3315.3477069921591</v>
      </c>
      <c r="AK157" s="77">
        <f t="shared" si="67"/>
        <v>0</v>
      </c>
      <c r="AL157" s="77">
        <f t="shared" si="67"/>
        <v>45.639096277351022</v>
      </c>
      <c r="AM157" s="77">
        <f t="shared" si="67"/>
        <v>4748.0064368479943</v>
      </c>
      <c r="AN157" s="77">
        <f t="shared" si="67"/>
        <v>81050.670126512574</v>
      </c>
      <c r="AO157" s="77">
        <f t="shared" si="67"/>
        <v>75908.902687012524</v>
      </c>
      <c r="AP157" s="77">
        <f t="shared" si="67"/>
        <v>5141.7674395000504</v>
      </c>
      <c r="AQ157" s="77">
        <f t="shared" si="67"/>
        <v>19537.93891294055</v>
      </c>
      <c r="AR157" s="77">
        <f t="shared" si="67"/>
        <v>17561.931008647171</v>
      </c>
      <c r="AS157" s="77">
        <f t="shared" si="67"/>
        <v>1976.0079042933803</v>
      </c>
      <c r="AT157" s="17" t="s">
        <v>145</v>
      </c>
    </row>
    <row r="158" spans="1:46" s="23" customFormat="1" ht="20.25" customHeight="1" x14ac:dyDescent="0.2">
      <c r="A158" s="83"/>
      <c r="B158" s="23">
        <v>88</v>
      </c>
      <c r="C158" s="19" t="s">
        <v>151</v>
      </c>
      <c r="D158" s="84"/>
      <c r="E158" s="85">
        <f t="shared" ref="E158:E165" si="68">+F158+AN158+AQ158</f>
        <v>123842.23315485787</v>
      </c>
      <c r="F158" s="85">
        <f t="shared" ref="F158:F165" si="69">+G158+Y158</f>
        <v>76266.563771450368</v>
      </c>
      <c r="G158" s="85">
        <f t="shared" ref="G158:G165" si="70">SUM(H158:T158)</f>
        <v>43891.208682753197</v>
      </c>
      <c r="H158" s="85">
        <v>0</v>
      </c>
      <c r="I158" s="85">
        <v>4135.8810652776601</v>
      </c>
      <c r="J158" s="85">
        <v>0</v>
      </c>
      <c r="K158" s="85">
        <v>11.4917570887006</v>
      </c>
      <c r="L158" s="85">
        <v>0</v>
      </c>
      <c r="M158" s="85">
        <v>110.24232327471501</v>
      </c>
      <c r="N158" s="85">
        <v>0</v>
      </c>
      <c r="O158" s="85">
        <v>3579.4699797185926</v>
      </c>
      <c r="P158" s="85">
        <v>407.30415315950245</v>
      </c>
      <c r="Q158" s="85">
        <v>4435.1482916868499</v>
      </c>
      <c r="R158" s="85">
        <v>0</v>
      </c>
      <c r="S158" s="85">
        <v>0</v>
      </c>
      <c r="T158" s="85">
        <v>31211.671112547177</v>
      </c>
      <c r="U158" s="24">
        <v>88</v>
      </c>
      <c r="V158" s="23">
        <v>88</v>
      </c>
      <c r="W158" s="19" t="s">
        <v>151</v>
      </c>
      <c r="X158" s="84"/>
      <c r="Y158" s="85">
        <f t="shared" ref="Y158:Y165" si="71">SUM(Z158:AM158)</f>
        <v>32375.355088697175</v>
      </c>
      <c r="Z158" s="85">
        <v>3.3149530632732702</v>
      </c>
      <c r="AA158" s="85">
        <v>239.26980286774273</v>
      </c>
      <c r="AB158" s="85">
        <v>0</v>
      </c>
      <c r="AC158" s="85">
        <v>0</v>
      </c>
      <c r="AD158" s="85">
        <v>0</v>
      </c>
      <c r="AE158" s="85">
        <v>10486.55292687303</v>
      </c>
      <c r="AF158" s="85">
        <v>9156.4158736600893</v>
      </c>
      <c r="AG158" s="85">
        <v>7130.1994391328271</v>
      </c>
      <c r="AH158" s="85">
        <v>82.655448190142494</v>
      </c>
      <c r="AI158" s="85">
        <v>0</v>
      </c>
      <c r="AJ158" s="85">
        <v>511.88227015086949</v>
      </c>
      <c r="AK158" s="85">
        <v>0</v>
      </c>
      <c r="AL158" s="85">
        <v>43.524519611587301</v>
      </c>
      <c r="AM158" s="85">
        <v>4721.5398551476128</v>
      </c>
      <c r="AN158" s="85">
        <f t="shared" ref="AN158:AN165" si="72">SUM(AO158:AP158)</f>
        <v>29860.576033918587</v>
      </c>
      <c r="AO158" s="85">
        <v>27266.776289748399</v>
      </c>
      <c r="AP158" s="85">
        <v>2593.7997441701882</v>
      </c>
      <c r="AQ158" s="85">
        <f t="shared" ref="AQ158:AQ165" si="73">SUM(AR158:AS158)</f>
        <v>17715.0933494889</v>
      </c>
      <c r="AR158" s="85">
        <v>17109.167093959939</v>
      </c>
      <c r="AS158" s="85">
        <v>605.92625552896141</v>
      </c>
      <c r="AT158" s="24">
        <v>88</v>
      </c>
    </row>
    <row r="159" spans="1:46" s="23" customFormat="1" ht="20.25" customHeight="1" x14ac:dyDescent="0.2">
      <c r="A159" s="83"/>
      <c r="B159" s="23">
        <v>89</v>
      </c>
      <c r="C159" s="19" t="s">
        <v>152</v>
      </c>
      <c r="D159" s="84"/>
      <c r="E159" s="85">
        <f t="shared" si="68"/>
        <v>5671.4132997808019</v>
      </c>
      <c r="F159" s="85">
        <f t="shared" si="69"/>
        <v>2663.3349694677049</v>
      </c>
      <c r="G159" s="85">
        <f t="shared" si="70"/>
        <v>285.36618607600627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285.36618607600627</v>
      </c>
      <c r="R159" s="85">
        <v>0</v>
      </c>
      <c r="S159" s="85">
        <v>0</v>
      </c>
      <c r="T159" s="85">
        <v>0</v>
      </c>
      <c r="U159" s="24">
        <v>89</v>
      </c>
      <c r="V159" s="23">
        <v>89</v>
      </c>
      <c r="W159" s="19" t="s">
        <v>152</v>
      </c>
      <c r="X159" s="84"/>
      <c r="Y159" s="85">
        <f t="shared" si="71"/>
        <v>2377.9687833916987</v>
      </c>
      <c r="Z159" s="85">
        <v>0</v>
      </c>
      <c r="AA159" s="85">
        <v>571.79467423818437</v>
      </c>
      <c r="AB159" s="85">
        <v>0</v>
      </c>
      <c r="AC159" s="85">
        <v>0</v>
      </c>
      <c r="AD159" s="85">
        <v>0</v>
      </c>
      <c r="AE159" s="85">
        <v>1249.2871976015304</v>
      </c>
      <c r="AF159" s="85">
        <v>251.65728258261532</v>
      </c>
      <c r="AG159" s="85">
        <v>26.627346454512129</v>
      </c>
      <c r="AH159" s="85">
        <v>0</v>
      </c>
      <c r="AI159" s="85">
        <v>0</v>
      </c>
      <c r="AJ159" s="85">
        <v>268.82299296940192</v>
      </c>
      <c r="AK159" s="85">
        <v>0</v>
      </c>
      <c r="AL159" s="85">
        <v>0</v>
      </c>
      <c r="AM159" s="85">
        <v>9.7792895454545405</v>
      </c>
      <c r="AN159" s="85">
        <f t="shared" si="72"/>
        <v>3008.0558526361719</v>
      </c>
      <c r="AO159" s="85">
        <v>2946.8091026059301</v>
      </c>
      <c r="AP159" s="85">
        <v>61.246750030241856</v>
      </c>
      <c r="AQ159" s="85">
        <f t="shared" si="73"/>
        <v>2.247767692566275E-2</v>
      </c>
      <c r="AR159" s="85">
        <v>1.55382832645113E-2</v>
      </c>
      <c r="AS159" s="85">
        <v>6.9393936611514499E-3</v>
      </c>
      <c r="AT159" s="24">
        <v>89</v>
      </c>
    </row>
    <row r="160" spans="1:46" s="23" customFormat="1" ht="20.25" customHeight="1" x14ac:dyDescent="0.2">
      <c r="A160" s="83"/>
      <c r="B160" s="23">
        <v>90</v>
      </c>
      <c r="C160" s="19" t="s">
        <v>153</v>
      </c>
      <c r="D160" s="84"/>
      <c r="E160" s="85">
        <f t="shared" si="68"/>
        <v>5372.8192699892688</v>
      </c>
      <c r="F160" s="85">
        <f t="shared" si="69"/>
        <v>2838.2608022265454</v>
      </c>
      <c r="G160" s="85">
        <f t="shared" si="70"/>
        <v>225.41881218339674</v>
      </c>
      <c r="H160" s="85">
        <v>0</v>
      </c>
      <c r="I160" s="85">
        <v>0</v>
      </c>
      <c r="J160" s="85">
        <v>0</v>
      </c>
      <c r="K160" s="85">
        <v>0</v>
      </c>
      <c r="L160" s="85">
        <v>0</v>
      </c>
      <c r="M160" s="85">
        <v>0</v>
      </c>
      <c r="N160" s="85">
        <v>0</v>
      </c>
      <c r="O160" s="85">
        <v>0</v>
      </c>
      <c r="P160" s="85">
        <v>0</v>
      </c>
      <c r="Q160" s="85">
        <v>225.41881218339674</v>
      </c>
      <c r="R160" s="85">
        <v>0</v>
      </c>
      <c r="S160" s="85">
        <v>0</v>
      </c>
      <c r="T160" s="85">
        <v>0</v>
      </c>
      <c r="U160" s="24">
        <v>90</v>
      </c>
      <c r="V160" s="23">
        <v>90</v>
      </c>
      <c r="W160" s="19" t="s">
        <v>153</v>
      </c>
      <c r="X160" s="84"/>
      <c r="Y160" s="85">
        <f t="shared" si="71"/>
        <v>2612.8419900431486</v>
      </c>
      <c r="Z160" s="85">
        <v>0</v>
      </c>
      <c r="AA160" s="85">
        <v>478.96679599278752</v>
      </c>
      <c r="AB160" s="85">
        <v>8.3980362410440499</v>
      </c>
      <c r="AC160" s="85">
        <v>0</v>
      </c>
      <c r="AD160" s="85">
        <v>0</v>
      </c>
      <c r="AE160" s="85">
        <v>313.37216889283735</v>
      </c>
      <c r="AF160" s="85">
        <v>454.88972852407471</v>
      </c>
      <c r="AG160" s="85">
        <v>39.29907586617513</v>
      </c>
      <c r="AH160" s="85">
        <v>1251.428934453736</v>
      </c>
      <c r="AI160" s="85">
        <v>0</v>
      </c>
      <c r="AJ160" s="85">
        <v>66.448960669444588</v>
      </c>
      <c r="AK160" s="85">
        <v>0</v>
      </c>
      <c r="AL160" s="85">
        <v>0</v>
      </c>
      <c r="AM160" s="85">
        <v>3.8289403049100203E-2</v>
      </c>
      <c r="AN160" s="85">
        <f t="shared" si="72"/>
        <v>2533.9997722232183</v>
      </c>
      <c r="AO160" s="85">
        <v>2457.3099946041161</v>
      </c>
      <c r="AP160" s="85">
        <v>76.689777619102188</v>
      </c>
      <c r="AQ160" s="85">
        <f t="shared" si="73"/>
        <v>0.55869553950522499</v>
      </c>
      <c r="AR160" s="85">
        <v>0</v>
      </c>
      <c r="AS160" s="85">
        <v>0.55869553950522499</v>
      </c>
      <c r="AT160" s="24">
        <v>90</v>
      </c>
    </row>
    <row r="161" spans="1:47" s="23" customFormat="1" ht="20.25" customHeight="1" x14ac:dyDescent="0.2">
      <c r="A161" s="83"/>
      <c r="B161" s="23">
        <v>91</v>
      </c>
      <c r="C161" s="19" t="s">
        <v>154</v>
      </c>
      <c r="D161" s="84"/>
      <c r="E161" s="94">
        <f t="shared" si="68"/>
        <v>1794.8445275704566</v>
      </c>
      <c r="F161" s="85">
        <f t="shared" si="69"/>
        <v>421.47987095512951</v>
      </c>
      <c r="G161" s="85">
        <f t="shared" si="70"/>
        <v>71.618282892917364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69.376121174301375</v>
      </c>
      <c r="R161" s="85">
        <v>0</v>
      </c>
      <c r="S161" s="85">
        <v>0</v>
      </c>
      <c r="T161" s="85">
        <v>2.2421617186159901</v>
      </c>
      <c r="U161" s="24">
        <v>91</v>
      </c>
      <c r="V161" s="23">
        <v>91</v>
      </c>
      <c r="W161" s="19" t="s">
        <v>154</v>
      </c>
      <c r="X161" s="84"/>
      <c r="Y161" s="85">
        <f t="shared" si="71"/>
        <v>349.86158806221215</v>
      </c>
      <c r="Z161" s="85">
        <v>0</v>
      </c>
      <c r="AA161" s="85">
        <v>217.39020728425157</v>
      </c>
      <c r="AB161" s="85">
        <v>0</v>
      </c>
      <c r="AC161" s="85">
        <v>0</v>
      </c>
      <c r="AD161" s="85">
        <v>0</v>
      </c>
      <c r="AE161" s="85">
        <v>78.586855337164423</v>
      </c>
      <c r="AF161" s="85">
        <v>8.2814387514786993</v>
      </c>
      <c r="AG161" s="85">
        <v>11.105232219187094</v>
      </c>
      <c r="AH161" s="85">
        <v>0</v>
      </c>
      <c r="AI161" s="85">
        <v>0</v>
      </c>
      <c r="AJ161" s="85">
        <v>34.439754055199025</v>
      </c>
      <c r="AK161" s="85">
        <v>0</v>
      </c>
      <c r="AL161" s="85">
        <v>0</v>
      </c>
      <c r="AM161" s="85">
        <v>5.8100414931353803E-2</v>
      </c>
      <c r="AN161" s="85">
        <f t="shared" si="72"/>
        <v>1366.7253222869526</v>
      </c>
      <c r="AO161" s="85">
        <v>1352.3650803452783</v>
      </c>
      <c r="AP161" s="85">
        <v>14.360241941674303</v>
      </c>
      <c r="AQ161" s="85">
        <f t="shared" si="73"/>
        <v>6.6393343283744599</v>
      </c>
      <c r="AR161" s="85">
        <v>0</v>
      </c>
      <c r="AS161" s="85">
        <v>6.6393343283744599</v>
      </c>
      <c r="AT161" s="24">
        <v>91</v>
      </c>
    </row>
    <row r="162" spans="1:47" s="23" customFormat="1" ht="20.25" customHeight="1" x14ac:dyDescent="0.2">
      <c r="A162" s="83"/>
      <c r="B162" s="23">
        <v>92</v>
      </c>
      <c r="C162" s="19" t="s">
        <v>155</v>
      </c>
      <c r="D162" s="84"/>
      <c r="E162" s="94">
        <f t="shared" si="68"/>
        <v>30525.84349951247</v>
      </c>
      <c r="F162" s="85">
        <f t="shared" si="69"/>
        <v>8417.5460346967011</v>
      </c>
      <c r="G162" s="85">
        <f t="shared" si="70"/>
        <v>3435.2240581377541</v>
      </c>
      <c r="H162" s="85">
        <v>0</v>
      </c>
      <c r="I162" s="85">
        <v>0</v>
      </c>
      <c r="J162" s="85">
        <v>0</v>
      </c>
      <c r="K162" s="85">
        <v>0</v>
      </c>
      <c r="L162" s="85">
        <v>0</v>
      </c>
      <c r="M162" s="85">
        <v>0</v>
      </c>
      <c r="N162" s="85">
        <v>0</v>
      </c>
      <c r="O162" s="85">
        <v>0</v>
      </c>
      <c r="P162" s="85">
        <v>3.7736498911052738</v>
      </c>
      <c r="Q162" s="85">
        <v>3413.3947692474712</v>
      </c>
      <c r="R162" s="85">
        <v>0</v>
      </c>
      <c r="S162" s="85">
        <v>0</v>
      </c>
      <c r="T162" s="85">
        <v>18.055638999177408</v>
      </c>
      <c r="U162" s="24">
        <v>92</v>
      </c>
      <c r="V162" s="23">
        <v>92</v>
      </c>
      <c r="W162" s="19" t="s">
        <v>155</v>
      </c>
      <c r="X162" s="84"/>
      <c r="Y162" s="85">
        <f t="shared" si="71"/>
        <v>4982.3219765589474</v>
      </c>
      <c r="Z162" s="85">
        <v>0</v>
      </c>
      <c r="AA162" s="85">
        <v>796.4057788767434</v>
      </c>
      <c r="AB162" s="85">
        <v>0</v>
      </c>
      <c r="AC162" s="85">
        <v>0</v>
      </c>
      <c r="AD162" s="85">
        <v>0</v>
      </c>
      <c r="AE162" s="85">
        <v>548.61084235557348</v>
      </c>
      <c r="AF162" s="85">
        <v>847.90813304840844</v>
      </c>
      <c r="AG162" s="85">
        <v>838.18186099130662</v>
      </c>
      <c r="AH162" s="85">
        <v>429.76605851735911</v>
      </c>
      <c r="AI162" s="85">
        <v>0</v>
      </c>
      <c r="AJ162" s="85">
        <v>1505.5224499319411</v>
      </c>
      <c r="AK162" s="85">
        <v>0</v>
      </c>
      <c r="AL162" s="85">
        <v>0</v>
      </c>
      <c r="AM162" s="85">
        <v>15.926852837615977</v>
      </c>
      <c r="AN162" s="85">
        <f t="shared" si="72"/>
        <v>21077.842554969044</v>
      </c>
      <c r="AO162" s="85">
        <v>19092.244845658253</v>
      </c>
      <c r="AP162" s="85">
        <v>1985.5977093107904</v>
      </c>
      <c r="AQ162" s="85">
        <f t="shared" si="73"/>
        <v>1030.4549098467232</v>
      </c>
      <c r="AR162" s="85">
        <v>229.42359032955221</v>
      </c>
      <c r="AS162" s="85">
        <v>801.03131951717114</v>
      </c>
      <c r="AT162" s="24">
        <v>92</v>
      </c>
    </row>
    <row r="163" spans="1:47" s="82" customFormat="1" ht="20.25" customHeight="1" x14ac:dyDescent="0.2">
      <c r="A163" s="9"/>
      <c r="B163" s="23">
        <v>93</v>
      </c>
      <c r="C163" s="19" t="s">
        <v>156</v>
      </c>
      <c r="D163" s="79"/>
      <c r="E163" s="94">
        <f t="shared" si="68"/>
        <v>11864.903261020261</v>
      </c>
      <c r="F163" s="85">
        <f t="shared" si="69"/>
        <v>4159.7835297315878</v>
      </c>
      <c r="G163" s="85">
        <f t="shared" si="70"/>
        <v>3223.9568410546863</v>
      </c>
      <c r="H163" s="85">
        <v>0</v>
      </c>
      <c r="I163" s="85">
        <v>2266.5660171201844</v>
      </c>
      <c r="J163" s="85">
        <v>0</v>
      </c>
      <c r="K163" s="85">
        <v>0</v>
      </c>
      <c r="L163" s="85">
        <v>0</v>
      </c>
      <c r="M163" s="85">
        <v>0</v>
      </c>
      <c r="N163" s="85">
        <v>0</v>
      </c>
      <c r="O163" s="85">
        <v>0</v>
      </c>
      <c r="P163" s="85">
        <v>9.3320545334061797E-2</v>
      </c>
      <c r="Q163" s="85">
        <v>957.12651886604669</v>
      </c>
      <c r="R163" s="85">
        <v>0</v>
      </c>
      <c r="S163" s="85">
        <v>0</v>
      </c>
      <c r="T163" s="85">
        <v>0.17098452312138801</v>
      </c>
      <c r="U163" s="24">
        <v>93</v>
      </c>
      <c r="V163" s="23">
        <v>93</v>
      </c>
      <c r="W163" s="19" t="s">
        <v>156</v>
      </c>
      <c r="X163" s="81"/>
      <c r="Y163" s="85">
        <f t="shared" si="71"/>
        <v>935.82668867690165</v>
      </c>
      <c r="Z163" s="85">
        <v>0</v>
      </c>
      <c r="AA163" s="85">
        <v>98.597523778545295</v>
      </c>
      <c r="AB163" s="85">
        <v>0</v>
      </c>
      <c r="AC163" s="85">
        <v>0</v>
      </c>
      <c r="AD163" s="85">
        <v>0</v>
      </c>
      <c r="AE163" s="85">
        <v>395.57405030624642</v>
      </c>
      <c r="AF163" s="85">
        <v>36.540017833796178</v>
      </c>
      <c r="AG163" s="85">
        <v>213.09656299845483</v>
      </c>
      <c r="AH163" s="85">
        <v>0</v>
      </c>
      <c r="AI163" s="85">
        <v>0</v>
      </c>
      <c r="AJ163" s="85">
        <v>189.29470966203507</v>
      </c>
      <c r="AK163" s="85">
        <v>0</v>
      </c>
      <c r="AL163" s="85">
        <v>2.1145766657637233</v>
      </c>
      <c r="AM163" s="85">
        <v>0.609247432060254</v>
      </c>
      <c r="AN163" s="85">
        <f t="shared" si="72"/>
        <v>7680.0060029980277</v>
      </c>
      <c r="AO163" s="85">
        <v>7462.4238473795667</v>
      </c>
      <c r="AP163" s="85">
        <v>217.582155618461</v>
      </c>
      <c r="AQ163" s="85">
        <f t="shared" si="73"/>
        <v>25.113728290645145</v>
      </c>
      <c r="AR163" s="85">
        <v>2.8068687985173311</v>
      </c>
      <c r="AS163" s="85">
        <v>22.306859492127813</v>
      </c>
      <c r="AT163" s="24">
        <v>93</v>
      </c>
      <c r="AU163" s="23"/>
    </row>
    <row r="164" spans="1:47" s="23" customFormat="1" ht="20.25" customHeight="1" x14ac:dyDescent="0.2">
      <c r="A164" s="83"/>
      <c r="B164" s="23">
        <v>94</v>
      </c>
      <c r="C164" s="19" t="s">
        <v>157</v>
      </c>
      <c r="D164" s="84"/>
      <c r="E164" s="94">
        <f t="shared" si="68"/>
        <v>10381.502177357484</v>
      </c>
      <c r="F164" s="85">
        <f t="shared" si="69"/>
        <v>4246.479045757198</v>
      </c>
      <c r="G164" s="85">
        <f t="shared" si="70"/>
        <v>1370.8801610455153</v>
      </c>
      <c r="H164" s="85">
        <v>0</v>
      </c>
      <c r="I164" s="85">
        <v>0</v>
      </c>
      <c r="J164" s="85">
        <v>0</v>
      </c>
      <c r="K164" s="85">
        <v>0</v>
      </c>
      <c r="L164" s="85">
        <v>0</v>
      </c>
      <c r="M164" s="85">
        <v>0</v>
      </c>
      <c r="N164" s="85">
        <v>0</v>
      </c>
      <c r="O164" s="85">
        <v>0</v>
      </c>
      <c r="P164" s="85">
        <v>0</v>
      </c>
      <c r="Q164" s="85">
        <v>1370.8481390455152</v>
      </c>
      <c r="R164" s="85">
        <v>0</v>
      </c>
      <c r="S164" s="85">
        <v>0</v>
      </c>
      <c r="T164" s="85">
        <v>3.2022000000000002E-2</v>
      </c>
      <c r="U164" s="24">
        <v>94</v>
      </c>
      <c r="V164" s="23">
        <v>94</v>
      </c>
      <c r="W164" s="19" t="s">
        <v>157</v>
      </c>
      <c r="X164" s="84"/>
      <c r="Y164" s="94">
        <f t="shared" si="71"/>
        <v>2875.5988847116832</v>
      </c>
      <c r="Z164" s="85">
        <v>0</v>
      </c>
      <c r="AA164" s="85">
        <v>434.39667208724006</v>
      </c>
      <c r="AB164" s="85">
        <v>0</v>
      </c>
      <c r="AC164" s="85">
        <v>0</v>
      </c>
      <c r="AD164" s="85">
        <v>0</v>
      </c>
      <c r="AE164" s="85">
        <v>1855.170937647765</v>
      </c>
      <c r="AF164" s="85">
        <v>47.449774130837341</v>
      </c>
      <c r="AG164" s="85">
        <v>65.412157772653742</v>
      </c>
      <c r="AH164" s="85">
        <v>0</v>
      </c>
      <c r="AI164" s="85">
        <v>0</v>
      </c>
      <c r="AJ164" s="85">
        <v>473.15217748318832</v>
      </c>
      <c r="AK164" s="85">
        <v>0</v>
      </c>
      <c r="AL164" s="85">
        <v>0</v>
      </c>
      <c r="AM164" s="85">
        <v>1.7165589998437349E-2</v>
      </c>
      <c r="AN164" s="85">
        <f t="shared" si="72"/>
        <v>6134.2164649336182</v>
      </c>
      <c r="AO164" s="85">
        <v>6004.1724850493383</v>
      </c>
      <c r="AP164" s="85">
        <v>130.04397988427991</v>
      </c>
      <c r="AQ164" s="85">
        <f t="shared" si="73"/>
        <v>0.80666666666666498</v>
      </c>
      <c r="AR164" s="85">
        <v>0</v>
      </c>
      <c r="AS164" s="85">
        <v>0.80666666666666498</v>
      </c>
      <c r="AT164" s="24">
        <v>94</v>
      </c>
    </row>
    <row r="165" spans="1:47" s="23" customFormat="1" ht="20.25" customHeight="1" x14ac:dyDescent="0.2">
      <c r="A165" s="83"/>
      <c r="B165" s="23">
        <v>95</v>
      </c>
      <c r="C165" s="19" t="s">
        <v>158</v>
      </c>
      <c r="D165" s="83"/>
      <c r="E165" s="94">
        <f t="shared" si="68"/>
        <v>16482.126983178212</v>
      </c>
      <c r="F165" s="85">
        <f t="shared" si="69"/>
        <v>6333.6291095284432</v>
      </c>
      <c r="G165" s="85">
        <f t="shared" si="70"/>
        <v>4224.8780790273022</v>
      </c>
      <c r="H165" s="85">
        <v>0</v>
      </c>
      <c r="I165" s="85">
        <v>0</v>
      </c>
      <c r="J165" s="85">
        <v>0</v>
      </c>
      <c r="K165" s="85">
        <v>0</v>
      </c>
      <c r="L165" s="85">
        <v>0</v>
      </c>
      <c r="M165" s="85">
        <v>0</v>
      </c>
      <c r="N165" s="85">
        <v>0</v>
      </c>
      <c r="O165" s="85">
        <v>0</v>
      </c>
      <c r="P165" s="85">
        <v>0</v>
      </c>
      <c r="Q165" s="85">
        <v>4224.8780790273022</v>
      </c>
      <c r="R165" s="85">
        <v>0</v>
      </c>
      <c r="S165" s="85">
        <v>0</v>
      </c>
      <c r="T165" s="85">
        <v>0</v>
      </c>
      <c r="U165" s="24">
        <v>95</v>
      </c>
      <c r="V165" s="23">
        <v>95</v>
      </c>
      <c r="W165" s="19" t="s">
        <v>158</v>
      </c>
      <c r="X165" s="83"/>
      <c r="Y165" s="94">
        <f t="shared" si="71"/>
        <v>2108.7510305011406</v>
      </c>
      <c r="Z165" s="85">
        <v>0</v>
      </c>
      <c r="AA165" s="85">
        <v>5.3671933513983001</v>
      </c>
      <c r="AB165" s="85">
        <v>0</v>
      </c>
      <c r="AC165" s="85">
        <v>0</v>
      </c>
      <c r="AD165" s="85">
        <v>0</v>
      </c>
      <c r="AE165" s="85">
        <v>499.35227439209939</v>
      </c>
      <c r="AF165" s="85">
        <v>38.025659420516206</v>
      </c>
      <c r="AG165" s="85">
        <v>1300.1837591735325</v>
      </c>
      <c r="AH165" s="85">
        <v>1.15616243444508E-4</v>
      </c>
      <c r="AI165" s="85">
        <v>0</v>
      </c>
      <c r="AJ165" s="85">
        <v>265.78439207007983</v>
      </c>
      <c r="AK165" s="85">
        <v>0</v>
      </c>
      <c r="AL165" s="85">
        <v>0</v>
      </c>
      <c r="AM165" s="85">
        <v>3.7636477271159631E-2</v>
      </c>
      <c r="AN165" s="85">
        <f t="shared" si="72"/>
        <v>9389.2481225469583</v>
      </c>
      <c r="AO165" s="85">
        <v>9326.8010416216457</v>
      </c>
      <c r="AP165" s="85">
        <v>62.447080925312548</v>
      </c>
      <c r="AQ165" s="85">
        <f t="shared" si="73"/>
        <v>759.24975110281036</v>
      </c>
      <c r="AR165" s="85">
        <v>220.51791727589804</v>
      </c>
      <c r="AS165" s="85">
        <v>538.73183382691229</v>
      </c>
      <c r="AT165" s="24">
        <v>95</v>
      </c>
    </row>
    <row r="166" spans="1:47" ht="14.4" x14ac:dyDescent="0.2">
      <c r="B166" s="15" t="s">
        <v>159</v>
      </c>
      <c r="C166" s="16" t="s">
        <v>160</v>
      </c>
      <c r="E166" s="95">
        <f t="shared" ref="E166:T166" si="74">SUM(E167:E168)</f>
        <v>49221.558649094826</v>
      </c>
      <c r="F166" s="77">
        <f t="shared" si="74"/>
        <v>25096.639505199626</v>
      </c>
      <c r="G166" s="77">
        <f t="shared" si="74"/>
        <v>8847.0798072307425</v>
      </c>
      <c r="H166" s="77">
        <f t="shared" si="74"/>
        <v>0</v>
      </c>
      <c r="I166" s="77">
        <f t="shared" si="74"/>
        <v>11.70442293268899</v>
      </c>
      <c r="J166" s="77">
        <f t="shared" si="74"/>
        <v>0</v>
      </c>
      <c r="K166" s="77">
        <f t="shared" si="74"/>
        <v>0</v>
      </c>
      <c r="L166" s="77">
        <f t="shared" si="74"/>
        <v>0</v>
      </c>
      <c r="M166" s="77">
        <f t="shared" si="74"/>
        <v>0</v>
      </c>
      <c r="N166" s="77">
        <f t="shared" si="74"/>
        <v>0</v>
      </c>
      <c r="O166" s="77">
        <f t="shared" si="74"/>
        <v>0</v>
      </c>
      <c r="P166" s="77">
        <f t="shared" si="74"/>
        <v>0</v>
      </c>
      <c r="Q166" s="77">
        <f t="shared" si="74"/>
        <v>8628.9510935635117</v>
      </c>
      <c r="R166" s="77">
        <f t="shared" si="74"/>
        <v>0</v>
      </c>
      <c r="S166" s="77">
        <f t="shared" si="74"/>
        <v>0</v>
      </c>
      <c r="T166" s="77">
        <f t="shared" si="74"/>
        <v>206.4242907345417</v>
      </c>
      <c r="U166" s="17" t="s">
        <v>159</v>
      </c>
      <c r="V166" s="15" t="s">
        <v>159</v>
      </c>
      <c r="W166" s="16" t="s">
        <v>160</v>
      </c>
      <c r="X166" s="96"/>
      <c r="Y166" s="95">
        <f t="shared" ref="Y166:AS166" si="75">SUM(Y167:Y168)</f>
        <v>16249.559697968882</v>
      </c>
      <c r="Z166" s="77">
        <f t="shared" si="75"/>
        <v>0</v>
      </c>
      <c r="AA166" s="77">
        <f t="shared" si="75"/>
        <v>2762.288006344188</v>
      </c>
      <c r="AB166" s="77">
        <f t="shared" si="75"/>
        <v>310.31560656259086</v>
      </c>
      <c r="AC166" s="77">
        <f t="shared" si="75"/>
        <v>0</v>
      </c>
      <c r="AD166" s="77">
        <f t="shared" si="75"/>
        <v>0</v>
      </c>
      <c r="AE166" s="77">
        <f t="shared" si="75"/>
        <v>2158.83298532342</v>
      </c>
      <c r="AF166" s="77">
        <f t="shared" si="75"/>
        <v>1187.3539817961002</v>
      </c>
      <c r="AG166" s="77">
        <f t="shared" si="75"/>
        <v>9366.285097623253</v>
      </c>
      <c r="AH166" s="77">
        <f t="shared" si="75"/>
        <v>0</v>
      </c>
      <c r="AI166" s="77">
        <f t="shared" si="75"/>
        <v>0</v>
      </c>
      <c r="AJ166" s="77">
        <f t="shared" si="75"/>
        <v>464.01883398943426</v>
      </c>
      <c r="AK166" s="77">
        <f t="shared" si="75"/>
        <v>0</v>
      </c>
      <c r="AL166" s="77">
        <f t="shared" si="75"/>
        <v>0</v>
      </c>
      <c r="AM166" s="77">
        <f t="shared" si="75"/>
        <v>0.46518632989802117</v>
      </c>
      <c r="AN166" s="77">
        <f t="shared" si="75"/>
        <v>23967.945402963986</v>
      </c>
      <c r="AO166" s="77">
        <f t="shared" si="75"/>
        <v>23603.332665855629</v>
      </c>
      <c r="AP166" s="77">
        <f t="shared" si="75"/>
        <v>364.61273710835667</v>
      </c>
      <c r="AQ166" s="77">
        <f t="shared" si="75"/>
        <v>156.97374093121249</v>
      </c>
      <c r="AR166" s="77">
        <f t="shared" si="75"/>
        <v>43.072874259916361</v>
      </c>
      <c r="AS166" s="77">
        <f t="shared" si="75"/>
        <v>113.90086667129611</v>
      </c>
      <c r="AT166" s="17" t="s">
        <v>159</v>
      </c>
    </row>
    <row r="167" spans="1:47" s="100" customFormat="1" ht="16.5" customHeight="1" x14ac:dyDescent="0.2">
      <c r="A167" s="98"/>
      <c r="B167" s="23">
        <v>97</v>
      </c>
      <c r="C167" s="19" t="s">
        <v>161</v>
      </c>
      <c r="D167" s="98"/>
      <c r="E167" s="94">
        <f>+F167+AN167+AQ167</f>
        <v>20086.114480950495</v>
      </c>
      <c r="F167" s="85">
        <f>+G167+Y167</f>
        <v>12678.261199653054</v>
      </c>
      <c r="G167" s="85">
        <f>SUM(H167:T167)</f>
        <v>2979.2341557463124</v>
      </c>
      <c r="H167" s="85">
        <v>0</v>
      </c>
      <c r="I167" s="85">
        <v>0</v>
      </c>
      <c r="J167" s="85">
        <v>0</v>
      </c>
      <c r="K167" s="85">
        <v>0</v>
      </c>
      <c r="L167" s="85">
        <v>0</v>
      </c>
      <c r="M167" s="85">
        <v>0</v>
      </c>
      <c r="N167" s="85">
        <v>0</v>
      </c>
      <c r="O167" s="85">
        <v>0</v>
      </c>
      <c r="P167" s="85">
        <v>0</v>
      </c>
      <c r="Q167" s="85">
        <v>2979.2341557463124</v>
      </c>
      <c r="R167" s="85">
        <v>0</v>
      </c>
      <c r="S167" s="85">
        <v>0</v>
      </c>
      <c r="T167" s="85">
        <v>0</v>
      </c>
      <c r="U167" s="24">
        <v>97</v>
      </c>
      <c r="V167" s="23">
        <v>97</v>
      </c>
      <c r="W167" s="19" t="s">
        <v>161</v>
      </c>
      <c r="X167" s="99"/>
      <c r="Y167" s="94">
        <f>SUM(Z167:AM167)</f>
        <v>9699.0270439067408</v>
      </c>
      <c r="Z167" s="85">
        <v>0</v>
      </c>
      <c r="AA167" s="85">
        <v>54.89768481704494</v>
      </c>
      <c r="AB167" s="85">
        <v>277.28125676874987</v>
      </c>
      <c r="AC167" s="85">
        <v>0</v>
      </c>
      <c r="AD167" s="85">
        <v>0</v>
      </c>
      <c r="AE167" s="85">
        <v>750.05689693080433</v>
      </c>
      <c r="AF167" s="85">
        <v>411.89959670636915</v>
      </c>
      <c r="AG167" s="85">
        <v>8069.1660470375073</v>
      </c>
      <c r="AH167" s="85">
        <v>0</v>
      </c>
      <c r="AI167" s="85">
        <v>0</v>
      </c>
      <c r="AJ167" s="85">
        <v>135.67549280738476</v>
      </c>
      <c r="AK167" s="85">
        <v>0</v>
      </c>
      <c r="AL167" s="85">
        <v>0</v>
      </c>
      <c r="AM167" s="85">
        <v>5.0068838882346929E-2</v>
      </c>
      <c r="AN167" s="85">
        <f>SUM(AO167:AP167)</f>
        <v>7344.7257012630134</v>
      </c>
      <c r="AO167" s="85">
        <v>7238.429593577569</v>
      </c>
      <c r="AP167" s="85">
        <v>106.29610768544444</v>
      </c>
      <c r="AQ167" s="85">
        <f>SUM(AR167:AS167)</f>
        <v>63.127580034426039</v>
      </c>
      <c r="AR167" s="85">
        <v>30.133032878710395</v>
      </c>
      <c r="AS167" s="85">
        <v>32.994547155715644</v>
      </c>
      <c r="AT167" s="24">
        <v>97</v>
      </c>
      <c r="AU167" s="97"/>
    </row>
    <row r="168" spans="1:47" s="100" customFormat="1" ht="14.4" x14ac:dyDescent="0.2">
      <c r="A168" s="98"/>
      <c r="B168" s="26">
        <v>98</v>
      </c>
      <c r="C168" s="27" t="s">
        <v>162</v>
      </c>
      <c r="D168" s="101"/>
      <c r="E168" s="102">
        <f>+F168+AN168+AQ168</f>
        <v>29135.444168144331</v>
      </c>
      <c r="F168" s="92">
        <f>+G168+Y168</f>
        <v>12418.378305546572</v>
      </c>
      <c r="G168" s="92">
        <f>SUM(H168:T168)</f>
        <v>5867.8456514844302</v>
      </c>
      <c r="H168" s="92">
        <v>0</v>
      </c>
      <c r="I168" s="92">
        <v>11.70442293268899</v>
      </c>
      <c r="J168" s="92">
        <v>0</v>
      </c>
      <c r="K168" s="92">
        <v>0</v>
      </c>
      <c r="L168" s="92">
        <v>0</v>
      </c>
      <c r="M168" s="92">
        <v>0</v>
      </c>
      <c r="N168" s="92">
        <v>0</v>
      </c>
      <c r="O168" s="92">
        <v>0</v>
      </c>
      <c r="P168" s="92">
        <v>0</v>
      </c>
      <c r="Q168" s="92">
        <v>5649.7169378171993</v>
      </c>
      <c r="R168" s="92">
        <v>0</v>
      </c>
      <c r="S168" s="92">
        <v>0</v>
      </c>
      <c r="T168" s="92">
        <v>206.4242907345417</v>
      </c>
      <c r="U168" s="28">
        <v>98</v>
      </c>
      <c r="V168" s="26">
        <v>98</v>
      </c>
      <c r="W168" s="27" t="s">
        <v>162</v>
      </c>
      <c r="X168" s="11"/>
      <c r="Y168" s="102">
        <f>SUM(Z168:AM168)</f>
        <v>6550.5326540621409</v>
      </c>
      <c r="Z168" s="92">
        <v>0</v>
      </c>
      <c r="AA168" s="92">
        <v>2707.390321527143</v>
      </c>
      <c r="AB168" s="92">
        <v>33.034349793840967</v>
      </c>
      <c r="AC168" s="92">
        <v>0</v>
      </c>
      <c r="AD168" s="92">
        <v>0</v>
      </c>
      <c r="AE168" s="92">
        <v>1408.7760883926157</v>
      </c>
      <c r="AF168" s="92">
        <v>775.45438508973109</v>
      </c>
      <c r="AG168" s="92">
        <v>1297.1190505857451</v>
      </c>
      <c r="AH168" s="92">
        <v>0</v>
      </c>
      <c r="AI168" s="92">
        <v>0</v>
      </c>
      <c r="AJ168" s="92">
        <v>328.34334118204947</v>
      </c>
      <c r="AK168" s="92">
        <v>0</v>
      </c>
      <c r="AL168" s="92">
        <v>0</v>
      </c>
      <c r="AM168" s="92">
        <v>0.41511749101567424</v>
      </c>
      <c r="AN168" s="92">
        <f>SUM(AO168:AP168)</f>
        <v>16623.219701700971</v>
      </c>
      <c r="AO168" s="92">
        <v>16364.903072278059</v>
      </c>
      <c r="AP168" s="92">
        <v>258.31662942291223</v>
      </c>
      <c r="AQ168" s="92">
        <f>SUM(AR168:AS168)</f>
        <v>93.846160896786444</v>
      </c>
      <c r="AR168" s="92">
        <v>12.939841381205962</v>
      </c>
      <c r="AS168" s="103">
        <v>80.906319515580478</v>
      </c>
      <c r="AT168" s="28">
        <v>98</v>
      </c>
      <c r="AU168" s="97"/>
    </row>
    <row r="169" spans="1:47" s="100" customFormat="1" ht="14.4" x14ac:dyDescent="0.2">
      <c r="A169" s="98"/>
      <c r="B169" s="98"/>
      <c r="C169" s="98"/>
      <c r="D169" s="98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104"/>
      <c r="V169" s="9"/>
      <c r="W169" s="9"/>
      <c r="X169" s="9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105"/>
      <c r="AU169" s="97"/>
    </row>
    <row r="170" spans="1:47" s="100" customFormat="1" ht="14.4" x14ac:dyDescent="0.2">
      <c r="A170" s="98"/>
      <c r="B170" s="98"/>
      <c r="C170" s="98"/>
      <c r="D170" s="98"/>
      <c r="U170" s="104"/>
      <c r="V170" s="83"/>
      <c r="W170" s="97"/>
      <c r="X170" s="97"/>
      <c r="Y170" s="99"/>
      <c r="Z170" s="99"/>
      <c r="AA170" s="99"/>
      <c r="AB170" s="99"/>
      <c r="AC170" s="99"/>
      <c r="AD170" s="99"/>
      <c r="AE170" s="99"/>
      <c r="AF170" s="99"/>
      <c r="AG170" s="97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105"/>
      <c r="AU170" s="97"/>
    </row>
    <row r="171" spans="1:47" s="100" customFormat="1" ht="14.4" x14ac:dyDescent="0.2">
      <c r="A171" s="98"/>
      <c r="B171" s="98"/>
      <c r="C171" s="98"/>
      <c r="D171" s="98"/>
      <c r="U171" s="104"/>
      <c r="V171" s="83"/>
      <c r="W171" s="97"/>
      <c r="X171" s="97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7"/>
      <c r="AT171" s="105"/>
      <c r="AU171" s="97"/>
    </row>
    <row r="172" spans="1:47" s="100" customFormat="1" ht="14.4" x14ac:dyDescent="0.2">
      <c r="A172" s="98"/>
      <c r="B172" s="98"/>
      <c r="C172" s="98"/>
      <c r="D172" s="98"/>
      <c r="U172" s="104"/>
      <c r="V172" s="38"/>
      <c r="W172" s="97"/>
      <c r="X172" s="97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7"/>
      <c r="AT172" s="105"/>
      <c r="AU172" s="97"/>
    </row>
    <row r="173" spans="1:47" x14ac:dyDescent="0.2"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</row>
    <row r="174" spans="1:47" x14ac:dyDescent="0.2"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</row>
    <row r="175" spans="1:47" x14ac:dyDescent="0.2"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</row>
  </sheetData>
  <mergeCells count="10">
    <mergeCell ref="B89:C89"/>
    <mergeCell ref="V11:W11"/>
    <mergeCell ref="V89:W89"/>
    <mergeCell ref="AO5:AP5"/>
    <mergeCell ref="AO84:AP84"/>
    <mergeCell ref="G6:H6"/>
    <mergeCell ref="G85:H85"/>
    <mergeCell ref="B10:C10"/>
    <mergeCell ref="V10:W10"/>
    <mergeCell ref="B11:C11"/>
  </mergeCells>
  <phoneticPr fontId="7"/>
  <pageMargins left="0.39370078740157483" right="0.39370078740157483" top="0.74803149606299213" bottom="0" header="0.51181102362204722" footer="0.23622047244094491"/>
  <pageSetup paperSize="9" scale="46" firstPageNumber="376" fitToWidth="4" fitToHeight="3" pageOrder="overThenDown" orientation="portrait" cellComments="asDisplayed" useFirstPageNumber="1" horizontalDpi="300" verticalDpi="300" r:id="rId1"/>
  <headerFooter alignWithMargins="0"/>
  <rowBreaks count="1" manualBreakCount="1">
    <brk id="82" max="45" man="1"/>
  </rowBreaks>
  <colBreaks count="3" manualBreakCount="3">
    <brk id="12" max="167" man="1"/>
    <brk id="21" max="167" man="1"/>
    <brk id="33" max="167" man="1"/>
  </colBreaks>
  <ignoredErrors>
    <ignoredError sqref="U32:U168 AT32:AT16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２－A(b)</vt:lpstr>
      <vt:lpstr>２－B(b)</vt:lpstr>
      <vt:lpstr>'２－A(b)'!Print_Area</vt:lpstr>
      <vt:lpstr>'２－B(b)'!Print_Area</vt:lpstr>
      <vt:lpstr>'２－A(b)'!Print_Titles</vt:lpstr>
      <vt:lpstr>'２－B(b)'!Print_Titles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2023-03-30T05:50:54Z</dcterms:created>
  <dcterms:modified xsi:type="dcterms:W3CDTF">2026-03-25T11:56:09Z</dcterms:modified>
</cp:coreProperties>
</file>