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0A1FDF6E-77D4-4EF1-817B-EA930285FB06}" xr6:coauthVersionLast="47" xr6:coauthVersionMax="47" xr10:uidLastSave="{00000000-0000-0000-0000-000000000000}"/>
  <bookViews>
    <workbookView xWindow="-19320" yWindow="-19390" windowWidth="17300" windowHeight="8890" xr2:uid="{1979DDEC-0834-4E8D-88AF-5444C4F24438}"/>
  </bookViews>
  <sheets>
    <sheet name="１－１－１－A(b)" sheetId="4" r:id="rId1"/>
    <sheet name="１－１－１－B(b)" sheetId="5" r:id="rId2"/>
  </sheets>
  <definedNames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9" i="5" l="1"/>
  <c r="AD89" i="5"/>
  <c r="AC89" i="5"/>
  <c r="AB89" i="5"/>
  <c r="AA89" i="5"/>
  <c r="Z89" i="5"/>
  <c r="Y89" i="5"/>
  <c r="X89" i="5"/>
  <c r="W89" i="5"/>
  <c r="V89" i="5"/>
  <c r="AE80" i="5"/>
  <c r="AD80" i="5"/>
  <c r="AC80" i="5"/>
  <c r="AB80" i="5"/>
  <c r="AA80" i="5"/>
  <c r="Z80" i="5"/>
  <c r="Y80" i="5"/>
  <c r="X80" i="5"/>
  <c r="W80" i="5"/>
  <c r="V80" i="5"/>
  <c r="AE77" i="5"/>
  <c r="AD77" i="5"/>
  <c r="AC77" i="5"/>
  <c r="AB77" i="5"/>
  <c r="AA77" i="5"/>
  <c r="Z77" i="5"/>
  <c r="Y77" i="5"/>
  <c r="X77" i="5"/>
  <c r="W77" i="5"/>
  <c r="V77" i="5"/>
  <c r="AE73" i="5"/>
  <c r="AD73" i="5"/>
  <c r="AC73" i="5"/>
  <c r="AB73" i="5"/>
  <c r="AA73" i="5"/>
  <c r="Z73" i="5"/>
  <c r="Y73" i="5"/>
  <c r="X73" i="5"/>
  <c r="W73" i="5"/>
  <c r="V73" i="5"/>
  <c r="AE70" i="5"/>
  <c r="AD70" i="5"/>
  <c r="AC70" i="5"/>
  <c r="AB70" i="5"/>
  <c r="AA70" i="5"/>
  <c r="Z70" i="5"/>
  <c r="Y70" i="5"/>
  <c r="X70" i="5"/>
  <c r="W70" i="5"/>
  <c r="V70" i="5"/>
  <c r="AE66" i="5"/>
  <c r="AD66" i="5"/>
  <c r="AC66" i="5"/>
  <c r="AB66" i="5"/>
  <c r="AA66" i="5"/>
  <c r="Z66" i="5"/>
  <c r="Y66" i="5"/>
  <c r="X66" i="5"/>
  <c r="W66" i="5"/>
  <c r="V66" i="5"/>
  <c r="AE62" i="5"/>
  <c r="AD62" i="5"/>
  <c r="AC62" i="5"/>
  <c r="AB62" i="5"/>
  <c r="AB12" i="5" s="1"/>
  <c r="AA62" i="5"/>
  <c r="Z62" i="5"/>
  <c r="Y62" i="5"/>
  <c r="X62" i="5"/>
  <c r="W62" i="5"/>
  <c r="V62" i="5"/>
  <c r="AE57" i="5"/>
  <c r="AD57" i="5"/>
  <c r="AC57" i="5"/>
  <c r="AB57" i="5"/>
  <c r="AA57" i="5"/>
  <c r="Z57" i="5"/>
  <c r="Y57" i="5"/>
  <c r="X57" i="5"/>
  <c r="W57" i="5"/>
  <c r="V57" i="5"/>
  <c r="AE53" i="5"/>
  <c r="AD53" i="5"/>
  <c r="AC53" i="5"/>
  <c r="AB53" i="5"/>
  <c r="AA53" i="5"/>
  <c r="Z53" i="5"/>
  <c r="Y53" i="5"/>
  <c r="X53" i="5"/>
  <c r="W53" i="5"/>
  <c r="V53" i="5"/>
  <c r="AE46" i="5"/>
  <c r="AD46" i="5"/>
  <c r="AC46" i="5"/>
  <c r="AB46" i="5"/>
  <c r="AA46" i="5"/>
  <c r="Z46" i="5"/>
  <c r="Y46" i="5"/>
  <c r="X46" i="5"/>
  <c r="W46" i="5"/>
  <c r="V46" i="5"/>
  <c r="AE33" i="5"/>
  <c r="AD33" i="5"/>
  <c r="AC33" i="5"/>
  <c r="AB33" i="5"/>
  <c r="AA33" i="5"/>
  <c r="Z33" i="5"/>
  <c r="Z12" i="5" s="1"/>
  <c r="Y33" i="5"/>
  <c r="X33" i="5"/>
  <c r="X12" i="5" s="1"/>
  <c r="W33" i="5"/>
  <c r="V33" i="5"/>
  <c r="N27" i="5"/>
  <c r="M27" i="5"/>
  <c r="L27" i="5"/>
  <c r="K27" i="5"/>
  <c r="J27" i="5"/>
  <c r="I27" i="5"/>
  <c r="H27" i="5"/>
  <c r="G27" i="5"/>
  <c r="F27" i="5"/>
  <c r="E27" i="5"/>
  <c r="N26" i="5"/>
  <c r="M26" i="5"/>
  <c r="L26" i="5"/>
  <c r="K26" i="5"/>
  <c r="J26" i="5"/>
  <c r="I26" i="5"/>
  <c r="H26" i="5"/>
  <c r="G26" i="5"/>
  <c r="F26" i="5"/>
  <c r="E26" i="5"/>
  <c r="AE24" i="5"/>
  <c r="AD24" i="5"/>
  <c r="AC24" i="5"/>
  <c r="AB24" i="5"/>
  <c r="AA24" i="5"/>
  <c r="Z24" i="5"/>
  <c r="Y24" i="5"/>
  <c r="X24" i="5"/>
  <c r="W24" i="5"/>
  <c r="V24" i="5"/>
  <c r="N22" i="5"/>
  <c r="M22" i="5"/>
  <c r="L22" i="5"/>
  <c r="K22" i="5"/>
  <c r="J22" i="5"/>
  <c r="I22" i="5"/>
  <c r="H22" i="5"/>
  <c r="G22" i="5"/>
  <c r="F22" i="5"/>
  <c r="E22" i="5"/>
  <c r="N20" i="5"/>
  <c r="M20" i="5"/>
  <c r="L20" i="5"/>
  <c r="K20" i="5"/>
  <c r="J20" i="5"/>
  <c r="I20" i="5"/>
  <c r="I13" i="5" s="1"/>
  <c r="H20" i="5"/>
  <c r="H13" i="5" s="1"/>
  <c r="G20" i="5"/>
  <c r="F20" i="5"/>
  <c r="E20" i="5"/>
  <c r="AE18" i="5"/>
  <c r="AD18" i="5"/>
  <c r="AC18" i="5"/>
  <c r="AB18" i="5"/>
  <c r="AA18" i="5"/>
  <c r="Z18" i="5"/>
  <c r="Y18" i="5"/>
  <c r="X18" i="5"/>
  <c r="W18" i="5"/>
  <c r="V18" i="5"/>
  <c r="N17" i="5"/>
  <c r="M17" i="5"/>
  <c r="L17" i="5"/>
  <c r="K17" i="5"/>
  <c r="J17" i="5"/>
  <c r="I17" i="5"/>
  <c r="H17" i="5"/>
  <c r="G17" i="5"/>
  <c r="F17" i="5"/>
  <c r="E17" i="5"/>
  <c r="N14" i="5"/>
  <c r="M14" i="5"/>
  <c r="M13" i="5" s="1"/>
  <c r="L14" i="5"/>
  <c r="K14" i="5"/>
  <c r="J14" i="5"/>
  <c r="I14" i="5"/>
  <c r="H14" i="5"/>
  <c r="G14" i="5"/>
  <c r="F14" i="5"/>
  <c r="E14" i="5"/>
  <c r="N13" i="5"/>
  <c r="L13" i="5"/>
  <c r="K13" i="5"/>
  <c r="J13" i="5"/>
  <c r="G13" i="5"/>
  <c r="F13" i="5"/>
  <c r="E13" i="5"/>
  <c r="AE13" i="5"/>
  <c r="AE12" i="5" s="1"/>
  <c r="AD13" i="5"/>
  <c r="AC13" i="5"/>
  <c r="AB13" i="5"/>
  <c r="AA13" i="5"/>
  <c r="Z13" i="5"/>
  <c r="Y13" i="5"/>
  <c r="X13" i="5"/>
  <c r="W13" i="5"/>
  <c r="V13" i="5"/>
  <c r="AC12" i="5"/>
  <c r="Y12" i="5"/>
  <c r="W12" i="5"/>
  <c r="K75" i="5"/>
  <c r="G75" i="5" s="1"/>
  <c r="K73" i="5"/>
  <c r="G73" i="5"/>
  <c r="K71" i="5"/>
  <c r="G71" i="5"/>
  <c r="K69" i="5"/>
  <c r="G69" i="5"/>
  <c r="K67" i="5"/>
  <c r="G67" i="5"/>
  <c r="K65" i="5"/>
  <c r="G65" i="5"/>
  <c r="K63" i="5"/>
  <c r="G63" i="5" s="1"/>
  <c r="K61" i="5"/>
  <c r="G61" i="5"/>
  <c r="K59" i="5"/>
  <c r="G59" i="5"/>
  <c r="K57" i="5"/>
  <c r="G57" i="5"/>
  <c r="K55" i="5"/>
  <c r="G55" i="5"/>
  <c r="K53" i="5"/>
  <c r="G53" i="5"/>
  <c r="K51" i="5"/>
  <c r="G51" i="5"/>
  <c r="K49" i="5"/>
  <c r="G49" i="5"/>
  <c r="K47" i="5"/>
  <c r="G47" i="5"/>
  <c r="K45" i="5"/>
  <c r="G45" i="5"/>
  <c r="K43" i="5"/>
  <c r="G43" i="5"/>
  <c r="K41" i="5"/>
  <c r="G41" i="5"/>
  <c r="K39" i="5"/>
  <c r="G39" i="5"/>
  <c r="K37" i="5"/>
  <c r="G37" i="5"/>
  <c r="K35" i="5"/>
  <c r="G35" i="5"/>
  <c r="K33" i="5"/>
  <c r="G33" i="5"/>
  <c r="K31" i="5"/>
  <c r="G31" i="5"/>
  <c r="K29" i="5"/>
  <c r="G29" i="5"/>
  <c r="AB91" i="5"/>
  <c r="X91" i="5"/>
  <c r="AB90" i="5"/>
  <c r="X90" i="5"/>
  <c r="AB88" i="5"/>
  <c r="X88" i="5"/>
  <c r="AB87" i="5"/>
  <c r="X87" i="5"/>
  <c r="AB86" i="5"/>
  <c r="X86" i="5"/>
  <c r="AB85" i="5"/>
  <c r="X85" i="5"/>
  <c r="AB84" i="5"/>
  <c r="X84" i="5"/>
  <c r="AB83" i="5"/>
  <c r="X83" i="5"/>
  <c r="AB82" i="5"/>
  <c r="X82" i="5"/>
  <c r="AB81" i="5"/>
  <c r="X81" i="5"/>
  <c r="AB79" i="5"/>
  <c r="X79" i="5"/>
  <c r="AB78" i="5"/>
  <c r="X78" i="5"/>
  <c r="AB76" i="5"/>
  <c r="X76" i="5"/>
  <c r="AB75" i="5"/>
  <c r="X75" i="5"/>
  <c r="AB74" i="5"/>
  <c r="X74" i="5"/>
  <c r="AB72" i="5"/>
  <c r="X72" i="5"/>
  <c r="AB71" i="5"/>
  <c r="X71" i="5" s="1"/>
  <c r="AB69" i="5"/>
  <c r="X69" i="5" s="1"/>
  <c r="AB68" i="5"/>
  <c r="X68" i="5"/>
  <c r="AB67" i="5"/>
  <c r="X67" i="5"/>
  <c r="AB65" i="5"/>
  <c r="X65" i="5"/>
  <c r="AB64" i="5"/>
  <c r="X64" i="5"/>
  <c r="AB63" i="5"/>
  <c r="X63" i="5"/>
  <c r="AB61" i="5"/>
  <c r="X61" i="5"/>
  <c r="AB60" i="5"/>
  <c r="X60" i="5"/>
  <c r="AB59" i="5"/>
  <c r="X59" i="5"/>
  <c r="AB58" i="5"/>
  <c r="X58" i="5" s="1"/>
  <c r="AB56" i="5"/>
  <c r="X56" i="5"/>
  <c r="AB55" i="5"/>
  <c r="X55" i="5"/>
  <c r="AB54" i="5"/>
  <c r="X54" i="5"/>
  <c r="AB52" i="5"/>
  <c r="X52" i="5"/>
  <c r="AB51" i="5"/>
  <c r="X51" i="5"/>
  <c r="AB50" i="5"/>
  <c r="X50" i="5"/>
  <c r="AB49" i="5"/>
  <c r="X49" i="5"/>
  <c r="AB48" i="5"/>
  <c r="X48" i="5"/>
  <c r="AB47" i="5"/>
  <c r="X47" i="5" s="1"/>
  <c r="AB45" i="5"/>
  <c r="X45" i="5"/>
  <c r="AB44" i="5"/>
  <c r="X44" i="5"/>
  <c r="AB43" i="5"/>
  <c r="X43" i="5"/>
  <c r="AB42" i="5"/>
  <c r="X42" i="5" s="1"/>
  <c r="AB41" i="5"/>
  <c r="X41" i="5" s="1"/>
  <c r="AB40" i="5"/>
  <c r="X40" i="5" s="1"/>
  <c r="AB39" i="5"/>
  <c r="X39" i="5" s="1"/>
  <c r="AB38" i="5"/>
  <c r="X38" i="5" s="1"/>
  <c r="AB37" i="5"/>
  <c r="X37" i="5" s="1"/>
  <c r="AB36" i="5"/>
  <c r="X36" i="5"/>
  <c r="AB35" i="5"/>
  <c r="X35" i="5"/>
  <c r="AB34" i="5"/>
  <c r="X34" i="5" s="1"/>
  <c r="AB32" i="5"/>
  <c r="X32" i="5"/>
  <c r="AB31" i="5"/>
  <c r="X31" i="5"/>
  <c r="AB30" i="5"/>
  <c r="X30" i="5" s="1"/>
  <c r="AB29" i="5"/>
  <c r="X29" i="5"/>
  <c r="AB28" i="5"/>
  <c r="X28" i="5"/>
  <c r="AB27" i="5"/>
  <c r="X27" i="5"/>
  <c r="AB26" i="5"/>
  <c r="X26" i="5"/>
  <c r="AB25" i="5"/>
  <c r="X25" i="5"/>
  <c r="AB23" i="5"/>
  <c r="X23" i="5"/>
  <c r="AB22" i="5"/>
  <c r="X22" i="5"/>
  <c r="AB21" i="5"/>
  <c r="X21" i="5"/>
  <c r="AB20" i="5"/>
  <c r="X20" i="5"/>
  <c r="AB19" i="5"/>
  <c r="X19" i="5"/>
  <c r="AB17" i="5"/>
  <c r="X17" i="5"/>
  <c r="AB16" i="5"/>
  <c r="X16" i="5"/>
  <c r="AB15" i="5"/>
  <c r="X15" i="5"/>
  <c r="AB14" i="5"/>
  <c r="X14" i="5"/>
  <c r="K74" i="5"/>
  <c r="G74" i="5" s="1"/>
  <c r="K72" i="5"/>
  <c r="G72" i="5"/>
  <c r="K70" i="5"/>
  <c r="G70" i="5"/>
  <c r="K68" i="5"/>
  <c r="G68" i="5"/>
  <c r="K66" i="5"/>
  <c r="G66" i="5"/>
  <c r="K64" i="5"/>
  <c r="G64" i="5"/>
  <c r="K62" i="5"/>
  <c r="G62" i="5"/>
  <c r="K60" i="5"/>
  <c r="G60" i="5"/>
  <c r="K58" i="5"/>
  <c r="G58" i="5"/>
  <c r="K56" i="5"/>
  <c r="G56" i="5"/>
  <c r="K54" i="5"/>
  <c r="G54" i="5"/>
  <c r="K52" i="5"/>
  <c r="G52" i="5"/>
  <c r="K50" i="5"/>
  <c r="G50" i="5"/>
  <c r="K48" i="5"/>
  <c r="G48" i="5"/>
  <c r="K46" i="5"/>
  <c r="G46" i="5"/>
  <c r="K44" i="5"/>
  <c r="G44" i="5"/>
  <c r="K42" i="5"/>
  <c r="G42" i="5"/>
  <c r="K40" i="5"/>
  <c r="G40" i="5"/>
  <c r="K38" i="5"/>
  <c r="G38" i="5"/>
  <c r="K36" i="5"/>
  <c r="G36" i="5" s="1"/>
  <c r="K34" i="5"/>
  <c r="G34" i="5" s="1"/>
  <c r="K32" i="5"/>
  <c r="G32" i="5" s="1"/>
  <c r="K30" i="5"/>
  <c r="G30" i="5"/>
  <c r="K28" i="5"/>
  <c r="G28" i="5"/>
  <c r="K25" i="5"/>
  <c r="G25" i="5"/>
  <c r="K24" i="5"/>
  <c r="G24" i="5"/>
  <c r="K23" i="5"/>
  <c r="G23" i="5"/>
  <c r="K21" i="5"/>
  <c r="G21" i="5"/>
  <c r="K19" i="5"/>
  <c r="G19" i="5"/>
  <c r="K18" i="5"/>
  <c r="G18" i="5"/>
  <c r="K16" i="5"/>
  <c r="G16" i="5"/>
  <c r="K15" i="5"/>
  <c r="G15" i="5"/>
  <c r="AD12" i="5" l="1"/>
  <c r="V12" i="5"/>
  <c r="AA12" i="5"/>
  <c r="J12" i="5" s="1"/>
  <c r="L12" i="5"/>
  <c r="N12" i="5"/>
  <c r="M12" i="5"/>
  <c r="K12" i="5"/>
  <c r="I12" i="5"/>
  <c r="H12" i="5"/>
  <c r="G12" i="5"/>
  <c r="F12" i="5"/>
  <c r="E12" i="5"/>
</calcChain>
</file>

<file path=xl/sharedStrings.xml><?xml version="1.0" encoding="utf-8"?>
<sst xmlns="http://schemas.openxmlformats.org/spreadsheetml/2006/main" count="532" uniqueCount="265">
  <si>
    <t>業種計</t>
    <rPh sb="0" eb="2">
      <t>ギョウシュ</t>
    </rPh>
    <rPh sb="2" eb="3">
      <t>ケイ</t>
    </rPh>
    <phoneticPr fontId="4"/>
  </si>
  <si>
    <t>M</t>
    <phoneticPr fontId="4"/>
  </si>
  <si>
    <t>N</t>
    <phoneticPr fontId="4"/>
  </si>
  <si>
    <t>O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</si>
  <si>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</si>
  <si>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</si>
  <si>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</si>
  <si>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</si>
  <si>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</si>
  <si>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</si>
  <si>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</si>
  <si>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</si>
  <si>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</si>
  <si>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</si>
  <si>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</si>
  <si>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</si>
  <si>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</si>
  <si>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</si>
  <si>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受入</t>
    <rPh sb="0" eb="2">
      <t>ウケイレ</t>
    </rPh>
    <phoneticPr fontId="4"/>
  </si>
  <si>
    <t>消費</t>
    <rPh sb="0" eb="2">
      <t>ショウヒ</t>
    </rPh>
    <phoneticPr fontId="4"/>
  </si>
  <si>
    <t>発生・回収</t>
    <rPh sb="0" eb="2">
      <t>ハッセイ</t>
    </rPh>
    <rPh sb="3" eb="5">
      <t>カイシュウ</t>
    </rPh>
    <phoneticPr fontId="4"/>
  </si>
  <si>
    <t>または生産</t>
    <rPh sb="3" eb="5">
      <t>セイサン</t>
    </rPh>
    <phoneticPr fontId="4"/>
  </si>
  <si>
    <t>コジェネ用</t>
  </si>
  <si>
    <t>原料用</t>
    <rPh sb="0" eb="3">
      <t>ゲンリョウヨウ</t>
    </rPh>
    <phoneticPr fontId="4"/>
  </si>
  <si>
    <t>その他用</t>
    <rPh sb="2" eb="3">
      <t>タ</t>
    </rPh>
    <rPh sb="3" eb="4">
      <t>ヨウ</t>
    </rPh>
    <phoneticPr fontId="4"/>
  </si>
  <si>
    <t>払出</t>
    <rPh sb="0" eb="2">
      <t>ハライダシ</t>
    </rPh>
    <phoneticPr fontId="4"/>
  </si>
  <si>
    <t>燃料・電力・蒸気受払</t>
    <rPh sb="0" eb="2">
      <t>ネンリョウ</t>
    </rPh>
    <rPh sb="3" eb="5">
      <t>デンリョク</t>
    </rPh>
    <rPh sb="6" eb="8">
      <t>ジョウキ</t>
    </rPh>
    <rPh sb="8" eb="10">
      <t>ウケハラ</t>
    </rPh>
    <phoneticPr fontId="7"/>
  </si>
  <si>
    <t>B　熱量単位表</t>
    <rPh sb="2" eb="4">
      <t>ネツリョウ</t>
    </rPh>
    <rPh sb="4" eb="6">
      <t>タンイ</t>
    </rPh>
    <rPh sb="6" eb="7">
      <t>ヒョウ</t>
    </rPh>
    <phoneticPr fontId="7"/>
  </si>
  <si>
    <t>（１）燃料受払　①業種別表</t>
    <phoneticPr fontId="4"/>
  </si>
  <si>
    <t>　</t>
    <phoneticPr fontId="7"/>
  </si>
  <si>
    <t>（１）燃料受払　①業種別表</t>
    <phoneticPr fontId="4"/>
  </si>
  <si>
    <t>A　固有単位表</t>
    <rPh sb="2" eb="4">
      <t>コユウ</t>
    </rPh>
    <rPh sb="4" eb="6">
      <t>タンイ</t>
    </rPh>
    <rPh sb="6" eb="7">
      <t>ヒョウ</t>
    </rPh>
    <phoneticPr fontId="7"/>
  </si>
  <si>
    <t>注：</t>
    <rPh sb="0" eb="1">
      <t>チュウ</t>
    </rPh>
    <phoneticPr fontId="7"/>
  </si>
  <si>
    <t>（↓左頁より）</t>
    <rPh sb="2" eb="3">
      <t>ヒダリ</t>
    </rPh>
    <rPh sb="3" eb="4">
      <t>ページ</t>
    </rPh>
    <phoneticPr fontId="7"/>
  </si>
  <si>
    <t>（↓右頁に続く）</t>
    <rPh sb="3" eb="4">
      <t>ページ</t>
    </rPh>
    <phoneticPr fontId="7"/>
  </si>
  <si>
    <t>農業</t>
    <rPh sb="0" eb="2">
      <t>ノウギョウ</t>
    </rPh>
    <phoneticPr fontId="4"/>
  </si>
  <si>
    <t>サービス業（他に分類されないもの）</t>
    <phoneticPr fontId="4"/>
  </si>
  <si>
    <t>K</t>
    <phoneticPr fontId="4"/>
  </si>
  <si>
    <t>L</t>
    <phoneticPr fontId="4"/>
  </si>
  <si>
    <t>不動産取引業</t>
    <phoneticPr fontId="4"/>
  </si>
  <si>
    <t>不動産賃貸業・管理業</t>
    <phoneticPr fontId="4"/>
  </si>
  <si>
    <t>宿泊業</t>
    <phoneticPr fontId="4"/>
  </si>
  <si>
    <t>学術・開発研究機関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</si>
  <si>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</si>
  <si>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</si>
  <si>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</si>
  <si>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物品賃貸業</t>
    <phoneticPr fontId="4"/>
  </si>
  <si>
    <t>広告業</t>
    <phoneticPr fontId="4"/>
  </si>
  <si>
    <t>インターネット附随サービス業</t>
    <rPh sb="7" eb="9">
      <t>フズイ</t>
    </rPh>
    <phoneticPr fontId="4"/>
  </si>
  <si>
    <t>協同組織金融業</t>
    <rPh sb="0" eb="2">
      <t>キョウドウ</t>
    </rPh>
    <phoneticPr fontId="4"/>
  </si>
  <si>
    <t>P</t>
    <phoneticPr fontId="4"/>
  </si>
  <si>
    <t>原油換算</t>
    <rPh sb="0" eb="2">
      <t>ゲンユ</t>
    </rPh>
    <rPh sb="2" eb="4">
      <t>カンザン</t>
    </rPh>
    <phoneticPr fontId="7"/>
  </si>
  <si>
    <t>10^3kl</t>
    <phoneticPr fontId="4"/>
  </si>
  <si>
    <t>ディーゼル</t>
    <phoneticPr fontId="7"/>
  </si>
  <si>
    <t>発電用</t>
    <rPh sb="0" eb="2">
      <t>ハツデン</t>
    </rPh>
    <rPh sb="2" eb="3">
      <t>ヨウ</t>
    </rPh>
    <phoneticPr fontId="7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</si>
  <si>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</si>
  <si>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</si>
  <si>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F</t>
    <phoneticPr fontId="4"/>
  </si>
  <si>
    <t>電気・ガス・熱供給・水道業</t>
    <phoneticPr fontId="4"/>
  </si>
  <si>
    <t>A</t>
    <phoneticPr fontId="4"/>
  </si>
  <si>
    <t>農業，林業</t>
    <phoneticPr fontId="4"/>
  </si>
  <si>
    <t>電気業</t>
    <phoneticPr fontId="4"/>
  </si>
  <si>
    <t>ガス業</t>
    <phoneticPr fontId="4"/>
  </si>
  <si>
    <t>林業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</si>
  <si>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</si>
  <si>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B</t>
    <phoneticPr fontId="4"/>
  </si>
  <si>
    <t>漁業</t>
    <phoneticPr fontId="4"/>
  </si>
  <si>
    <t>水道業</t>
    <phoneticPr fontId="4"/>
  </si>
  <si>
    <t>漁業（水産養殖業を除く）</t>
    <phoneticPr fontId="4"/>
  </si>
  <si>
    <t>G</t>
    <phoneticPr fontId="4"/>
  </si>
  <si>
    <t>情報通信業</t>
    <phoneticPr fontId="4"/>
  </si>
  <si>
    <t>水産養殖業</t>
    <phoneticPr fontId="4"/>
  </si>
  <si>
    <t>通信業</t>
    <phoneticPr fontId="4"/>
  </si>
  <si>
    <t>C</t>
    <phoneticPr fontId="4"/>
  </si>
  <si>
    <t>鉱業，採石業，砂利採取業</t>
    <phoneticPr fontId="4"/>
  </si>
  <si>
    <t>放送業</t>
    <phoneticPr fontId="4"/>
  </si>
  <si>
    <t>情報サービス業</t>
    <phoneticPr fontId="4"/>
  </si>
  <si>
    <t>D</t>
    <phoneticPr fontId="4"/>
  </si>
  <si>
    <t>建設業</t>
    <phoneticPr fontId="4"/>
  </si>
  <si>
    <t>総合工事業</t>
    <phoneticPr fontId="4"/>
  </si>
  <si>
    <t>映像・音声・文字情報制作業</t>
    <phoneticPr fontId="4"/>
  </si>
  <si>
    <t xml:space="preserve">職別工事業(設備工事業を除く) </t>
    <phoneticPr fontId="4"/>
  </si>
  <si>
    <t>H</t>
    <phoneticPr fontId="4"/>
  </si>
  <si>
    <t>運輸業，郵便業</t>
    <phoneticPr fontId="4"/>
  </si>
  <si>
    <t>設備工事業</t>
    <phoneticPr fontId="4"/>
  </si>
  <si>
    <t>鉄道業</t>
    <phoneticPr fontId="4"/>
  </si>
  <si>
    <t>E</t>
    <phoneticPr fontId="4"/>
  </si>
  <si>
    <t>製造業</t>
    <phoneticPr fontId="4"/>
  </si>
  <si>
    <t>道路旅客運送業</t>
    <phoneticPr fontId="4"/>
  </si>
  <si>
    <t>道路貨物運送業</t>
    <phoneticPr fontId="4"/>
  </si>
  <si>
    <t>食料品製造業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</si>
  <si>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</si>
  <si>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</si>
  <si>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</si>
  <si>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</si>
  <si>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繊維業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</si>
  <si>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</si>
  <si>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</si>
  <si>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</si>
  <si>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木材・木製品製造業（家具を除く）</t>
    <phoneticPr fontId="4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</si>
  <si>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</si>
  <si>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</si>
  <si>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</si>
  <si>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</si>
  <si>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</si>
  <si>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</si>
  <si>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</si>
  <si>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</si>
  <si>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</si>
  <si>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</si>
  <si>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</si>
  <si>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J</t>
    <phoneticPr fontId="4"/>
  </si>
  <si>
    <t>金融業，保険業</t>
    <phoneticPr fontId="4"/>
  </si>
  <si>
    <t>プラスチック製品製造業（別掲を除く）</t>
    <phoneticPr fontId="4"/>
  </si>
  <si>
    <t>銀行業</t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</si>
  <si>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</si>
  <si>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</si>
  <si>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</si>
  <si>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不動産業，物品賃貸業</t>
    <phoneticPr fontId="4"/>
  </si>
  <si>
    <t>学術研究，専門・技術サービス業</t>
    <phoneticPr fontId="4"/>
  </si>
  <si>
    <t xml:space="preserve">専門サービス業（他に分類されないもの） </t>
    <phoneticPr fontId="4"/>
  </si>
  <si>
    <t>はん用機械器具製造業</t>
    <phoneticPr fontId="4"/>
  </si>
  <si>
    <t>技術サービス業（他に分類されないもの）</t>
    <phoneticPr fontId="4"/>
  </si>
  <si>
    <t>宿泊業，飲食サービス業</t>
    <phoneticPr fontId="4"/>
  </si>
  <si>
    <t>生産用機械器具製造業</t>
    <phoneticPr fontId="4"/>
  </si>
  <si>
    <t>飲食店</t>
    <phoneticPr fontId="4"/>
  </si>
  <si>
    <t>業務用機械器具製造業</t>
    <phoneticPr fontId="4"/>
  </si>
  <si>
    <t>持ち帰り・配達飲食サービス業</t>
    <phoneticPr fontId="4"/>
  </si>
  <si>
    <t>生活関連サービス業，娯楽業</t>
    <phoneticPr fontId="4"/>
  </si>
  <si>
    <t>電子部品・デバイス・電子回路製造業</t>
    <phoneticPr fontId="4"/>
  </si>
  <si>
    <t>電気機械器具製造業</t>
    <phoneticPr fontId="4"/>
  </si>
  <si>
    <t>教育，学習支援業</t>
    <phoneticPr fontId="4"/>
  </si>
  <si>
    <t>情報通信機械器具製造業</t>
    <phoneticPr fontId="4"/>
  </si>
  <si>
    <t>学校教育</t>
  </si>
  <si>
    <t>その他の教育，学習支援業</t>
  </si>
  <si>
    <t>医療，福祉</t>
    <phoneticPr fontId="4"/>
  </si>
  <si>
    <t>医療業</t>
  </si>
  <si>
    <t xml:space="preserve">その他の製造業 </t>
    <phoneticPr fontId="4"/>
  </si>
  <si>
    <t>保健衛生</t>
  </si>
  <si>
    <t>社会保険・社会福祉・介護事業</t>
  </si>
  <si>
    <t>複合サービス事業</t>
    <phoneticPr fontId="4"/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</si>
  <si>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</si>
  <si>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</si>
  <si>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</si>
  <si>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</si>
  <si>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</si>
  <si>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</si>
  <si>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</si>
  <si>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</si>
  <si>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</si>
  <si>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</si>
  <si>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</si>
  <si>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国家公務</t>
    <phoneticPr fontId="4"/>
  </si>
  <si>
    <t>地方公務</t>
    <phoneticPr fontId="4"/>
  </si>
  <si>
    <t>鉱業，採石業，砂利採取業</t>
    <phoneticPr fontId="4"/>
  </si>
  <si>
    <t>農業，林業</t>
    <phoneticPr fontId="4"/>
  </si>
  <si>
    <t>建設業</t>
    <phoneticPr fontId="4"/>
  </si>
  <si>
    <t>公務（他に分類されるものを除く）</t>
    <phoneticPr fontId="4"/>
  </si>
  <si>
    <t>輸送用機械器具製造業</t>
    <phoneticPr fontId="4"/>
  </si>
  <si>
    <t>運輸業，郵便業</t>
    <phoneticPr fontId="4"/>
  </si>
  <si>
    <t>運輸に附帯するサービス業</t>
    <phoneticPr fontId="4"/>
  </si>
  <si>
    <t xml:space="preserve">卸売業，小売業 </t>
    <phoneticPr fontId="4"/>
  </si>
  <si>
    <t>各種商品卸売業</t>
    <phoneticPr fontId="4"/>
  </si>
  <si>
    <t>繊維・衣服等卸売業</t>
    <phoneticPr fontId="4"/>
  </si>
  <si>
    <t>建築材料，鉱物・金属材料等卸売業</t>
    <phoneticPr fontId="4"/>
  </si>
  <si>
    <t>機械器具卸売業</t>
    <phoneticPr fontId="4"/>
  </si>
  <si>
    <t>その他の卸売業</t>
    <phoneticPr fontId="4"/>
  </si>
  <si>
    <t>各種商品小売業</t>
    <phoneticPr fontId="4"/>
  </si>
  <si>
    <t>織物・衣服・身の回り品小売業</t>
    <phoneticPr fontId="4"/>
  </si>
  <si>
    <t>飲食料品小売業</t>
    <phoneticPr fontId="4"/>
  </si>
  <si>
    <t>機械器具小売業</t>
    <phoneticPr fontId="4"/>
  </si>
  <si>
    <t>その他の小売業</t>
    <phoneticPr fontId="4"/>
  </si>
  <si>
    <t>金融業，保険業</t>
    <phoneticPr fontId="4"/>
  </si>
  <si>
    <t>銀行業</t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</si>
  <si>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</si>
  <si>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</si>
  <si>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</si>
  <si>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不動産業，物品賃貸業</t>
    <phoneticPr fontId="4"/>
  </si>
  <si>
    <t>物品賃貸業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</si>
  <si>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</si>
  <si>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</si>
  <si>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</si>
  <si>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</si>
  <si>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</si>
  <si>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</si>
  <si>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</si>
  <si>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</si>
  <si>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</si>
  <si>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</si>
  <si>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</si>
  <si>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</si>
  <si>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</si>
  <si>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教育，学習支援業</t>
    <phoneticPr fontId="4"/>
  </si>
  <si>
    <t>学校教育</t>
    <phoneticPr fontId="4"/>
  </si>
  <si>
    <t>その他の教育，学習支援業</t>
    <phoneticPr fontId="4"/>
  </si>
  <si>
    <t>医療，福祉</t>
    <phoneticPr fontId="4"/>
  </si>
  <si>
    <t>医療業</t>
    <phoneticPr fontId="4"/>
  </si>
  <si>
    <t>保健衛生</t>
    <phoneticPr fontId="4"/>
  </si>
  <si>
    <t>社会保険・社会福祉・介護事業</t>
    <phoneticPr fontId="4"/>
  </si>
  <si>
    <t>複合サービス事業</t>
    <phoneticPr fontId="4"/>
  </si>
  <si>
    <t>郵便局</t>
    <phoneticPr fontId="4"/>
  </si>
  <si>
    <t>協同組合（他に分類されないもの）</t>
    <phoneticPr fontId="4"/>
  </si>
  <si>
    <t>サービス業（他に分類されないもの）</t>
    <phoneticPr fontId="4"/>
  </si>
  <si>
    <t>廃棄物処理業</t>
    <phoneticPr fontId="4"/>
  </si>
  <si>
    <t>自動車整備業</t>
    <phoneticPr fontId="4"/>
  </si>
  <si>
    <t>機械等修理業（別掲を除く）</t>
    <phoneticPr fontId="4"/>
  </si>
  <si>
    <t>職業紹介・労働者派遣業</t>
    <phoneticPr fontId="4"/>
  </si>
  <si>
    <t>その他の事業サービス業</t>
    <phoneticPr fontId="4"/>
  </si>
  <si>
    <t>政治・経済・文化団体</t>
    <phoneticPr fontId="4"/>
  </si>
  <si>
    <t>宗教</t>
    <phoneticPr fontId="4"/>
  </si>
  <si>
    <t>その他のサービス業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</si>
  <si>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</si>
  <si>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</si>
  <si>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</si>
  <si>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　　 （管理部門のみ）</t>
    <phoneticPr fontId="4"/>
  </si>
  <si>
    <t>　　 （製造部門のみ）</t>
    <rPh sb="4" eb="6">
      <t>セイゾウ</t>
    </rPh>
    <rPh sb="6" eb="8">
      <t>ブモン</t>
    </rPh>
    <phoneticPr fontId="4"/>
  </si>
  <si>
    <t>TJ</t>
    <phoneticPr fontId="4"/>
  </si>
  <si>
    <t>TJ</t>
    <phoneticPr fontId="4"/>
  </si>
  <si>
    <t>TJ</t>
    <phoneticPr fontId="4"/>
  </si>
  <si>
    <t>保険業（保険媒介代理業，保険ｻｰﾋﾞｽ業を含む）</t>
    <phoneticPr fontId="4"/>
  </si>
  <si>
    <t>生産ボイラ・</t>
    <rPh sb="0" eb="2">
      <t>セイサン</t>
    </rPh>
    <phoneticPr fontId="4"/>
  </si>
  <si>
    <t>発電ボイラ用</t>
    <phoneticPr fontId="4"/>
  </si>
  <si>
    <t>ディーゼル</t>
    <phoneticPr fontId="7"/>
  </si>
  <si>
    <t>発電ボイラ用</t>
    <phoneticPr fontId="4"/>
  </si>
  <si>
    <t>A～D</t>
  </si>
  <si>
    <t>A</t>
  </si>
  <si>
    <t>B</t>
  </si>
  <si>
    <t>C</t>
  </si>
  <si>
    <t>D</t>
  </si>
  <si>
    <t>E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</si>
  <si>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</si>
  <si>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</si>
  <si>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</si>
  <si>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</si>
  <si>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</si>
  <si>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</si>
  <si>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</si>
  <si>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</si>
  <si>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</si>
  <si>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</si>
  <si>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</si>
  <si>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</si>
  <si>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</si>
  <si>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</si>
  <si>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</si>
  <si>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</si>
  <si>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</si>
  <si>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F～S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</si>
  <si>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</si>
  <si>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</si>
  <si>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</si>
  <si>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</si>
  <si>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</si>
  <si>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</si>
  <si>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</si>
  <si>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</si>
  <si>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</si>
  <si>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</si>
  <si>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</si>
  <si>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</si>
  <si>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S</t>
  </si>
  <si>
    <t>無店舗小売業</t>
    <phoneticPr fontId="4"/>
  </si>
  <si>
    <t>発電用等</t>
    <rPh sb="0" eb="2">
      <t>ハツデン</t>
    </rPh>
    <rPh sb="2" eb="3">
      <t>ヨウ</t>
    </rPh>
    <rPh sb="3" eb="4">
      <t>トウ</t>
    </rPh>
    <phoneticPr fontId="7"/>
  </si>
  <si>
    <t>直接消費</t>
    <rPh sb="0" eb="4">
      <t>チョクセツショウヒ</t>
    </rPh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</si>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</sst>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10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3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5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5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6" xfId="2" applyBorder="1">
      <alignment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2" applyBorder="1">
      <alignment vertical="center"/>
    </xf>
    <xf numFmtId="0" fontId="10" fillId="0" borderId="5" xfId="2" applyFont="1" applyBorder="1" applyAlignment="1">
      <alignment horizontal="center" vertical="center"/>
    </xf>
    <xf numFmtId="0" fontId="2" fillId="0" borderId="9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9" fillId="0" borderId="0" xfId="2" applyFont="1">
      <alignment vertical="center"/>
    </xf>
    <xf numFmtId="176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distributed" vertical="center"/>
    </xf>
    <xf numFmtId="0" fontId="9" fillId="0" borderId="9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49" fontId="9" fillId="0" borderId="6" xfId="0" applyNumberFormat="1" applyFont="1" applyBorder="1" applyAlignment="1">
      <alignment horizontal="distributed" vertical="center"/>
    </xf>
    <xf numFmtId="0" fontId="9" fillId="0" borderId="10" xfId="2" applyFont="1" applyBorder="1">
      <alignment vertical="center"/>
    </xf>
    <xf numFmtId="38" fontId="9" fillId="0" borderId="6" xfId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2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2" applyFont="1" applyBorder="1">
      <alignment vertical="center"/>
    </xf>
    <xf numFmtId="38" fontId="9" fillId="0" borderId="5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38" fontId="9" fillId="0" borderId="10" xfId="1" applyFont="1" applyBorder="1" applyAlignment="1">
      <alignment horizontal="right" vertical="center"/>
    </xf>
    <xf numFmtId="3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13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38" fontId="10" fillId="0" borderId="5" xfId="1" applyFont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right" vertical="center"/>
    </xf>
    <xf numFmtId="38" fontId="10" fillId="0" borderId="8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9" xfId="1" applyFont="1" applyFill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0" fillId="0" borderId="1" xfId="2" applyFont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_h2d2214j（石油等消費動態統計）" xfId="2" xr:uid="{9FB9ADF0-9E48-4151-9BBC-5BBC76F124AA}"/>
    <cellStyle name="未定義" xfId="3" xr:uid="{6949EDB2-9C6C-41A6-BB84-5B6FC53D8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154940</xdr:colOff>
      <xdr:row>76</xdr:row>
      <xdr:rowOff>76835</xdr:rowOff>
    </xdr:from>
    <xdr:to>
      <xdr:col>15</xdr:col>
      <xdr:colOff>147319</xdr:colOff>
      <xdr:row>82</xdr:row>
      <xdr:rowOff>175327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1240E4BC-91B4-661E-6563-5833316DE2F6}"/>
            </a:ext>
          </a:extLst>
        </xdr:cNvPr>
        <xdr:cNvSpPr txBox="1">
          <a:spLocks noChangeArrowheads="1"/>
        </xdr:cNvSpPr>
      </xdr:nvSpPr>
      <xdr:spPr bwMode="auto">
        <a:xfrm>
          <a:off x="552450" y="18802350"/>
          <a:ext cx="14249400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①石油等消費動態統計の対象事業所のエネルギー消費量も含まれています。なお、「直接加熱用」は、「その他用」に計上しています。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75565</xdr:colOff>
      <xdr:row>76</xdr:row>
      <xdr:rowOff>76835</xdr:rowOff>
    </xdr:from>
    <xdr:to>
      <xdr:col>15</xdr:col>
      <xdr:colOff>70490</xdr:colOff>
      <xdr:row>82</xdr:row>
      <xdr:rowOff>175327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2BCF4FE9-F877-9820-BAEC-A8C48DE39787}"/>
            </a:ext>
          </a:extLst>
        </xdr:cNvPr>
        <xdr:cNvSpPr txBox="1">
          <a:spLocks noChangeArrowheads="1"/>
        </xdr:cNvSpPr>
      </xdr:nvSpPr>
      <xdr:spPr bwMode="auto">
        <a:xfrm>
          <a:off x="485775" y="18802350"/>
          <a:ext cx="14249400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①石油等消費動態統計の対象事業所のエネルギー消費量も含まれています。なお、「直接加熱用」は、「その他用」に計上しています。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CAB5-0239-4588-B108-F47C22D076DC}">
  <sheetPr codeName="Sheet1"/>
  <dimension ref="A1:AF170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.2" x14ac:dyDescent="0.2"/>
  <cols>
    <col min="1" max="1" width="0.88671875" style="1" customWidth="1"/>
    <col min="2" max="2" width="4.21875" style="1" customWidth="1"/>
    <col min="3" max="3" width="44" style="1" customWidth="1"/>
    <col min="4" max="4" width="0.88671875" style="1" customWidth="1"/>
    <col min="5" max="14" width="13.44140625" style="54" customWidth="1"/>
    <col min="15" max="17" width="7.44140625" style="55" customWidth="1"/>
    <col min="18" max="18" width="8.88671875" style="54" customWidth="1"/>
    <col min="19" max="19" width="4.33203125" style="54" customWidth="1"/>
    <col min="20" max="20" width="44" style="54" customWidth="1"/>
    <col min="21" max="21" width="0.88671875" style="54" customWidth="1"/>
    <col min="22" max="31" width="13.44140625" style="54" customWidth="1"/>
    <col min="32" max="16384" width="9" style="54"/>
  </cols>
  <sheetData>
    <row r="1" spans="1:32" customFormat="1" ht="28.05" customHeight="1" x14ac:dyDescent="0.2">
      <c r="A1" s="1"/>
      <c r="B1" s="2">
        <v>1</v>
      </c>
      <c r="C1" s="2" t="s">
        <v>26</v>
      </c>
      <c r="E1" s="71" t="s">
        <v>264</v>
      </c>
      <c r="H1" s="3"/>
      <c r="I1" s="4" t="s">
        <v>29</v>
      </c>
      <c r="J1" s="4"/>
      <c r="K1" s="3"/>
      <c r="L1" s="3"/>
      <c r="O1" s="5"/>
      <c r="P1" s="5"/>
      <c r="Q1" s="5"/>
      <c r="Y1" s="3"/>
      <c r="Z1" s="4"/>
      <c r="AA1" s="4"/>
      <c r="AB1" s="3"/>
      <c r="AC1" s="3"/>
    </row>
    <row r="2" spans="1:32" customFormat="1" ht="4.5" customHeight="1" x14ac:dyDescent="0.2">
      <c r="A2" s="6"/>
      <c r="C2" s="6"/>
      <c r="D2" s="5"/>
      <c r="L2" s="6"/>
      <c r="O2" s="7"/>
      <c r="P2" s="7"/>
      <c r="Q2" s="7"/>
      <c r="AC2" s="6"/>
    </row>
    <row r="3" spans="1:32" s="65" customFormat="1" ht="22.05" customHeight="1" x14ac:dyDescent="0.2">
      <c r="A3" s="64"/>
      <c r="B3" s="8" t="s">
        <v>30</v>
      </c>
      <c r="C3" s="8"/>
      <c r="D3" s="8"/>
      <c r="H3" s="8"/>
      <c r="O3" s="9"/>
      <c r="P3" s="9"/>
      <c r="Q3" s="9"/>
      <c r="Y3" s="8"/>
      <c r="Z3" s="8"/>
    </row>
    <row r="4" spans="1:32" customFormat="1" ht="4.5" customHeight="1" x14ac:dyDescent="0.2">
      <c r="A4" s="6"/>
      <c r="C4" s="6"/>
      <c r="D4" s="5"/>
      <c r="L4" s="6"/>
      <c r="O4" s="7"/>
      <c r="P4" s="7"/>
      <c r="Q4" s="7"/>
      <c r="AC4" s="6"/>
    </row>
    <row r="5" spans="1:32" s="71" customFormat="1" ht="22.05" customHeight="1" x14ac:dyDescent="0.2">
      <c r="A5" s="69"/>
      <c r="B5" s="70"/>
      <c r="C5" s="71" t="s">
        <v>31</v>
      </c>
      <c r="D5" s="70"/>
      <c r="E5" s="70"/>
      <c r="F5" s="70"/>
      <c r="G5" s="70"/>
      <c r="N5" s="70"/>
      <c r="O5" s="72"/>
      <c r="P5" s="72"/>
      <c r="Q5" s="72"/>
      <c r="V5" s="70"/>
      <c r="W5" s="70"/>
      <c r="X5" s="70"/>
      <c r="AE5" s="70"/>
    </row>
    <row r="6" spans="1:32" s="65" customFormat="1" ht="19.2" x14ac:dyDescent="0.2">
      <c r="A6" s="66"/>
      <c r="B6" s="67"/>
      <c r="C6" s="71"/>
      <c r="H6" s="67"/>
      <c r="I6" s="67"/>
      <c r="M6" s="67"/>
      <c r="O6" s="68"/>
      <c r="P6" s="9"/>
      <c r="Q6" s="9"/>
    </row>
    <row r="7" spans="1:32" s="18" customFormat="1" ht="17.25" customHeight="1" x14ac:dyDescent="0.2">
      <c r="A7" s="10"/>
      <c r="B7" s="11"/>
      <c r="C7" s="12"/>
      <c r="D7" s="12"/>
      <c r="E7" s="13" t="s">
        <v>18</v>
      </c>
      <c r="F7" s="14" t="s">
        <v>20</v>
      </c>
      <c r="G7" s="14" t="s">
        <v>19</v>
      </c>
      <c r="H7" s="15"/>
      <c r="I7" s="16"/>
      <c r="J7" s="16"/>
      <c r="K7" s="16"/>
      <c r="L7" s="16"/>
      <c r="M7" s="16"/>
      <c r="N7" s="13" t="s">
        <v>25</v>
      </c>
      <c r="O7" s="17"/>
      <c r="P7" s="10"/>
      <c r="Q7" s="10"/>
      <c r="R7" s="10"/>
      <c r="S7" s="11"/>
      <c r="T7" s="12"/>
      <c r="U7" s="12"/>
      <c r="V7" s="13" t="s">
        <v>18</v>
      </c>
      <c r="W7" s="14" t="s">
        <v>20</v>
      </c>
      <c r="X7" s="14" t="s">
        <v>19</v>
      </c>
      <c r="Y7" s="15"/>
      <c r="Z7" s="16"/>
      <c r="AA7" s="16"/>
      <c r="AB7" s="16"/>
      <c r="AC7" s="16"/>
      <c r="AD7" s="16"/>
      <c r="AE7" s="14" t="s">
        <v>25</v>
      </c>
      <c r="AF7" s="17"/>
    </row>
    <row r="8" spans="1:32" s="18" customFormat="1" ht="17.25" customHeight="1" x14ac:dyDescent="0.2">
      <c r="A8" s="10"/>
      <c r="B8" s="19"/>
      <c r="C8" s="10"/>
      <c r="D8" s="10"/>
      <c r="E8" s="76"/>
      <c r="F8" s="76" t="s">
        <v>21</v>
      </c>
      <c r="G8" s="76"/>
      <c r="H8" s="13" t="s">
        <v>220</v>
      </c>
      <c r="I8" s="13" t="s">
        <v>22</v>
      </c>
      <c r="J8" s="14" t="s">
        <v>222</v>
      </c>
      <c r="K8" s="105" t="s">
        <v>263</v>
      </c>
      <c r="L8" s="16"/>
      <c r="M8" s="16"/>
      <c r="N8" s="77"/>
      <c r="O8" s="20"/>
      <c r="P8" s="10"/>
      <c r="Q8" s="10"/>
      <c r="R8" s="10"/>
      <c r="S8" s="19"/>
      <c r="T8" s="10"/>
      <c r="U8" s="10"/>
      <c r="V8" s="76"/>
      <c r="W8" s="76" t="s">
        <v>21</v>
      </c>
      <c r="X8" s="76"/>
      <c r="Y8" s="13" t="s">
        <v>220</v>
      </c>
      <c r="Z8" s="13" t="s">
        <v>22</v>
      </c>
      <c r="AA8" s="14" t="s">
        <v>53</v>
      </c>
      <c r="AB8" s="105" t="s">
        <v>263</v>
      </c>
      <c r="AC8" s="16"/>
      <c r="AD8" s="16"/>
      <c r="AE8" s="76"/>
      <c r="AF8" s="20"/>
    </row>
    <row r="9" spans="1:32" s="18" customFormat="1" ht="40.5" customHeight="1" x14ac:dyDescent="0.2">
      <c r="A9" s="10"/>
      <c r="B9" s="19"/>
      <c r="C9" s="10"/>
      <c r="D9" s="10"/>
      <c r="E9" s="77"/>
      <c r="F9" s="77"/>
      <c r="G9" s="77"/>
      <c r="H9" s="78" t="s">
        <v>223</v>
      </c>
      <c r="I9" s="78"/>
      <c r="J9" s="79" t="s">
        <v>54</v>
      </c>
      <c r="K9" s="106"/>
      <c r="L9" s="80" t="s">
        <v>23</v>
      </c>
      <c r="M9" s="80" t="s">
        <v>24</v>
      </c>
      <c r="N9" s="77"/>
      <c r="O9" s="20"/>
      <c r="P9" s="10"/>
      <c r="Q9" s="10"/>
      <c r="R9" s="10"/>
      <c r="S9" s="19"/>
      <c r="T9" s="10"/>
      <c r="U9" s="10"/>
      <c r="V9" s="77"/>
      <c r="W9" s="77"/>
      <c r="X9" s="77"/>
      <c r="Y9" s="78" t="s">
        <v>223</v>
      </c>
      <c r="Z9" s="78"/>
      <c r="AA9" s="79" t="s">
        <v>54</v>
      </c>
      <c r="AB9" s="106"/>
      <c r="AC9" s="80" t="s">
        <v>23</v>
      </c>
      <c r="AD9" s="80" t="s">
        <v>24</v>
      </c>
      <c r="AE9" s="77"/>
      <c r="AF9" s="20"/>
    </row>
    <row r="10" spans="1:32" s="24" customFormat="1" ht="16.5" customHeight="1" x14ac:dyDescent="0.2">
      <c r="A10" s="21"/>
      <c r="B10" s="22"/>
      <c r="C10" s="21"/>
      <c r="D10" s="21"/>
      <c r="E10" s="81" t="s">
        <v>51</v>
      </c>
      <c r="F10" s="81" t="s">
        <v>51</v>
      </c>
      <c r="G10" s="81" t="s">
        <v>51</v>
      </c>
      <c r="H10" s="82" t="s">
        <v>51</v>
      </c>
      <c r="I10" s="82" t="s">
        <v>51</v>
      </c>
      <c r="J10" s="82" t="s">
        <v>51</v>
      </c>
      <c r="K10" s="82" t="s">
        <v>51</v>
      </c>
      <c r="L10" s="82" t="s">
        <v>51</v>
      </c>
      <c r="M10" s="82" t="s">
        <v>51</v>
      </c>
      <c r="N10" s="81" t="s">
        <v>51</v>
      </c>
      <c r="O10" s="23"/>
      <c r="P10" s="21"/>
      <c r="Q10" s="21"/>
      <c r="R10" s="21"/>
      <c r="S10" s="22"/>
      <c r="T10" s="21"/>
      <c r="U10" s="21"/>
      <c r="V10" s="81" t="s">
        <v>51</v>
      </c>
      <c r="W10" s="81" t="s">
        <v>51</v>
      </c>
      <c r="X10" s="81" t="s">
        <v>51</v>
      </c>
      <c r="Y10" s="82" t="s">
        <v>51</v>
      </c>
      <c r="Z10" s="82" t="s">
        <v>51</v>
      </c>
      <c r="AA10" s="82" t="s">
        <v>51</v>
      </c>
      <c r="AB10" s="82" t="s">
        <v>51</v>
      </c>
      <c r="AC10" s="82" t="s">
        <v>51</v>
      </c>
      <c r="AD10" s="82" t="s">
        <v>51</v>
      </c>
      <c r="AE10" s="81" t="s">
        <v>51</v>
      </c>
      <c r="AF10" s="23"/>
    </row>
    <row r="11" spans="1:32" s="28" customFormat="1" ht="17.25" customHeight="1" x14ac:dyDescent="0.2">
      <c r="A11" s="21"/>
      <c r="B11" s="25"/>
      <c r="C11" s="26"/>
      <c r="D11" s="26"/>
      <c r="E11" s="83" t="s">
        <v>52</v>
      </c>
      <c r="F11" s="83" t="s">
        <v>52</v>
      </c>
      <c r="G11" s="83" t="s">
        <v>52</v>
      </c>
      <c r="H11" s="84" t="s">
        <v>52</v>
      </c>
      <c r="I11" s="84" t="s">
        <v>52</v>
      </c>
      <c r="J11" s="84" t="s">
        <v>52</v>
      </c>
      <c r="K11" s="84" t="s">
        <v>52</v>
      </c>
      <c r="L11" s="84" t="s">
        <v>52</v>
      </c>
      <c r="M11" s="84" t="s">
        <v>52</v>
      </c>
      <c r="N11" s="84" t="s">
        <v>52</v>
      </c>
      <c r="O11" s="27"/>
      <c r="P11" s="21"/>
      <c r="Q11" s="21"/>
      <c r="R11" s="21"/>
      <c r="S11" s="25"/>
      <c r="T11" s="26" t="s">
        <v>33</v>
      </c>
      <c r="U11" s="26"/>
      <c r="V11" s="83" t="s">
        <v>52</v>
      </c>
      <c r="W11" s="83" t="s">
        <v>52</v>
      </c>
      <c r="X11" s="83" t="s">
        <v>52</v>
      </c>
      <c r="Y11" s="84" t="s">
        <v>52</v>
      </c>
      <c r="Z11" s="84" t="s">
        <v>52</v>
      </c>
      <c r="AA11" s="84" t="s">
        <v>52</v>
      </c>
      <c r="AB11" s="84" t="s">
        <v>52</v>
      </c>
      <c r="AC11" s="84" t="s">
        <v>52</v>
      </c>
      <c r="AD11" s="84" t="s">
        <v>52</v>
      </c>
      <c r="AE11" s="84" t="s">
        <v>52</v>
      </c>
      <c r="AF11" s="27"/>
    </row>
    <row r="12" spans="1:32" s="24" customFormat="1" ht="19.5" customHeight="1" x14ac:dyDescent="0.2">
      <c r="A12" s="22"/>
      <c r="B12" s="107" t="s">
        <v>0</v>
      </c>
      <c r="C12" s="107"/>
      <c r="D12" s="29"/>
      <c r="E12" s="96">
        <v>197252.54798136867</v>
      </c>
      <c r="F12" s="96">
        <v>47250.82977482667</v>
      </c>
      <c r="G12" s="96">
        <v>235277.65087464883</v>
      </c>
      <c r="H12" s="96">
        <v>39612.7234342601</v>
      </c>
      <c r="I12" s="96">
        <v>20309.013947660438</v>
      </c>
      <c r="J12" s="96">
        <v>11005.918737702728</v>
      </c>
      <c r="K12" s="96">
        <v>164349.99475502552</v>
      </c>
      <c r="L12" s="96">
        <v>68580.220178161311</v>
      </c>
      <c r="M12" s="96">
        <v>95769.774576864205</v>
      </c>
      <c r="N12" s="97">
        <v>15793.447684660725</v>
      </c>
      <c r="O12" s="87" t="s">
        <v>0</v>
      </c>
      <c r="P12" s="88"/>
      <c r="Q12" s="88"/>
      <c r="R12" s="22"/>
      <c r="S12" s="104" t="s">
        <v>55</v>
      </c>
      <c r="T12" s="104"/>
      <c r="U12" s="31"/>
      <c r="V12" s="98">
        <v>42238.168600228491</v>
      </c>
      <c r="W12" s="98">
        <v>4172.5738070080924</v>
      </c>
      <c r="X12" s="98">
        <v>46402.704074315901</v>
      </c>
      <c r="Y12" s="98">
        <v>4344.7849944583404</v>
      </c>
      <c r="Z12" s="98">
        <v>14879.656497194184</v>
      </c>
      <c r="AA12" s="98">
        <v>4078.769443497994</v>
      </c>
      <c r="AB12" s="98">
        <v>23099.493139165384</v>
      </c>
      <c r="AC12" s="98">
        <v>325.00712004159573</v>
      </c>
      <c r="AD12" s="98">
        <v>22774.486019123786</v>
      </c>
      <c r="AE12" s="98">
        <v>49.500164249491647</v>
      </c>
      <c r="AF12" s="30" t="s">
        <v>247</v>
      </c>
    </row>
    <row r="13" spans="1:32" s="32" customFormat="1" ht="19.5" customHeight="1" x14ac:dyDescent="0.2">
      <c r="A13" s="22"/>
      <c r="B13" s="104" t="s">
        <v>56</v>
      </c>
      <c r="C13" s="104"/>
      <c r="D13" s="31"/>
      <c r="E13" s="96">
        <v>9166.8665924452143</v>
      </c>
      <c r="F13" s="96">
        <v>383.11328947615618</v>
      </c>
      <c r="G13" s="96">
        <v>7671.5964217192695</v>
      </c>
      <c r="H13" s="96">
        <v>609.33142857630389</v>
      </c>
      <c r="I13" s="96">
        <v>8.415772017516046</v>
      </c>
      <c r="J13" s="96">
        <v>350.4581205560699</v>
      </c>
      <c r="K13" s="96">
        <v>6703.3911005693799</v>
      </c>
      <c r="L13" s="96">
        <v>21.217899509985052</v>
      </c>
      <c r="M13" s="96">
        <v>6682.1732010593951</v>
      </c>
      <c r="N13" s="99">
        <v>1879.2226923762184</v>
      </c>
      <c r="O13" s="30" t="s">
        <v>224</v>
      </c>
      <c r="P13" s="88"/>
      <c r="Q13" s="88"/>
      <c r="R13" s="36"/>
      <c r="S13" s="33" t="s">
        <v>57</v>
      </c>
      <c r="T13" s="34" t="s">
        <v>58</v>
      </c>
      <c r="U13" s="31"/>
      <c r="V13" s="96">
        <v>5882.4735863745173</v>
      </c>
      <c r="W13" s="96">
        <v>2294.5776989416213</v>
      </c>
      <c r="X13" s="96">
        <v>8177.0512853161445</v>
      </c>
      <c r="Y13" s="96">
        <v>3165.9055663347012</v>
      </c>
      <c r="Z13" s="96">
        <v>610.86479636987451</v>
      </c>
      <c r="AA13" s="96">
        <v>2100.9964779192101</v>
      </c>
      <c r="AB13" s="96">
        <v>2299.2844446923582</v>
      </c>
      <c r="AC13" s="96">
        <v>0</v>
      </c>
      <c r="AD13" s="96">
        <v>2299.2844446923582</v>
      </c>
      <c r="AE13" s="96">
        <v>0</v>
      </c>
      <c r="AF13" s="35" t="s">
        <v>248</v>
      </c>
    </row>
    <row r="14" spans="1:32" s="32" customFormat="1" ht="19.5" customHeight="1" x14ac:dyDescent="0.2">
      <c r="A14" s="22"/>
      <c r="B14" s="33" t="s">
        <v>59</v>
      </c>
      <c r="C14" s="34" t="s">
        <v>155</v>
      </c>
      <c r="D14" s="31"/>
      <c r="E14" s="96">
        <v>4093.0628668686263</v>
      </c>
      <c r="F14" s="96">
        <v>36.227820774233628</v>
      </c>
      <c r="G14" s="96">
        <v>4129.2906876428597</v>
      </c>
      <c r="H14" s="96">
        <v>1.0630302068767025E-2</v>
      </c>
      <c r="I14" s="96">
        <v>0</v>
      </c>
      <c r="J14" s="96">
        <v>36.306013728707292</v>
      </c>
      <c r="K14" s="96">
        <v>4092.9740436120837</v>
      </c>
      <c r="L14" s="96">
        <v>0</v>
      </c>
      <c r="M14" s="96">
        <v>4092.9740436120837</v>
      </c>
      <c r="N14" s="99">
        <v>0</v>
      </c>
      <c r="O14" s="35" t="s">
        <v>225</v>
      </c>
      <c r="P14" s="89"/>
      <c r="Q14" s="89"/>
      <c r="R14" s="36"/>
      <c r="S14" s="41">
        <v>33</v>
      </c>
      <c r="T14" s="44" t="s">
        <v>61</v>
      </c>
      <c r="U14" s="39"/>
      <c r="V14" s="100">
        <v>4336.5545207939613</v>
      </c>
      <c r="W14" s="100">
        <v>2022.9237507733603</v>
      </c>
      <c r="X14" s="100">
        <v>6359.4782715673255</v>
      </c>
      <c r="Y14" s="100">
        <v>2431.2158703302807</v>
      </c>
      <c r="Z14" s="100">
        <v>430.70332523953016</v>
      </c>
      <c r="AA14" s="100">
        <v>2066.3488697056018</v>
      </c>
      <c r="AB14" s="100">
        <v>1431.2102062919134</v>
      </c>
      <c r="AC14" s="100">
        <v>0</v>
      </c>
      <c r="AD14" s="100">
        <v>1431.2102062919134</v>
      </c>
      <c r="AE14" s="100">
        <v>0</v>
      </c>
      <c r="AF14" s="43">
        <v>33</v>
      </c>
    </row>
    <row r="15" spans="1:32" s="41" customFormat="1" ht="19.5" customHeight="1" x14ac:dyDescent="0.2">
      <c r="A15" s="22"/>
      <c r="B15" s="37">
        <v>1</v>
      </c>
      <c r="C15" s="38" t="s">
        <v>35</v>
      </c>
      <c r="D15" s="31"/>
      <c r="E15" s="100">
        <v>4002.2872569423848</v>
      </c>
      <c r="F15" s="100">
        <v>35.429925139609757</v>
      </c>
      <c r="G15" s="100">
        <v>4037.7171820819945</v>
      </c>
      <c r="H15" s="100">
        <v>0</v>
      </c>
      <c r="I15" s="100">
        <v>0</v>
      </c>
      <c r="J15" s="100">
        <v>35.508118094083414</v>
      </c>
      <c r="K15" s="100">
        <v>4002.2090639879107</v>
      </c>
      <c r="L15" s="100">
        <v>0</v>
      </c>
      <c r="M15" s="100">
        <v>4002.2090639879107</v>
      </c>
      <c r="N15" s="101">
        <v>0</v>
      </c>
      <c r="O15" s="85">
        <v>1</v>
      </c>
      <c r="P15" s="90"/>
      <c r="Q15" s="90"/>
      <c r="R15" s="36"/>
      <c r="S15" s="41">
        <v>34</v>
      </c>
      <c r="T15" s="44" t="s">
        <v>62</v>
      </c>
      <c r="U15" s="39"/>
      <c r="V15" s="100">
        <v>12.907788023356103</v>
      </c>
      <c r="W15" s="100">
        <v>0.10060131356544892</v>
      </c>
      <c r="X15" s="100">
        <v>13.008389336921551</v>
      </c>
      <c r="Y15" s="100">
        <v>0</v>
      </c>
      <c r="Z15" s="100">
        <v>3.1172954485098963</v>
      </c>
      <c r="AA15" s="100">
        <v>0.14617887084733164</v>
      </c>
      <c r="AB15" s="100">
        <v>9.7449150175643222</v>
      </c>
      <c r="AC15" s="100">
        <v>0</v>
      </c>
      <c r="AD15" s="100">
        <v>9.7449150175643222</v>
      </c>
      <c r="AE15" s="100">
        <v>0</v>
      </c>
      <c r="AF15" s="43">
        <v>34</v>
      </c>
    </row>
    <row r="16" spans="1:32" s="41" customFormat="1" ht="19.5" customHeight="1" x14ac:dyDescent="0.2">
      <c r="A16" s="36"/>
      <c r="B16" s="37">
        <v>2</v>
      </c>
      <c r="C16" s="38" t="s">
        <v>63</v>
      </c>
      <c r="D16" s="39"/>
      <c r="E16" s="100">
        <v>90.775609926241543</v>
      </c>
      <c r="F16" s="100">
        <v>0.79789563462387358</v>
      </c>
      <c r="G16" s="100">
        <v>91.573505560865399</v>
      </c>
      <c r="H16" s="100">
        <v>1.0630302068767025E-2</v>
      </c>
      <c r="I16" s="100">
        <v>0</v>
      </c>
      <c r="J16" s="100">
        <v>0.79789563462387358</v>
      </c>
      <c r="K16" s="100">
        <v>90.764979624172753</v>
      </c>
      <c r="L16" s="100">
        <v>0</v>
      </c>
      <c r="M16" s="100">
        <v>90.764979624172753</v>
      </c>
      <c r="N16" s="101">
        <v>0</v>
      </c>
      <c r="O16" s="85">
        <v>2</v>
      </c>
      <c r="P16" s="90"/>
      <c r="Q16" s="90"/>
      <c r="R16" s="36"/>
      <c r="S16" s="41">
        <v>35</v>
      </c>
      <c r="T16" s="44" t="s">
        <v>64</v>
      </c>
      <c r="U16" s="39"/>
      <c r="V16" s="100">
        <v>1138.2162419777314</v>
      </c>
      <c r="W16" s="100">
        <v>249.73120159803798</v>
      </c>
      <c r="X16" s="100">
        <v>1387.94744357577</v>
      </c>
      <c r="Y16" s="100">
        <v>733.31042811821419</v>
      </c>
      <c r="Z16" s="100">
        <v>113.88389559362493</v>
      </c>
      <c r="AA16" s="100">
        <v>8.2814948517897363E-2</v>
      </c>
      <c r="AB16" s="100">
        <v>540.670304915413</v>
      </c>
      <c r="AC16" s="100">
        <v>0</v>
      </c>
      <c r="AD16" s="100">
        <v>540.670304915413</v>
      </c>
      <c r="AE16" s="100">
        <v>0</v>
      </c>
      <c r="AF16" s="43">
        <v>35</v>
      </c>
    </row>
    <row r="17" spans="1:32" s="41" customFormat="1" ht="19.5" customHeight="1" x14ac:dyDescent="0.2">
      <c r="A17" s="22"/>
      <c r="B17" s="33" t="s">
        <v>65</v>
      </c>
      <c r="C17" s="34" t="s">
        <v>66</v>
      </c>
      <c r="D17" s="31"/>
      <c r="E17" s="96">
        <v>238.77651898800184</v>
      </c>
      <c r="F17" s="96">
        <v>1.2675092788184537</v>
      </c>
      <c r="G17" s="96">
        <v>240.04402826682031</v>
      </c>
      <c r="H17" s="96">
        <v>0</v>
      </c>
      <c r="I17" s="96">
        <v>0</v>
      </c>
      <c r="J17" s="96">
        <v>1.2686044341710561</v>
      </c>
      <c r="K17" s="96">
        <v>238.77542383264924</v>
      </c>
      <c r="L17" s="96">
        <v>0</v>
      </c>
      <c r="M17" s="96">
        <v>238.77542383264924</v>
      </c>
      <c r="N17" s="99">
        <v>0</v>
      </c>
      <c r="O17" s="35" t="s">
        <v>226</v>
      </c>
      <c r="P17" s="89"/>
      <c r="Q17" s="89"/>
      <c r="R17" s="22"/>
      <c r="S17" s="41">
        <v>36</v>
      </c>
      <c r="T17" s="44" t="s">
        <v>67</v>
      </c>
      <c r="U17" s="39"/>
      <c r="V17" s="100">
        <v>394.79503557946873</v>
      </c>
      <c r="W17" s="100">
        <v>21.822145256657631</v>
      </c>
      <c r="X17" s="100">
        <v>416.61718083612652</v>
      </c>
      <c r="Y17" s="100">
        <v>1.3792678862062819</v>
      </c>
      <c r="Z17" s="100">
        <v>63.160280088209646</v>
      </c>
      <c r="AA17" s="100">
        <v>34.418614394243356</v>
      </c>
      <c r="AB17" s="100">
        <v>317.65901846746726</v>
      </c>
      <c r="AC17" s="100">
        <v>0</v>
      </c>
      <c r="AD17" s="100">
        <v>317.65901846746726</v>
      </c>
      <c r="AE17" s="100">
        <v>0</v>
      </c>
      <c r="AF17" s="43">
        <v>36</v>
      </c>
    </row>
    <row r="18" spans="1:32" s="32" customFormat="1" ht="19.5" customHeight="1" x14ac:dyDescent="0.2">
      <c r="A18" s="36"/>
      <c r="B18" s="37">
        <v>3</v>
      </c>
      <c r="C18" s="38" t="s">
        <v>68</v>
      </c>
      <c r="D18" s="39"/>
      <c r="E18" s="100">
        <v>165.784684287875</v>
      </c>
      <c r="F18" s="100">
        <v>0.60631661762042666</v>
      </c>
      <c r="G18" s="100">
        <v>166.39100090549545</v>
      </c>
      <c r="H18" s="100">
        <v>0</v>
      </c>
      <c r="I18" s="100">
        <v>0</v>
      </c>
      <c r="J18" s="100">
        <v>0.60631661762042666</v>
      </c>
      <c r="K18" s="100">
        <v>165.784684287875</v>
      </c>
      <c r="L18" s="100">
        <v>0</v>
      </c>
      <c r="M18" s="100">
        <v>165.784684287875</v>
      </c>
      <c r="N18" s="101">
        <v>0</v>
      </c>
      <c r="O18" s="85">
        <v>3</v>
      </c>
      <c r="P18" s="90"/>
      <c r="Q18" s="90"/>
      <c r="R18" s="36"/>
      <c r="S18" s="33" t="s">
        <v>69</v>
      </c>
      <c r="T18" s="34" t="s">
        <v>70</v>
      </c>
      <c r="U18" s="31"/>
      <c r="V18" s="96">
        <v>132.10106486423598</v>
      </c>
      <c r="W18" s="96">
        <v>11.510770157606943</v>
      </c>
      <c r="X18" s="96">
        <v>143.61183502184295</v>
      </c>
      <c r="Y18" s="96">
        <v>0</v>
      </c>
      <c r="Z18" s="96">
        <v>15.106288282118244</v>
      </c>
      <c r="AA18" s="96">
        <v>17.712940283946804</v>
      </c>
      <c r="AB18" s="96">
        <v>110.7926064557779</v>
      </c>
      <c r="AC18" s="96">
        <v>0</v>
      </c>
      <c r="AD18" s="96">
        <v>110.7926064557779</v>
      </c>
      <c r="AE18" s="96">
        <v>0</v>
      </c>
      <c r="AF18" s="35" t="s">
        <v>249</v>
      </c>
    </row>
    <row r="19" spans="1:32" s="41" customFormat="1" ht="19.5" customHeight="1" x14ac:dyDescent="0.2">
      <c r="A19" s="36"/>
      <c r="B19" s="37">
        <v>4</v>
      </c>
      <c r="C19" s="38" t="s">
        <v>71</v>
      </c>
      <c r="D19" s="39"/>
      <c r="E19" s="100">
        <v>72.991834700126844</v>
      </c>
      <c r="F19" s="100">
        <v>0.661192661198027</v>
      </c>
      <c r="G19" s="100">
        <v>73.653027361324874</v>
      </c>
      <c r="H19" s="100">
        <v>0</v>
      </c>
      <c r="I19" s="100">
        <v>0</v>
      </c>
      <c r="J19" s="100">
        <v>0.6622878165506294</v>
      </c>
      <c r="K19" s="100">
        <v>72.990739544774243</v>
      </c>
      <c r="L19" s="100">
        <v>0</v>
      </c>
      <c r="M19" s="100">
        <v>72.990739544774243</v>
      </c>
      <c r="N19" s="101">
        <v>0</v>
      </c>
      <c r="O19" s="85">
        <v>4</v>
      </c>
      <c r="P19" s="90"/>
      <c r="Q19" s="90"/>
      <c r="R19" s="36"/>
      <c r="S19" s="41">
        <v>37</v>
      </c>
      <c r="T19" s="44" t="s">
        <v>72</v>
      </c>
      <c r="U19" s="39"/>
      <c r="V19" s="100">
        <v>32.609089185220611</v>
      </c>
      <c r="W19" s="100">
        <v>1.3424471442969885</v>
      </c>
      <c r="X19" s="100">
        <v>33.951536329517623</v>
      </c>
      <c r="Y19" s="100">
        <v>0</v>
      </c>
      <c r="Z19" s="100">
        <v>1.686627209256188</v>
      </c>
      <c r="AA19" s="100">
        <v>6.3536573564128913</v>
      </c>
      <c r="AB19" s="100">
        <v>25.911251763848536</v>
      </c>
      <c r="AC19" s="100">
        <v>0</v>
      </c>
      <c r="AD19" s="100">
        <v>25.911251763848536</v>
      </c>
      <c r="AE19" s="100">
        <v>0</v>
      </c>
      <c r="AF19" s="43">
        <v>37</v>
      </c>
    </row>
    <row r="20" spans="1:32" s="32" customFormat="1" ht="19.5" customHeight="1" x14ac:dyDescent="0.2">
      <c r="A20" s="22"/>
      <c r="B20" s="33" t="s">
        <v>73</v>
      </c>
      <c r="C20" s="34" t="s">
        <v>154</v>
      </c>
      <c r="D20" s="31"/>
      <c r="E20" s="96">
        <v>296.40968358370793</v>
      </c>
      <c r="F20" s="96">
        <v>2.1595867296915281</v>
      </c>
      <c r="G20" s="96">
        <v>298.56927031339956</v>
      </c>
      <c r="H20" s="96">
        <v>4.4672217746427334</v>
      </c>
      <c r="I20" s="96">
        <v>7.5873139424065714</v>
      </c>
      <c r="J20" s="96">
        <v>10.999137249614162</v>
      </c>
      <c r="K20" s="96">
        <v>275.51559734673606</v>
      </c>
      <c r="L20" s="96">
        <v>4.9494131295085328E-2</v>
      </c>
      <c r="M20" s="96">
        <v>275.46610321544097</v>
      </c>
      <c r="N20" s="99">
        <v>0</v>
      </c>
      <c r="O20" s="35" t="s">
        <v>227</v>
      </c>
      <c r="P20" s="89"/>
      <c r="Q20" s="89"/>
      <c r="R20" s="36"/>
      <c r="S20" s="41">
        <v>38</v>
      </c>
      <c r="T20" s="44" t="s">
        <v>75</v>
      </c>
      <c r="U20" s="39"/>
      <c r="V20" s="100">
        <v>22.626503074429344</v>
      </c>
      <c r="W20" s="100">
        <v>1.8330651516500844</v>
      </c>
      <c r="X20" s="100">
        <v>24.45956822607943</v>
      </c>
      <c r="Y20" s="100">
        <v>0</v>
      </c>
      <c r="Z20" s="100">
        <v>8.7787238661002824</v>
      </c>
      <c r="AA20" s="100">
        <v>2.0350733071438034</v>
      </c>
      <c r="AB20" s="100">
        <v>13.645771052835343</v>
      </c>
      <c r="AC20" s="100">
        <v>0</v>
      </c>
      <c r="AD20" s="100">
        <v>13.645771052835343</v>
      </c>
      <c r="AE20" s="100">
        <v>0</v>
      </c>
      <c r="AF20" s="43">
        <v>38</v>
      </c>
    </row>
    <row r="21" spans="1:32" s="41" customFormat="1" ht="19.5" customHeight="1" x14ac:dyDescent="0.2">
      <c r="A21" s="36"/>
      <c r="B21" s="37">
        <v>5</v>
      </c>
      <c r="C21" s="38" t="s">
        <v>154</v>
      </c>
      <c r="D21" s="39"/>
      <c r="E21" s="100">
        <v>296.40968358370793</v>
      </c>
      <c r="F21" s="100">
        <v>2.1595867296915281</v>
      </c>
      <c r="G21" s="100">
        <v>298.56927031339956</v>
      </c>
      <c r="H21" s="100">
        <v>4.4672217746427334</v>
      </c>
      <c r="I21" s="100">
        <v>7.5873139424065714</v>
      </c>
      <c r="J21" s="100">
        <v>10.999137249614162</v>
      </c>
      <c r="K21" s="100">
        <v>275.51559734673606</v>
      </c>
      <c r="L21" s="100">
        <v>4.9494131295085328E-2</v>
      </c>
      <c r="M21" s="100">
        <v>275.46610321544097</v>
      </c>
      <c r="N21" s="101">
        <v>0</v>
      </c>
      <c r="O21" s="85">
        <v>5</v>
      </c>
      <c r="P21" s="90"/>
      <c r="Q21" s="90"/>
      <c r="R21" s="36"/>
      <c r="S21" s="41">
        <v>39</v>
      </c>
      <c r="T21" s="44" t="s">
        <v>76</v>
      </c>
      <c r="U21" s="39"/>
      <c r="V21" s="100">
        <v>42.956742492358295</v>
      </c>
      <c r="W21" s="100">
        <v>5.2602107275927317</v>
      </c>
      <c r="X21" s="100">
        <v>48.216953219951016</v>
      </c>
      <c r="Y21" s="100">
        <v>0</v>
      </c>
      <c r="Z21" s="100">
        <v>4.4158233474214299</v>
      </c>
      <c r="AA21" s="100">
        <v>6.0286953695604444</v>
      </c>
      <c r="AB21" s="100">
        <v>37.772434502969141</v>
      </c>
      <c r="AC21" s="100">
        <v>0</v>
      </c>
      <c r="AD21" s="100">
        <v>37.772434502969141</v>
      </c>
      <c r="AE21" s="100">
        <v>0</v>
      </c>
      <c r="AF21" s="43">
        <v>39</v>
      </c>
    </row>
    <row r="22" spans="1:32" s="41" customFormat="1" ht="19.5" customHeight="1" x14ac:dyDescent="0.2">
      <c r="A22" s="22"/>
      <c r="B22" s="33" t="s">
        <v>77</v>
      </c>
      <c r="C22" s="34" t="s">
        <v>156</v>
      </c>
      <c r="D22" s="31"/>
      <c r="E22" s="96">
        <v>4538.6175230048793</v>
      </c>
      <c r="F22" s="96">
        <v>343.45837269341257</v>
      </c>
      <c r="G22" s="96">
        <v>3003.6924354961902</v>
      </c>
      <c r="H22" s="96">
        <v>604.85357649959246</v>
      </c>
      <c r="I22" s="96">
        <v>0.82845807510947445</v>
      </c>
      <c r="J22" s="96">
        <v>301.88436514357738</v>
      </c>
      <c r="K22" s="96">
        <v>2096.1260357779106</v>
      </c>
      <c r="L22" s="96">
        <v>21.168405378689968</v>
      </c>
      <c r="M22" s="96">
        <v>2074.9576303992208</v>
      </c>
      <c r="N22" s="99">
        <v>1879.2226923762184</v>
      </c>
      <c r="O22" s="35" t="s">
        <v>228</v>
      </c>
      <c r="P22" s="89"/>
      <c r="Q22" s="89"/>
      <c r="R22" s="36"/>
      <c r="S22" s="41">
        <v>40</v>
      </c>
      <c r="T22" s="44" t="s">
        <v>48</v>
      </c>
      <c r="U22" s="39"/>
      <c r="V22" s="100">
        <v>7.9257667894638413</v>
      </c>
      <c r="W22" s="100">
        <v>1.6006039649598058</v>
      </c>
      <c r="X22" s="100">
        <v>9.5263707544236489</v>
      </c>
      <c r="Y22" s="100">
        <v>0</v>
      </c>
      <c r="Z22" s="100">
        <v>0</v>
      </c>
      <c r="AA22" s="100">
        <v>1.7590992586059093</v>
      </c>
      <c r="AB22" s="100">
        <v>7.7672714958177389</v>
      </c>
      <c r="AC22" s="100">
        <v>0</v>
      </c>
      <c r="AD22" s="100">
        <v>7.7672714958177389</v>
      </c>
      <c r="AE22" s="100">
        <v>0</v>
      </c>
      <c r="AF22" s="43">
        <v>40</v>
      </c>
    </row>
    <row r="23" spans="1:32" s="41" customFormat="1" ht="19.5" customHeight="1" x14ac:dyDescent="0.2">
      <c r="A23" s="36"/>
      <c r="B23" s="37">
        <v>6</v>
      </c>
      <c r="C23" s="38" t="s">
        <v>79</v>
      </c>
      <c r="D23" s="39"/>
      <c r="E23" s="100">
        <v>1280.1332655554031</v>
      </c>
      <c r="F23" s="100">
        <v>168.65141655470185</v>
      </c>
      <c r="G23" s="100">
        <v>1448.784682110105</v>
      </c>
      <c r="H23" s="100">
        <v>0</v>
      </c>
      <c r="I23" s="100">
        <v>0.82845807510947445</v>
      </c>
      <c r="J23" s="100">
        <v>168.74202935679574</v>
      </c>
      <c r="K23" s="100">
        <v>1279.2141946781999</v>
      </c>
      <c r="L23" s="100">
        <v>21.165067517713538</v>
      </c>
      <c r="M23" s="100">
        <v>1258.0491271604863</v>
      </c>
      <c r="N23" s="101">
        <v>0</v>
      </c>
      <c r="O23" s="85">
        <v>6</v>
      </c>
      <c r="P23" s="90"/>
      <c r="Q23" s="90"/>
      <c r="R23" s="36"/>
      <c r="S23" s="41">
        <v>41</v>
      </c>
      <c r="T23" s="38" t="s">
        <v>80</v>
      </c>
      <c r="U23" s="39"/>
      <c r="V23" s="100">
        <v>25.98296332276389</v>
      </c>
      <c r="W23" s="100">
        <v>1.4744431691073334</v>
      </c>
      <c r="X23" s="100">
        <v>27.457406491871239</v>
      </c>
      <c r="Y23" s="100">
        <v>0</v>
      </c>
      <c r="Z23" s="100">
        <v>0.22511385934034392</v>
      </c>
      <c r="AA23" s="100">
        <v>1.5364149922237533</v>
      </c>
      <c r="AB23" s="100">
        <v>25.695877640307142</v>
      </c>
      <c r="AC23" s="100">
        <v>0</v>
      </c>
      <c r="AD23" s="100">
        <v>25.695877640307142</v>
      </c>
      <c r="AE23" s="100">
        <v>0</v>
      </c>
      <c r="AF23" s="43">
        <v>41</v>
      </c>
    </row>
    <row r="24" spans="1:32" s="32" customFormat="1" ht="19.5" customHeight="1" x14ac:dyDescent="0.2">
      <c r="A24" s="36"/>
      <c r="B24" s="37">
        <v>7</v>
      </c>
      <c r="C24" s="38" t="s">
        <v>81</v>
      </c>
      <c r="D24" s="39"/>
      <c r="E24" s="100">
        <v>407.57372846388733</v>
      </c>
      <c r="F24" s="100">
        <v>60.368759701217279</v>
      </c>
      <c r="G24" s="100">
        <v>467.94248816510463</v>
      </c>
      <c r="H24" s="100">
        <v>0</v>
      </c>
      <c r="I24" s="100">
        <v>0</v>
      </c>
      <c r="J24" s="100">
        <v>60.368819639802496</v>
      </c>
      <c r="K24" s="100">
        <v>407.57366852530214</v>
      </c>
      <c r="L24" s="100">
        <v>3.3378609764300711E-3</v>
      </c>
      <c r="M24" s="100">
        <v>407.5703306643257</v>
      </c>
      <c r="N24" s="101">
        <v>0</v>
      </c>
      <c r="O24" s="85">
        <v>7</v>
      </c>
      <c r="P24" s="90"/>
      <c r="Q24" s="90"/>
      <c r="R24" s="36"/>
      <c r="S24" s="33" t="s">
        <v>82</v>
      </c>
      <c r="T24" s="34" t="s">
        <v>83</v>
      </c>
      <c r="U24" s="31"/>
      <c r="V24" s="96">
        <v>919.23233383024115</v>
      </c>
      <c r="W24" s="96">
        <v>126.61808000769958</v>
      </c>
      <c r="X24" s="96">
        <v>1045.0720076709672</v>
      </c>
      <c r="Y24" s="96">
        <v>4.2138150290095826</v>
      </c>
      <c r="Z24" s="96">
        <v>19.84324091697458</v>
      </c>
      <c r="AA24" s="96">
        <v>128.99372811526723</v>
      </c>
      <c r="AB24" s="96">
        <v>892.021223609716</v>
      </c>
      <c r="AC24" s="96">
        <v>0</v>
      </c>
      <c r="AD24" s="96">
        <v>892.021223609716</v>
      </c>
      <c r="AE24" s="96">
        <v>0.75880079824073199</v>
      </c>
      <c r="AF24" s="35" t="s">
        <v>250</v>
      </c>
    </row>
    <row r="25" spans="1:32" s="32" customFormat="1" ht="19.5" customHeight="1" x14ac:dyDescent="0.2">
      <c r="A25" s="36"/>
      <c r="B25" s="37">
        <v>8</v>
      </c>
      <c r="C25" s="38" t="s">
        <v>84</v>
      </c>
      <c r="D25" s="39"/>
      <c r="E25" s="100">
        <v>2850.9105289855893</v>
      </c>
      <c r="F25" s="100">
        <v>114.4381964374934</v>
      </c>
      <c r="G25" s="100">
        <v>1086.9652652209807</v>
      </c>
      <c r="H25" s="100">
        <v>604.85357649959246</v>
      </c>
      <c r="I25" s="100">
        <v>0</v>
      </c>
      <c r="J25" s="100">
        <v>72.773516146979148</v>
      </c>
      <c r="K25" s="100">
        <v>409.33817257440899</v>
      </c>
      <c r="L25" s="100">
        <v>0</v>
      </c>
      <c r="M25" s="100">
        <v>409.33817257440899</v>
      </c>
      <c r="N25" s="101">
        <v>1879.2226923762184</v>
      </c>
      <c r="O25" s="85">
        <v>8</v>
      </c>
      <c r="P25" s="90"/>
      <c r="Q25" s="90"/>
      <c r="R25" s="22"/>
      <c r="S25" s="41">
        <v>42</v>
      </c>
      <c r="T25" s="38" t="s">
        <v>85</v>
      </c>
      <c r="U25" s="39"/>
      <c r="V25" s="100">
        <v>3.5263017377849972</v>
      </c>
      <c r="W25" s="100">
        <v>0.11282537639261485</v>
      </c>
      <c r="X25" s="100">
        <v>3.6391271141776125</v>
      </c>
      <c r="Y25" s="100">
        <v>0</v>
      </c>
      <c r="Z25" s="100">
        <v>0</v>
      </c>
      <c r="AA25" s="100">
        <v>0.11346235718199488</v>
      </c>
      <c r="AB25" s="100">
        <v>3.5256647569956177</v>
      </c>
      <c r="AC25" s="100">
        <v>0</v>
      </c>
      <c r="AD25" s="100">
        <v>3.5256647569956177</v>
      </c>
      <c r="AE25" s="100">
        <v>0</v>
      </c>
      <c r="AF25" s="43">
        <v>42</v>
      </c>
    </row>
    <row r="26" spans="1:32" s="41" customFormat="1" ht="19.5" customHeight="1" x14ac:dyDescent="0.2">
      <c r="A26" s="22"/>
      <c r="B26" s="33" t="s">
        <v>86</v>
      </c>
      <c r="C26" s="34" t="s">
        <v>87</v>
      </c>
      <c r="D26" s="31"/>
      <c r="E26" s="96">
        <v>145847.51278869496</v>
      </c>
      <c r="F26" s="96">
        <v>42695.142678342425</v>
      </c>
      <c r="G26" s="96">
        <v>181203.35037861363</v>
      </c>
      <c r="H26" s="96">
        <v>34658.60701122546</v>
      </c>
      <c r="I26" s="96">
        <v>5420.9416784487385</v>
      </c>
      <c r="J26" s="96">
        <v>6576.6911736486654</v>
      </c>
      <c r="K26" s="96">
        <v>134547.11051529075</v>
      </c>
      <c r="L26" s="96">
        <v>68233.99515860973</v>
      </c>
      <c r="M26" s="96">
        <v>66313.115356681024</v>
      </c>
      <c r="N26" s="99">
        <v>13864.724828035014</v>
      </c>
      <c r="O26" s="35" t="s">
        <v>229</v>
      </c>
      <c r="P26" s="89"/>
      <c r="Q26" s="89"/>
      <c r="R26" s="36"/>
      <c r="S26" s="41">
        <v>43</v>
      </c>
      <c r="T26" s="38" t="s">
        <v>88</v>
      </c>
      <c r="U26" s="39"/>
      <c r="V26" s="100">
        <v>27.029329759407677</v>
      </c>
      <c r="W26" s="100">
        <v>1.9616705450065359</v>
      </c>
      <c r="X26" s="100">
        <v>28.991000304414211</v>
      </c>
      <c r="Y26" s="100">
        <v>0</v>
      </c>
      <c r="Z26" s="100">
        <v>0</v>
      </c>
      <c r="AA26" s="100">
        <v>1.9637275597237589</v>
      </c>
      <c r="AB26" s="100">
        <v>27.027272744690453</v>
      </c>
      <c r="AC26" s="100">
        <v>0</v>
      </c>
      <c r="AD26" s="100">
        <v>27.027272744690453</v>
      </c>
      <c r="AE26" s="100">
        <v>0</v>
      </c>
      <c r="AF26" s="43">
        <v>43</v>
      </c>
    </row>
    <row r="27" spans="1:32" s="41" customFormat="1" ht="19.5" customHeight="1" x14ac:dyDescent="0.2">
      <c r="A27" s="22"/>
      <c r="B27" s="92"/>
      <c r="C27" s="34" t="s">
        <v>214</v>
      </c>
      <c r="D27" s="31"/>
      <c r="E27" s="96">
        <v>1150.9410853252368</v>
      </c>
      <c r="F27" s="96">
        <v>90.087924608353205</v>
      </c>
      <c r="G27" s="96">
        <v>1241.0290099336266</v>
      </c>
      <c r="H27" s="96">
        <v>14.581946673617127</v>
      </c>
      <c r="I27" s="96">
        <v>0.28334056774572453</v>
      </c>
      <c r="J27" s="96">
        <v>90.275876326652053</v>
      </c>
      <c r="K27" s="96">
        <v>1135.8878463656072</v>
      </c>
      <c r="L27" s="96">
        <v>0.11845990847247219</v>
      </c>
      <c r="M27" s="96">
        <v>1135.7693864571104</v>
      </c>
      <c r="N27" s="99">
        <v>0</v>
      </c>
      <c r="O27" s="35"/>
      <c r="P27" s="89"/>
      <c r="Q27" s="89"/>
      <c r="R27" s="36"/>
      <c r="S27" s="41">
        <v>44</v>
      </c>
      <c r="T27" s="38" t="s">
        <v>89</v>
      </c>
      <c r="U27" s="39"/>
      <c r="V27" s="100">
        <v>291.85025811895588</v>
      </c>
      <c r="W27" s="100">
        <v>66.197952306589499</v>
      </c>
      <c r="X27" s="100">
        <v>357.28403103363883</v>
      </c>
      <c r="Y27" s="100">
        <v>1.4126935666575775</v>
      </c>
      <c r="Z27" s="100">
        <v>0</v>
      </c>
      <c r="AA27" s="100">
        <v>66.28294233565228</v>
      </c>
      <c r="AB27" s="100">
        <v>289.58839513132898</v>
      </c>
      <c r="AC27" s="100">
        <v>0</v>
      </c>
      <c r="AD27" s="100">
        <v>289.58839513132898</v>
      </c>
      <c r="AE27" s="100">
        <v>0.75880079824073199</v>
      </c>
      <c r="AF27" s="43">
        <v>44</v>
      </c>
    </row>
    <row r="28" spans="1:32" s="41" customFormat="1" ht="19.5" customHeight="1" x14ac:dyDescent="0.2">
      <c r="A28" s="36"/>
      <c r="B28" s="37">
        <v>9</v>
      </c>
      <c r="C28" s="38" t="s">
        <v>90</v>
      </c>
      <c r="D28" s="39"/>
      <c r="E28" s="100">
        <v>3679.626075988514</v>
      </c>
      <c r="F28" s="100">
        <v>56.401751959442592</v>
      </c>
      <c r="G28" s="100">
        <v>3736.0289835888939</v>
      </c>
      <c r="H28" s="100">
        <v>1856.5460366031023</v>
      </c>
      <c r="I28" s="100">
        <v>106.67814224227676</v>
      </c>
      <c r="J28" s="100">
        <v>64.092485238348459</v>
      </c>
      <c r="K28" s="100">
        <v>1708.7123195051665</v>
      </c>
      <c r="L28" s="100">
        <v>7.415291484524752E-3</v>
      </c>
      <c r="M28" s="100">
        <v>1708.7049042136821</v>
      </c>
      <c r="N28" s="101">
        <v>0</v>
      </c>
      <c r="O28" s="85">
        <v>9</v>
      </c>
      <c r="P28" s="90"/>
      <c r="Q28" s="90"/>
      <c r="R28" s="36"/>
      <c r="S28" s="41">
        <v>45</v>
      </c>
      <c r="T28" s="38" t="s">
        <v>91</v>
      </c>
      <c r="U28" s="39"/>
      <c r="V28" s="100">
        <v>143.62929743845507</v>
      </c>
      <c r="W28" s="100">
        <v>3.7944518829337741</v>
      </c>
      <c r="X28" s="100">
        <v>147.42374932138884</v>
      </c>
      <c r="Y28" s="100">
        <v>0</v>
      </c>
      <c r="Z28" s="100">
        <v>0</v>
      </c>
      <c r="AA28" s="100">
        <v>5.2941974991547669</v>
      </c>
      <c r="AB28" s="100">
        <v>142.12955182223408</v>
      </c>
      <c r="AC28" s="100">
        <v>0</v>
      </c>
      <c r="AD28" s="100">
        <v>142.12955182223408</v>
      </c>
      <c r="AE28" s="100">
        <v>0</v>
      </c>
      <c r="AF28" s="43">
        <v>45</v>
      </c>
    </row>
    <row r="29" spans="1:32" s="41" customFormat="1" ht="19.5" customHeight="1" x14ac:dyDescent="0.2">
      <c r="A29" s="36"/>
      <c r="B29" s="42"/>
      <c r="C29" s="38" t="s">
        <v>215</v>
      </c>
      <c r="D29" s="39"/>
      <c r="E29" s="100">
        <v>3511.34949840945</v>
      </c>
      <c r="F29" s="100">
        <v>48.854294285936248</v>
      </c>
      <c r="G29" s="100">
        <v>3560.2049483363226</v>
      </c>
      <c r="H29" s="100">
        <v>1852.8918601318521</v>
      </c>
      <c r="I29" s="100">
        <v>106.67814224227676</v>
      </c>
      <c r="J29" s="100">
        <v>56.51395832030375</v>
      </c>
      <c r="K29" s="100">
        <v>1544.12098764189</v>
      </c>
      <c r="L29" s="100">
        <v>7.415291484524752E-3</v>
      </c>
      <c r="M29" s="100">
        <v>1544.1135723504055</v>
      </c>
      <c r="N29" s="101">
        <v>0</v>
      </c>
      <c r="O29" s="85"/>
      <c r="P29" s="90"/>
      <c r="Q29" s="90"/>
      <c r="R29" s="36"/>
      <c r="S29" s="41">
        <v>46</v>
      </c>
      <c r="T29" s="38" t="s">
        <v>92</v>
      </c>
      <c r="U29" s="39"/>
      <c r="V29" s="100">
        <v>12.476391117991644</v>
      </c>
      <c r="W29" s="100">
        <v>1.1437859742039719E-2</v>
      </c>
      <c r="X29" s="100">
        <v>12.487828977733685</v>
      </c>
      <c r="Y29" s="100">
        <v>0</v>
      </c>
      <c r="Z29" s="100">
        <v>2.2359874048687129</v>
      </c>
      <c r="AA29" s="100">
        <v>1.1437859742039719E-2</v>
      </c>
      <c r="AB29" s="100">
        <v>10.240403713122932</v>
      </c>
      <c r="AC29" s="100">
        <v>0</v>
      </c>
      <c r="AD29" s="100">
        <v>10.240403713122932</v>
      </c>
      <c r="AE29" s="100">
        <v>0</v>
      </c>
      <c r="AF29" s="43">
        <v>46</v>
      </c>
    </row>
    <row r="30" spans="1:32" s="41" customFormat="1" ht="19.5" customHeight="1" x14ac:dyDescent="0.2">
      <c r="A30" s="36"/>
      <c r="B30" s="42">
        <v>10</v>
      </c>
      <c r="C30" s="38" t="s">
        <v>6</v>
      </c>
      <c r="D30" s="39"/>
      <c r="E30" s="100">
        <v>1233.6675124455087</v>
      </c>
      <c r="F30" s="100">
        <v>10.19570613013452</v>
      </c>
      <c r="G30" s="100">
        <v>1243.8751431614123</v>
      </c>
      <c r="H30" s="100">
        <v>725.91482768285357</v>
      </c>
      <c r="I30" s="100">
        <v>154.88304570981899</v>
      </c>
      <c r="J30" s="100">
        <v>11.667503600521689</v>
      </c>
      <c r="K30" s="100">
        <v>351.40976616821814</v>
      </c>
      <c r="L30" s="100">
        <v>1.5118118766314808E-4</v>
      </c>
      <c r="M30" s="100">
        <v>351.40961498703047</v>
      </c>
      <c r="N30" s="101">
        <v>0</v>
      </c>
      <c r="O30" s="86">
        <v>10</v>
      </c>
      <c r="P30" s="91"/>
      <c r="Q30" s="91"/>
      <c r="R30" s="36"/>
      <c r="S30" s="41">
        <v>47</v>
      </c>
      <c r="T30" s="38" t="s">
        <v>93</v>
      </c>
      <c r="U30" s="39"/>
      <c r="V30" s="100">
        <v>129.37782431124458</v>
      </c>
      <c r="W30" s="100">
        <v>40.908269382678469</v>
      </c>
      <c r="X30" s="100">
        <v>170.28147113017644</v>
      </c>
      <c r="Y30" s="100">
        <v>2.4515005926469744</v>
      </c>
      <c r="Z30" s="100">
        <v>9.470675333118411</v>
      </c>
      <c r="AA30" s="100">
        <v>41.385923549331054</v>
      </c>
      <c r="AB30" s="100">
        <v>116.97337165508</v>
      </c>
      <c r="AC30" s="100">
        <v>0</v>
      </c>
      <c r="AD30" s="100">
        <v>116.97337165508</v>
      </c>
      <c r="AE30" s="100">
        <v>0</v>
      </c>
      <c r="AF30" s="43">
        <v>47</v>
      </c>
    </row>
    <row r="31" spans="1:32" s="41" customFormat="1" ht="19.5" customHeight="1" x14ac:dyDescent="0.2">
      <c r="A31" s="36"/>
      <c r="B31" s="42"/>
      <c r="C31" s="38" t="s">
        <v>215</v>
      </c>
      <c r="D31" s="39"/>
      <c r="E31" s="100">
        <v>1174.6815223606056</v>
      </c>
      <c r="F31" s="100">
        <v>9.5559436946690326</v>
      </c>
      <c r="G31" s="100">
        <v>1184.2493906410446</v>
      </c>
      <c r="H31" s="100">
        <v>723.91007819840138</v>
      </c>
      <c r="I31" s="100">
        <v>154.59970514207379</v>
      </c>
      <c r="J31" s="100">
        <v>11.027723573885376</v>
      </c>
      <c r="K31" s="100">
        <v>294.71188372668399</v>
      </c>
      <c r="L31" s="100">
        <v>1.5118118766314808E-4</v>
      </c>
      <c r="M31" s="100">
        <v>294.71173254549632</v>
      </c>
      <c r="N31" s="101">
        <v>0</v>
      </c>
      <c r="O31" s="86"/>
      <c r="P31" s="91"/>
      <c r="Q31" s="91"/>
      <c r="R31" s="36"/>
      <c r="S31" s="41">
        <v>48</v>
      </c>
      <c r="T31" s="38" t="s">
        <v>94</v>
      </c>
      <c r="U31" s="39"/>
      <c r="V31" s="100">
        <v>299.66810493899794</v>
      </c>
      <c r="W31" s="100">
        <v>13.631472654356644</v>
      </c>
      <c r="X31" s="100">
        <v>313.2899733820343</v>
      </c>
      <c r="Y31" s="100">
        <v>0.34962086970503081</v>
      </c>
      <c r="Z31" s="100">
        <v>8.1365781789874561</v>
      </c>
      <c r="AA31" s="100">
        <v>13.942036954481335</v>
      </c>
      <c r="AB31" s="100">
        <v>290.86173737886048</v>
      </c>
      <c r="AC31" s="100">
        <v>0</v>
      </c>
      <c r="AD31" s="100">
        <v>290.86173737886048</v>
      </c>
      <c r="AE31" s="100">
        <v>0</v>
      </c>
      <c r="AF31" s="43">
        <v>48</v>
      </c>
    </row>
    <row r="32" spans="1:32" s="41" customFormat="1" ht="19.5" customHeight="1" x14ac:dyDescent="0.2">
      <c r="A32" s="36"/>
      <c r="B32" s="42">
        <v>11</v>
      </c>
      <c r="C32" s="38" t="s">
        <v>95</v>
      </c>
      <c r="D32" s="39"/>
      <c r="E32" s="100">
        <v>1557.2349605702143</v>
      </c>
      <c r="F32" s="100">
        <v>23.424701706286314</v>
      </c>
      <c r="G32" s="100">
        <v>1589.6273072259071</v>
      </c>
      <c r="H32" s="100">
        <v>918.400063742415</v>
      </c>
      <c r="I32" s="100">
        <v>322.33315865604015</v>
      </c>
      <c r="J32" s="100">
        <v>23.566936128805025</v>
      </c>
      <c r="K32" s="100">
        <v>325.32714869864685</v>
      </c>
      <c r="L32" s="100">
        <v>0</v>
      </c>
      <c r="M32" s="100">
        <v>325.32714869864685</v>
      </c>
      <c r="N32" s="101">
        <v>0</v>
      </c>
      <c r="O32" s="86">
        <v>11</v>
      </c>
      <c r="P32" s="91"/>
      <c r="Q32" s="91"/>
      <c r="R32" s="36"/>
      <c r="S32" s="41">
        <v>49</v>
      </c>
      <c r="T32" s="38" t="s">
        <v>96</v>
      </c>
      <c r="U32" s="39"/>
      <c r="V32" s="100">
        <v>11.674826407403261</v>
      </c>
      <c r="W32" s="100">
        <v>0</v>
      </c>
      <c r="X32" s="100">
        <v>11.674826407403261</v>
      </c>
      <c r="Y32" s="100">
        <v>0</v>
      </c>
      <c r="Z32" s="100">
        <v>0</v>
      </c>
      <c r="AA32" s="100">
        <v>0</v>
      </c>
      <c r="AB32" s="100">
        <v>11.674826407403261</v>
      </c>
      <c r="AC32" s="100">
        <v>0</v>
      </c>
      <c r="AD32" s="100">
        <v>11.674826407403261</v>
      </c>
      <c r="AE32" s="100">
        <v>0</v>
      </c>
      <c r="AF32" s="43">
        <v>49</v>
      </c>
    </row>
    <row r="33" spans="1:32" s="41" customFormat="1" ht="19.5" customHeight="1" x14ac:dyDescent="0.2">
      <c r="A33" s="36"/>
      <c r="B33" s="42"/>
      <c r="C33" s="38" t="s">
        <v>215</v>
      </c>
      <c r="D33" s="39"/>
      <c r="E33" s="100">
        <v>1518.3061378869063</v>
      </c>
      <c r="F33" s="100">
        <v>16.766785881915773</v>
      </c>
      <c r="G33" s="100">
        <v>1544.040568718229</v>
      </c>
      <c r="H33" s="100">
        <v>917.1445532165277</v>
      </c>
      <c r="I33" s="100">
        <v>322.33315865604015</v>
      </c>
      <c r="J33" s="100">
        <v>16.87807504902554</v>
      </c>
      <c r="K33" s="100">
        <v>287.68478179663572</v>
      </c>
      <c r="L33" s="100">
        <v>0</v>
      </c>
      <c r="M33" s="100">
        <v>287.68478179663572</v>
      </c>
      <c r="N33" s="101">
        <v>0</v>
      </c>
      <c r="O33" s="86"/>
      <c r="P33" s="91"/>
      <c r="Q33" s="91"/>
      <c r="R33" s="36"/>
      <c r="S33" s="33" t="s">
        <v>97</v>
      </c>
      <c r="T33" s="34" t="s">
        <v>98</v>
      </c>
      <c r="U33" s="31"/>
      <c r="V33" s="96">
        <v>1997.9503785196837</v>
      </c>
      <c r="W33" s="96">
        <v>547.2044423089477</v>
      </c>
      <c r="X33" s="96">
        <v>2545.154300520353</v>
      </c>
      <c r="Y33" s="96">
        <v>32.006929859250953</v>
      </c>
      <c r="Z33" s="96">
        <v>6.5859104326455968</v>
      </c>
      <c r="AA33" s="96">
        <v>555.32177754092834</v>
      </c>
      <c r="AB33" s="96">
        <v>1951.2396826875283</v>
      </c>
      <c r="AC33" s="96">
        <v>0</v>
      </c>
      <c r="AD33" s="96">
        <v>1951.2396826875283</v>
      </c>
      <c r="AE33" s="96">
        <v>0</v>
      </c>
      <c r="AF33" s="35" t="s">
        <v>251</v>
      </c>
    </row>
    <row r="34" spans="1:32" s="41" customFormat="1" ht="19.5" customHeight="1" x14ac:dyDescent="0.2">
      <c r="A34" s="36"/>
      <c r="B34" s="42">
        <v>12</v>
      </c>
      <c r="C34" s="38" t="s">
        <v>99</v>
      </c>
      <c r="D34" s="39"/>
      <c r="E34" s="100">
        <v>802.2613733959131</v>
      </c>
      <c r="F34" s="100">
        <v>22.020401735458158</v>
      </c>
      <c r="G34" s="100">
        <v>824.28177513137177</v>
      </c>
      <c r="H34" s="100">
        <v>412.77327617204344</v>
      </c>
      <c r="I34" s="100">
        <v>40.746103474801757</v>
      </c>
      <c r="J34" s="100">
        <v>22.146074262329449</v>
      </c>
      <c r="K34" s="100">
        <v>348.61632122219709</v>
      </c>
      <c r="L34" s="100">
        <v>6.7410656123138915E-3</v>
      </c>
      <c r="M34" s="100">
        <v>348.6095801565848</v>
      </c>
      <c r="N34" s="101">
        <v>0</v>
      </c>
      <c r="O34" s="86" t="s">
        <v>230</v>
      </c>
      <c r="P34" s="91"/>
      <c r="Q34" s="91"/>
      <c r="R34" s="36"/>
      <c r="S34" s="41">
        <v>50</v>
      </c>
      <c r="T34" s="38" t="s">
        <v>100</v>
      </c>
      <c r="U34" s="39"/>
      <c r="V34" s="100">
        <v>2.7316921564986822</v>
      </c>
      <c r="W34" s="100">
        <v>0.36469032719856131</v>
      </c>
      <c r="X34" s="100">
        <v>3.0963824836972433</v>
      </c>
      <c r="Y34" s="100">
        <v>1.5110933523298628E-3</v>
      </c>
      <c r="Z34" s="100">
        <v>0</v>
      </c>
      <c r="AA34" s="100">
        <v>0.36632344334953404</v>
      </c>
      <c r="AB34" s="100">
        <v>2.7285479469953797</v>
      </c>
      <c r="AC34" s="100">
        <v>0</v>
      </c>
      <c r="AD34" s="100">
        <v>2.7285479469953797</v>
      </c>
      <c r="AE34" s="100">
        <v>0</v>
      </c>
      <c r="AF34" s="43">
        <v>50</v>
      </c>
    </row>
    <row r="35" spans="1:32" s="41" customFormat="1" ht="19.5" customHeight="1" x14ac:dyDescent="0.2">
      <c r="A35" s="36"/>
      <c r="B35" s="42"/>
      <c r="C35" s="38" t="s">
        <v>215</v>
      </c>
      <c r="D35" s="39"/>
      <c r="E35" s="100">
        <v>753.96676803823811</v>
      </c>
      <c r="F35" s="100">
        <v>17.328116566267784</v>
      </c>
      <c r="G35" s="100">
        <v>771.29488460450625</v>
      </c>
      <c r="H35" s="100">
        <v>411.78124451907792</v>
      </c>
      <c r="I35" s="100">
        <v>40.746103474801757</v>
      </c>
      <c r="J35" s="100">
        <v>17.453762200255834</v>
      </c>
      <c r="K35" s="100">
        <v>301.3137744103708</v>
      </c>
      <c r="L35" s="100">
        <v>3.8607618899636222E-3</v>
      </c>
      <c r="M35" s="100">
        <v>301.30991364848086</v>
      </c>
      <c r="N35" s="101">
        <v>0</v>
      </c>
      <c r="O35" s="86"/>
      <c r="P35" s="91"/>
      <c r="Q35" s="91"/>
      <c r="R35" s="36"/>
      <c r="S35" s="41">
        <v>51</v>
      </c>
      <c r="T35" s="38" t="s">
        <v>101</v>
      </c>
      <c r="U35" s="39"/>
      <c r="V35" s="100">
        <v>17.208308151104919</v>
      </c>
      <c r="W35" s="100">
        <v>3.4015404319551985</v>
      </c>
      <c r="X35" s="100">
        <v>20.609848583060113</v>
      </c>
      <c r="Y35" s="100">
        <v>4.5195309042331155</v>
      </c>
      <c r="Z35" s="100">
        <v>0</v>
      </c>
      <c r="AA35" s="100">
        <v>3.436928856727802</v>
      </c>
      <c r="AB35" s="100">
        <v>12.653388822099197</v>
      </c>
      <c r="AC35" s="100">
        <v>0</v>
      </c>
      <c r="AD35" s="100">
        <v>12.653388822099197</v>
      </c>
      <c r="AE35" s="100">
        <v>0</v>
      </c>
      <c r="AF35" s="43">
        <v>51</v>
      </c>
    </row>
    <row r="36" spans="1:32" s="41" customFormat="1" ht="19.5" customHeight="1" x14ac:dyDescent="0.2">
      <c r="A36" s="36"/>
      <c r="B36" s="42">
        <v>13</v>
      </c>
      <c r="C36" s="38" t="s">
        <v>7</v>
      </c>
      <c r="D36" s="39"/>
      <c r="E36" s="100">
        <v>78.410656351321549</v>
      </c>
      <c r="F36" s="100">
        <v>12.093695069229037</v>
      </c>
      <c r="G36" s="100">
        <v>90.504351420550606</v>
      </c>
      <c r="H36" s="100">
        <v>26.377492628346467</v>
      </c>
      <c r="I36" s="100">
        <v>0.20418415616679825</v>
      </c>
      <c r="J36" s="100">
        <v>12.123360085995289</v>
      </c>
      <c r="K36" s="100">
        <v>51.799314550042062</v>
      </c>
      <c r="L36" s="100">
        <v>0</v>
      </c>
      <c r="M36" s="100">
        <v>51.799314550042062</v>
      </c>
      <c r="N36" s="101">
        <v>0</v>
      </c>
      <c r="O36" s="86" t="s">
        <v>231</v>
      </c>
      <c r="P36" s="91"/>
      <c r="Q36" s="91"/>
      <c r="R36" s="36"/>
      <c r="S36" s="41">
        <v>52</v>
      </c>
      <c r="T36" s="38" t="s">
        <v>102</v>
      </c>
      <c r="U36" s="39"/>
      <c r="V36" s="100">
        <v>198.44074624379829</v>
      </c>
      <c r="W36" s="100">
        <v>37.952856982927244</v>
      </c>
      <c r="X36" s="100">
        <v>236.39360322672539</v>
      </c>
      <c r="Y36" s="100">
        <v>9.1190425633709893</v>
      </c>
      <c r="Z36" s="100">
        <v>1.8005926915056452</v>
      </c>
      <c r="AA36" s="100">
        <v>38.420987169033637</v>
      </c>
      <c r="AB36" s="100">
        <v>187.05298080281511</v>
      </c>
      <c r="AC36" s="100">
        <v>0</v>
      </c>
      <c r="AD36" s="100">
        <v>187.05298080281511</v>
      </c>
      <c r="AE36" s="100">
        <v>0</v>
      </c>
      <c r="AF36" s="43">
        <v>52</v>
      </c>
    </row>
    <row r="37" spans="1:32" s="41" customFormat="1" ht="19.5" customHeight="1" x14ac:dyDescent="0.2">
      <c r="A37" s="36"/>
      <c r="B37" s="42"/>
      <c r="C37" s="38" t="s">
        <v>215</v>
      </c>
      <c r="D37" s="39"/>
      <c r="E37" s="100">
        <v>66.708022937139276</v>
      </c>
      <c r="F37" s="100">
        <v>9.4043292296014993</v>
      </c>
      <c r="G37" s="100">
        <v>76.112352166740749</v>
      </c>
      <c r="H37" s="100">
        <v>25.876713669271624</v>
      </c>
      <c r="I37" s="100">
        <v>0.20418415616679825</v>
      </c>
      <c r="J37" s="100">
        <v>9.4339890376329425</v>
      </c>
      <c r="K37" s="100">
        <v>40.597465303669381</v>
      </c>
      <c r="L37" s="100">
        <v>0</v>
      </c>
      <c r="M37" s="100">
        <v>40.597465303669381</v>
      </c>
      <c r="N37" s="101">
        <v>0</v>
      </c>
      <c r="O37" s="86"/>
      <c r="P37" s="91"/>
      <c r="Q37" s="91"/>
      <c r="R37" s="36"/>
      <c r="S37" s="41">
        <v>53</v>
      </c>
      <c r="T37" s="38" t="s">
        <v>103</v>
      </c>
      <c r="U37" s="39"/>
      <c r="V37" s="100">
        <v>224.63002127991516</v>
      </c>
      <c r="W37" s="100">
        <v>79.345863579594095</v>
      </c>
      <c r="X37" s="100">
        <v>303.97665730854305</v>
      </c>
      <c r="Y37" s="100">
        <v>3.7071240692595455</v>
      </c>
      <c r="Z37" s="100">
        <v>3.8981509211015955E-5</v>
      </c>
      <c r="AA37" s="100">
        <v>79.366914241394454</v>
      </c>
      <c r="AB37" s="100">
        <v>220.90258001637986</v>
      </c>
      <c r="AC37" s="100">
        <v>0</v>
      </c>
      <c r="AD37" s="100">
        <v>220.90258001637986</v>
      </c>
      <c r="AE37" s="100">
        <v>0</v>
      </c>
      <c r="AF37" s="43">
        <v>53</v>
      </c>
    </row>
    <row r="38" spans="1:32" s="41" customFormat="1" ht="19.5" customHeight="1" x14ac:dyDescent="0.2">
      <c r="A38" s="36"/>
      <c r="B38" s="42">
        <v>14</v>
      </c>
      <c r="C38" s="38" t="s">
        <v>8</v>
      </c>
      <c r="D38" s="39"/>
      <c r="E38" s="100">
        <v>10010.902602079164</v>
      </c>
      <c r="F38" s="100">
        <v>143.63097920514139</v>
      </c>
      <c r="G38" s="100">
        <v>10082.782519187158</v>
      </c>
      <c r="H38" s="100">
        <v>8861.5460057201653</v>
      </c>
      <c r="I38" s="100">
        <v>512.32015340272449</v>
      </c>
      <c r="J38" s="100">
        <v>144.15577189431141</v>
      </c>
      <c r="K38" s="100">
        <v>564.7605881699576</v>
      </c>
      <c r="L38" s="100">
        <v>1.7149831891012364E-4</v>
      </c>
      <c r="M38" s="100">
        <v>564.76041667163861</v>
      </c>
      <c r="N38" s="101">
        <v>68.780742072924554</v>
      </c>
      <c r="O38" s="86" t="s">
        <v>232</v>
      </c>
      <c r="P38" s="91"/>
      <c r="Q38" s="91"/>
      <c r="R38" s="22"/>
      <c r="S38" s="41">
        <v>54</v>
      </c>
      <c r="T38" s="38" t="s">
        <v>104</v>
      </c>
      <c r="U38" s="39"/>
      <c r="V38" s="100">
        <v>154.2311942148508</v>
      </c>
      <c r="W38" s="100">
        <v>45.62491770242238</v>
      </c>
      <c r="X38" s="100">
        <v>199.85481915996129</v>
      </c>
      <c r="Y38" s="100">
        <v>4.8830387747986768</v>
      </c>
      <c r="Z38" s="100">
        <v>0.82082773396252473</v>
      </c>
      <c r="AA38" s="100">
        <v>45.631961590548727</v>
      </c>
      <c r="AB38" s="100">
        <v>148.51899106065136</v>
      </c>
      <c r="AC38" s="100">
        <v>0</v>
      </c>
      <c r="AD38" s="100">
        <v>148.51899106065136</v>
      </c>
      <c r="AE38" s="100">
        <v>0</v>
      </c>
      <c r="AF38" s="43">
        <v>54</v>
      </c>
    </row>
    <row r="39" spans="1:32" s="41" customFormat="1" ht="19.5" customHeight="1" x14ac:dyDescent="0.2">
      <c r="A39" s="36"/>
      <c r="B39" s="42"/>
      <c r="C39" s="38" t="s">
        <v>215</v>
      </c>
      <c r="D39" s="39"/>
      <c r="E39" s="100">
        <v>9997.5215329565563</v>
      </c>
      <c r="F39" s="100">
        <v>141.93918002359979</v>
      </c>
      <c r="G39" s="100">
        <v>10067.709650883007</v>
      </c>
      <c r="H39" s="100">
        <v>8861.0715527742177</v>
      </c>
      <c r="I39" s="100">
        <v>512.32015340272449</v>
      </c>
      <c r="J39" s="100">
        <v>142.42827914596242</v>
      </c>
      <c r="K39" s="100">
        <v>551.88966556010394</v>
      </c>
      <c r="L39" s="100">
        <v>1.7149831891012364E-4</v>
      </c>
      <c r="M39" s="100">
        <v>551.88949406178506</v>
      </c>
      <c r="N39" s="101">
        <v>68.780742072924554</v>
      </c>
      <c r="O39" s="86"/>
      <c r="P39" s="91"/>
      <c r="Q39" s="91"/>
      <c r="R39" s="36"/>
      <c r="S39" s="41">
        <v>55</v>
      </c>
      <c r="T39" s="38" t="s">
        <v>105</v>
      </c>
      <c r="U39" s="39"/>
      <c r="V39" s="100">
        <v>107.00594885171553</v>
      </c>
      <c r="W39" s="100">
        <v>66.899980522568526</v>
      </c>
      <c r="X39" s="100">
        <v>173.90592937428406</v>
      </c>
      <c r="Y39" s="100">
        <v>5.9154892389929694</v>
      </c>
      <c r="Z39" s="100">
        <v>0.56426071743740502</v>
      </c>
      <c r="AA39" s="100">
        <v>66.906442522059507</v>
      </c>
      <c r="AB39" s="100">
        <v>100.51973689579417</v>
      </c>
      <c r="AC39" s="100">
        <v>0</v>
      </c>
      <c r="AD39" s="100">
        <v>100.51973689579417</v>
      </c>
      <c r="AE39" s="100">
        <v>0</v>
      </c>
      <c r="AF39" s="43">
        <v>55</v>
      </c>
    </row>
    <row r="40" spans="1:32" s="41" customFormat="1" ht="19.5" customHeight="1" x14ac:dyDescent="0.2">
      <c r="A40" s="36"/>
      <c r="B40" s="42">
        <v>15</v>
      </c>
      <c r="C40" s="38" t="s">
        <v>9</v>
      </c>
      <c r="D40" s="39"/>
      <c r="E40" s="100">
        <v>283.29373565605732</v>
      </c>
      <c r="F40" s="100">
        <v>13.609536966881032</v>
      </c>
      <c r="G40" s="100">
        <v>296.90327262293835</v>
      </c>
      <c r="H40" s="100">
        <v>55.901586717861093</v>
      </c>
      <c r="I40" s="100">
        <v>6.9333601499806612</v>
      </c>
      <c r="J40" s="100">
        <v>13.899750024735342</v>
      </c>
      <c r="K40" s="100">
        <v>220.16857573036123</v>
      </c>
      <c r="L40" s="100">
        <v>3.2437473942144154E-3</v>
      </c>
      <c r="M40" s="100">
        <v>220.16533198296699</v>
      </c>
      <c r="N40" s="101">
        <v>0</v>
      </c>
      <c r="O40" s="86" t="s">
        <v>233</v>
      </c>
      <c r="P40" s="91"/>
      <c r="Q40" s="91"/>
      <c r="R40" s="36"/>
      <c r="S40" s="41">
        <v>56</v>
      </c>
      <c r="T40" s="38" t="s">
        <v>106</v>
      </c>
      <c r="U40" s="39"/>
      <c r="V40" s="100">
        <v>281.96010924087199</v>
      </c>
      <c r="W40" s="100">
        <v>11.194986154298448</v>
      </c>
      <c r="X40" s="100">
        <v>293.15509539517035</v>
      </c>
      <c r="Y40" s="100">
        <v>0</v>
      </c>
      <c r="Z40" s="100">
        <v>3.0418916027926275</v>
      </c>
      <c r="AA40" s="100">
        <v>12.567517507345094</v>
      </c>
      <c r="AB40" s="100">
        <v>277.54568628503267</v>
      </c>
      <c r="AC40" s="100">
        <v>0</v>
      </c>
      <c r="AD40" s="100">
        <v>277.54568628503267</v>
      </c>
      <c r="AE40" s="100">
        <v>0</v>
      </c>
      <c r="AF40" s="43">
        <v>56</v>
      </c>
    </row>
    <row r="41" spans="1:32" s="41" customFormat="1" ht="19.5" customHeight="1" x14ac:dyDescent="0.2">
      <c r="A41" s="36"/>
      <c r="B41" s="93"/>
      <c r="C41" s="38" t="s">
        <v>215</v>
      </c>
      <c r="D41" s="39"/>
      <c r="E41" s="100">
        <v>254.95825302298829</v>
      </c>
      <c r="F41" s="100">
        <v>10.144754654208842</v>
      </c>
      <c r="G41" s="100">
        <v>265.10300767719713</v>
      </c>
      <c r="H41" s="100">
        <v>55.809345838580519</v>
      </c>
      <c r="I41" s="100">
        <v>6.9333601499806612</v>
      </c>
      <c r="J41" s="100">
        <v>10.432921263490615</v>
      </c>
      <c r="K41" s="100">
        <v>191.92738042514532</v>
      </c>
      <c r="L41" s="100">
        <v>1.4580423860927549E-3</v>
      </c>
      <c r="M41" s="100">
        <v>191.92592238275921</v>
      </c>
      <c r="N41" s="101">
        <v>0</v>
      </c>
      <c r="O41" s="86"/>
      <c r="P41" s="91"/>
      <c r="Q41" s="91"/>
      <c r="R41" s="36"/>
      <c r="S41" s="41">
        <v>57</v>
      </c>
      <c r="T41" s="38" t="s">
        <v>107</v>
      </c>
      <c r="U41" s="39"/>
      <c r="V41" s="100">
        <v>28.469711070166333</v>
      </c>
      <c r="W41" s="100">
        <v>12.792274656448271</v>
      </c>
      <c r="X41" s="100">
        <v>41.261985726614604</v>
      </c>
      <c r="Y41" s="100">
        <v>0</v>
      </c>
      <c r="Z41" s="100">
        <v>0</v>
      </c>
      <c r="AA41" s="100">
        <v>12.792274656448271</v>
      </c>
      <c r="AB41" s="100">
        <v>28.469711070166333</v>
      </c>
      <c r="AC41" s="100">
        <v>0</v>
      </c>
      <c r="AD41" s="100">
        <v>28.469711070166333</v>
      </c>
      <c r="AE41" s="100">
        <v>0</v>
      </c>
      <c r="AF41" s="43">
        <v>57</v>
      </c>
    </row>
    <row r="42" spans="1:32" s="41" customFormat="1" ht="19.5" customHeight="1" x14ac:dyDescent="0.2">
      <c r="A42" s="36"/>
      <c r="B42" s="42">
        <v>16</v>
      </c>
      <c r="C42" s="38" t="s">
        <v>10</v>
      </c>
      <c r="D42" s="39"/>
      <c r="E42" s="100">
        <v>48934.414650513354</v>
      </c>
      <c r="F42" s="100">
        <v>2006.3948487378743</v>
      </c>
      <c r="G42" s="100">
        <v>56807.847931500248</v>
      </c>
      <c r="H42" s="100">
        <v>7881.5899451090772</v>
      </c>
      <c r="I42" s="100">
        <v>1731.2756930574044</v>
      </c>
      <c r="J42" s="100">
        <v>1954.5958424906562</v>
      </c>
      <c r="K42" s="100">
        <v>45240.386450843107</v>
      </c>
      <c r="L42" s="100">
        <v>38181.104572683565</v>
      </c>
      <c r="M42" s="100">
        <v>7059.2818781595388</v>
      </c>
      <c r="N42" s="101">
        <v>595.11308761616715</v>
      </c>
      <c r="O42" s="86" t="s">
        <v>234</v>
      </c>
      <c r="P42" s="91"/>
      <c r="Q42" s="91"/>
      <c r="R42" s="36"/>
      <c r="S42" s="41">
        <v>58</v>
      </c>
      <c r="T42" s="38" t="s">
        <v>108</v>
      </c>
      <c r="U42" s="39"/>
      <c r="V42" s="100">
        <v>294.35756892443857</v>
      </c>
      <c r="W42" s="100">
        <v>115.40323135443145</v>
      </c>
      <c r="X42" s="100">
        <v>409.76080027887002</v>
      </c>
      <c r="Y42" s="100">
        <v>3.7002491072298644</v>
      </c>
      <c r="Z42" s="100">
        <v>0.33601202864229512</v>
      </c>
      <c r="AA42" s="100">
        <v>115.58780885919322</v>
      </c>
      <c r="AB42" s="100">
        <v>290.1367302838047</v>
      </c>
      <c r="AC42" s="100">
        <v>0</v>
      </c>
      <c r="AD42" s="100">
        <v>290.1367302838047</v>
      </c>
      <c r="AE42" s="100">
        <v>0</v>
      </c>
      <c r="AF42" s="43">
        <v>58</v>
      </c>
    </row>
    <row r="43" spans="1:32" s="41" customFormat="1" ht="19.5" customHeight="1" x14ac:dyDescent="0.2">
      <c r="A43" s="36"/>
      <c r="B43" s="42"/>
      <c r="C43" s="38" t="s">
        <v>215</v>
      </c>
      <c r="D43" s="39"/>
      <c r="E43" s="100">
        <v>48911.639980550273</v>
      </c>
      <c r="F43" s="100">
        <v>2003.7106163316894</v>
      </c>
      <c r="G43" s="100">
        <v>56782.389029130987</v>
      </c>
      <c r="H43" s="100">
        <v>7880.0697660255546</v>
      </c>
      <c r="I43" s="100">
        <v>1731.2756930574044</v>
      </c>
      <c r="J43" s="100">
        <v>1951.9096963332881</v>
      </c>
      <c r="K43" s="100">
        <v>45219.133873714738</v>
      </c>
      <c r="L43" s="100">
        <v>38181.104572683565</v>
      </c>
      <c r="M43" s="100">
        <v>7038.0293010311734</v>
      </c>
      <c r="N43" s="101">
        <v>595.11308761616715</v>
      </c>
      <c r="O43" s="86"/>
      <c r="P43" s="91"/>
      <c r="Q43" s="91"/>
      <c r="R43" s="36"/>
      <c r="S43" s="41">
        <v>59</v>
      </c>
      <c r="T43" s="38" t="s">
        <v>109</v>
      </c>
      <c r="U43" s="39"/>
      <c r="V43" s="100">
        <v>166.65415818615878</v>
      </c>
      <c r="W43" s="100">
        <v>42.430524800912707</v>
      </c>
      <c r="X43" s="100">
        <v>209.08468298707149</v>
      </c>
      <c r="Y43" s="100">
        <v>0</v>
      </c>
      <c r="Z43" s="100">
        <v>1.1529293671029592E-3</v>
      </c>
      <c r="AA43" s="100">
        <v>42.430602573584522</v>
      </c>
      <c r="AB43" s="100">
        <v>166.65292748411986</v>
      </c>
      <c r="AC43" s="100">
        <v>0</v>
      </c>
      <c r="AD43" s="100">
        <v>166.65292748411986</v>
      </c>
      <c r="AE43" s="100">
        <v>0</v>
      </c>
      <c r="AF43" s="43">
        <v>59</v>
      </c>
    </row>
    <row r="44" spans="1:32" s="41" customFormat="1" ht="19.5" customHeight="1" x14ac:dyDescent="0.2">
      <c r="A44" s="36"/>
      <c r="B44" s="42">
        <v>17</v>
      </c>
      <c r="C44" s="38" t="s">
        <v>11</v>
      </c>
      <c r="D44" s="39"/>
      <c r="E44" s="100">
        <v>15984.735373127729</v>
      </c>
      <c r="F44" s="100">
        <v>5502.46806283154</v>
      </c>
      <c r="G44" s="100">
        <v>17038.331811332067</v>
      </c>
      <c r="H44" s="100">
        <v>3038.72349781707</v>
      </c>
      <c r="I44" s="100">
        <v>1219.6771048707262</v>
      </c>
      <c r="J44" s="100">
        <v>587.84239453546809</v>
      </c>
      <c r="K44" s="100">
        <v>12192.088814108805</v>
      </c>
      <c r="L44" s="100">
        <v>5890.9331854675211</v>
      </c>
      <c r="M44" s="100">
        <v>6301.1556286412833</v>
      </c>
      <c r="N44" s="101">
        <v>4350.5170635631393</v>
      </c>
      <c r="O44" s="86" t="s">
        <v>235</v>
      </c>
      <c r="P44" s="91"/>
      <c r="Q44" s="91"/>
      <c r="R44" s="36"/>
      <c r="S44" s="41">
        <v>60</v>
      </c>
      <c r="T44" s="38" t="s">
        <v>110</v>
      </c>
      <c r="U44" s="39"/>
      <c r="V44" s="100">
        <v>461.62677140200765</v>
      </c>
      <c r="W44" s="100">
        <v>120.09189816556677</v>
      </c>
      <c r="X44" s="100">
        <v>581.71866956757458</v>
      </c>
      <c r="Y44" s="100">
        <v>0</v>
      </c>
      <c r="Z44" s="100">
        <v>4.290603187935592E-3</v>
      </c>
      <c r="AA44" s="100">
        <v>126.07894212397869</v>
      </c>
      <c r="AB44" s="100">
        <v>455.63543684040786</v>
      </c>
      <c r="AC44" s="100">
        <v>0</v>
      </c>
      <c r="AD44" s="100">
        <v>455.63543684040786</v>
      </c>
      <c r="AE44" s="100">
        <v>0</v>
      </c>
      <c r="AF44" s="43">
        <v>60</v>
      </c>
    </row>
    <row r="45" spans="1:32" s="41" customFormat="1" ht="19.5" customHeight="1" x14ac:dyDescent="0.2">
      <c r="A45" s="36"/>
      <c r="B45" s="42"/>
      <c r="C45" s="38" t="s">
        <v>215</v>
      </c>
      <c r="D45" s="39"/>
      <c r="E45" s="100">
        <v>15877.605170170318</v>
      </c>
      <c r="F45" s="100">
        <v>5502.3854475607632</v>
      </c>
      <c r="G45" s="100">
        <v>16931.118993103883</v>
      </c>
      <c r="H45" s="100">
        <v>3038.6677489205531</v>
      </c>
      <c r="I45" s="100">
        <v>1219.6771048707262</v>
      </c>
      <c r="J45" s="100">
        <v>587.75690377890487</v>
      </c>
      <c r="K45" s="100">
        <v>12085.0172355337</v>
      </c>
      <c r="L45" s="100">
        <v>5890.9331854675211</v>
      </c>
      <c r="M45" s="100">
        <v>6194.084050066177</v>
      </c>
      <c r="N45" s="101">
        <v>4350.5170635631393</v>
      </c>
      <c r="O45" s="86"/>
      <c r="P45" s="91"/>
      <c r="Q45" s="91"/>
      <c r="R45" s="22"/>
      <c r="S45" s="41">
        <v>61</v>
      </c>
      <c r="T45" s="38" t="s">
        <v>261</v>
      </c>
      <c r="U45" s="39"/>
      <c r="V45" s="100">
        <v>60.634148798157042</v>
      </c>
      <c r="W45" s="100">
        <v>11.701677630623918</v>
      </c>
      <c r="X45" s="100">
        <v>72.335826428780948</v>
      </c>
      <c r="Y45" s="100">
        <v>0.16094410801345985</v>
      </c>
      <c r="Z45" s="100">
        <v>1.6843144240850177E-2</v>
      </c>
      <c r="AA45" s="100">
        <v>11.735073997264914</v>
      </c>
      <c r="AB45" s="100">
        <v>60.422965179261723</v>
      </c>
      <c r="AC45" s="100">
        <v>0</v>
      </c>
      <c r="AD45" s="100">
        <v>60.422965179261723</v>
      </c>
      <c r="AE45" s="100">
        <v>0</v>
      </c>
      <c r="AF45" s="43">
        <v>61</v>
      </c>
    </row>
    <row r="46" spans="1:32" s="41" customFormat="1" ht="19.5" customHeight="1" x14ac:dyDescent="0.2">
      <c r="A46" s="36"/>
      <c r="B46" s="42">
        <v>18</v>
      </c>
      <c r="C46" s="38" t="s">
        <v>113</v>
      </c>
      <c r="D46" s="39"/>
      <c r="E46" s="100">
        <v>4223.4036121487552</v>
      </c>
      <c r="F46" s="100">
        <v>48.258920570877436</v>
      </c>
      <c r="G46" s="100">
        <v>4465.0623387786036</v>
      </c>
      <c r="H46" s="100">
        <v>3669.9430889692785</v>
      </c>
      <c r="I46" s="100">
        <v>77.824707835431084</v>
      </c>
      <c r="J46" s="100">
        <v>48.923092458719907</v>
      </c>
      <c r="K46" s="100">
        <v>668.37144951517416</v>
      </c>
      <c r="L46" s="100">
        <v>107.93532150884299</v>
      </c>
      <c r="M46" s="100">
        <v>560.43612800633116</v>
      </c>
      <c r="N46" s="101">
        <v>0</v>
      </c>
      <c r="O46" s="86" t="s">
        <v>236</v>
      </c>
      <c r="P46" s="91"/>
      <c r="Q46" s="91"/>
      <c r="R46" s="36"/>
      <c r="S46" s="33" t="s">
        <v>111</v>
      </c>
      <c r="T46" s="34" t="s">
        <v>112</v>
      </c>
      <c r="U46" s="31"/>
      <c r="V46" s="96">
        <v>102.91814222699553</v>
      </c>
      <c r="W46" s="96">
        <v>6.5773849694002804</v>
      </c>
      <c r="X46" s="96">
        <v>109.49552719639577</v>
      </c>
      <c r="Y46" s="96">
        <v>0</v>
      </c>
      <c r="Z46" s="96">
        <v>7.9386207634564041</v>
      </c>
      <c r="AA46" s="96">
        <v>9.3897418776941279</v>
      </c>
      <c r="AB46" s="96">
        <v>92.16716455524525</v>
      </c>
      <c r="AC46" s="96">
        <v>0</v>
      </c>
      <c r="AD46" s="96">
        <v>92.16716455524525</v>
      </c>
      <c r="AE46" s="96">
        <v>0</v>
      </c>
      <c r="AF46" s="35" t="s">
        <v>252</v>
      </c>
    </row>
    <row r="47" spans="1:32" s="41" customFormat="1" ht="19.5" customHeight="1" x14ac:dyDescent="0.2">
      <c r="A47" s="36"/>
      <c r="B47" s="42"/>
      <c r="C47" s="38" t="s">
        <v>215</v>
      </c>
      <c r="D47" s="39"/>
      <c r="E47" s="100">
        <v>4152.3443219351666</v>
      </c>
      <c r="F47" s="100">
        <v>42.450479433130717</v>
      </c>
      <c r="G47" s="100">
        <v>4388.1946074272682</v>
      </c>
      <c r="H47" s="100">
        <v>3668.403632533038</v>
      </c>
      <c r="I47" s="100">
        <v>77.824707835431084</v>
      </c>
      <c r="J47" s="100">
        <v>43.114651320973181</v>
      </c>
      <c r="K47" s="100">
        <v>598.85161573782557</v>
      </c>
      <c r="L47" s="100">
        <v>107.92713591797343</v>
      </c>
      <c r="M47" s="100">
        <v>490.92447981985219</v>
      </c>
      <c r="N47" s="101">
        <v>0</v>
      </c>
      <c r="O47" s="86"/>
      <c r="P47" s="91"/>
      <c r="Q47" s="91"/>
      <c r="R47" s="36"/>
      <c r="S47" s="41">
        <v>62</v>
      </c>
      <c r="T47" s="38" t="s">
        <v>114</v>
      </c>
      <c r="U47" s="39"/>
      <c r="V47" s="100">
        <v>34.596977570683705</v>
      </c>
      <c r="W47" s="100">
        <v>1.1244228222409789</v>
      </c>
      <c r="X47" s="100">
        <v>35.721400392924664</v>
      </c>
      <c r="Y47" s="100">
        <v>0</v>
      </c>
      <c r="Z47" s="100">
        <v>2.6991886898543767</v>
      </c>
      <c r="AA47" s="100">
        <v>1.4637443599554452</v>
      </c>
      <c r="AB47" s="100">
        <v>31.558467343114842</v>
      </c>
      <c r="AC47" s="100">
        <v>0</v>
      </c>
      <c r="AD47" s="100">
        <v>31.558467343114842</v>
      </c>
      <c r="AE47" s="100">
        <v>0</v>
      </c>
      <c r="AF47" s="43">
        <v>62</v>
      </c>
    </row>
    <row r="48" spans="1:32" s="41" customFormat="1" ht="19.5" customHeight="1" x14ac:dyDescent="0.2">
      <c r="A48" s="36"/>
      <c r="B48" s="42">
        <v>19</v>
      </c>
      <c r="C48" s="38" t="s">
        <v>12</v>
      </c>
      <c r="D48" s="39"/>
      <c r="E48" s="100">
        <v>375.69754481698993</v>
      </c>
      <c r="F48" s="100">
        <v>5.636469709880811</v>
      </c>
      <c r="G48" s="100">
        <v>381.33401452687065</v>
      </c>
      <c r="H48" s="100">
        <v>147.39771151351439</v>
      </c>
      <c r="I48" s="100">
        <v>168.85307160422175</v>
      </c>
      <c r="J48" s="100">
        <v>6.2759478711994765</v>
      </c>
      <c r="K48" s="100">
        <v>58.807283537935007</v>
      </c>
      <c r="L48" s="100">
        <v>9.0546442986801541E-3</v>
      </c>
      <c r="M48" s="100">
        <v>58.798228893636328</v>
      </c>
      <c r="N48" s="101">
        <v>0</v>
      </c>
      <c r="O48" s="86" t="s">
        <v>237</v>
      </c>
      <c r="P48" s="91"/>
      <c r="Q48" s="91"/>
      <c r="R48" s="22"/>
      <c r="S48" s="41">
        <v>63</v>
      </c>
      <c r="T48" s="38" t="s">
        <v>49</v>
      </c>
      <c r="U48" s="39"/>
      <c r="V48" s="100">
        <v>11.868629756949323</v>
      </c>
      <c r="W48" s="100">
        <v>0.45334452169091521</v>
      </c>
      <c r="X48" s="100">
        <v>12.321974278640237</v>
      </c>
      <c r="Y48" s="100">
        <v>0</v>
      </c>
      <c r="Z48" s="100">
        <v>2.2831523323763236E-5</v>
      </c>
      <c r="AA48" s="100">
        <v>2.246922665544838</v>
      </c>
      <c r="AB48" s="100">
        <v>10.075028781572076</v>
      </c>
      <c r="AC48" s="100">
        <v>0</v>
      </c>
      <c r="AD48" s="100">
        <v>10.075028781572076</v>
      </c>
      <c r="AE48" s="100">
        <v>0</v>
      </c>
      <c r="AF48" s="43">
        <v>63</v>
      </c>
    </row>
    <row r="49" spans="1:32" s="41" customFormat="1" ht="19.5" customHeight="1" x14ac:dyDescent="0.2">
      <c r="A49" s="36"/>
      <c r="B49" s="42"/>
      <c r="C49" s="38" t="s">
        <v>215</v>
      </c>
      <c r="D49" s="39"/>
      <c r="E49" s="100">
        <v>368.24387798160905</v>
      </c>
      <c r="F49" s="100">
        <v>4.3517417703953178</v>
      </c>
      <c r="G49" s="100">
        <v>372.59561975200421</v>
      </c>
      <c r="H49" s="100">
        <v>146.73834148672708</v>
      </c>
      <c r="I49" s="100">
        <v>168.85307160422175</v>
      </c>
      <c r="J49" s="100">
        <v>4.9912199317139834</v>
      </c>
      <c r="K49" s="100">
        <v>52.012986729341428</v>
      </c>
      <c r="L49" s="100">
        <v>9.0546442986801541E-3</v>
      </c>
      <c r="M49" s="100">
        <v>52.003932085042749</v>
      </c>
      <c r="N49" s="101">
        <v>0</v>
      </c>
      <c r="O49" s="86"/>
      <c r="P49" s="91"/>
      <c r="Q49" s="91"/>
      <c r="R49" s="36"/>
      <c r="S49" s="41">
        <v>64</v>
      </c>
      <c r="T49" s="38" t="s">
        <v>115</v>
      </c>
      <c r="U49" s="39"/>
      <c r="V49" s="100">
        <v>13.941195770474936</v>
      </c>
      <c r="W49" s="100">
        <v>1.5353038811160342</v>
      </c>
      <c r="X49" s="100">
        <v>15.476499651590972</v>
      </c>
      <c r="Y49" s="100">
        <v>0</v>
      </c>
      <c r="Z49" s="100">
        <v>0</v>
      </c>
      <c r="AA49" s="100">
        <v>2.1369444637803499</v>
      </c>
      <c r="AB49" s="100">
        <v>13.339555187810621</v>
      </c>
      <c r="AC49" s="100">
        <v>0</v>
      </c>
      <c r="AD49" s="100">
        <v>13.339555187810621</v>
      </c>
      <c r="AE49" s="100">
        <v>0</v>
      </c>
      <c r="AF49" s="43">
        <v>64</v>
      </c>
    </row>
    <row r="50" spans="1:32" s="41" customFormat="1" ht="19.5" customHeight="1" x14ac:dyDescent="0.2">
      <c r="A50" s="36"/>
      <c r="B50" s="42">
        <v>20</v>
      </c>
      <c r="C50" s="38" t="s">
        <v>13</v>
      </c>
      <c r="D50" s="39"/>
      <c r="E50" s="100">
        <v>6.6647644916457427</v>
      </c>
      <c r="F50" s="100">
        <v>0.470512971186829</v>
      </c>
      <c r="G50" s="100">
        <v>7.1352774628325726</v>
      </c>
      <c r="H50" s="100">
        <v>0.54999585346155311</v>
      </c>
      <c r="I50" s="100">
        <v>0</v>
      </c>
      <c r="J50" s="100">
        <v>0.470512971186829</v>
      </c>
      <c r="K50" s="100">
        <v>6.1147686381841906</v>
      </c>
      <c r="L50" s="100">
        <v>3.2746776981676124E-4</v>
      </c>
      <c r="M50" s="100">
        <v>6.1144411704143735</v>
      </c>
      <c r="N50" s="101">
        <v>0</v>
      </c>
      <c r="O50" s="86" t="s">
        <v>238</v>
      </c>
      <c r="P50" s="91"/>
      <c r="Q50" s="91"/>
      <c r="R50" s="36"/>
      <c r="S50" s="41">
        <v>65</v>
      </c>
      <c r="T50" s="38" t="s">
        <v>116</v>
      </c>
      <c r="U50" s="39"/>
      <c r="V50" s="100">
        <v>13.688728520551185</v>
      </c>
      <c r="W50" s="100">
        <v>1.0799441754134578</v>
      </c>
      <c r="X50" s="100">
        <v>14.768672695964637</v>
      </c>
      <c r="Y50" s="100">
        <v>0</v>
      </c>
      <c r="Z50" s="100">
        <v>5.133574067374135</v>
      </c>
      <c r="AA50" s="100">
        <v>1.1048818715265021</v>
      </c>
      <c r="AB50" s="100">
        <v>8.5302167570639984</v>
      </c>
      <c r="AC50" s="100">
        <v>0</v>
      </c>
      <c r="AD50" s="100">
        <v>8.5302167570639984</v>
      </c>
      <c r="AE50" s="100">
        <v>0</v>
      </c>
      <c r="AF50" s="43">
        <v>65</v>
      </c>
    </row>
    <row r="51" spans="1:32" s="41" customFormat="1" ht="19.5" customHeight="1" x14ac:dyDescent="0.2">
      <c r="A51" s="36"/>
      <c r="B51" s="42"/>
      <c r="C51" s="38" t="s">
        <v>215</v>
      </c>
      <c r="D51" s="39"/>
      <c r="E51" s="100">
        <v>3.8893059406334438</v>
      </c>
      <c r="F51" s="100">
        <v>0.33632042618712937</v>
      </c>
      <c r="G51" s="100">
        <v>4.2256263668205731</v>
      </c>
      <c r="H51" s="100">
        <v>0.54999585346155311</v>
      </c>
      <c r="I51" s="100">
        <v>0</v>
      </c>
      <c r="J51" s="100">
        <v>0.33632042618712937</v>
      </c>
      <c r="K51" s="100">
        <v>3.3393100871718904</v>
      </c>
      <c r="L51" s="100">
        <v>1.6524989287576057E-4</v>
      </c>
      <c r="M51" s="100">
        <v>3.3391448372790142</v>
      </c>
      <c r="N51" s="101">
        <v>0</v>
      </c>
      <c r="O51" s="86"/>
      <c r="P51" s="91"/>
      <c r="Q51" s="91"/>
      <c r="R51" s="36"/>
      <c r="S51" s="41">
        <v>66</v>
      </c>
      <c r="T51" s="38" t="s">
        <v>117</v>
      </c>
      <c r="U51" s="39"/>
      <c r="V51" s="100">
        <v>1.6397833648332523</v>
      </c>
      <c r="W51" s="100">
        <v>0.12168391328701716</v>
      </c>
      <c r="X51" s="100">
        <v>1.7614672781202696</v>
      </c>
      <c r="Y51" s="100">
        <v>0</v>
      </c>
      <c r="Z51" s="100">
        <v>1.4198590016369927E-5</v>
      </c>
      <c r="AA51" s="100">
        <v>0.12168391328701716</v>
      </c>
      <c r="AB51" s="100">
        <v>1.6397691662432361</v>
      </c>
      <c r="AC51" s="100">
        <v>0</v>
      </c>
      <c r="AD51" s="100">
        <v>1.6397691662432361</v>
      </c>
      <c r="AE51" s="100">
        <v>0</v>
      </c>
      <c r="AF51" s="43">
        <v>66</v>
      </c>
    </row>
    <row r="52" spans="1:32" s="41" customFormat="1" ht="19.5" customHeight="1" x14ac:dyDescent="0.2">
      <c r="A52" s="36"/>
      <c r="B52" s="42">
        <v>21</v>
      </c>
      <c r="C52" s="38" t="s">
        <v>14</v>
      </c>
      <c r="D52" s="39"/>
      <c r="E52" s="100">
        <v>7004.8591784973059</v>
      </c>
      <c r="F52" s="100">
        <v>304.62106867452582</v>
      </c>
      <c r="G52" s="100">
        <v>7326.4739167034722</v>
      </c>
      <c r="H52" s="100">
        <v>1404.3450442161532</v>
      </c>
      <c r="I52" s="100">
        <v>37.053776688298434</v>
      </c>
      <c r="J52" s="100">
        <v>306.77578489143872</v>
      </c>
      <c r="K52" s="100">
        <v>5578.2993109075815</v>
      </c>
      <c r="L52" s="100">
        <v>39.692169703699605</v>
      </c>
      <c r="M52" s="100">
        <v>5538.6071412038818</v>
      </c>
      <c r="N52" s="101">
        <v>46.561945086490681</v>
      </c>
      <c r="O52" s="86" t="s">
        <v>239</v>
      </c>
      <c r="P52" s="91"/>
      <c r="Q52" s="91"/>
      <c r="R52" s="22"/>
      <c r="S52" s="41">
        <v>67</v>
      </c>
      <c r="T52" s="38" t="s">
        <v>219</v>
      </c>
      <c r="U52" s="39"/>
      <c r="V52" s="100">
        <v>27.18282724350312</v>
      </c>
      <c r="W52" s="100">
        <v>2.2626856556518775</v>
      </c>
      <c r="X52" s="100">
        <v>29.445512899155002</v>
      </c>
      <c r="Y52" s="100">
        <v>0</v>
      </c>
      <c r="Z52" s="100">
        <v>0.10582097611455192</v>
      </c>
      <c r="AA52" s="100">
        <v>2.3155646035999746</v>
      </c>
      <c r="AB52" s="100">
        <v>27.024127319440474</v>
      </c>
      <c r="AC52" s="100">
        <v>0</v>
      </c>
      <c r="AD52" s="100">
        <v>27.024127319440474</v>
      </c>
      <c r="AE52" s="100">
        <v>0</v>
      </c>
      <c r="AF52" s="43">
        <v>67</v>
      </c>
    </row>
    <row r="53" spans="1:32" s="41" customFormat="1" ht="19.5" customHeight="1" x14ac:dyDescent="0.2">
      <c r="A53" s="36"/>
      <c r="B53" s="42"/>
      <c r="C53" s="38" t="s">
        <v>215</v>
      </c>
      <c r="D53" s="39"/>
      <c r="E53" s="100">
        <v>6780.6341339257315</v>
      </c>
      <c r="F53" s="100">
        <v>297.51850480009836</v>
      </c>
      <c r="G53" s="100">
        <v>7095.1463082574637</v>
      </c>
      <c r="H53" s="100">
        <v>1403.87005974567</v>
      </c>
      <c r="I53" s="100">
        <v>37.053776688298434</v>
      </c>
      <c r="J53" s="100">
        <v>299.67100081340789</v>
      </c>
      <c r="K53" s="100">
        <v>5354.5514710100879</v>
      </c>
      <c r="L53" s="100">
        <v>39.692169703699605</v>
      </c>
      <c r="M53" s="100">
        <v>5314.8593013063874</v>
      </c>
      <c r="N53" s="101">
        <v>46.561945086490681</v>
      </c>
      <c r="O53" s="86"/>
      <c r="P53" s="91"/>
      <c r="Q53" s="91"/>
      <c r="R53" s="36"/>
      <c r="S53" s="33" t="s">
        <v>37</v>
      </c>
      <c r="T53" s="34" t="s">
        <v>118</v>
      </c>
      <c r="U53" s="31"/>
      <c r="V53" s="96">
        <v>827.98964436778226</v>
      </c>
      <c r="W53" s="96">
        <v>222.86255952854029</v>
      </c>
      <c r="X53" s="96">
        <v>1050.8522038963229</v>
      </c>
      <c r="Y53" s="96">
        <v>0.10463754191793723</v>
      </c>
      <c r="Z53" s="96">
        <v>157.16848356233433</v>
      </c>
      <c r="AA53" s="96">
        <v>231.70379193695172</v>
      </c>
      <c r="AB53" s="96">
        <v>661.87529085511903</v>
      </c>
      <c r="AC53" s="96">
        <v>0</v>
      </c>
      <c r="AD53" s="96">
        <v>661.87529085511903</v>
      </c>
      <c r="AE53" s="96">
        <v>0</v>
      </c>
      <c r="AF53" s="35" t="s">
        <v>253</v>
      </c>
    </row>
    <row r="54" spans="1:32" s="41" customFormat="1" ht="19.5" customHeight="1" x14ac:dyDescent="0.2">
      <c r="A54" s="36"/>
      <c r="B54" s="42">
        <v>22</v>
      </c>
      <c r="C54" s="38" t="s">
        <v>15</v>
      </c>
      <c r="D54" s="39"/>
      <c r="E54" s="100">
        <v>45254.9189895257</v>
      </c>
      <c r="F54" s="100">
        <v>33692.805998098876</v>
      </c>
      <c r="G54" s="100">
        <v>70009.608200436749</v>
      </c>
      <c r="H54" s="100">
        <v>4701.7957340821322</v>
      </c>
      <c r="I54" s="100">
        <v>234.67870768889813</v>
      </c>
      <c r="J54" s="100">
        <v>2500.664937695788</v>
      </c>
      <c r="K54" s="100">
        <v>62572.468820969931</v>
      </c>
      <c r="L54" s="100">
        <v>24013.010003377116</v>
      </c>
      <c r="M54" s="100">
        <v>38559.458817592822</v>
      </c>
      <c r="N54" s="101">
        <v>8802.9687192104539</v>
      </c>
      <c r="O54" s="86" t="s">
        <v>240</v>
      </c>
      <c r="P54" s="91"/>
      <c r="Q54" s="91"/>
      <c r="R54" s="36"/>
      <c r="S54" s="41">
        <v>68</v>
      </c>
      <c r="T54" s="38" t="s">
        <v>39</v>
      </c>
      <c r="U54" s="39"/>
      <c r="V54" s="100">
        <v>33.406359315174427</v>
      </c>
      <c r="W54" s="100">
        <v>23.766053774848896</v>
      </c>
      <c r="X54" s="100">
        <v>57.172413090023319</v>
      </c>
      <c r="Y54" s="100">
        <v>0</v>
      </c>
      <c r="Z54" s="100">
        <v>0</v>
      </c>
      <c r="AA54" s="100">
        <v>23.767035877700696</v>
      </c>
      <c r="AB54" s="100">
        <v>33.405377212322627</v>
      </c>
      <c r="AC54" s="100">
        <v>0</v>
      </c>
      <c r="AD54" s="100">
        <v>33.405377212322627</v>
      </c>
      <c r="AE54" s="100">
        <v>0</v>
      </c>
      <c r="AF54" s="43">
        <v>68</v>
      </c>
    </row>
    <row r="55" spans="1:32" s="41" customFormat="1" ht="19.5" customHeight="1" x14ac:dyDescent="0.2">
      <c r="A55" s="36"/>
      <c r="B55" s="42"/>
      <c r="C55" s="38" t="s">
        <v>215</v>
      </c>
      <c r="D55" s="39"/>
      <c r="E55" s="100">
        <v>45184.358632373238</v>
      </c>
      <c r="F55" s="100">
        <v>33689.155550052863</v>
      </c>
      <c r="G55" s="100">
        <v>69935.39739523828</v>
      </c>
      <c r="H55" s="100">
        <v>4701.7394003658083</v>
      </c>
      <c r="I55" s="100">
        <v>234.67870768889813</v>
      </c>
      <c r="J55" s="100">
        <v>2497.014489649775</v>
      </c>
      <c r="K55" s="100">
        <v>62501.964797533794</v>
      </c>
      <c r="L55" s="100">
        <v>24013.007757430238</v>
      </c>
      <c r="M55" s="100">
        <v>38488.957040103567</v>
      </c>
      <c r="N55" s="101">
        <v>8802.9687192104539</v>
      </c>
      <c r="O55" s="86"/>
      <c r="P55" s="91"/>
      <c r="Q55" s="91"/>
      <c r="R55" s="36"/>
      <c r="S55" s="41">
        <v>69</v>
      </c>
      <c r="T55" s="38" t="s">
        <v>40</v>
      </c>
      <c r="U55" s="39"/>
      <c r="V55" s="100">
        <v>700.06563446075472</v>
      </c>
      <c r="W55" s="100">
        <v>182.64778370370252</v>
      </c>
      <c r="X55" s="100">
        <v>882.71341816445761</v>
      </c>
      <c r="Y55" s="100">
        <v>0.10463754191793723</v>
      </c>
      <c r="Z55" s="100">
        <v>157.16848356233433</v>
      </c>
      <c r="AA55" s="100">
        <v>191.4878199267786</v>
      </c>
      <c r="AB55" s="100">
        <v>533.95247713342667</v>
      </c>
      <c r="AC55" s="100">
        <v>0</v>
      </c>
      <c r="AD55" s="100">
        <v>533.95247713342667</v>
      </c>
      <c r="AE55" s="100">
        <v>0</v>
      </c>
      <c r="AF55" s="43">
        <v>69</v>
      </c>
    </row>
    <row r="56" spans="1:32" s="41" customFormat="1" ht="19.5" customHeight="1" x14ac:dyDescent="0.2">
      <c r="A56" s="36"/>
      <c r="B56" s="42">
        <v>23</v>
      </c>
      <c r="C56" s="38" t="s">
        <v>16</v>
      </c>
      <c r="D56" s="39"/>
      <c r="E56" s="100">
        <v>1390.4316413853498</v>
      </c>
      <c r="F56" s="100">
        <v>522.61696652402566</v>
      </c>
      <c r="G56" s="100">
        <v>1945.5121422451084</v>
      </c>
      <c r="H56" s="100">
        <v>97.837906999404566</v>
      </c>
      <c r="I56" s="100">
        <v>11.154499816228999</v>
      </c>
      <c r="J56" s="100">
        <v>523.51515504394786</v>
      </c>
      <c r="K56" s="100">
        <v>1313.0045803855271</v>
      </c>
      <c r="L56" s="100">
        <v>4.7510856204771641E-2</v>
      </c>
      <c r="M56" s="100">
        <v>1312.9570695293221</v>
      </c>
      <c r="N56" s="101">
        <v>0.78231006470566289</v>
      </c>
      <c r="O56" s="86" t="s">
        <v>241</v>
      </c>
      <c r="P56" s="91"/>
      <c r="Q56" s="91"/>
      <c r="R56" s="22"/>
      <c r="S56" s="41">
        <v>70</v>
      </c>
      <c r="T56" s="38" t="s">
        <v>46</v>
      </c>
      <c r="U56" s="39"/>
      <c r="V56" s="100">
        <v>94.517650591853155</v>
      </c>
      <c r="W56" s="100">
        <v>16.44872204998887</v>
      </c>
      <c r="X56" s="100">
        <v>110.96637264184203</v>
      </c>
      <c r="Y56" s="100">
        <v>0</v>
      </c>
      <c r="Z56" s="100">
        <v>0</v>
      </c>
      <c r="AA56" s="100">
        <v>16.448936132472387</v>
      </c>
      <c r="AB56" s="100">
        <v>94.517436509369631</v>
      </c>
      <c r="AC56" s="100">
        <v>0</v>
      </c>
      <c r="AD56" s="100">
        <v>94.517436509369631</v>
      </c>
      <c r="AE56" s="100">
        <v>0</v>
      </c>
      <c r="AF56" s="43">
        <v>70</v>
      </c>
    </row>
    <row r="57" spans="1:32" s="41" customFormat="1" ht="19.5" customHeight="1" x14ac:dyDescent="0.2">
      <c r="A57" s="36"/>
      <c r="B57" s="42"/>
      <c r="C57" s="38" t="s">
        <v>215</v>
      </c>
      <c r="D57" s="39"/>
      <c r="E57" s="100">
        <v>1338.5974174466112</v>
      </c>
      <c r="F57" s="100">
        <v>521.50473585347697</v>
      </c>
      <c r="G57" s="100">
        <v>1892.565687635821</v>
      </c>
      <c r="H57" s="100">
        <v>97.696559895287749</v>
      </c>
      <c r="I57" s="100">
        <v>11.154499816228999</v>
      </c>
      <c r="J57" s="100">
        <v>522.40283000243357</v>
      </c>
      <c r="K57" s="100">
        <v>1261.3117979218707</v>
      </c>
      <c r="L57" s="100">
        <v>4.0894230599339276E-2</v>
      </c>
      <c r="M57" s="100">
        <v>1261.2709036912713</v>
      </c>
      <c r="N57" s="101">
        <v>0.78231006470566289</v>
      </c>
      <c r="O57" s="86"/>
      <c r="P57" s="91"/>
      <c r="Q57" s="91"/>
      <c r="R57" s="36"/>
      <c r="S57" s="33" t="s">
        <v>38</v>
      </c>
      <c r="T57" s="34" t="s">
        <v>119</v>
      </c>
      <c r="U57" s="31"/>
      <c r="V57" s="96">
        <v>469.00945896853955</v>
      </c>
      <c r="W57" s="96">
        <v>480.07620202491131</v>
      </c>
      <c r="X57" s="96">
        <v>949.00660421771158</v>
      </c>
      <c r="Y57" s="96">
        <v>2.3040751765346417</v>
      </c>
      <c r="Z57" s="96">
        <v>8.0070978974483076</v>
      </c>
      <c r="AA57" s="96">
        <v>485.71008870278479</v>
      </c>
      <c r="AB57" s="96">
        <v>452.98534244094384</v>
      </c>
      <c r="AC57" s="96">
        <v>0</v>
      </c>
      <c r="AD57" s="96">
        <v>452.98534244094384</v>
      </c>
      <c r="AE57" s="96">
        <v>0</v>
      </c>
      <c r="AF57" s="35" t="s">
        <v>254</v>
      </c>
    </row>
    <row r="58" spans="1:32" s="41" customFormat="1" ht="19.5" customHeight="1" x14ac:dyDescent="0.2">
      <c r="A58" s="36"/>
      <c r="B58" s="42">
        <v>24</v>
      </c>
      <c r="C58" s="38" t="s">
        <v>17</v>
      </c>
      <c r="D58" s="39"/>
      <c r="E58" s="100">
        <v>883.7305899069255</v>
      </c>
      <c r="F58" s="100">
        <v>80.368993697609014</v>
      </c>
      <c r="G58" s="100">
        <v>963.98125066446858</v>
      </c>
      <c r="H58" s="100">
        <v>143.32929817661093</v>
      </c>
      <c r="I58" s="100">
        <v>5.971716369230772</v>
      </c>
      <c r="J58" s="100">
        <v>81.203435176363726</v>
      </c>
      <c r="K58" s="100">
        <v>733.47680094226314</v>
      </c>
      <c r="L58" s="100">
        <v>0.34498139586938242</v>
      </c>
      <c r="M58" s="100">
        <v>733.13181954639379</v>
      </c>
      <c r="N58" s="101">
        <v>9.6042113204099298E-4</v>
      </c>
      <c r="O58" s="86" t="s">
        <v>242</v>
      </c>
      <c r="P58" s="91"/>
      <c r="Q58" s="91"/>
      <c r="R58" s="36"/>
      <c r="S58" s="41">
        <v>71</v>
      </c>
      <c r="T58" s="38" t="s">
        <v>42</v>
      </c>
      <c r="U58" s="39"/>
      <c r="V58" s="100">
        <v>269.02075770752549</v>
      </c>
      <c r="W58" s="100">
        <v>6.3137412523001233</v>
      </c>
      <c r="X58" s="100">
        <v>275.25544218408658</v>
      </c>
      <c r="Y58" s="100">
        <v>1.7526459155578193</v>
      </c>
      <c r="Z58" s="100">
        <v>7.995925412438238</v>
      </c>
      <c r="AA58" s="100">
        <v>11.869616524481994</v>
      </c>
      <c r="AB58" s="100">
        <v>253.63725433160857</v>
      </c>
      <c r="AC58" s="100">
        <v>0</v>
      </c>
      <c r="AD58" s="100">
        <v>253.63725433160857</v>
      </c>
      <c r="AE58" s="100">
        <v>0</v>
      </c>
      <c r="AF58" s="43">
        <v>71</v>
      </c>
    </row>
    <row r="59" spans="1:32" s="41" customFormat="1" ht="19.5" customHeight="1" x14ac:dyDescent="0.2">
      <c r="A59" s="36"/>
      <c r="B59" s="42"/>
      <c r="C59" s="38" t="s">
        <v>215</v>
      </c>
      <c r="D59" s="39"/>
      <c r="E59" s="100">
        <v>793.91749613575291</v>
      </c>
      <c r="F59" s="100">
        <v>65.138708934251909</v>
      </c>
      <c r="G59" s="100">
        <v>858.93787212993914</v>
      </c>
      <c r="H59" s="100">
        <v>142.75608061343112</v>
      </c>
      <c r="I59" s="100">
        <v>5.971716369230772</v>
      </c>
      <c r="J59" s="100">
        <v>65.973146837327675</v>
      </c>
      <c r="K59" s="100">
        <v>644.23692830994958</v>
      </c>
      <c r="L59" s="100">
        <v>0.33288135062478769</v>
      </c>
      <c r="M59" s="100">
        <v>643.90404695932477</v>
      </c>
      <c r="N59" s="101">
        <v>9.6042113204099298E-4</v>
      </c>
      <c r="O59" s="86"/>
      <c r="P59" s="91"/>
      <c r="Q59" s="91"/>
      <c r="R59" s="22"/>
      <c r="S59" s="41">
        <v>72</v>
      </c>
      <c r="T59" s="38" t="s">
        <v>120</v>
      </c>
      <c r="U59" s="39"/>
      <c r="V59" s="100">
        <v>64.79382934204979</v>
      </c>
      <c r="W59" s="100">
        <v>15.472705883066745</v>
      </c>
      <c r="X59" s="100">
        <v>80.266535225116542</v>
      </c>
      <c r="Y59" s="100">
        <v>0</v>
      </c>
      <c r="Z59" s="100">
        <v>0</v>
      </c>
      <c r="AA59" s="100">
        <v>15.472921308335515</v>
      </c>
      <c r="AB59" s="100">
        <v>64.793613916781027</v>
      </c>
      <c r="AC59" s="100">
        <v>0</v>
      </c>
      <c r="AD59" s="100">
        <v>64.793613916781027</v>
      </c>
      <c r="AE59" s="100">
        <v>0</v>
      </c>
      <c r="AF59" s="43">
        <v>72</v>
      </c>
    </row>
    <row r="60" spans="1:32" s="41" customFormat="1" ht="19.5" customHeight="1" x14ac:dyDescent="0.2">
      <c r="A60" s="36"/>
      <c r="B60" s="42">
        <v>25</v>
      </c>
      <c r="C60" s="38" t="s">
        <v>121</v>
      </c>
      <c r="D60" s="39"/>
      <c r="E60" s="100">
        <v>328.40999208150862</v>
      </c>
      <c r="F60" s="100">
        <v>24.487177926256514</v>
      </c>
      <c r="G60" s="100">
        <v>352.95646201039818</v>
      </c>
      <c r="H60" s="100">
        <v>33.935291471168583</v>
      </c>
      <c r="I60" s="100">
        <v>9.2071215907827959</v>
      </c>
      <c r="J60" s="100">
        <v>36.846240476116485</v>
      </c>
      <c r="K60" s="100">
        <v>272.96780847233032</v>
      </c>
      <c r="L60" s="100">
        <v>0.29076560959546888</v>
      </c>
      <c r="M60" s="100">
        <v>272.67704286273482</v>
      </c>
      <c r="N60" s="101">
        <v>0</v>
      </c>
      <c r="O60" s="86" t="s">
        <v>243</v>
      </c>
      <c r="P60" s="91"/>
      <c r="Q60" s="91"/>
      <c r="R60" s="36"/>
      <c r="S60" s="41">
        <v>73</v>
      </c>
      <c r="T60" s="38" t="s">
        <v>47</v>
      </c>
      <c r="U60" s="39"/>
      <c r="V60" s="100">
        <v>7.061540740974892</v>
      </c>
      <c r="W60" s="100">
        <v>0.38500312470032455</v>
      </c>
      <c r="X60" s="100">
        <v>7.4465438656752161</v>
      </c>
      <c r="Y60" s="100">
        <v>0</v>
      </c>
      <c r="Z60" s="100">
        <v>0</v>
      </c>
      <c r="AA60" s="100">
        <v>0.38806521748339834</v>
      </c>
      <c r="AB60" s="100">
        <v>7.0584786481918176</v>
      </c>
      <c r="AC60" s="100">
        <v>0</v>
      </c>
      <c r="AD60" s="100">
        <v>7.0584786481918176</v>
      </c>
      <c r="AE60" s="100">
        <v>0</v>
      </c>
      <c r="AF60" s="43">
        <v>73</v>
      </c>
    </row>
    <row r="61" spans="1:32" s="41" customFormat="1" ht="19.5" customHeight="1" x14ac:dyDescent="0.2">
      <c r="A61" s="36"/>
      <c r="B61" s="42"/>
      <c r="C61" s="38" t="s">
        <v>215</v>
      </c>
      <c r="D61" s="39"/>
      <c r="E61" s="100">
        <v>314.15774540861139</v>
      </c>
      <c r="F61" s="100">
        <v>21.895864778118732</v>
      </c>
      <c r="G61" s="100">
        <v>336.11290218936313</v>
      </c>
      <c r="H61" s="100">
        <v>33.833252292577583</v>
      </c>
      <c r="I61" s="100">
        <v>9.2071215907827959</v>
      </c>
      <c r="J61" s="100">
        <v>34.254643197816407</v>
      </c>
      <c r="K61" s="100">
        <v>258.81788510818637</v>
      </c>
      <c r="L61" s="100">
        <v>0.27565025544845395</v>
      </c>
      <c r="M61" s="100">
        <v>258.54223485273792</v>
      </c>
      <c r="N61" s="101">
        <v>0</v>
      </c>
      <c r="O61" s="86"/>
      <c r="P61" s="91"/>
      <c r="Q61" s="91"/>
      <c r="R61" s="36"/>
      <c r="S61" s="41">
        <v>74</v>
      </c>
      <c r="T61" s="38" t="s">
        <v>122</v>
      </c>
      <c r="U61" s="39"/>
      <c r="V61" s="100">
        <v>128.13333117798942</v>
      </c>
      <c r="W61" s="100">
        <v>457.90475176484415</v>
      </c>
      <c r="X61" s="100">
        <v>586.03808294283328</v>
      </c>
      <c r="Y61" s="100">
        <v>0.5514292609768221</v>
      </c>
      <c r="Z61" s="100">
        <v>1.1172485010069564E-2</v>
      </c>
      <c r="AA61" s="100">
        <v>457.9794856524839</v>
      </c>
      <c r="AB61" s="100">
        <v>127.49599554436247</v>
      </c>
      <c r="AC61" s="100">
        <v>0</v>
      </c>
      <c r="AD61" s="100">
        <v>127.49599554436247</v>
      </c>
      <c r="AE61" s="100">
        <v>0</v>
      </c>
      <c r="AF61" s="43">
        <v>74</v>
      </c>
    </row>
    <row r="62" spans="1:32" s="41" customFormat="1" ht="19.5" customHeight="1" x14ac:dyDescent="0.2">
      <c r="A62" s="36"/>
      <c r="B62" s="42">
        <v>26</v>
      </c>
      <c r="C62" s="38" t="s">
        <v>124</v>
      </c>
      <c r="D62" s="39"/>
      <c r="E62" s="100">
        <v>244.93440652571877</v>
      </c>
      <c r="F62" s="100">
        <v>51.599879017606476</v>
      </c>
      <c r="G62" s="100">
        <v>296.43259982110385</v>
      </c>
      <c r="H62" s="100">
        <v>11.917329150600615</v>
      </c>
      <c r="I62" s="100">
        <v>2.2120495169996088</v>
      </c>
      <c r="J62" s="100">
        <v>53.524437799503254</v>
      </c>
      <c r="K62" s="100">
        <v>228.77878335400035</v>
      </c>
      <c r="L62" s="100">
        <v>0.30267306364441854</v>
      </c>
      <c r="M62" s="100">
        <v>228.47611029035596</v>
      </c>
      <c r="N62" s="101">
        <v>0</v>
      </c>
      <c r="O62" s="86" t="s">
        <v>244</v>
      </c>
      <c r="P62" s="91"/>
      <c r="Q62" s="91"/>
      <c r="R62" s="22"/>
      <c r="S62" s="33" t="s">
        <v>1</v>
      </c>
      <c r="T62" s="34" t="s">
        <v>123</v>
      </c>
      <c r="U62" s="31"/>
      <c r="V62" s="96">
        <v>4567.2997274497502</v>
      </c>
      <c r="W62" s="96">
        <v>46.898179521014072</v>
      </c>
      <c r="X62" s="96">
        <v>4548.1351808684767</v>
      </c>
      <c r="Y62" s="96">
        <v>87.918984451178105</v>
      </c>
      <c r="Z62" s="96">
        <v>31.27699569176319</v>
      </c>
      <c r="AA62" s="96">
        <v>48.97185162224185</v>
      </c>
      <c r="AB62" s="96">
        <v>4379.9673491032936</v>
      </c>
      <c r="AC62" s="96">
        <v>265.53781383105064</v>
      </c>
      <c r="AD62" s="96">
        <v>4114.429535272242</v>
      </c>
      <c r="AE62" s="96">
        <v>48.741363451250919</v>
      </c>
      <c r="AF62" s="35" t="s">
        <v>255</v>
      </c>
    </row>
    <row r="63" spans="1:32" s="41" customFormat="1" ht="19.5" customHeight="1" x14ac:dyDescent="0.2">
      <c r="A63" s="36"/>
      <c r="B63" s="42"/>
      <c r="C63" s="38" t="s">
        <v>215</v>
      </c>
      <c r="D63" s="39"/>
      <c r="E63" s="100">
        <v>208.49613456877145</v>
      </c>
      <c r="F63" s="100">
        <v>44.6836497233245</v>
      </c>
      <c r="G63" s="100">
        <v>253.07809856987444</v>
      </c>
      <c r="H63" s="100">
        <v>11.884792733082143</v>
      </c>
      <c r="I63" s="100">
        <v>2.2120495169996088</v>
      </c>
      <c r="J63" s="100">
        <v>46.547579964497501</v>
      </c>
      <c r="K63" s="100">
        <v>192.43367635529523</v>
      </c>
      <c r="L63" s="100">
        <v>0.26594699662697457</v>
      </c>
      <c r="M63" s="100">
        <v>192.16772935866825</v>
      </c>
      <c r="N63" s="101">
        <v>0</v>
      </c>
      <c r="O63" s="86"/>
      <c r="P63" s="91"/>
      <c r="Q63" s="91"/>
      <c r="R63" s="36"/>
      <c r="S63" s="41">
        <v>75</v>
      </c>
      <c r="T63" s="38" t="s">
        <v>41</v>
      </c>
      <c r="U63" s="39"/>
      <c r="V63" s="100">
        <v>1579.2035435577725</v>
      </c>
      <c r="W63" s="100">
        <v>5.2006013621993592</v>
      </c>
      <c r="X63" s="100">
        <v>1584.404144919971</v>
      </c>
      <c r="Y63" s="100">
        <v>8.6391949320475074</v>
      </c>
      <c r="Z63" s="100">
        <v>29.633362449927041</v>
      </c>
      <c r="AA63" s="100">
        <v>7.2722001873478685</v>
      </c>
      <c r="AB63" s="100">
        <v>1538.8593873506486</v>
      </c>
      <c r="AC63" s="100">
        <v>0</v>
      </c>
      <c r="AD63" s="100">
        <v>1538.8593873506486</v>
      </c>
      <c r="AE63" s="100">
        <v>0</v>
      </c>
      <c r="AF63" s="43">
        <v>75</v>
      </c>
    </row>
    <row r="64" spans="1:32" s="41" customFormat="1" ht="19.5" customHeight="1" x14ac:dyDescent="0.2">
      <c r="A64" s="36"/>
      <c r="B64" s="42">
        <v>27</v>
      </c>
      <c r="C64" s="38" t="s">
        <v>126</v>
      </c>
      <c r="D64" s="39"/>
      <c r="E64" s="100">
        <v>121.81282831373365</v>
      </c>
      <c r="F64" s="100">
        <v>10.586492635922168</v>
      </c>
      <c r="G64" s="100">
        <v>132.37678401417412</v>
      </c>
      <c r="H64" s="100">
        <v>38.811841735110285</v>
      </c>
      <c r="I64" s="100">
        <v>1.5328960840853014</v>
      </c>
      <c r="J64" s="100">
        <v>12.142316294229923</v>
      </c>
      <c r="K64" s="100">
        <v>79.889729900748605</v>
      </c>
      <c r="L64" s="100">
        <v>8.8823161076351399E-3</v>
      </c>
      <c r="M64" s="100">
        <v>79.880847584640975</v>
      </c>
      <c r="N64" s="101">
        <v>0</v>
      </c>
      <c r="O64" s="86" t="s">
        <v>245</v>
      </c>
      <c r="P64" s="91"/>
      <c r="Q64" s="91"/>
      <c r="R64" s="36"/>
      <c r="S64" s="41">
        <v>76</v>
      </c>
      <c r="T64" s="38" t="s">
        <v>125</v>
      </c>
      <c r="U64" s="39"/>
      <c r="V64" s="100">
        <v>1912.1474694800575</v>
      </c>
      <c r="W64" s="100">
        <v>29.725923803118949</v>
      </c>
      <c r="X64" s="100">
        <v>1875.8106671808905</v>
      </c>
      <c r="Y64" s="100">
        <v>66.296220172562755</v>
      </c>
      <c r="Z64" s="100">
        <v>0.93831895789218789</v>
      </c>
      <c r="AA64" s="100">
        <v>29.725923803118949</v>
      </c>
      <c r="AB64" s="100">
        <v>1778.8502042473165</v>
      </c>
      <c r="AC64" s="100">
        <v>265.53781383105064</v>
      </c>
      <c r="AD64" s="100">
        <v>1513.312390416266</v>
      </c>
      <c r="AE64" s="100">
        <v>48.741363451250919</v>
      </c>
      <c r="AF64" s="43">
        <v>76</v>
      </c>
    </row>
    <row r="65" spans="1:32" s="41" customFormat="1" ht="19.5" customHeight="1" x14ac:dyDescent="0.2">
      <c r="A65" s="36"/>
      <c r="B65" s="42"/>
      <c r="C65" s="38" t="s">
        <v>215</v>
      </c>
      <c r="D65" s="39"/>
      <c r="E65" s="100">
        <v>114.98115960342105</v>
      </c>
      <c r="F65" s="100">
        <v>9.7089532551423154</v>
      </c>
      <c r="G65" s="100">
        <v>124.66757592308167</v>
      </c>
      <c r="H65" s="100">
        <v>38.804174394158508</v>
      </c>
      <c r="I65" s="100">
        <v>1.5328960840853014</v>
      </c>
      <c r="J65" s="100">
        <v>11.264525058574511</v>
      </c>
      <c r="K65" s="100">
        <v>73.065980386263348</v>
      </c>
      <c r="L65" s="100">
        <v>8.8823161076351399E-3</v>
      </c>
      <c r="M65" s="100">
        <v>73.057098070155703</v>
      </c>
      <c r="N65" s="101">
        <v>0</v>
      </c>
      <c r="O65" s="86"/>
      <c r="P65" s="91"/>
      <c r="Q65" s="91"/>
      <c r="R65" s="36"/>
      <c r="S65" s="41">
        <v>77</v>
      </c>
      <c r="T65" s="38" t="s">
        <v>127</v>
      </c>
      <c r="U65" s="39"/>
      <c r="V65" s="100">
        <v>1075.9487144119194</v>
      </c>
      <c r="W65" s="100">
        <v>11.971654355695769</v>
      </c>
      <c r="X65" s="100">
        <v>1087.9203687676152</v>
      </c>
      <c r="Y65" s="100">
        <v>12.98356934656784</v>
      </c>
      <c r="Z65" s="100">
        <v>0.70531428394396511</v>
      </c>
      <c r="AA65" s="100">
        <v>11.973727631775036</v>
      </c>
      <c r="AB65" s="100">
        <v>1062.2577575053283</v>
      </c>
      <c r="AC65" s="100">
        <v>0</v>
      </c>
      <c r="AD65" s="100">
        <v>1062.2577575053283</v>
      </c>
      <c r="AE65" s="100">
        <v>0</v>
      </c>
      <c r="AF65" s="43">
        <v>77</v>
      </c>
    </row>
    <row r="66" spans="1:32" s="41" customFormat="1" ht="19.5" customHeight="1" x14ac:dyDescent="0.2">
      <c r="A66" s="36"/>
      <c r="B66" s="42">
        <v>28</v>
      </c>
      <c r="C66" s="38" t="s">
        <v>129</v>
      </c>
      <c r="D66" s="39"/>
      <c r="E66" s="100">
        <v>857.35328018552013</v>
      </c>
      <c r="F66" s="100">
        <v>22.473086248139371</v>
      </c>
      <c r="G66" s="100">
        <v>879.98133498429672</v>
      </c>
      <c r="H66" s="100">
        <v>239.56128975929013</v>
      </c>
      <c r="I66" s="100">
        <v>306.10365210993615</v>
      </c>
      <c r="J66" s="100">
        <v>25.219203162541447</v>
      </c>
      <c r="K66" s="100">
        <v>309.09718995252899</v>
      </c>
      <c r="L66" s="100">
        <v>1.3956143966001068E-2</v>
      </c>
      <c r="M66" s="100">
        <v>309.08323380856302</v>
      </c>
      <c r="N66" s="101">
        <v>0</v>
      </c>
      <c r="O66" s="86" t="s">
        <v>246</v>
      </c>
      <c r="P66" s="91"/>
      <c r="Q66" s="91"/>
      <c r="R66" s="36"/>
      <c r="S66" s="33" t="s">
        <v>2</v>
      </c>
      <c r="T66" s="34" t="s">
        <v>128</v>
      </c>
      <c r="U66" s="31"/>
      <c r="V66" s="96">
        <v>2712.6982114807197</v>
      </c>
      <c r="W66" s="96">
        <v>62.590232162682682</v>
      </c>
      <c r="X66" s="96">
        <v>2775.2884436434019</v>
      </c>
      <c r="Y66" s="96">
        <v>23.355800024456755</v>
      </c>
      <c r="Z66" s="96">
        <v>10.977354735121953</v>
      </c>
      <c r="AA66" s="96">
        <v>66.947165442709633</v>
      </c>
      <c r="AB66" s="96">
        <v>2674.0081234411136</v>
      </c>
      <c r="AC66" s="96">
        <v>0</v>
      </c>
      <c r="AD66" s="96">
        <v>2674.0081234411136</v>
      </c>
      <c r="AE66" s="96">
        <v>0</v>
      </c>
      <c r="AF66" s="35" t="s">
        <v>256</v>
      </c>
    </row>
    <row r="67" spans="1:32" s="41" customFormat="1" ht="19.5" customHeight="1" x14ac:dyDescent="0.2">
      <c r="A67" s="36"/>
      <c r="B67" s="42"/>
      <c r="C67" s="38" t="s">
        <v>215</v>
      </c>
      <c r="D67" s="39"/>
      <c r="E67" s="100">
        <v>852.65607524454879</v>
      </c>
      <c r="F67" s="100">
        <v>21.359119140102983</v>
      </c>
      <c r="G67" s="100">
        <v>874.17016293528877</v>
      </c>
      <c r="H67" s="100">
        <v>239.4876011481534</v>
      </c>
      <c r="I67" s="100">
        <v>306.10365210993615</v>
      </c>
      <c r="J67" s="100">
        <v>24.10523605450506</v>
      </c>
      <c r="K67" s="100">
        <v>304.47367362269421</v>
      </c>
      <c r="L67" s="100">
        <v>1.3956143966001068E-2</v>
      </c>
      <c r="M67" s="100">
        <v>304.45971747872824</v>
      </c>
      <c r="N67" s="101">
        <v>0</v>
      </c>
      <c r="O67" s="86"/>
      <c r="P67" s="91"/>
      <c r="Q67" s="91"/>
      <c r="R67" s="36"/>
      <c r="S67" s="41">
        <v>78</v>
      </c>
      <c r="T67" s="38" t="s">
        <v>43</v>
      </c>
      <c r="U67" s="39"/>
      <c r="V67" s="100">
        <v>1594.5847054176675</v>
      </c>
      <c r="W67" s="100">
        <v>27.956343672868361</v>
      </c>
      <c r="X67" s="100">
        <v>1622.541049090536</v>
      </c>
      <c r="Y67" s="100">
        <v>23.299889445780547</v>
      </c>
      <c r="Z67" s="100">
        <v>4.6372512222160411</v>
      </c>
      <c r="AA67" s="100">
        <v>27.963173941879596</v>
      </c>
      <c r="AB67" s="100">
        <v>1566.6407344806598</v>
      </c>
      <c r="AC67" s="100">
        <v>0</v>
      </c>
      <c r="AD67" s="100">
        <v>1566.6407344806598</v>
      </c>
      <c r="AE67" s="100">
        <v>0</v>
      </c>
      <c r="AF67" s="43">
        <v>78</v>
      </c>
    </row>
    <row r="68" spans="1:32" s="41" customFormat="1" ht="19.5" customHeight="1" x14ac:dyDescent="0.2">
      <c r="A68" s="36"/>
      <c r="B68" s="42">
        <v>29</v>
      </c>
      <c r="C68" s="38" t="s">
        <v>130</v>
      </c>
      <c r="D68" s="39"/>
      <c r="E68" s="100">
        <v>293.49793774105189</v>
      </c>
      <c r="F68" s="100">
        <v>41.782356390974329</v>
      </c>
      <c r="G68" s="100">
        <v>335.2814752892159</v>
      </c>
      <c r="H68" s="100">
        <v>60.258564528274157</v>
      </c>
      <c r="I68" s="100">
        <v>41.030212916096382</v>
      </c>
      <c r="J68" s="100">
        <v>44.075104326330546</v>
      </c>
      <c r="K68" s="100">
        <v>189.91759351851485</v>
      </c>
      <c r="L68" s="100">
        <v>3.4437830628064166E-2</v>
      </c>
      <c r="M68" s="100">
        <v>189.88315568788678</v>
      </c>
      <c r="N68" s="101">
        <v>0</v>
      </c>
      <c r="O68" s="43">
        <v>29</v>
      </c>
      <c r="P68" s="73"/>
      <c r="Q68" s="91"/>
      <c r="R68" s="36"/>
      <c r="S68" s="41">
        <v>79</v>
      </c>
      <c r="T68" s="38" t="s">
        <v>44</v>
      </c>
      <c r="U68" s="39"/>
      <c r="V68" s="100">
        <v>198.72311815234497</v>
      </c>
      <c r="W68" s="100">
        <v>6.9877684912618783</v>
      </c>
      <c r="X68" s="100">
        <v>205.71088664360684</v>
      </c>
      <c r="Y68" s="100">
        <v>5.5910578676209521E-2</v>
      </c>
      <c r="Z68" s="100">
        <v>6.3630724977142533E-2</v>
      </c>
      <c r="AA68" s="100">
        <v>6.9912597323968786</v>
      </c>
      <c r="AB68" s="100">
        <v>198.60008560755659</v>
      </c>
      <c r="AC68" s="100">
        <v>0</v>
      </c>
      <c r="AD68" s="100">
        <v>198.60008560755659</v>
      </c>
      <c r="AE68" s="100">
        <v>0</v>
      </c>
      <c r="AF68" s="43">
        <v>79</v>
      </c>
    </row>
    <row r="69" spans="1:32" s="41" customFormat="1" ht="19.5" customHeight="1" x14ac:dyDescent="0.2">
      <c r="A69" s="36"/>
      <c r="B69" s="42"/>
      <c r="C69" s="38" t="s">
        <v>215</v>
      </c>
      <c r="D69" s="39"/>
      <c r="E69" s="100">
        <v>277.74836183442392</v>
      </c>
      <c r="F69" s="100">
        <v>38.307426833913802</v>
      </c>
      <c r="G69" s="100">
        <v>316.05696982552746</v>
      </c>
      <c r="H69" s="100">
        <v>60.186158076867684</v>
      </c>
      <c r="I69" s="100">
        <v>41.030212916096382</v>
      </c>
      <c r="J69" s="100">
        <v>40.59598365287399</v>
      </c>
      <c r="K69" s="100">
        <v>174.24461517968936</v>
      </c>
      <c r="L69" s="100">
        <v>1.6662880093012894E-2</v>
      </c>
      <c r="M69" s="100">
        <v>174.22795229959632</v>
      </c>
      <c r="N69" s="101">
        <v>0</v>
      </c>
      <c r="O69" s="43"/>
      <c r="P69" s="73"/>
      <c r="Q69" s="73"/>
      <c r="R69" s="36"/>
      <c r="S69" s="41">
        <v>80</v>
      </c>
      <c r="T69" s="38" t="s">
        <v>45</v>
      </c>
      <c r="U69" s="39"/>
      <c r="V69" s="100">
        <v>919.39038791070698</v>
      </c>
      <c r="W69" s="100">
        <v>27.646119998552432</v>
      </c>
      <c r="X69" s="100">
        <v>947.03650790925906</v>
      </c>
      <c r="Y69" s="100">
        <v>0</v>
      </c>
      <c r="Z69" s="100">
        <v>6.2764727879287685</v>
      </c>
      <c r="AA69" s="100">
        <v>31.992731768433163</v>
      </c>
      <c r="AB69" s="100">
        <v>908.7673033528971</v>
      </c>
      <c r="AC69" s="100">
        <v>0</v>
      </c>
      <c r="AD69" s="100">
        <v>908.7673033528971</v>
      </c>
      <c r="AE69" s="100">
        <v>0</v>
      </c>
      <c r="AF69" s="43">
        <v>80</v>
      </c>
    </row>
    <row r="70" spans="1:32" s="41" customFormat="1" ht="19.5" customHeight="1" x14ac:dyDescent="0.2">
      <c r="A70" s="36"/>
      <c r="B70" s="42">
        <v>30</v>
      </c>
      <c r="C70" s="38" t="s">
        <v>132</v>
      </c>
      <c r="D70" s="39"/>
      <c r="E70" s="100">
        <v>35.81530066663359</v>
      </c>
      <c r="F70" s="100">
        <v>5.1618267149565726</v>
      </c>
      <c r="G70" s="100">
        <v>40.966330335420302</v>
      </c>
      <c r="H70" s="100">
        <v>8.1398272972721664</v>
      </c>
      <c r="I70" s="100">
        <v>0.34095467175352789</v>
      </c>
      <c r="J70" s="100">
        <v>5.2920232882664235</v>
      </c>
      <c r="K70" s="100">
        <v>27.193525078128179</v>
      </c>
      <c r="L70" s="100">
        <v>5.3504282077295124E-3</v>
      </c>
      <c r="M70" s="100">
        <v>27.188174649920448</v>
      </c>
      <c r="N70" s="101">
        <v>0</v>
      </c>
      <c r="O70" s="43">
        <v>30</v>
      </c>
      <c r="P70" s="73"/>
      <c r="Q70" s="73"/>
      <c r="R70" s="36"/>
      <c r="S70" s="33" t="s">
        <v>3</v>
      </c>
      <c r="T70" s="34" t="s">
        <v>131</v>
      </c>
      <c r="U70" s="31"/>
      <c r="V70" s="96">
        <v>2608.514966404739</v>
      </c>
      <c r="W70" s="96">
        <v>87.650314818769715</v>
      </c>
      <c r="X70" s="96">
        <v>2696.165281223507</v>
      </c>
      <c r="Y70" s="96">
        <v>1.163734162539346</v>
      </c>
      <c r="Z70" s="96">
        <v>176.56715991626663</v>
      </c>
      <c r="AA70" s="96">
        <v>105.90226502525276</v>
      </c>
      <c r="AB70" s="96">
        <v>2412.5321221194481</v>
      </c>
      <c r="AC70" s="96">
        <v>0</v>
      </c>
      <c r="AD70" s="96">
        <v>2412.5321221194481</v>
      </c>
      <c r="AE70" s="96">
        <v>0</v>
      </c>
      <c r="AF70" s="35" t="s">
        <v>257</v>
      </c>
    </row>
    <row r="71" spans="1:32" s="41" customFormat="1" ht="19.5" customHeight="1" x14ac:dyDescent="0.2">
      <c r="A71" s="36"/>
      <c r="B71" s="42"/>
      <c r="C71" s="38" t="s">
        <v>215</v>
      </c>
      <c r="D71" s="39"/>
      <c r="E71" s="100">
        <v>34.121657080374689</v>
      </c>
      <c r="F71" s="100">
        <v>4.5253666891030599</v>
      </c>
      <c r="G71" s="100">
        <v>38.636226723307871</v>
      </c>
      <c r="H71" s="100">
        <v>8.1359872253378285</v>
      </c>
      <c r="I71" s="100">
        <v>0.34095467175352789</v>
      </c>
      <c r="J71" s="100">
        <v>4.6555632624129109</v>
      </c>
      <c r="K71" s="100">
        <v>25.503721563803605</v>
      </c>
      <c r="L71" s="100">
        <v>5.3504282077295124E-3</v>
      </c>
      <c r="M71" s="100">
        <v>25.498371135595875</v>
      </c>
      <c r="N71" s="101">
        <v>0</v>
      </c>
      <c r="O71" s="43"/>
      <c r="P71" s="73"/>
      <c r="Q71" s="73"/>
      <c r="R71" s="36"/>
      <c r="S71" s="41">
        <v>81</v>
      </c>
      <c r="T71" s="38" t="s">
        <v>133</v>
      </c>
      <c r="U71" s="39"/>
      <c r="V71" s="100">
        <v>1868.0687058070564</v>
      </c>
      <c r="W71" s="100">
        <v>50.840328988390645</v>
      </c>
      <c r="X71" s="100">
        <v>1918.9090347954457</v>
      </c>
      <c r="Y71" s="100">
        <v>0</v>
      </c>
      <c r="Z71" s="100">
        <v>171.90490599702571</v>
      </c>
      <c r="AA71" s="100">
        <v>68.620861840923965</v>
      </c>
      <c r="AB71" s="100">
        <v>1678.3832669574958</v>
      </c>
      <c r="AC71" s="100">
        <v>0</v>
      </c>
      <c r="AD71" s="100">
        <v>1678.3832669574958</v>
      </c>
      <c r="AE71" s="100">
        <v>0</v>
      </c>
      <c r="AF71" s="43">
        <v>81</v>
      </c>
    </row>
    <row r="72" spans="1:32" s="41" customFormat="1" ht="19.5" customHeight="1" x14ac:dyDescent="0.2">
      <c r="A72" s="36"/>
      <c r="B72" s="42">
        <v>31</v>
      </c>
      <c r="C72" s="38" t="s">
        <v>158</v>
      </c>
      <c r="D72" s="39"/>
      <c r="E72" s="100">
        <v>2126.064788222242</v>
      </c>
      <c r="F72" s="100">
        <v>79.27450402769577</v>
      </c>
      <c r="G72" s="100">
        <v>2205.4990867207821</v>
      </c>
      <c r="H72" s="100">
        <v>273.90792146061267</v>
      </c>
      <c r="I72" s="100">
        <v>421.30657467359811</v>
      </c>
      <c r="J72" s="100">
        <v>82.580215796537345</v>
      </c>
      <c r="K72" s="100">
        <v>1427.7043747900341</v>
      </c>
      <c r="L72" s="100">
        <v>0.23185371121865514</v>
      </c>
      <c r="M72" s="100">
        <v>1427.4725210788154</v>
      </c>
      <c r="N72" s="101">
        <v>0</v>
      </c>
      <c r="O72" s="43">
        <v>31</v>
      </c>
      <c r="P72" s="73"/>
      <c r="Q72" s="73"/>
      <c r="R72" s="36"/>
      <c r="S72" s="41">
        <v>82</v>
      </c>
      <c r="T72" s="38" t="s">
        <v>134</v>
      </c>
      <c r="U72" s="39"/>
      <c r="V72" s="100">
        <v>740.44626059768234</v>
      </c>
      <c r="W72" s="100">
        <v>36.809985830379063</v>
      </c>
      <c r="X72" s="100">
        <v>777.25624642806133</v>
      </c>
      <c r="Y72" s="100">
        <v>1.163734162539346</v>
      </c>
      <c r="Z72" s="100">
        <v>4.6622539192409347</v>
      </c>
      <c r="AA72" s="100">
        <v>37.281403184328788</v>
      </c>
      <c r="AB72" s="100">
        <v>734.14885516195227</v>
      </c>
      <c r="AC72" s="100">
        <v>0</v>
      </c>
      <c r="AD72" s="100">
        <v>734.14885516195227</v>
      </c>
      <c r="AE72" s="100">
        <v>0</v>
      </c>
      <c r="AF72" s="43">
        <v>82</v>
      </c>
    </row>
    <row r="73" spans="1:32" s="41" customFormat="1" ht="19.5" customHeight="1" x14ac:dyDescent="0.2">
      <c r="A73" s="36"/>
      <c r="B73" s="42"/>
      <c r="C73" s="38" t="s">
        <v>215</v>
      </c>
      <c r="D73" s="39"/>
      <c r="E73" s="100">
        <v>2087.105196020389</v>
      </c>
      <c r="F73" s="100">
        <v>72.754159187955082</v>
      </c>
      <c r="G73" s="100">
        <v>2160.0191496791876</v>
      </c>
      <c r="H73" s="100">
        <v>273.62716940593941</v>
      </c>
      <c r="I73" s="100">
        <v>421.30657467359811</v>
      </c>
      <c r="J73" s="100">
        <v>76.044186476008761</v>
      </c>
      <c r="K73" s="100">
        <v>1389.0412191236417</v>
      </c>
      <c r="L73" s="100">
        <v>0.21698660966703875</v>
      </c>
      <c r="M73" s="100">
        <v>1388.8242325139747</v>
      </c>
      <c r="N73" s="101">
        <v>0</v>
      </c>
      <c r="O73" s="43"/>
      <c r="P73" s="73"/>
      <c r="Q73" s="73"/>
      <c r="R73" s="36"/>
      <c r="S73" s="33" t="s">
        <v>50</v>
      </c>
      <c r="T73" s="34" t="s">
        <v>135</v>
      </c>
      <c r="U73" s="31"/>
      <c r="V73" s="96">
        <v>3858.9879927777829</v>
      </c>
      <c r="W73" s="96">
        <v>73.570581596237659</v>
      </c>
      <c r="X73" s="96">
        <v>3932.5585743740235</v>
      </c>
      <c r="Y73" s="96">
        <v>0.92521531450843297</v>
      </c>
      <c r="Z73" s="96">
        <v>124.59505855528278</v>
      </c>
      <c r="AA73" s="96">
        <v>84.440027231968159</v>
      </c>
      <c r="AB73" s="96">
        <v>3722.5982732722632</v>
      </c>
      <c r="AC73" s="96">
        <v>0</v>
      </c>
      <c r="AD73" s="96">
        <v>3722.5982732722632</v>
      </c>
      <c r="AE73" s="96">
        <v>0</v>
      </c>
      <c r="AF73" s="35" t="s">
        <v>258</v>
      </c>
    </row>
    <row r="74" spans="1:32" s="41" customFormat="1" ht="19.5" customHeight="1" x14ac:dyDescent="0.2">
      <c r="A74" s="36"/>
      <c r="B74" s="42">
        <v>32</v>
      </c>
      <c r="C74" s="44" t="s">
        <v>137</v>
      </c>
      <c r="D74" s="39"/>
      <c r="E74" s="100">
        <v>135.37099405808789</v>
      </c>
      <c r="F74" s="100">
        <v>14.758740791908247</v>
      </c>
      <c r="G74" s="100">
        <v>150.56606944959438</v>
      </c>
      <c r="H74" s="100">
        <v>49.103433819655606</v>
      </c>
      <c r="I74" s="100">
        <v>8.6207911632360794</v>
      </c>
      <c r="J74" s="100">
        <v>15.092648135323454</v>
      </c>
      <c r="K74" s="100">
        <v>77.749196331379267</v>
      </c>
      <c r="L74" s="100">
        <v>1.2389617481438936E-2</v>
      </c>
      <c r="M74" s="100">
        <v>77.73680671389782</v>
      </c>
      <c r="N74" s="101">
        <v>0</v>
      </c>
      <c r="O74" s="43">
        <v>32</v>
      </c>
      <c r="P74" s="73"/>
      <c r="Q74" s="73"/>
      <c r="R74" s="36"/>
      <c r="S74" s="41">
        <v>83</v>
      </c>
      <c r="T74" s="38" t="s">
        <v>136</v>
      </c>
      <c r="U74" s="39"/>
      <c r="V74" s="100">
        <v>1716.9522382240111</v>
      </c>
      <c r="W74" s="100">
        <v>21.271941334340582</v>
      </c>
      <c r="X74" s="100">
        <v>1738.2241795583525</v>
      </c>
      <c r="Y74" s="100">
        <v>0.38399180833013746</v>
      </c>
      <c r="Z74" s="100">
        <v>112.14593399871553</v>
      </c>
      <c r="AA74" s="100">
        <v>30.129536524614913</v>
      </c>
      <c r="AB74" s="100">
        <v>1595.5647172266918</v>
      </c>
      <c r="AC74" s="100">
        <v>0</v>
      </c>
      <c r="AD74" s="100">
        <v>1595.5647172266918</v>
      </c>
      <c r="AE74" s="100">
        <v>0</v>
      </c>
      <c r="AF74" s="43">
        <v>83</v>
      </c>
    </row>
    <row r="75" spans="1:32" s="32" customFormat="1" ht="19.5" customHeight="1" x14ac:dyDescent="0.2">
      <c r="A75" s="36"/>
      <c r="B75" s="93"/>
      <c r="C75" s="38" t="s">
        <v>215</v>
      </c>
      <c r="D75" s="39"/>
      <c r="E75" s="100">
        <v>118.5833015379563</v>
      </c>
      <c r="F75" s="100">
        <v>11.274704627340169</v>
      </c>
      <c r="G75" s="100">
        <v>130.29434076489474</v>
      </c>
      <c r="H75" s="100">
        <v>49.088995488267884</v>
      </c>
      <c r="I75" s="100">
        <v>8.6207911632360794</v>
      </c>
      <c r="J75" s="100">
        <v>11.608611970755382</v>
      </c>
      <c r="K75" s="100">
        <v>60.97594214263539</v>
      </c>
      <c r="L75" s="100">
        <v>1.2389617481438936E-2</v>
      </c>
      <c r="M75" s="100">
        <v>60.963552525153943</v>
      </c>
      <c r="N75" s="102">
        <v>0</v>
      </c>
      <c r="O75" s="50"/>
      <c r="P75" s="73"/>
      <c r="Q75" s="73"/>
      <c r="R75" s="36"/>
      <c r="S75" s="41">
        <v>84</v>
      </c>
      <c r="T75" s="38" t="s">
        <v>138</v>
      </c>
      <c r="U75" s="39"/>
      <c r="V75" s="100">
        <v>36.498842087452417</v>
      </c>
      <c r="W75" s="100">
        <v>1.375866171836408</v>
      </c>
      <c r="X75" s="100">
        <v>37.874708259288809</v>
      </c>
      <c r="Y75" s="100">
        <v>0</v>
      </c>
      <c r="Z75" s="100">
        <v>0.87930855234520011</v>
      </c>
      <c r="AA75" s="100">
        <v>1.4937067626821223</v>
      </c>
      <c r="AB75" s="100">
        <v>35.501692944261485</v>
      </c>
      <c r="AC75" s="100">
        <v>0</v>
      </c>
      <c r="AD75" s="100">
        <v>35.501692944261485</v>
      </c>
      <c r="AE75" s="100">
        <v>0</v>
      </c>
      <c r="AF75" s="43">
        <v>84</v>
      </c>
    </row>
    <row r="76" spans="1:32" s="32" customFormat="1" ht="19.5" customHeight="1" x14ac:dyDescent="0.2">
      <c r="A76" s="36"/>
      <c r="B76" s="56"/>
      <c r="C76" s="57" t="s">
        <v>34</v>
      </c>
      <c r="D76" s="58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57"/>
      <c r="P76" s="73"/>
      <c r="Q76" s="73"/>
      <c r="R76" s="36"/>
      <c r="S76" s="41">
        <v>85</v>
      </c>
      <c r="T76" s="38" t="s">
        <v>139</v>
      </c>
      <c r="U76" s="39"/>
      <c r="V76" s="100">
        <v>2105.5369124663184</v>
      </c>
      <c r="W76" s="100">
        <v>50.922774090060678</v>
      </c>
      <c r="X76" s="100">
        <v>2156.4596865563822</v>
      </c>
      <c r="Y76" s="100">
        <v>0.5412235061782954</v>
      </c>
      <c r="Z76" s="100">
        <v>11.569816004222044</v>
      </c>
      <c r="AA76" s="100">
        <v>52.81678394467113</v>
      </c>
      <c r="AB76" s="100">
        <v>2091.5318631013106</v>
      </c>
      <c r="AC76" s="100">
        <v>0</v>
      </c>
      <c r="AD76" s="100">
        <v>2091.5318631013106</v>
      </c>
      <c r="AE76" s="100">
        <v>0</v>
      </c>
      <c r="AF76" s="43">
        <v>85</v>
      </c>
    </row>
    <row r="77" spans="1:32" s="41" customFormat="1" ht="19.5" customHeight="1" x14ac:dyDescent="0.2">
      <c r="A77" s="22"/>
      <c r="B77" s="18" t="s">
        <v>32</v>
      </c>
      <c r="Q77" s="73"/>
      <c r="R77" s="36"/>
      <c r="S77" s="33" t="s">
        <v>4</v>
      </c>
      <c r="T77" s="34" t="s">
        <v>140</v>
      </c>
      <c r="U77" s="31"/>
      <c r="V77" s="96">
        <v>27.492300187704625</v>
      </c>
      <c r="W77" s="96">
        <v>2.8343364080228954</v>
      </c>
      <c r="X77" s="96">
        <v>30.326636595727521</v>
      </c>
      <c r="Y77" s="96">
        <v>9.8580319704324689E-4</v>
      </c>
      <c r="Z77" s="96">
        <v>8.2713818487424503E-5</v>
      </c>
      <c r="AA77" s="96">
        <v>2.8372011709843861</v>
      </c>
      <c r="AB77" s="96">
        <v>27.488366907727606</v>
      </c>
      <c r="AC77" s="96">
        <v>0</v>
      </c>
      <c r="AD77" s="96">
        <v>27.488366907727606</v>
      </c>
      <c r="AE77" s="96">
        <v>0</v>
      </c>
      <c r="AF77" s="35" t="s">
        <v>259</v>
      </c>
    </row>
    <row r="78" spans="1:32" s="41" customFormat="1" ht="19.5" customHeight="1" x14ac:dyDescent="0.2">
      <c r="A78" s="22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R78" s="36"/>
      <c r="S78" s="41">
        <v>86</v>
      </c>
      <c r="T78" s="38" t="s">
        <v>141</v>
      </c>
      <c r="U78" s="39"/>
      <c r="V78" s="40">
        <v>16.155522897739043</v>
      </c>
      <c r="W78" s="40">
        <v>1.7450317267623219E-2</v>
      </c>
      <c r="X78" s="40">
        <v>16.172973215006664</v>
      </c>
      <c r="Y78" s="40">
        <v>0</v>
      </c>
      <c r="Z78" s="40">
        <v>0</v>
      </c>
      <c r="AA78" s="40">
        <v>1.7450317267623219E-2</v>
      </c>
      <c r="AB78" s="40">
        <v>16.155522897739043</v>
      </c>
      <c r="AC78" s="40">
        <v>0</v>
      </c>
      <c r="AD78" s="40">
        <v>16.155522897739043</v>
      </c>
      <c r="AE78" s="40">
        <v>0</v>
      </c>
      <c r="AF78" s="43">
        <v>86</v>
      </c>
    </row>
    <row r="79" spans="1:32" s="41" customFormat="1" ht="19.5" customHeight="1" x14ac:dyDescent="0.2">
      <c r="A79" s="3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2"/>
      <c r="S79" s="41">
        <v>87</v>
      </c>
      <c r="T79" s="38" t="s">
        <v>142</v>
      </c>
      <c r="U79" s="39"/>
      <c r="V79" s="40">
        <v>11.336777289965587</v>
      </c>
      <c r="W79" s="40">
        <v>2.816886090755272</v>
      </c>
      <c r="X79" s="40">
        <v>14.153663380720859</v>
      </c>
      <c r="Y79" s="40">
        <v>9.8580319704324689E-4</v>
      </c>
      <c r="Z79" s="40">
        <v>8.2713818487424503E-5</v>
      </c>
      <c r="AA79" s="40">
        <v>2.8197508537167626</v>
      </c>
      <c r="AB79" s="40">
        <v>11.332844009988564</v>
      </c>
      <c r="AC79" s="40">
        <v>0</v>
      </c>
      <c r="AD79" s="40">
        <v>11.332844009988564</v>
      </c>
      <c r="AE79" s="40">
        <v>0</v>
      </c>
      <c r="AF79" s="43">
        <v>87</v>
      </c>
    </row>
    <row r="80" spans="1:32" s="41" customFormat="1" ht="19.5" customHeight="1" x14ac:dyDescent="0.2">
      <c r="A80" s="3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36"/>
      <c r="S80" s="33" t="s">
        <v>5</v>
      </c>
      <c r="T80" s="34" t="s">
        <v>36</v>
      </c>
      <c r="U80" s="31"/>
      <c r="V80" s="74">
        <v>17462.16534778104</v>
      </c>
      <c r="W80" s="74">
        <v>177.50945853651481</v>
      </c>
      <c r="X80" s="74">
        <v>17698.557182750148</v>
      </c>
      <c r="Y80" s="74">
        <v>1026.8839845289765</v>
      </c>
      <c r="Z80" s="74">
        <v>13705.382546862807</v>
      </c>
      <c r="AA80" s="74">
        <v>202.23368538626946</v>
      </c>
      <c r="AB80" s="74">
        <v>2764.0569659720977</v>
      </c>
      <c r="AC80" s="74">
        <v>59.469306210545078</v>
      </c>
      <c r="AD80" s="74">
        <v>2704.5876597615525</v>
      </c>
      <c r="AE80" s="74">
        <v>0</v>
      </c>
      <c r="AF80" s="35" t="s">
        <v>259</v>
      </c>
    </row>
    <row r="81" spans="1:32" s="41" customFormat="1" ht="19.5" customHeight="1" x14ac:dyDescent="0.2">
      <c r="A81" s="3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8"/>
      <c r="R81" s="63"/>
      <c r="S81" s="41">
        <v>88</v>
      </c>
      <c r="T81" s="38" t="s">
        <v>143</v>
      </c>
      <c r="U81" s="39"/>
      <c r="V81" s="40">
        <v>16522.100090455664</v>
      </c>
      <c r="W81" s="40">
        <v>57.900357844845054</v>
      </c>
      <c r="X81" s="40">
        <v>16580.000448300521</v>
      </c>
      <c r="Y81" s="40">
        <v>851.34721043587444</v>
      </c>
      <c r="Z81" s="40">
        <v>13631.251664529515</v>
      </c>
      <c r="AA81" s="40">
        <v>96.348173481765016</v>
      </c>
      <c r="AB81" s="40">
        <v>2001.0533998533658</v>
      </c>
      <c r="AC81" s="40">
        <v>0</v>
      </c>
      <c r="AD81" s="40">
        <v>2001.0533998533658</v>
      </c>
      <c r="AE81" s="40">
        <v>0</v>
      </c>
      <c r="AF81" s="43">
        <v>88</v>
      </c>
    </row>
    <row r="82" spans="1:32" s="41" customFormat="1" ht="19.5" customHeight="1" x14ac:dyDescent="0.2">
      <c r="A82" s="36"/>
      <c r="C82" s="73"/>
      <c r="D82" s="36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73"/>
      <c r="P82" s="73"/>
      <c r="Q82" s="24"/>
      <c r="R82" s="1"/>
      <c r="S82" s="41">
        <v>89</v>
      </c>
      <c r="T82" s="38" t="s">
        <v>144</v>
      </c>
      <c r="U82" s="39"/>
      <c r="V82" s="40">
        <v>69.882973957889618</v>
      </c>
      <c r="W82" s="40">
        <v>14.064604875871826</v>
      </c>
      <c r="X82" s="40">
        <v>83.947578833761426</v>
      </c>
      <c r="Y82" s="40">
        <v>0</v>
      </c>
      <c r="Z82" s="40">
        <v>3.3932864349349883E-3</v>
      </c>
      <c r="AA82" s="40">
        <v>14.064604875871826</v>
      </c>
      <c r="AB82" s="40">
        <v>69.879580671454676</v>
      </c>
      <c r="AC82" s="40">
        <v>0</v>
      </c>
      <c r="AD82" s="40">
        <v>69.879580671454676</v>
      </c>
      <c r="AE82" s="40">
        <v>0</v>
      </c>
      <c r="AF82" s="43">
        <v>89</v>
      </c>
    </row>
    <row r="83" spans="1:32" s="18" customFormat="1" ht="19.5" customHeight="1" x14ac:dyDescent="0.2">
      <c r="A83" s="36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73"/>
      <c r="R83" s="51"/>
      <c r="S83" s="41">
        <v>90</v>
      </c>
      <c r="T83" s="38" t="s">
        <v>145</v>
      </c>
      <c r="U83" s="39"/>
      <c r="V83" s="40">
        <v>85.528419757310104</v>
      </c>
      <c r="W83" s="40">
        <v>3.9933980345088789</v>
      </c>
      <c r="X83" s="40">
        <v>90.643031643771479</v>
      </c>
      <c r="Y83" s="40">
        <v>2.8313202948237324</v>
      </c>
      <c r="Z83" s="40">
        <v>9.3476738346557422</v>
      </c>
      <c r="AA83" s="40">
        <v>3.9948186704237969</v>
      </c>
      <c r="AB83" s="40">
        <v>74.469218843868191</v>
      </c>
      <c r="AC83" s="40">
        <v>0</v>
      </c>
      <c r="AD83" s="40">
        <v>74.469218843868191</v>
      </c>
      <c r="AE83" s="40">
        <v>0</v>
      </c>
      <c r="AF83" s="43">
        <v>90</v>
      </c>
    </row>
    <row r="84" spans="1:32" s="18" customFormat="1" ht="19.5" customHeight="1" x14ac:dyDescent="0.2">
      <c r="A84" s="41"/>
      <c r="Q84" s="41"/>
      <c r="S84" s="41">
        <v>91</v>
      </c>
      <c r="T84" s="38" t="s">
        <v>146</v>
      </c>
      <c r="U84" s="39"/>
      <c r="V84" s="40">
        <v>11.111796762403367</v>
      </c>
      <c r="W84" s="40">
        <v>7.7069254080088774</v>
      </c>
      <c r="X84" s="40">
        <v>18.818722170412244</v>
      </c>
      <c r="Y84" s="40">
        <v>0</v>
      </c>
      <c r="Z84" s="40">
        <v>4.4333656391593368E-2</v>
      </c>
      <c r="AA84" s="40">
        <v>7.7157582698160523</v>
      </c>
      <c r="AB84" s="40">
        <v>11.058630244204597</v>
      </c>
      <c r="AC84" s="40">
        <v>0</v>
      </c>
      <c r="AD84" s="40">
        <v>11.058630244204597</v>
      </c>
      <c r="AE84" s="40">
        <v>0</v>
      </c>
      <c r="AF84" s="43">
        <v>91</v>
      </c>
    </row>
    <row r="85" spans="1:32" s="18" customFormat="1" ht="19.5" customHeight="1" x14ac:dyDescent="0.2">
      <c r="R85" s="24"/>
      <c r="S85" s="41">
        <v>92</v>
      </c>
      <c r="T85" s="38" t="s">
        <v>147</v>
      </c>
      <c r="U85" s="39"/>
      <c r="V85" s="40">
        <v>384.19734954756785</v>
      </c>
      <c r="W85" s="40">
        <v>60.279905948030134</v>
      </c>
      <c r="X85" s="40">
        <v>499.22652999852863</v>
      </c>
      <c r="Y85" s="40">
        <v>155.15667166461813</v>
      </c>
      <c r="Z85" s="40">
        <v>61.648436795132525</v>
      </c>
      <c r="AA85" s="40">
        <v>61.5650163435905</v>
      </c>
      <c r="AB85" s="40">
        <v>220.85640519518751</v>
      </c>
      <c r="AC85" s="40">
        <v>0</v>
      </c>
      <c r="AD85" s="40">
        <v>220.85640519518751</v>
      </c>
      <c r="AE85" s="40">
        <v>0</v>
      </c>
      <c r="AF85" s="43">
        <v>92</v>
      </c>
    </row>
    <row r="86" spans="1:32" s="24" customFormat="1" ht="19.5" customHeight="1" x14ac:dyDescent="0.2">
      <c r="A86" s="18"/>
      <c r="Q86" s="18"/>
      <c r="R86" s="28"/>
      <c r="S86" s="41">
        <v>93</v>
      </c>
      <c r="T86" s="38" t="s">
        <v>148</v>
      </c>
      <c r="U86" s="39"/>
      <c r="V86" s="40">
        <v>106.88818937783114</v>
      </c>
      <c r="W86" s="40">
        <v>19.461938405071955</v>
      </c>
      <c r="X86" s="40">
        <v>129.36201586060665</v>
      </c>
      <c r="Y86" s="40">
        <v>16.002639088695023</v>
      </c>
      <c r="Z86" s="40">
        <v>0.11129855854778589</v>
      </c>
      <c r="AA86" s="40">
        <v>4.1052433562961586</v>
      </c>
      <c r="AB86" s="40">
        <v>109.14283485706767</v>
      </c>
      <c r="AC86" s="40">
        <v>59.469306210545078</v>
      </c>
      <c r="AD86" s="40">
        <v>49.673528646522577</v>
      </c>
      <c r="AE86" s="40">
        <v>0</v>
      </c>
      <c r="AF86" s="43">
        <v>93</v>
      </c>
    </row>
    <row r="87" spans="1:32" s="28" customFormat="1" ht="19.5" customHeight="1" x14ac:dyDescent="0.2">
      <c r="A87" s="18"/>
      <c r="Q87" s="18"/>
      <c r="R87" s="32"/>
      <c r="S87" s="41">
        <v>94</v>
      </c>
      <c r="T87" s="38" t="s">
        <v>149</v>
      </c>
      <c r="U87" s="39"/>
      <c r="V87" s="40">
        <v>111.67652634116989</v>
      </c>
      <c r="W87" s="40">
        <v>11.477543489630639</v>
      </c>
      <c r="X87" s="40">
        <v>123.15406983080051</v>
      </c>
      <c r="Y87" s="40">
        <v>0</v>
      </c>
      <c r="Z87" s="40">
        <v>4.5017044017486074E-2</v>
      </c>
      <c r="AA87" s="40">
        <v>11.691533605206358</v>
      </c>
      <c r="AB87" s="40">
        <v>111.41751918157667</v>
      </c>
      <c r="AC87" s="40">
        <v>0</v>
      </c>
      <c r="AD87" s="40">
        <v>111.41751918157667</v>
      </c>
      <c r="AE87" s="40">
        <v>0</v>
      </c>
      <c r="AF87" s="43">
        <v>94</v>
      </c>
    </row>
    <row r="88" spans="1:32" s="32" customFormat="1" ht="19.5" customHeight="1" x14ac:dyDescent="0.2">
      <c r="A88" s="24"/>
      <c r="Q88" s="24"/>
      <c r="R88" s="41"/>
      <c r="S88" s="41">
        <v>95</v>
      </c>
      <c r="T88" s="38" t="s">
        <v>150</v>
      </c>
      <c r="U88" s="39"/>
      <c r="V88" s="45">
        <v>170.78000158120409</v>
      </c>
      <c r="W88" s="45">
        <v>2.62478453054745</v>
      </c>
      <c r="X88" s="45">
        <v>173.40478611175146</v>
      </c>
      <c r="Y88" s="45">
        <v>1.5461430449653173</v>
      </c>
      <c r="Z88" s="45">
        <v>2.9307291581137198</v>
      </c>
      <c r="AA88" s="45">
        <v>2.7485367832997278</v>
      </c>
      <c r="AB88" s="45">
        <v>166.1793771253727</v>
      </c>
      <c r="AC88" s="45">
        <v>0</v>
      </c>
      <c r="AD88" s="45">
        <v>166.1793771253727</v>
      </c>
      <c r="AE88" s="45">
        <v>0</v>
      </c>
      <c r="AF88" s="43">
        <v>95</v>
      </c>
    </row>
    <row r="89" spans="1:32" s="41" customFormat="1" ht="19.5" customHeight="1" x14ac:dyDescent="0.2">
      <c r="A89" s="28"/>
      <c r="Q89" s="28"/>
      <c r="S89" s="33" t="s">
        <v>151</v>
      </c>
      <c r="T89" s="34" t="s">
        <v>157</v>
      </c>
      <c r="U89" s="31"/>
      <c r="V89" s="74">
        <v>669.33544499475659</v>
      </c>
      <c r="W89" s="74">
        <v>32.093566026122488</v>
      </c>
      <c r="X89" s="74">
        <v>701.42901102087899</v>
      </c>
      <c r="Y89" s="74">
        <v>1.2662320712229418E-3</v>
      </c>
      <c r="Z89" s="74">
        <v>5.3428604942706528</v>
      </c>
      <c r="AA89" s="74">
        <v>37.608701241784487</v>
      </c>
      <c r="AB89" s="74">
        <v>658.47618305275262</v>
      </c>
      <c r="AC89" s="74">
        <v>0</v>
      </c>
      <c r="AD89" s="74">
        <v>658.47618305275262</v>
      </c>
      <c r="AE89" s="74">
        <v>0</v>
      </c>
      <c r="AF89" s="35" t="s">
        <v>260</v>
      </c>
    </row>
    <row r="90" spans="1:32" s="41" customFormat="1" ht="19.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S90" s="41">
        <v>97</v>
      </c>
      <c r="T90" s="38" t="s">
        <v>152</v>
      </c>
      <c r="U90" s="39"/>
      <c r="V90" s="59">
        <v>337.20379230211472</v>
      </c>
      <c r="W90" s="45">
        <v>14.591357421039614</v>
      </c>
      <c r="X90" s="45">
        <v>351.79514972315405</v>
      </c>
      <c r="Y90" s="45">
        <v>0</v>
      </c>
      <c r="Z90" s="45">
        <v>0.76402895424278949</v>
      </c>
      <c r="AA90" s="45">
        <v>18.383674453889174</v>
      </c>
      <c r="AB90" s="45">
        <v>332.64744631502208</v>
      </c>
      <c r="AC90" s="45">
        <v>0</v>
      </c>
      <c r="AD90" s="45">
        <v>332.64744631502208</v>
      </c>
      <c r="AE90" s="60">
        <v>0</v>
      </c>
      <c r="AF90" s="43">
        <v>97</v>
      </c>
    </row>
    <row r="91" spans="1:32" s="41" customFormat="1" ht="19.5" customHeight="1" x14ac:dyDescent="0.2">
      <c r="S91" s="46">
        <v>98</v>
      </c>
      <c r="T91" s="47" t="s">
        <v>153</v>
      </c>
      <c r="U91" s="48"/>
      <c r="V91" s="61">
        <v>332.13165269264186</v>
      </c>
      <c r="W91" s="49">
        <v>17.502208605082874</v>
      </c>
      <c r="X91" s="49">
        <v>349.63386129772499</v>
      </c>
      <c r="Y91" s="49">
        <v>1.2662320712229418E-3</v>
      </c>
      <c r="Z91" s="49">
        <v>4.5788315400278634</v>
      </c>
      <c r="AA91" s="49">
        <v>19.225026787895313</v>
      </c>
      <c r="AB91" s="49">
        <v>325.82873673773059</v>
      </c>
      <c r="AC91" s="49">
        <v>0</v>
      </c>
      <c r="AD91" s="49">
        <v>325.82873673773059</v>
      </c>
      <c r="AE91" s="62">
        <v>0</v>
      </c>
      <c r="AF91" s="50">
        <v>98</v>
      </c>
    </row>
    <row r="92" spans="1:32" s="41" customFormat="1" ht="19.5" customHeight="1" x14ac:dyDescent="0.2">
      <c r="T92" s="38"/>
      <c r="U92" s="36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73"/>
    </row>
    <row r="93" spans="1:32" s="41" customFormat="1" ht="19.5" customHeight="1" x14ac:dyDescent="0.2">
      <c r="R93" s="32"/>
    </row>
    <row r="94" spans="1:32" s="32" customFormat="1" ht="29.2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32" s="41" customFormat="1" ht="19.5" customHeight="1" x14ac:dyDescent="0.2"/>
    <row r="96" spans="1:32" s="41" customFormat="1" ht="19.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32" s="41" customFormat="1" ht="19.5" customHeight="1" x14ac:dyDescent="0.2"/>
    <row r="98" spans="1:32" s="41" customFormat="1" ht="19.5" customHeight="1" x14ac:dyDescent="0.2"/>
    <row r="99" spans="1:32" s="41" customFormat="1" ht="19.5" customHeight="1" x14ac:dyDescent="0.2"/>
    <row r="100" spans="1:32" s="41" customFormat="1" ht="19.5" customHeight="1" x14ac:dyDescent="0.2">
      <c r="S100" s="32"/>
      <c r="T100" s="32"/>
      <c r="U100" s="32"/>
      <c r="AF100" s="32"/>
    </row>
    <row r="101" spans="1:32" s="41" customFormat="1" ht="19.5" customHeight="1" x14ac:dyDescent="0.2">
      <c r="R101" s="32"/>
    </row>
    <row r="102" spans="1:32" s="32" customFormat="1" ht="29.2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</row>
    <row r="103" spans="1:32" s="41" customFormat="1" ht="19.5" customHeight="1" x14ac:dyDescent="0.2"/>
    <row r="104" spans="1:32" s="41" customFormat="1" ht="19.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32" s="41" customFormat="1" ht="19.5" customHeight="1" x14ac:dyDescent="0.2"/>
    <row r="106" spans="1:32" s="41" customFormat="1" ht="19.5" customHeight="1" x14ac:dyDescent="0.2"/>
    <row r="107" spans="1:32" s="41" customFormat="1" ht="19.5" customHeight="1" x14ac:dyDescent="0.2">
      <c r="S107" s="32"/>
      <c r="T107" s="32"/>
      <c r="U107" s="32"/>
      <c r="AF107" s="32"/>
    </row>
    <row r="108" spans="1:32" s="41" customFormat="1" ht="19.5" customHeight="1" x14ac:dyDescent="0.2"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2" s="41" customFormat="1" ht="19.5" customHeight="1" x14ac:dyDescent="0.2"/>
    <row r="110" spans="1:32" s="41" customFormat="1" ht="19.5" customHeight="1" x14ac:dyDescent="0.2"/>
    <row r="111" spans="1:32" s="41" customFormat="1" ht="19.5" customHeight="1" x14ac:dyDescent="0.2"/>
    <row r="112" spans="1:32" s="41" customFormat="1" ht="19.5" customHeight="1" x14ac:dyDescent="0.2"/>
    <row r="113" spans="1:32" s="41" customFormat="1" ht="19.5" customHeight="1" x14ac:dyDescent="0.2"/>
    <row r="114" spans="1:32" s="41" customFormat="1" ht="19.5" customHeight="1" x14ac:dyDescent="0.2">
      <c r="R114" s="32"/>
    </row>
    <row r="115" spans="1:32" s="32" customFormat="1" ht="29.25" customHeight="1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</row>
    <row r="116" spans="1:32" s="41" customFormat="1" ht="19.5" customHeight="1" x14ac:dyDescent="0.2"/>
    <row r="117" spans="1:32" s="41" customFormat="1" ht="19.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32" s="41" customFormat="1" ht="19.5" customHeight="1" x14ac:dyDescent="0.2"/>
    <row r="119" spans="1:32" s="41" customFormat="1" ht="19.5" customHeight="1" x14ac:dyDescent="0.2"/>
    <row r="120" spans="1:32" s="41" customFormat="1" ht="19.5" customHeight="1" x14ac:dyDescent="0.2">
      <c r="S120" s="32"/>
      <c r="T120" s="32"/>
      <c r="U120" s="32"/>
      <c r="AF120" s="32"/>
    </row>
    <row r="121" spans="1:32" s="41" customFormat="1" ht="19.5" customHeight="1" x14ac:dyDescent="0.2"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2" s="41" customFormat="1" ht="19.5" customHeight="1" x14ac:dyDescent="0.2">
      <c r="R122" s="32"/>
    </row>
    <row r="123" spans="1:32" s="32" customFormat="1" ht="29.2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</row>
    <row r="124" spans="1:32" s="41" customFormat="1" ht="19.5" customHeight="1" x14ac:dyDescent="0.2"/>
    <row r="125" spans="1:32" s="41" customFormat="1" ht="19.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</row>
    <row r="126" spans="1:32" s="32" customFormat="1" ht="29.2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</row>
    <row r="127" spans="1:32" s="41" customFormat="1" ht="19.5" customHeight="1" x14ac:dyDescent="0.2"/>
    <row r="128" spans="1:32" s="41" customFormat="1" ht="19.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S128" s="32"/>
      <c r="T128" s="32"/>
      <c r="U128" s="32"/>
      <c r="AF128" s="32"/>
    </row>
    <row r="129" spans="1:32" s="41" customFormat="1" ht="19.5" customHeight="1" x14ac:dyDescent="0.2">
      <c r="R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2" s="32" customFormat="1" ht="29.25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</row>
    <row r="131" spans="1:32" s="41" customFormat="1" ht="19.5" customHeight="1" x14ac:dyDescent="0.2">
      <c r="S131" s="32"/>
      <c r="T131" s="32"/>
      <c r="U131" s="32"/>
      <c r="AF131" s="32"/>
    </row>
    <row r="132" spans="1:32" s="41" customFormat="1" ht="19.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2" s="41" customFormat="1" ht="19.5" customHeight="1" x14ac:dyDescent="0.2">
      <c r="R133" s="32"/>
    </row>
    <row r="134" spans="1:32" s="32" customFormat="1" ht="29.25" customHeight="1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</row>
    <row r="135" spans="1:32" s="41" customFormat="1" ht="19.5" customHeight="1" x14ac:dyDescent="0.2">
      <c r="S135" s="32"/>
      <c r="T135" s="32"/>
      <c r="U135" s="32"/>
      <c r="AF135" s="32"/>
    </row>
    <row r="136" spans="1:32" s="41" customFormat="1" ht="19.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2" s="32" customFormat="1" ht="29.25" customHeight="1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</row>
    <row r="138" spans="1:32" s="41" customFormat="1" ht="19.5" customHeight="1" x14ac:dyDescent="0.2"/>
    <row r="139" spans="1:32" s="41" customFormat="1" ht="19.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AF139" s="32"/>
    </row>
    <row r="140" spans="1:32" s="32" customFormat="1" ht="29.25" customHeight="1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AF140" s="41"/>
    </row>
    <row r="141" spans="1:32" s="41" customFormat="1" ht="19.5" customHeight="1" x14ac:dyDescent="0.2"/>
    <row r="142" spans="1:32" s="41" customFormat="1" ht="19.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S142" s="32"/>
      <c r="T142" s="32"/>
      <c r="U142" s="32"/>
      <c r="AF142" s="32"/>
    </row>
    <row r="143" spans="1:32" s="41" customFormat="1" ht="19.5" customHeight="1" x14ac:dyDescent="0.2"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2" s="41" customFormat="1" ht="19.5" customHeight="1" x14ac:dyDescent="0.2"/>
    <row r="145" spans="1:32" s="41" customFormat="1" ht="19.5" customHeight="1" x14ac:dyDescent="0.2">
      <c r="S145" s="32"/>
      <c r="T145" s="32"/>
      <c r="U145" s="32"/>
      <c r="AF145" s="32"/>
    </row>
    <row r="146" spans="1:32" s="41" customFormat="1" ht="19.5" customHeight="1" x14ac:dyDescent="0.2"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2" s="41" customFormat="1" ht="19.5" customHeight="1" x14ac:dyDescent="0.2"/>
    <row r="148" spans="1:32" s="41" customFormat="1" ht="19.5" customHeight="1" x14ac:dyDescent="0.2"/>
    <row r="149" spans="1:32" s="41" customFormat="1" ht="19.5" customHeight="1" x14ac:dyDescent="0.2"/>
    <row r="150" spans="1:32" s="41" customFormat="1" ht="19.5" customHeight="1" x14ac:dyDescent="0.2"/>
    <row r="151" spans="1:32" s="41" customFormat="1" ht="19.5" customHeight="1" x14ac:dyDescent="0.2"/>
    <row r="152" spans="1:32" s="41" customFormat="1" ht="19.5" customHeight="1" x14ac:dyDescent="0.2"/>
    <row r="153" spans="1:32" s="41" customFormat="1" ht="19.5" customHeight="1" x14ac:dyDescent="0.2"/>
    <row r="154" spans="1:32" s="41" customFormat="1" ht="19.5" customHeight="1" x14ac:dyDescent="0.2">
      <c r="R154" s="32"/>
    </row>
    <row r="155" spans="1:32" s="32" customFormat="1" ht="29.25" customHeight="1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</row>
    <row r="156" spans="1:32" s="41" customFormat="1" ht="19.5" customHeight="1" x14ac:dyDescent="0.2"/>
    <row r="157" spans="1:32" s="41" customFormat="1" ht="19.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54"/>
    </row>
    <row r="158" spans="1:32" ht="14.4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52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</row>
    <row r="159" spans="1:32" s="52" customFormat="1" ht="124.5" customHeight="1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</row>
    <row r="160" spans="1:32" s="52" customFormat="1" ht="14.4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S160" s="32"/>
      <c r="T160" s="32"/>
      <c r="U160" s="32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32"/>
    </row>
    <row r="161" spans="1:32" s="52" customFormat="1" ht="14.4" x14ac:dyDescent="0.2">
      <c r="S161" s="41"/>
      <c r="T161" s="41"/>
      <c r="U161" s="41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41"/>
    </row>
    <row r="162" spans="1:32" s="52" customFormat="1" ht="14.4" x14ac:dyDescent="0.2">
      <c r="A162" s="51"/>
      <c r="B162" s="51"/>
      <c r="C162" s="51"/>
      <c r="D162" s="51"/>
      <c r="O162" s="53"/>
      <c r="P162" s="53"/>
      <c r="Q162" s="53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</row>
    <row r="163" spans="1:32" s="52" customFormat="1" ht="14.4" x14ac:dyDescent="0.2">
      <c r="A163" s="51"/>
      <c r="B163" s="51"/>
      <c r="C163" s="51"/>
      <c r="D163" s="51"/>
      <c r="O163" s="53"/>
      <c r="P163" s="53"/>
      <c r="Q163" s="53"/>
      <c r="S163" s="54"/>
      <c r="T163" s="54"/>
      <c r="U163" s="54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54"/>
    </row>
    <row r="164" spans="1:32" s="52" customFormat="1" x14ac:dyDescent="0.2">
      <c r="A164" s="51"/>
      <c r="B164" s="51"/>
      <c r="C164" s="51"/>
      <c r="D164" s="51"/>
      <c r="O164" s="53"/>
      <c r="P164" s="53"/>
      <c r="Q164" s="53"/>
      <c r="R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</row>
    <row r="165" spans="1:32" x14ac:dyDescent="0.2">
      <c r="A165" s="51"/>
      <c r="B165" s="51"/>
      <c r="C165" s="51"/>
      <c r="D165" s="51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3"/>
      <c r="P165" s="53"/>
      <c r="Q165" s="53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</row>
    <row r="166" spans="1:32" x14ac:dyDescent="0.2">
      <c r="A166" s="51"/>
      <c r="B166" s="51"/>
      <c r="C166" s="51"/>
      <c r="D166" s="51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3"/>
      <c r="P166" s="53"/>
      <c r="Q166" s="53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</row>
    <row r="167" spans="1:32" x14ac:dyDescent="0.2"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</row>
    <row r="168" spans="1:32" x14ac:dyDescent="0.2"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</row>
    <row r="169" spans="1:32" x14ac:dyDescent="0.2"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</row>
    <row r="170" spans="1:32" x14ac:dyDescent="0.2"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</row>
  </sheetData>
  <mergeCells count="5">
    <mergeCell ref="B13:C13"/>
    <mergeCell ref="K8:K9"/>
    <mergeCell ref="AB8:AB9"/>
    <mergeCell ref="B12:C12"/>
    <mergeCell ref="S12:T12"/>
  </mergeCells>
  <phoneticPr fontId="4"/>
  <pageMargins left="0.75" right="0.75" top="1" bottom="1" header="0.51200000000000001" footer="0.51200000000000001"/>
  <pageSetup paperSize="9" scale="40" orientation="portrait" r:id="rId1"/>
  <headerFooter alignWithMargins="0"/>
  <colBreaks count="1" manualBreakCount="1">
    <brk id="17" max="1048575" man="1"/>
  </colBreaks>
  <ignoredErrors>
    <ignoredError sqref="O34:O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9CE6-2742-4DA5-A33D-6C0C0B3BCEB6}">
  <sheetPr codeName="Sheet2"/>
  <dimension ref="A1:AF170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.2" x14ac:dyDescent="0.2"/>
  <cols>
    <col min="1" max="1" width="0.88671875" style="1" customWidth="1"/>
    <col min="2" max="2" width="4.21875" style="1" customWidth="1"/>
    <col min="3" max="3" width="44" style="1" customWidth="1"/>
    <col min="4" max="4" width="0.88671875" style="1" customWidth="1"/>
    <col min="5" max="14" width="13.44140625" style="54" customWidth="1"/>
    <col min="15" max="17" width="7.44140625" style="55" customWidth="1"/>
    <col min="18" max="18" width="8.88671875" style="54" customWidth="1"/>
    <col min="19" max="19" width="4.33203125" style="54" customWidth="1"/>
    <col min="20" max="20" width="44" style="54" customWidth="1"/>
    <col min="21" max="21" width="0.88671875" style="54" customWidth="1"/>
    <col min="22" max="31" width="13.44140625" style="54" customWidth="1"/>
    <col min="32" max="16384" width="9" style="54"/>
  </cols>
  <sheetData>
    <row r="1" spans="1:32" customFormat="1" ht="28.05" customHeight="1" x14ac:dyDescent="0.2">
      <c r="A1" s="1"/>
      <c r="B1" s="2">
        <v>1</v>
      </c>
      <c r="C1" s="2" t="s">
        <v>26</v>
      </c>
      <c r="E1" s="71" t="s">
        <v>264</v>
      </c>
      <c r="H1" s="3"/>
      <c r="I1" s="4" t="s">
        <v>29</v>
      </c>
      <c r="J1" s="4"/>
      <c r="K1" s="3"/>
      <c r="L1" s="3"/>
      <c r="O1" s="5"/>
      <c r="P1" s="5"/>
      <c r="Q1" s="5"/>
      <c r="Y1" s="3"/>
      <c r="Z1" s="4"/>
      <c r="AA1" s="4"/>
      <c r="AB1" s="3"/>
      <c r="AC1" s="3"/>
    </row>
    <row r="2" spans="1:32" customFormat="1" ht="4.5" customHeight="1" x14ac:dyDescent="0.2">
      <c r="A2" s="6"/>
      <c r="C2" s="6"/>
      <c r="D2" s="5"/>
      <c r="L2" s="6"/>
      <c r="O2" s="7"/>
      <c r="P2" s="7"/>
      <c r="Q2" s="7"/>
      <c r="AC2" s="6"/>
    </row>
    <row r="3" spans="1:32" s="65" customFormat="1" ht="22.05" customHeight="1" x14ac:dyDescent="0.2">
      <c r="A3" s="64"/>
      <c r="B3" s="8" t="s">
        <v>28</v>
      </c>
      <c r="C3" s="8"/>
      <c r="D3" s="8"/>
      <c r="H3" s="8"/>
      <c r="O3" s="9"/>
      <c r="P3" s="9"/>
      <c r="Y3" s="8"/>
    </row>
    <row r="4" spans="1:32" customFormat="1" ht="4.5" customHeight="1" x14ac:dyDescent="0.2">
      <c r="A4" s="6"/>
      <c r="C4" s="6"/>
      <c r="D4" s="5"/>
      <c r="L4" s="6"/>
      <c r="O4" s="7"/>
      <c r="P4" s="7"/>
      <c r="AC4" s="6"/>
    </row>
    <row r="5" spans="1:32" s="71" customFormat="1" ht="22.05" customHeight="1" x14ac:dyDescent="0.2">
      <c r="A5" s="69"/>
      <c r="B5" s="70"/>
      <c r="C5" s="71" t="s">
        <v>27</v>
      </c>
      <c r="D5" s="70"/>
      <c r="E5" s="70"/>
      <c r="F5" s="70"/>
      <c r="G5" s="70"/>
      <c r="N5" s="70"/>
      <c r="O5" s="72"/>
      <c r="P5" s="72"/>
      <c r="V5" s="70"/>
      <c r="W5" s="70"/>
      <c r="X5" s="70"/>
      <c r="AE5" s="70"/>
    </row>
    <row r="6" spans="1:32" s="65" customFormat="1" ht="19.2" x14ac:dyDescent="0.2">
      <c r="A6" s="66"/>
      <c r="B6" s="67"/>
      <c r="C6" s="71"/>
      <c r="H6" s="67"/>
      <c r="I6" s="67"/>
      <c r="M6" s="67"/>
      <c r="O6" s="68"/>
      <c r="P6" s="9"/>
      <c r="Y6" s="67"/>
      <c r="Z6" s="67"/>
      <c r="AD6" s="67"/>
    </row>
    <row r="7" spans="1:32" s="18" customFormat="1" ht="17.25" customHeight="1" x14ac:dyDescent="0.2">
      <c r="A7" s="10"/>
      <c r="B7" s="11"/>
      <c r="C7" s="12"/>
      <c r="D7" s="12"/>
      <c r="E7" s="13" t="s">
        <v>18</v>
      </c>
      <c r="F7" s="14" t="s">
        <v>20</v>
      </c>
      <c r="G7" s="14" t="s">
        <v>19</v>
      </c>
      <c r="H7" s="15"/>
      <c r="I7" s="16"/>
      <c r="J7" s="16"/>
      <c r="K7" s="16"/>
      <c r="L7" s="16"/>
      <c r="M7" s="16"/>
      <c r="N7" s="13" t="s">
        <v>25</v>
      </c>
      <c r="O7" s="17"/>
      <c r="P7" s="10"/>
      <c r="Q7" s="10"/>
      <c r="R7" s="10"/>
      <c r="S7" s="11"/>
      <c r="T7" s="12"/>
      <c r="U7" s="12"/>
      <c r="V7" s="13" t="s">
        <v>18</v>
      </c>
      <c r="W7" s="14" t="s">
        <v>20</v>
      </c>
      <c r="X7" s="14" t="s">
        <v>19</v>
      </c>
      <c r="Y7" s="15"/>
      <c r="Z7" s="16"/>
      <c r="AA7" s="16"/>
      <c r="AB7" s="16"/>
      <c r="AC7" s="16"/>
      <c r="AD7" s="16"/>
      <c r="AE7" s="14" t="s">
        <v>25</v>
      </c>
      <c r="AF7" s="17"/>
    </row>
    <row r="8" spans="1:32" s="18" customFormat="1" ht="17.25" customHeight="1" x14ac:dyDescent="0.2">
      <c r="A8" s="10"/>
      <c r="B8" s="19"/>
      <c r="C8" s="10"/>
      <c r="D8" s="10"/>
      <c r="E8" s="76"/>
      <c r="F8" s="76" t="s">
        <v>21</v>
      </c>
      <c r="G8" s="76"/>
      <c r="H8" s="80" t="s">
        <v>220</v>
      </c>
      <c r="I8" s="13" t="s">
        <v>22</v>
      </c>
      <c r="J8" s="14" t="s">
        <v>53</v>
      </c>
      <c r="K8" s="105" t="s">
        <v>263</v>
      </c>
      <c r="L8" s="16"/>
      <c r="M8" s="16"/>
      <c r="N8" s="77"/>
      <c r="O8" s="20"/>
      <c r="P8" s="10"/>
      <c r="Q8" s="10"/>
      <c r="R8" s="10"/>
      <c r="S8" s="19"/>
      <c r="T8" s="10"/>
      <c r="U8" s="10"/>
      <c r="V8" s="76"/>
      <c r="W8" s="76" t="s">
        <v>21</v>
      </c>
      <c r="X8" s="76"/>
      <c r="Y8" s="80" t="s">
        <v>220</v>
      </c>
      <c r="Z8" s="13" t="s">
        <v>22</v>
      </c>
      <c r="AA8" s="14" t="s">
        <v>53</v>
      </c>
      <c r="AB8" s="105" t="s">
        <v>263</v>
      </c>
      <c r="AC8" s="16"/>
      <c r="AD8" s="16"/>
      <c r="AE8" s="76"/>
      <c r="AF8" s="20"/>
    </row>
    <row r="9" spans="1:32" s="18" customFormat="1" ht="40.5" customHeight="1" x14ac:dyDescent="0.2">
      <c r="A9" s="10"/>
      <c r="B9" s="19"/>
      <c r="C9" s="10"/>
      <c r="D9" s="10"/>
      <c r="E9" s="77"/>
      <c r="F9" s="77"/>
      <c r="G9" s="77"/>
      <c r="H9" s="78" t="s">
        <v>221</v>
      </c>
      <c r="I9" s="78"/>
      <c r="J9" s="79" t="s">
        <v>262</v>
      </c>
      <c r="K9" s="106"/>
      <c r="L9" s="80" t="s">
        <v>23</v>
      </c>
      <c r="M9" s="80" t="s">
        <v>24</v>
      </c>
      <c r="N9" s="77"/>
      <c r="O9" s="20"/>
      <c r="P9" s="10"/>
      <c r="Q9" s="10"/>
      <c r="R9" s="10"/>
      <c r="S9" s="19"/>
      <c r="T9" s="10"/>
      <c r="U9" s="10"/>
      <c r="V9" s="77"/>
      <c r="W9" s="77"/>
      <c r="X9" s="77"/>
      <c r="Y9" s="78" t="s">
        <v>221</v>
      </c>
      <c r="Z9" s="78"/>
      <c r="AA9" s="79" t="s">
        <v>262</v>
      </c>
      <c r="AB9" s="106"/>
      <c r="AC9" s="80" t="s">
        <v>23</v>
      </c>
      <c r="AD9" s="80" t="s">
        <v>24</v>
      </c>
      <c r="AE9" s="77"/>
      <c r="AF9" s="20"/>
    </row>
    <row r="10" spans="1:32" s="24" customFormat="1" ht="16.5" customHeight="1" x14ac:dyDescent="0.2">
      <c r="A10" s="21"/>
      <c r="B10" s="22"/>
      <c r="C10" s="21"/>
      <c r="D10" s="21"/>
      <c r="E10" s="81"/>
      <c r="F10" s="81"/>
      <c r="G10" s="81"/>
      <c r="H10" s="82"/>
      <c r="I10" s="82"/>
      <c r="J10" s="82"/>
      <c r="K10" s="82"/>
      <c r="L10" s="82"/>
      <c r="M10" s="82"/>
      <c r="N10" s="81"/>
      <c r="O10" s="23"/>
      <c r="P10" s="21"/>
      <c r="Q10" s="21"/>
      <c r="R10" s="21"/>
      <c r="S10" s="22"/>
      <c r="T10" s="21"/>
      <c r="U10" s="21"/>
      <c r="V10" s="81"/>
      <c r="W10" s="81"/>
      <c r="X10" s="81"/>
      <c r="Y10" s="82"/>
      <c r="Z10" s="82"/>
      <c r="AA10" s="82"/>
      <c r="AB10" s="82"/>
      <c r="AC10" s="82"/>
      <c r="AD10" s="82"/>
      <c r="AE10" s="81"/>
      <c r="AF10" s="23"/>
    </row>
    <row r="11" spans="1:32" s="28" customFormat="1" ht="17.25" customHeight="1" x14ac:dyDescent="0.2">
      <c r="A11" s="21"/>
      <c r="B11" s="25"/>
      <c r="C11" s="26"/>
      <c r="D11" s="26"/>
      <c r="E11" s="83" t="s">
        <v>216</v>
      </c>
      <c r="F11" s="83" t="s">
        <v>217</v>
      </c>
      <c r="G11" s="83" t="s">
        <v>218</v>
      </c>
      <c r="H11" s="83" t="s">
        <v>218</v>
      </c>
      <c r="I11" s="83" t="s">
        <v>218</v>
      </c>
      <c r="J11" s="83" t="s">
        <v>218</v>
      </c>
      <c r="K11" s="83" t="s">
        <v>218</v>
      </c>
      <c r="L11" s="83" t="s">
        <v>218</v>
      </c>
      <c r="M11" s="83" t="s">
        <v>217</v>
      </c>
      <c r="N11" s="83" t="s">
        <v>217</v>
      </c>
      <c r="O11" s="27"/>
      <c r="P11" s="21"/>
      <c r="Q11" s="21"/>
      <c r="R11" s="21"/>
      <c r="S11" s="25"/>
      <c r="T11" s="26" t="s">
        <v>33</v>
      </c>
      <c r="U11" s="26"/>
      <c r="V11" s="83" t="s">
        <v>216</v>
      </c>
      <c r="W11" s="83" t="s">
        <v>217</v>
      </c>
      <c r="X11" s="83" t="s">
        <v>218</v>
      </c>
      <c r="Y11" s="83" t="s">
        <v>218</v>
      </c>
      <c r="Z11" s="83" t="s">
        <v>218</v>
      </c>
      <c r="AA11" s="83" t="s">
        <v>218</v>
      </c>
      <c r="AB11" s="83" t="s">
        <v>218</v>
      </c>
      <c r="AC11" s="83" t="s">
        <v>218</v>
      </c>
      <c r="AD11" s="83" t="s">
        <v>218</v>
      </c>
      <c r="AE11" s="83" t="s">
        <v>218</v>
      </c>
      <c r="AF11" s="27"/>
    </row>
    <row r="12" spans="1:32" s="24" customFormat="1" ht="19.5" customHeight="1" x14ac:dyDescent="0.2">
      <c r="A12" s="22"/>
      <c r="B12" s="107" t="s">
        <v>0</v>
      </c>
      <c r="C12" s="107"/>
      <c r="D12" s="29"/>
      <c r="E12" s="96">
        <f t="shared" ref="E12:N12" si="0">E13+E26+V12</f>
        <v>7517927.3230811916</v>
      </c>
      <c r="F12" s="96">
        <f t="shared" si="0"/>
        <v>1800880.6874118582</v>
      </c>
      <c r="G12" s="96">
        <f t="shared" si="0"/>
        <v>8967185.9660233669</v>
      </c>
      <c r="H12" s="96">
        <f t="shared" si="0"/>
        <v>1509767.95430907</v>
      </c>
      <c r="I12" s="96">
        <f t="shared" si="0"/>
        <v>774041.66599852918</v>
      </c>
      <c r="J12" s="96">
        <f t="shared" si="0"/>
        <v>419470.8663616447</v>
      </c>
      <c r="K12" s="96">
        <f t="shared" si="0"/>
        <v>6263905.4793541208</v>
      </c>
      <c r="L12" s="96">
        <f t="shared" si="0"/>
        <v>2613812.1731589586</v>
      </c>
      <c r="M12" s="96">
        <f t="shared" si="0"/>
        <v>3650093.3061951622</v>
      </c>
      <c r="N12" s="97">
        <f t="shared" si="0"/>
        <v>601938.95130510139</v>
      </c>
      <c r="O12" s="87" t="s">
        <v>0</v>
      </c>
      <c r="P12" s="88"/>
      <c r="Q12" s="88"/>
      <c r="R12" s="22"/>
      <c r="S12" s="104" t="s">
        <v>55</v>
      </c>
      <c r="T12" s="104"/>
      <c r="U12" s="31"/>
      <c r="V12" s="98">
        <f t="shared" ref="V12:AE12" si="1">+V13+V18+V24+V33+V46+V53+V57+V62+V66+V70+V73+V77+V80+V89</f>
        <v>1609832.0911249327</v>
      </c>
      <c r="W12" s="98">
        <f t="shared" si="1"/>
        <v>159030.1719917047</v>
      </c>
      <c r="X12" s="98">
        <f t="shared" si="1"/>
        <v>1768555.8964647746</v>
      </c>
      <c r="Y12" s="98">
        <f t="shared" si="1"/>
        <v>165593.6927407232</v>
      </c>
      <c r="Z12" s="98">
        <f t="shared" si="1"/>
        <v>567111.4380174434</v>
      </c>
      <c r="AA12" s="98">
        <f t="shared" si="1"/>
        <v>155454.98680563847</v>
      </c>
      <c r="AB12" s="98">
        <f t="shared" si="1"/>
        <v>880395.77890096977</v>
      </c>
      <c r="AC12" s="98">
        <f t="shared" si="1"/>
        <v>12387.063857788184</v>
      </c>
      <c r="AD12" s="98">
        <f t="shared" si="1"/>
        <v>868008.71504318144</v>
      </c>
      <c r="AE12" s="75">
        <f t="shared" si="1"/>
        <v>1886.6100393461591</v>
      </c>
      <c r="AF12" s="94" t="s">
        <v>247</v>
      </c>
    </row>
    <row r="13" spans="1:32" s="32" customFormat="1" ht="19.5" customHeight="1" x14ac:dyDescent="0.2">
      <c r="A13" s="22"/>
      <c r="B13" s="104" t="s">
        <v>56</v>
      </c>
      <c r="C13" s="104"/>
      <c r="D13" s="31"/>
      <c r="E13" s="96">
        <f t="shared" ref="E13:N13" si="2">+E14+E17+E20+E22</f>
        <v>349378.69004811766</v>
      </c>
      <c r="F13" s="96">
        <f t="shared" si="2"/>
        <v>14601.676359893496</v>
      </c>
      <c r="G13" s="96">
        <f t="shared" si="2"/>
        <v>292389.1475203798</v>
      </c>
      <c r="H13" s="96">
        <f t="shared" si="2"/>
        <v>23223.57527233857</v>
      </c>
      <c r="I13" s="96">
        <f t="shared" si="2"/>
        <v>320.7520665400076</v>
      </c>
      <c r="J13" s="96">
        <f t="shared" si="2"/>
        <v>13357.083125603125</v>
      </c>
      <c r="K13" s="96">
        <f t="shared" si="2"/>
        <v>255487.73705589809</v>
      </c>
      <c r="L13" s="96">
        <f t="shared" si="2"/>
        <v>808.68221017644089</v>
      </c>
      <c r="M13" s="96">
        <f t="shared" si="2"/>
        <v>254679.05484572166</v>
      </c>
      <c r="N13" s="99">
        <f t="shared" si="2"/>
        <v>71623.204717760149</v>
      </c>
      <c r="O13" s="30" t="s">
        <v>224</v>
      </c>
      <c r="P13" s="88"/>
      <c r="Q13" s="88"/>
      <c r="R13" s="36"/>
      <c r="S13" s="33" t="s">
        <v>57</v>
      </c>
      <c r="T13" s="34" t="s">
        <v>58</v>
      </c>
      <c r="U13" s="31"/>
      <c r="V13" s="96">
        <f t="shared" ref="V13:AE13" si="3">SUM(V14:V17)</f>
        <v>224199.9373639804</v>
      </c>
      <c r="W13" s="96">
        <f t="shared" si="3"/>
        <v>87453.716336456971</v>
      </c>
      <c r="X13" s="96">
        <f t="shared" si="3"/>
        <v>311653.65370043757</v>
      </c>
      <c r="Y13" s="96">
        <f t="shared" si="3"/>
        <v>120662.81628813532</v>
      </c>
      <c r="Z13" s="96">
        <f t="shared" si="3"/>
        <v>23282.016837477218</v>
      </c>
      <c r="AA13" s="96">
        <f t="shared" si="3"/>
        <v>80075.715060157789</v>
      </c>
      <c r="AB13" s="96">
        <f t="shared" si="3"/>
        <v>87633.105514667244</v>
      </c>
      <c r="AC13" s="96">
        <f t="shared" si="3"/>
        <v>0</v>
      </c>
      <c r="AD13" s="96">
        <f t="shared" si="3"/>
        <v>87633.105514667244</v>
      </c>
      <c r="AE13" s="74">
        <f t="shared" si="3"/>
        <v>0</v>
      </c>
      <c r="AF13" s="95" t="s">
        <v>248</v>
      </c>
    </row>
    <row r="14" spans="1:32" s="32" customFormat="1" ht="19.5" customHeight="1" x14ac:dyDescent="0.2">
      <c r="A14" s="22"/>
      <c r="B14" s="33" t="s">
        <v>59</v>
      </c>
      <c r="C14" s="34" t="s">
        <v>60</v>
      </c>
      <c r="D14" s="31"/>
      <c r="E14" s="96">
        <f t="shared" ref="E14:N14" si="4">+E15+E16</f>
        <v>155999.7550187649</v>
      </c>
      <c r="F14" s="96">
        <f t="shared" si="4"/>
        <v>1380.7584563116761</v>
      </c>
      <c r="G14" s="96">
        <f t="shared" si="4"/>
        <v>157380.51347507656</v>
      </c>
      <c r="H14" s="96">
        <f t="shared" si="4"/>
        <v>0.40515491025717298</v>
      </c>
      <c r="I14" s="96">
        <f t="shared" si="4"/>
        <v>0</v>
      </c>
      <c r="J14" s="96">
        <f t="shared" si="4"/>
        <v>1383.7386406232395</v>
      </c>
      <c r="K14" s="96">
        <f t="shared" si="4"/>
        <v>155996.36967954307</v>
      </c>
      <c r="L14" s="96">
        <f t="shared" si="4"/>
        <v>0</v>
      </c>
      <c r="M14" s="96">
        <f t="shared" si="4"/>
        <v>155996.36967954307</v>
      </c>
      <c r="N14" s="99">
        <f t="shared" si="4"/>
        <v>0</v>
      </c>
      <c r="O14" s="35" t="s">
        <v>225</v>
      </c>
      <c r="P14" s="89"/>
      <c r="Q14" s="89"/>
      <c r="R14" s="36"/>
      <c r="S14" s="41">
        <v>33</v>
      </c>
      <c r="T14" s="44" t="s">
        <v>61</v>
      </c>
      <c r="U14" s="39">
        <v>237285.45815031958</v>
      </c>
      <c r="V14" s="100">
        <v>165280.00298879572</v>
      </c>
      <c r="W14" s="100">
        <v>77100.112997705917</v>
      </c>
      <c r="X14" s="100">
        <f>Y14+Z14+AA14+AB14</f>
        <v>242380.1159865018</v>
      </c>
      <c r="Y14" s="100">
        <v>92661.435337154893</v>
      </c>
      <c r="Z14" s="100">
        <v>16415.485275587067</v>
      </c>
      <c r="AA14" s="100">
        <v>78755.183573319388</v>
      </c>
      <c r="AB14" s="100">
        <f>+AC14+AD14</f>
        <v>54548.01180044045</v>
      </c>
      <c r="AC14" s="100">
        <v>0</v>
      </c>
      <c r="AD14" s="100">
        <v>54548.01180044045</v>
      </c>
      <c r="AE14" s="40">
        <v>0</v>
      </c>
      <c r="AF14" s="43">
        <v>33</v>
      </c>
    </row>
    <row r="15" spans="1:32" s="41" customFormat="1" ht="19.5" customHeight="1" x14ac:dyDescent="0.2">
      <c r="A15" s="22"/>
      <c r="B15" s="37">
        <v>1</v>
      </c>
      <c r="C15" s="38" t="s">
        <v>35</v>
      </c>
      <c r="D15" s="31"/>
      <c r="E15" s="100">
        <v>152540.00534699735</v>
      </c>
      <c r="F15" s="100">
        <v>1350.348094296618</v>
      </c>
      <c r="G15" s="100">
        <f>H15+I15+J15+K15</f>
        <v>153890.35344129396</v>
      </c>
      <c r="H15" s="100">
        <v>0</v>
      </c>
      <c r="I15" s="100">
        <v>0</v>
      </c>
      <c r="J15" s="100">
        <v>1353.3282786081813</v>
      </c>
      <c r="K15" s="100">
        <f>+L15+M15</f>
        <v>152537.02516268578</v>
      </c>
      <c r="L15" s="100">
        <v>0</v>
      </c>
      <c r="M15" s="100">
        <v>152537.02516268578</v>
      </c>
      <c r="N15" s="101">
        <v>0</v>
      </c>
      <c r="O15" s="85">
        <v>1</v>
      </c>
      <c r="P15" s="90"/>
      <c r="Q15" s="90"/>
      <c r="R15" s="36"/>
      <c r="S15" s="41">
        <v>34</v>
      </c>
      <c r="T15" s="44" t="s">
        <v>62</v>
      </c>
      <c r="U15" s="39">
        <v>2242.7672381285438</v>
      </c>
      <c r="V15" s="100">
        <v>491.95720539181491</v>
      </c>
      <c r="W15" s="100">
        <v>3.8342387549943537</v>
      </c>
      <c r="X15" s="100">
        <f>Y15+Z15+AA15+AB15</f>
        <v>495.79144414680923</v>
      </c>
      <c r="Y15" s="100">
        <v>0</v>
      </c>
      <c r="Z15" s="100">
        <v>118.81012877300211</v>
      </c>
      <c r="AA15" s="100">
        <v>5.5713456604074532</v>
      </c>
      <c r="AB15" s="100">
        <f>+AC15+AD15</f>
        <v>371.40996971339968</v>
      </c>
      <c r="AC15" s="100">
        <v>0</v>
      </c>
      <c r="AD15" s="100">
        <v>371.40996971339968</v>
      </c>
      <c r="AE15" s="40">
        <v>0</v>
      </c>
      <c r="AF15" s="43">
        <v>34</v>
      </c>
    </row>
    <row r="16" spans="1:32" s="41" customFormat="1" ht="19.5" customHeight="1" x14ac:dyDescent="0.2">
      <c r="A16" s="36"/>
      <c r="B16" s="37">
        <v>2</v>
      </c>
      <c r="C16" s="38" t="s">
        <v>63</v>
      </c>
      <c r="D16" s="39"/>
      <c r="E16" s="100">
        <v>3459.7496717675417</v>
      </c>
      <c r="F16" s="100">
        <v>30.410362015058038</v>
      </c>
      <c r="G16" s="100">
        <f>H16+I16+J16+K16</f>
        <v>3490.1600337825989</v>
      </c>
      <c r="H16" s="100">
        <v>0.40515491025717298</v>
      </c>
      <c r="I16" s="100">
        <v>0</v>
      </c>
      <c r="J16" s="100">
        <v>30.410362015058038</v>
      </c>
      <c r="K16" s="100">
        <f>+L16+M16</f>
        <v>3459.3445168572839</v>
      </c>
      <c r="L16" s="100">
        <v>0</v>
      </c>
      <c r="M16" s="100">
        <v>3459.3445168572839</v>
      </c>
      <c r="N16" s="101">
        <v>0</v>
      </c>
      <c r="O16" s="85">
        <v>2</v>
      </c>
      <c r="P16" s="90"/>
      <c r="Q16" s="90"/>
      <c r="R16" s="36"/>
      <c r="S16" s="41">
        <v>35</v>
      </c>
      <c r="T16" s="44" t="s">
        <v>64</v>
      </c>
      <c r="U16" s="39">
        <v>25102.971065199996</v>
      </c>
      <c r="V16" s="100">
        <v>43381.071994808546</v>
      </c>
      <c r="W16" s="100">
        <v>9518.0571461977834</v>
      </c>
      <c r="X16" s="100">
        <f>Y16+Z16+AA16+AB16</f>
        <v>52899.12914100635</v>
      </c>
      <c r="Y16" s="100">
        <v>27948.812627611849</v>
      </c>
      <c r="Z16" s="100">
        <v>4340.4805621223586</v>
      </c>
      <c r="AA16" s="100">
        <v>3.1563433303841006</v>
      </c>
      <c r="AB16" s="100">
        <f>+AC16+AD16</f>
        <v>20606.679607941758</v>
      </c>
      <c r="AC16" s="100">
        <v>0</v>
      </c>
      <c r="AD16" s="100">
        <v>20606.679607941758</v>
      </c>
      <c r="AE16" s="40">
        <v>0</v>
      </c>
      <c r="AF16" s="43">
        <v>35</v>
      </c>
    </row>
    <row r="17" spans="1:32" s="41" customFormat="1" ht="19.5" customHeight="1" x14ac:dyDescent="0.2">
      <c r="A17" s="22"/>
      <c r="B17" s="33" t="s">
        <v>65</v>
      </c>
      <c r="C17" s="34" t="s">
        <v>66</v>
      </c>
      <c r="D17" s="31"/>
      <c r="E17" s="96">
        <f t="shared" ref="E17:N17" si="5">+E18+E19</f>
        <v>9100.5390530096938</v>
      </c>
      <c r="F17" s="96">
        <f t="shared" si="5"/>
        <v>48.308844357175289</v>
      </c>
      <c r="G17" s="96">
        <f t="shared" si="5"/>
        <v>9148.8478973668698</v>
      </c>
      <c r="H17" s="96">
        <f t="shared" si="5"/>
        <v>0</v>
      </c>
      <c r="I17" s="96">
        <f t="shared" si="5"/>
        <v>0</v>
      </c>
      <c r="J17" s="96">
        <f t="shared" si="5"/>
        <v>48.350584240551221</v>
      </c>
      <c r="K17" s="96">
        <f t="shared" si="5"/>
        <v>9100.4973131263177</v>
      </c>
      <c r="L17" s="96">
        <f t="shared" si="5"/>
        <v>0</v>
      </c>
      <c r="M17" s="96">
        <f t="shared" si="5"/>
        <v>9100.4973131263177</v>
      </c>
      <c r="N17" s="99">
        <f t="shared" si="5"/>
        <v>0</v>
      </c>
      <c r="O17" s="35" t="s">
        <v>226</v>
      </c>
      <c r="P17" s="89"/>
      <c r="Q17" s="89"/>
      <c r="R17" s="22"/>
      <c r="S17" s="41">
        <v>36</v>
      </c>
      <c r="T17" s="44" t="s">
        <v>67</v>
      </c>
      <c r="U17" s="39">
        <v>26238.045639037809</v>
      </c>
      <c r="V17" s="100">
        <v>15046.90517498432</v>
      </c>
      <c r="W17" s="100">
        <v>831.71195379827964</v>
      </c>
      <c r="X17" s="100">
        <f>Y17+Z17+AA17+AB17</f>
        <v>15878.617128782607</v>
      </c>
      <c r="Y17" s="100">
        <v>52.568323368568429</v>
      </c>
      <c r="Z17" s="100">
        <v>2407.2408709947936</v>
      </c>
      <c r="AA17" s="100">
        <v>1311.803797847612</v>
      </c>
      <c r="AB17" s="100">
        <f>+AC17+AD17</f>
        <v>12107.004136571633</v>
      </c>
      <c r="AC17" s="100">
        <v>0</v>
      </c>
      <c r="AD17" s="100">
        <v>12107.004136571633</v>
      </c>
      <c r="AE17" s="40">
        <v>0</v>
      </c>
      <c r="AF17" s="43">
        <v>36</v>
      </c>
    </row>
    <row r="18" spans="1:32" s="32" customFormat="1" ht="19.5" customHeight="1" x14ac:dyDescent="0.2">
      <c r="A18" s="36"/>
      <c r="B18" s="37">
        <v>3</v>
      </c>
      <c r="C18" s="38" t="s">
        <v>68</v>
      </c>
      <c r="D18" s="39"/>
      <c r="E18" s="100">
        <v>6318.5860994501745</v>
      </c>
      <c r="F18" s="100">
        <v>23.108671156315417</v>
      </c>
      <c r="G18" s="100">
        <f>H18+I18+J18+K18</f>
        <v>6341.6947706064902</v>
      </c>
      <c r="H18" s="100">
        <v>0</v>
      </c>
      <c r="I18" s="100">
        <v>0</v>
      </c>
      <c r="J18" s="100">
        <v>23.108671156315417</v>
      </c>
      <c r="K18" s="100">
        <f>+L18+M18</f>
        <v>6318.5860994501745</v>
      </c>
      <c r="L18" s="100">
        <v>0</v>
      </c>
      <c r="M18" s="100">
        <v>6318.5860994501745</v>
      </c>
      <c r="N18" s="101">
        <v>0</v>
      </c>
      <c r="O18" s="85">
        <v>3</v>
      </c>
      <c r="P18" s="90"/>
      <c r="Q18" s="90"/>
      <c r="R18" s="36"/>
      <c r="S18" s="33" t="s">
        <v>69</v>
      </c>
      <c r="T18" s="34" t="s">
        <v>70</v>
      </c>
      <c r="U18" s="31"/>
      <c r="V18" s="96">
        <f t="shared" ref="V18:AE18" si="6">SUM(V19:V23)</f>
        <v>5034.7953175477633</v>
      </c>
      <c r="W18" s="96">
        <f t="shared" si="6"/>
        <v>438.71237336693179</v>
      </c>
      <c r="X18" s="96">
        <f t="shared" si="6"/>
        <v>5473.5076909146965</v>
      </c>
      <c r="Y18" s="96">
        <f t="shared" si="6"/>
        <v>0</v>
      </c>
      <c r="Z18" s="96">
        <f t="shared" si="6"/>
        <v>575.7491022990738</v>
      </c>
      <c r="AA18" s="96">
        <f t="shared" si="6"/>
        <v>675.09697134744818</v>
      </c>
      <c r="AB18" s="96">
        <f t="shared" si="6"/>
        <v>4222.6616172681743</v>
      </c>
      <c r="AC18" s="96">
        <f t="shared" si="6"/>
        <v>0</v>
      </c>
      <c r="AD18" s="96">
        <f t="shared" si="6"/>
        <v>4222.6616172681743</v>
      </c>
      <c r="AE18" s="74">
        <f t="shared" si="6"/>
        <v>0</v>
      </c>
      <c r="AF18" s="95" t="s">
        <v>249</v>
      </c>
    </row>
    <row r="19" spans="1:32" s="41" customFormat="1" ht="19.5" customHeight="1" x14ac:dyDescent="0.2">
      <c r="A19" s="36"/>
      <c r="B19" s="37">
        <v>4</v>
      </c>
      <c r="C19" s="38" t="s">
        <v>71</v>
      </c>
      <c r="D19" s="39"/>
      <c r="E19" s="100">
        <v>2781.9529535595198</v>
      </c>
      <c r="F19" s="100">
        <v>25.200173200859869</v>
      </c>
      <c r="G19" s="100">
        <f>H19+I19+J19+K19</f>
        <v>2807.1531267603796</v>
      </c>
      <c r="H19" s="100">
        <v>0</v>
      </c>
      <c r="I19" s="100">
        <v>0</v>
      </c>
      <c r="J19" s="100">
        <v>25.241913084235804</v>
      </c>
      <c r="K19" s="100">
        <f>+L19+M19</f>
        <v>2781.9112136761437</v>
      </c>
      <c r="L19" s="100">
        <v>0</v>
      </c>
      <c r="M19" s="100">
        <v>2781.9112136761437</v>
      </c>
      <c r="N19" s="101">
        <v>0</v>
      </c>
      <c r="O19" s="85">
        <v>4</v>
      </c>
      <c r="P19" s="90"/>
      <c r="Q19" s="90"/>
      <c r="R19" s="36"/>
      <c r="S19" s="41">
        <v>37</v>
      </c>
      <c r="T19" s="44" t="s">
        <v>72</v>
      </c>
      <c r="U19" s="39">
        <v>5006.800576145215</v>
      </c>
      <c r="V19" s="100">
        <v>1242.8369877864245</v>
      </c>
      <c r="W19" s="100">
        <v>51.164966785909002</v>
      </c>
      <c r="X19" s="100">
        <f>Y19+Z19+AA19+AB19</f>
        <v>1294.0019545723344</v>
      </c>
      <c r="Y19" s="100">
        <v>0</v>
      </c>
      <c r="Z19" s="100">
        <v>64.282773074834751</v>
      </c>
      <c r="AA19" s="100">
        <v>242.15826223843771</v>
      </c>
      <c r="AB19" s="100">
        <f>+AC19+AD19</f>
        <v>987.56091925906185</v>
      </c>
      <c r="AC19" s="100">
        <v>0</v>
      </c>
      <c r="AD19" s="100">
        <v>987.56091925906185</v>
      </c>
      <c r="AE19" s="40">
        <v>0</v>
      </c>
      <c r="AF19" s="43">
        <v>37</v>
      </c>
    </row>
    <row r="20" spans="1:32" s="32" customFormat="1" ht="19.5" customHeight="1" x14ac:dyDescent="0.2">
      <c r="A20" s="22"/>
      <c r="B20" s="33" t="s">
        <v>73</v>
      </c>
      <c r="C20" s="34" t="s">
        <v>74</v>
      </c>
      <c r="D20" s="31"/>
      <c r="E20" s="96">
        <f t="shared" ref="E20:N20" si="7">+E21</f>
        <v>11297.1238234666</v>
      </c>
      <c r="F20" s="96">
        <f t="shared" si="7"/>
        <v>82.308777492927575</v>
      </c>
      <c r="G20" s="96">
        <f t="shared" si="7"/>
        <v>11379.43260095953</v>
      </c>
      <c r="H20" s="96">
        <f t="shared" si="7"/>
        <v>170.26015116936298</v>
      </c>
      <c r="I20" s="96">
        <f t="shared" si="7"/>
        <v>289.17687188406302</v>
      </c>
      <c r="J20" s="96">
        <f t="shared" si="7"/>
        <v>419.21240209786743</v>
      </c>
      <c r="K20" s="96">
        <f t="shared" si="7"/>
        <v>10500.783175808236</v>
      </c>
      <c r="L20" s="96">
        <f t="shared" si="7"/>
        <v>1.8863801041020554</v>
      </c>
      <c r="M20" s="96">
        <f t="shared" si="7"/>
        <v>10498.896795704133</v>
      </c>
      <c r="N20" s="99">
        <f t="shared" si="7"/>
        <v>0</v>
      </c>
      <c r="O20" s="35" t="s">
        <v>227</v>
      </c>
      <c r="P20" s="89"/>
      <c r="Q20" s="89"/>
      <c r="R20" s="36"/>
      <c r="S20" s="41">
        <v>38</v>
      </c>
      <c r="T20" s="44" t="s">
        <v>75</v>
      </c>
      <c r="U20" s="39">
        <v>1913.195406238598</v>
      </c>
      <c r="V20" s="100">
        <v>862.36861034160142</v>
      </c>
      <c r="W20" s="100">
        <v>69.86399278289575</v>
      </c>
      <c r="X20" s="100">
        <f>Y20+Z20+AA20+AB20</f>
        <v>932.23260312449725</v>
      </c>
      <c r="Y20" s="100">
        <v>0</v>
      </c>
      <c r="Z20" s="100">
        <v>334.58532571642138</v>
      </c>
      <c r="AA20" s="100">
        <v>77.563171562654318</v>
      </c>
      <c r="AB20" s="100">
        <f>+AC20+AD20</f>
        <v>520.0841058454215</v>
      </c>
      <c r="AC20" s="100">
        <v>0</v>
      </c>
      <c r="AD20" s="100">
        <v>520.0841058454215</v>
      </c>
      <c r="AE20" s="40">
        <v>0</v>
      </c>
      <c r="AF20" s="43">
        <v>38</v>
      </c>
    </row>
    <row r="21" spans="1:32" s="41" customFormat="1" ht="19.5" customHeight="1" x14ac:dyDescent="0.2">
      <c r="A21" s="36"/>
      <c r="B21" s="37">
        <v>5</v>
      </c>
      <c r="C21" s="38" t="s">
        <v>74</v>
      </c>
      <c r="D21" s="39"/>
      <c r="E21" s="100">
        <v>11297.1238234666</v>
      </c>
      <c r="F21" s="100">
        <v>82.308777492927575</v>
      </c>
      <c r="G21" s="100">
        <f>H21+I21+J21+K21</f>
        <v>11379.43260095953</v>
      </c>
      <c r="H21" s="100">
        <v>170.26015116936298</v>
      </c>
      <c r="I21" s="100">
        <v>289.17687188406302</v>
      </c>
      <c r="J21" s="100">
        <v>419.21240209786743</v>
      </c>
      <c r="K21" s="100">
        <f>+L21+M21</f>
        <v>10500.783175808236</v>
      </c>
      <c r="L21" s="100">
        <v>1.8863801041020554</v>
      </c>
      <c r="M21" s="100">
        <v>10498.896795704133</v>
      </c>
      <c r="N21" s="101">
        <v>0</v>
      </c>
      <c r="O21" s="85">
        <v>5</v>
      </c>
      <c r="P21" s="90"/>
      <c r="Q21" s="90"/>
      <c r="R21" s="36"/>
      <c r="S21" s="41">
        <v>39</v>
      </c>
      <c r="T21" s="44" t="s">
        <v>76</v>
      </c>
      <c r="U21" s="39">
        <v>5561.1546860154413</v>
      </c>
      <c r="V21" s="100">
        <v>1637.2192470961991</v>
      </c>
      <c r="W21" s="100">
        <v>200.48350380685307</v>
      </c>
      <c r="X21" s="100">
        <f>Y21+Z21+AA21+AB21</f>
        <v>1837.7027509030518</v>
      </c>
      <c r="Y21" s="100">
        <v>0</v>
      </c>
      <c r="Z21" s="100">
        <v>168.30119223917501</v>
      </c>
      <c r="AA21" s="100">
        <v>229.77291855126001</v>
      </c>
      <c r="AB21" s="100">
        <f>+AC21+AD21</f>
        <v>1439.6286401126167</v>
      </c>
      <c r="AC21" s="100">
        <v>0</v>
      </c>
      <c r="AD21" s="100">
        <v>1439.6286401126167</v>
      </c>
      <c r="AE21" s="40">
        <v>0</v>
      </c>
      <c r="AF21" s="43">
        <v>39</v>
      </c>
    </row>
    <row r="22" spans="1:32" s="41" customFormat="1" ht="19.5" customHeight="1" x14ac:dyDescent="0.2">
      <c r="A22" s="22"/>
      <c r="B22" s="33" t="s">
        <v>77</v>
      </c>
      <c r="C22" s="34" t="s">
        <v>78</v>
      </c>
      <c r="D22" s="31"/>
      <c r="E22" s="96">
        <f t="shared" ref="E22:N22" si="8">SUM(E23:E25)</f>
        <v>172981.27215287648</v>
      </c>
      <c r="F22" s="96">
        <f t="shared" si="8"/>
        <v>13090.300281731717</v>
      </c>
      <c r="G22" s="96">
        <f t="shared" si="8"/>
        <v>114480.35354697684</v>
      </c>
      <c r="H22" s="96">
        <f t="shared" si="8"/>
        <v>23052.909966258951</v>
      </c>
      <c r="I22" s="96">
        <f t="shared" si="8"/>
        <v>31.5751946559446</v>
      </c>
      <c r="J22" s="96">
        <f t="shared" si="8"/>
        <v>11505.781498641467</v>
      </c>
      <c r="K22" s="96">
        <f t="shared" si="8"/>
        <v>79890.086887420475</v>
      </c>
      <c r="L22" s="96">
        <f t="shared" si="8"/>
        <v>806.79583007233884</v>
      </c>
      <c r="M22" s="96">
        <f t="shared" si="8"/>
        <v>79083.291057348135</v>
      </c>
      <c r="N22" s="99">
        <f t="shared" si="8"/>
        <v>71623.204717760149</v>
      </c>
      <c r="O22" s="35" t="s">
        <v>228</v>
      </c>
      <c r="P22" s="89"/>
      <c r="Q22" s="89"/>
      <c r="R22" s="36"/>
      <c r="S22" s="41">
        <v>40</v>
      </c>
      <c r="T22" s="44" t="s">
        <v>48</v>
      </c>
      <c r="U22" s="39">
        <v>146.02952493569217</v>
      </c>
      <c r="V22" s="100">
        <v>302.07639552776675</v>
      </c>
      <c r="W22" s="100">
        <v>61.00415130120399</v>
      </c>
      <c r="X22" s="100">
        <f>Y22+Z22+AA22+AB22</f>
        <v>363.0805468289708</v>
      </c>
      <c r="Y22" s="100">
        <v>0</v>
      </c>
      <c r="Z22" s="100">
        <v>0</v>
      </c>
      <c r="AA22" s="100">
        <v>67.044915341394571</v>
      </c>
      <c r="AB22" s="100">
        <f>+AC22+AD22</f>
        <v>296.03563148757621</v>
      </c>
      <c r="AC22" s="100">
        <v>0</v>
      </c>
      <c r="AD22" s="100">
        <v>296.03563148757621</v>
      </c>
      <c r="AE22" s="40">
        <v>0</v>
      </c>
      <c r="AF22" s="43">
        <v>40</v>
      </c>
    </row>
    <row r="23" spans="1:32" s="41" customFormat="1" ht="19.5" customHeight="1" x14ac:dyDescent="0.2">
      <c r="A23" s="36"/>
      <c r="B23" s="37">
        <v>6</v>
      </c>
      <c r="C23" s="38" t="s">
        <v>79</v>
      </c>
      <c r="D23" s="39"/>
      <c r="E23" s="100">
        <v>48789.984985203526</v>
      </c>
      <c r="F23" s="100">
        <v>6427.8464616472284</v>
      </c>
      <c r="G23" s="100">
        <f>H23+I23+J23+K23</f>
        <v>55217.83144685076</v>
      </c>
      <c r="H23" s="100">
        <v>0</v>
      </c>
      <c r="I23" s="100">
        <v>31.5751946559446</v>
      </c>
      <c r="J23" s="100">
        <v>6431.3000061902721</v>
      </c>
      <c r="K23" s="100">
        <f>+L23+M23</f>
        <v>48754.956246004542</v>
      </c>
      <c r="L23" s="100">
        <v>806.66861348379712</v>
      </c>
      <c r="M23" s="100">
        <v>47948.287632520747</v>
      </c>
      <c r="N23" s="101">
        <v>0</v>
      </c>
      <c r="O23" s="85">
        <v>6</v>
      </c>
      <c r="P23" s="90"/>
      <c r="Q23" s="90"/>
      <c r="R23" s="36"/>
      <c r="S23" s="41">
        <v>41</v>
      </c>
      <c r="T23" s="38" t="s">
        <v>80</v>
      </c>
      <c r="U23" s="39">
        <v>3065.6919274423399</v>
      </c>
      <c r="V23" s="100">
        <v>990.29407679577162</v>
      </c>
      <c r="W23" s="100">
        <v>56.195758690069979</v>
      </c>
      <c r="X23" s="100">
        <f>Y23+Z23+AA23+AB23</f>
        <v>1046.4898354858421</v>
      </c>
      <c r="Y23" s="100">
        <v>0</v>
      </c>
      <c r="Z23" s="100">
        <v>8.5798112686426791</v>
      </c>
      <c r="AA23" s="100">
        <v>58.557703653701552</v>
      </c>
      <c r="AB23" s="100">
        <f>+AC23+AD23</f>
        <v>979.35232056349787</v>
      </c>
      <c r="AC23" s="100">
        <v>0</v>
      </c>
      <c r="AD23" s="100">
        <v>979.35232056349787</v>
      </c>
      <c r="AE23" s="40">
        <v>0</v>
      </c>
      <c r="AF23" s="43">
        <v>41</v>
      </c>
    </row>
    <row r="24" spans="1:32" s="32" customFormat="1" ht="19.5" customHeight="1" x14ac:dyDescent="0.2">
      <c r="A24" s="36"/>
      <c r="B24" s="37">
        <v>7</v>
      </c>
      <c r="C24" s="38" t="s">
        <v>81</v>
      </c>
      <c r="D24" s="39"/>
      <c r="E24" s="100">
        <v>15533.94215053765</v>
      </c>
      <c r="F24" s="100">
        <v>2300.8470747925244</v>
      </c>
      <c r="G24" s="100">
        <f>H24+I24+J24+K24</f>
        <v>17834.789225330176</v>
      </c>
      <c r="H24" s="100">
        <v>0</v>
      </c>
      <c r="I24" s="100">
        <v>0</v>
      </c>
      <c r="J24" s="100">
        <v>2300.8493592442696</v>
      </c>
      <c r="K24" s="100">
        <f>+L24+M24</f>
        <v>15533.939866085906</v>
      </c>
      <c r="L24" s="100">
        <v>0.12721658854171208</v>
      </c>
      <c r="M24" s="100">
        <v>15533.812649497364</v>
      </c>
      <c r="N24" s="101">
        <v>0</v>
      </c>
      <c r="O24" s="85">
        <v>7</v>
      </c>
      <c r="P24" s="90"/>
      <c r="Q24" s="90"/>
      <c r="R24" s="36"/>
      <c r="S24" s="33" t="s">
        <v>82</v>
      </c>
      <c r="T24" s="34" t="s">
        <v>159</v>
      </c>
      <c r="U24" s="31"/>
      <c r="V24" s="96">
        <f t="shared" ref="V24:AE24" si="9">SUM(V25:V32)</f>
        <v>35034.892828937285</v>
      </c>
      <c r="W24" s="96">
        <f t="shared" si="9"/>
        <v>4825.8211771027491</v>
      </c>
      <c r="X24" s="96">
        <f t="shared" si="9"/>
        <v>39831.04645015276</v>
      </c>
      <c r="Y24" s="96">
        <f t="shared" si="9"/>
        <v>160.60200725008397</v>
      </c>
      <c r="Z24" s="96">
        <f t="shared" si="9"/>
        <v>756.28956175661949</v>
      </c>
      <c r="AA24" s="96">
        <f t="shared" si="9"/>
        <v>4916.3647467584169</v>
      </c>
      <c r="AB24" s="96">
        <f t="shared" si="9"/>
        <v>33997.790134387644</v>
      </c>
      <c r="AC24" s="96">
        <f t="shared" si="9"/>
        <v>0</v>
      </c>
      <c r="AD24" s="96">
        <f t="shared" si="9"/>
        <v>33997.790134387644</v>
      </c>
      <c r="AE24" s="74">
        <f t="shared" si="9"/>
        <v>28.920332397473729</v>
      </c>
      <c r="AF24" s="95" t="s">
        <v>250</v>
      </c>
    </row>
    <row r="25" spans="1:32" s="32" customFormat="1" ht="19.5" customHeight="1" x14ac:dyDescent="0.2">
      <c r="A25" s="36"/>
      <c r="B25" s="37">
        <v>8</v>
      </c>
      <c r="C25" s="38" t="s">
        <v>84</v>
      </c>
      <c r="D25" s="39"/>
      <c r="E25" s="100">
        <v>108657.34501713532</v>
      </c>
      <c r="F25" s="100">
        <v>4361.6067452919642</v>
      </c>
      <c r="G25" s="100">
        <f>H25+I25+J25+K25</f>
        <v>41427.732874795911</v>
      </c>
      <c r="H25" s="100">
        <v>23052.909966258951</v>
      </c>
      <c r="I25" s="100">
        <v>0</v>
      </c>
      <c r="J25" s="100">
        <v>2773.6321332069247</v>
      </c>
      <c r="K25" s="100">
        <f>+L25+M25</f>
        <v>15601.190775330033</v>
      </c>
      <c r="L25" s="100">
        <v>0</v>
      </c>
      <c r="M25" s="100">
        <v>15601.190775330033</v>
      </c>
      <c r="N25" s="101">
        <v>71623.204717760149</v>
      </c>
      <c r="O25" s="85">
        <v>8</v>
      </c>
      <c r="P25" s="90"/>
      <c r="Q25" s="90"/>
      <c r="R25" s="22"/>
      <c r="S25" s="41">
        <v>42</v>
      </c>
      <c r="T25" s="38" t="s">
        <v>85</v>
      </c>
      <c r="U25" s="39">
        <v>23589.670588100013</v>
      </c>
      <c r="V25" s="100">
        <v>134.39867041122605</v>
      </c>
      <c r="W25" s="100">
        <v>4.3001370000000003</v>
      </c>
      <c r="X25" s="100">
        <f t="shared" ref="X25:X32" si="10">Y25+Z25+AA25+AB25</f>
        <v>138.69880741122606</v>
      </c>
      <c r="Y25" s="100">
        <v>0</v>
      </c>
      <c r="Z25" s="100">
        <v>0</v>
      </c>
      <c r="AA25" s="100">
        <v>4.3244143811023745</v>
      </c>
      <c r="AB25" s="100">
        <f t="shared" ref="AB25:AB32" si="11">+AC25+AD25</f>
        <v>134.37439303012368</v>
      </c>
      <c r="AC25" s="100">
        <v>0</v>
      </c>
      <c r="AD25" s="100">
        <v>134.37439303012368</v>
      </c>
      <c r="AE25" s="40">
        <v>0</v>
      </c>
      <c r="AF25" s="43">
        <v>42</v>
      </c>
    </row>
    <row r="26" spans="1:32" s="41" customFormat="1" ht="19.5" customHeight="1" x14ac:dyDescent="0.2">
      <c r="A26" s="22"/>
      <c r="B26" s="33" t="s">
        <v>86</v>
      </c>
      <c r="C26" s="34" t="s">
        <v>87</v>
      </c>
      <c r="D26" s="31"/>
      <c r="E26" s="96">
        <f t="shared" ref="E26:N26" si="12">+E28+E30+E32+E34+E36+E38+E40+E42+E44+E46+E48+E50+E52+E54+E56+E58+E60+E62+E64+E66+E68+E70+E72+E74</f>
        <v>5558716.5419081412</v>
      </c>
      <c r="F26" s="96">
        <f t="shared" si="12"/>
        <v>1627248.83906026</v>
      </c>
      <c r="G26" s="96">
        <f t="shared" si="12"/>
        <v>6906240.9220382115</v>
      </c>
      <c r="H26" s="96">
        <f t="shared" si="12"/>
        <v>1320950.6862960083</v>
      </c>
      <c r="I26" s="96">
        <f t="shared" si="12"/>
        <v>206609.47591454582</v>
      </c>
      <c r="J26" s="96">
        <f t="shared" si="12"/>
        <v>250658.7964304031</v>
      </c>
      <c r="K26" s="96">
        <f t="shared" si="12"/>
        <v>5128021.9633972533</v>
      </c>
      <c r="L26" s="96">
        <f t="shared" si="12"/>
        <v>2600616.4270909941</v>
      </c>
      <c r="M26" s="96">
        <f t="shared" si="12"/>
        <v>2527405.5363062592</v>
      </c>
      <c r="N26" s="99">
        <f t="shared" si="12"/>
        <v>528429.13654799503</v>
      </c>
      <c r="O26" s="35" t="s">
        <v>229</v>
      </c>
      <c r="P26" s="89"/>
      <c r="Q26" s="89"/>
      <c r="R26" s="36"/>
      <c r="S26" s="41">
        <v>43</v>
      </c>
      <c r="T26" s="38" t="s">
        <v>88</v>
      </c>
      <c r="U26" s="39">
        <v>6907.3911483088577</v>
      </c>
      <c r="V26" s="100">
        <v>1030.1744580861691</v>
      </c>
      <c r="W26" s="100">
        <v>74.765556846349028</v>
      </c>
      <c r="X26" s="100">
        <f t="shared" si="10"/>
        <v>1104.9400149325181</v>
      </c>
      <c r="Y26" s="100">
        <v>0</v>
      </c>
      <c r="Z26" s="100">
        <v>0</v>
      </c>
      <c r="AA26" s="100">
        <v>74.843956275430429</v>
      </c>
      <c r="AB26" s="100">
        <f t="shared" si="11"/>
        <v>1030.0960586570877</v>
      </c>
      <c r="AC26" s="100">
        <v>0</v>
      </c>
      <c r="AD26" s="100">
        <v>1030.0960586570877</v>
      </c>
      <c r="AE26" s="40">
        <v>0</v>
      </c>
      <c r="AF26" s="43">
        <v>43</v>
      </c>
    </row>
    <row r="27" spans="1:32" s="41" customFormat="1" ht="19.5" customHeight="1" x14ac:dyDescent="0.2">
      <c r="A27" s="22"/>
      <c r="B27" s="92"/>
      <c r="C27" s="34" t="s">
        <v>214</v>
      </c>
      <c r="D27" s="31"/>
      <c r="E27" s="96">
        <f t="shared" ref="E27:N27" si="13">E26-(E29+E31+E33+E35+E37+E39+E41+E43+E45+E47+E49+E51+E53+E55+E57+E59+E61+E63+E65+E67+E69+E71+E73+E75)</f>
        <v>43866.056591778994</v>
      </c>
      <c r="F27" s="96">
        <f t="shared" si="13"/>
        <v>3433.5397784407251</v>
      </c>
      <c r="G27" s="96">
        <f t="shared" si="13"/>
        <v>47299.596370221116</v>
      </c>
      <c r="H27" s="96">
        <f t="shared" si="13"/>
        <v>555.76476168842055</v>
      </c>
      <c r="I27" s="96">
        <f t="shared" si="13"/>
        <v>10.799017897574231</v>
      </c>
      <c r="J27" s="96">
        <f t="shared" si="13"/>
        <v>3440.7032213106868</v>
      </c>
      <c r="K27" s="96">
        <f t="shared" si="13"/>
        <v>43292.329369324259</v>
      </c>
      <c r="L27" s="96">
        <f t="shared" si="13"/>
        <v>4.5148870912380517</v>
      </c>
      <c r="M27" s="96">
        <f t="shared" si="13"/>
        <v>43287.81448223209</v>
      </c>
      <c r="N27" s="99">
        <f t="shared" si="13"/>
        <v>0</v>
      </c>
      <c r="O27" s="35"/>
      <c r="P27" s="89"/>
      <c r="Q27" s="89"/>
      <c r="R27" s="36"/>
      <c r="S27" s="41">
        <v>44</v>
      </c>
      <c r="T27" s="38" t="s">
        <v>89</v>
      </c>
      <c r="U27" s="39">
        <v>27126.039373782605</v>
      </c>
      <c r="V27" s="100">
        <v>11123.349493908892</v>
      </c>
      <c r="W27" s="100">
        <v>2523.0163030631265</v>
      </c>
      <c r="X27" s="100">
        <f t="shared" si="10"/>
        <v>13617.240469117231</v>
      </c>
      <c r="Y27" s="100">
        <v>53.842283268853777</v>
      </c>
      <c r="Z27" s="100">
        <v>0</v>
      </c>
      <c r="AA27" s="100">
        <v>2526.2555456899995</v>
      </c>
      <c r="AB27" s="100">
        <f t="shared" si="11"/>
        <v>11037.142640158378</v>
      </c>
      <c r="AC27" s="100">
        <v>0</v>
      </c>
      <c r="AD27" s="100">
        <v>11037.142640158378</v>
      </c>
      <c r="AE27" s="40">
        <v>28.920332397473729</v>
      </c>
      <c r="AF27" s="43">
        <v>44</v>
      </c>
    </row>
    <row r="28" spans="1:32" s="41" customFormat="1" ht="19.5" customHeight="1" x14ac:dyDescent="0.2">
      <c r="A28" s="36"/>
      <c r="B28" s="37">
        <v>9</v>
      </c>
      <c r="C28" s="38" t="s">
        <v>90</v>
      </c>
      <c r="D28" s="39"/>
      <c r="E28" s="100">
        <v>140242.35275282213</v>
      </c>
      <c r="F28" s="100">
        <v>2149.6516849333298</v>
      </c>
      <c r="G28" s="100">
        <f t="shared" ref="G28:G75" si="14">H28+I28+J28+K28</f>
        <v>142392.04848293849</v>
      </c>
      <c r="H28" s="100">
        <v>70758.924627198678</v>
      </c>
      <c r="I28" s="100">
        <v>4065.846188280957</v>
      </c>
      <c r="J28" s="100">
        <v>2442.7701994656613</v>
      </c>
      <c r="K28" s="100">
        <f t="shared" ref="K28:K75" si="15">+L28+M28</f>
        <v>65124.5074679932</v>
      </c>
      <c r="L28" s="100">
        <v>0.28262054422427801</v>
      </c>
      <c r="M28" s="100">
        <v>65124.224847448975</v>
      </c>
      <c r="N28" s="101">
        <v>0</v>
      </c>
      <c r="O28" s="85">
        <v>9</v>
      </c>
      <c r="P28" s="90"/>
      <c r="Q28" s="90"/>
      <c r="R28" s="36"/>
      <c r="S28" s="41">
        <v>45</v>
      </c>
      <c r="T28" s="38" t="s">
        <v>91</v>
      </c>
      <c r="U28" s="39">
        <v>551.62516127915637</v>
      </c>
      <c r="V28" s="100">
        <v>5474.1732396253146</v>
      </c>
      <c r="W28" s="100">
        <v>144.61873257788861</v>
      </c>
      <c r="X28" s="100">
        <f t="shared" si="10"/>
        <v>5618.7919722032038</v>
      </c>
      <c r="Y28" s="100">
        <v>0</v>
      </c>
      <c r="Z28" s="100">
        <v>0</v>
      </c>
      <c r="AA28" s="100">
        <v>201.77884868915936</v>
      </c>
      <c r="AB28" s="100">
        <f t="shared" si="11"/>
        <v>5417.0131235140443</v>
      </c>
      <c r="AC28" s="100">
        <v>0</v>
      </c>
      <c r="AD28" s="100">
        <v>5417.0131235140443</v>
      </c>
      <c r="AE28" s="40">
        <v>0</v>
      </c>
      <c r="AF28" s="43">
        <v>45</v>
      </c>
    </row>
    <row r="29" spans="1:32" s="41" customFormat="1" ht="19.5" customHeight="1" x14ac:dyDescent="0.2">
      <c r="A29" s="36"/>
      <c r="B29" s="42"/>
      <c r="C29" s="38" t="s">
        <v>215</v>
      </c>
      <c r="D29" s="39"/>
      <c r="E29" s="100">
        <v>133828.79260689323</v>
      </c>
      <c r="F29" s="100">
        <v>1861.9938633024954</v>
      </c>
      <c r="G29" s="100">
        <f t="shared" si="14"/>
        <v>135690.83051537871</v>
      </c>
      <c r="H29" s="100">
        <v>70619.652240516167</v>
      </c>
      <c r="I29" s="100">
        <v>4065.846188280957</v>
      </c>
      <c r="J29" s="100">
        <v>2153.9282292658331</v>
      </c>
      <c r="K29" s="100">
        <f t="shared" si="15"/>
        <v>58851.403857315752</v>
      </c>
      <c r="L29" s="100">
        <v>0.28262054422427801</v>
      </c>
      <c r="M29" s="100">
        <v>58851.121236771527</v>
      </c>
      <c r="N29" s="101">
        <v>0</v>
      </c>
      <c r="O29" s="85"/>
      <c r="P29" s="90"/>
      <c r="Q29" s="90"/>
      <c r="R29" s="36"/>
      <c r="S29" s="41">
        <v>46</v>
      </c>
      <c r="T29" s="38" t="s">
        <v>92</v>
      </c>
      <c r="U29" s="39">
        <v>716.14759345167965</v>
      </c>
      <c r="V29" s="100">
        <v>475.51528555289622</v>
      </c>
      <c r="W29" s="100">
        <v>0.43593352355769227</v>
      </c>
      <c r="X29" s="100">
        <f t="shared" si="10"/>
        <v>475.95121907645392</v>
      </c>
      <c r="Y29" s="100">
        <v>0</v>
      </c>
      <c r="Z29" s="100">
        <v>85.220652291476</v>
      </c>
      <c r="AA29" s="100">
        <v>0.43593352355769227</v>
      </c>
      <c r="AB29" s="100">
        <f t="shared" si="11"/>
        <v>390.29463326142024</v>
      </c>
      <c r="AC29" s="100">
        <v>0</v>
      </c>
      <c r="AD29" s="100">
        <v>390.29463326142024</v>
      </c>
      <c r="AE29" s="40">
        <v>0</v>
      </c>
      <c r="AF29" s="43">
        <v>46</v>
      </c>
    </row>
    <row r="30" spans="1:32" s="41" customFormat="1" ht="19.5" customHeight="1" x14ac:dyDescent="0.2">
      <c r="A30" s="36"/>
      <c r="B30" s="42">
        <v>10</v>
      </c>
      <c r="C30" s="38" t="s">
        <v>6</v>
      </c>
      <c r="D30" s="39"/>
      <c r="E30" s="100">
        <v>47019.026087752856</v>
      </c>
      <c r="F30" s="100">
        <v>388.59106499899138</v>
      </c>
      <c r="G30" s="100">
        <f t="shared" si="14"/>
        <v>47408.071636965549</v>
      </c>
      <c r="H30" s="100">
        <v>27666.942572433447</v>
      </c>
      <c r="I30" s="100">
        <v>5903.0896844681756</v>
      </c>
      <c r="J30" s="100">
        <v>444.68598762432862</v>
      </c>
      <c r="K30" s="100">
        <f t="shared" si="15"/>
        <v>13393.353392439603</v>
      </c>
      <c r="L30" s="100">
        <v>5.7619999999999998E-3</v>
      </c>
      <c r="M30" s="100">
        <v>13393.347630439603</v>
      </c>
      <c r="N30" s="101">
        <v>0</v>
      </c>
      <c r="O30" s="86">
        <v>10</v>
      </c>
      <c r="P30" s="91"/>
      <c r="Q30" s="91"/>
      <c r="R30" s="36"/>
      <c r="S30" s="41">
        <v>47</v>
      </c>
      <c r="T30" s="38" t="s">
        <v>93</v>
      </c>
      <c r="U30" s="39">
        <v>21758.237375067045</v>
      </c>
      <c r="V30" s="100">
        <v>4931.0038848379027</v>
      </c>
      <c r="W30" s="100">
        <v>1559.1453660768589</v>
      </c>
      <c r="X30" s="100">
        <f t="shared" si="10"/>
        <v>6489.9730701827557</v>
      </c>
      <c r="Y30" s="100">
        <v>93.434551171177944</v>
      </c>
      <c r="Z30" s="100">
        <v>360.95781567093923</v>
      </c>
      <c r="AA30" s="100">
        <v>1577.3502985211294</v>
      </c>
      <c r="AB30" s="100">
        <f t="shared" si="11"/>
        <v>4458.2304048195092</v>
      </c>
      <c r="AC30" s="100">
        <v>0</v>
      </c>
      <c r="AD30" s="100">
        <v>4458.2304048195092</v>
      </c>
      <c r="AE30" s="40">
        <v>0</v>
      </c>
      <c r="AF30" s="43">
        <v>47</v>
      </c>
    </row>
    <row r="31" spans="1:32" s="41" customFormat="1" ht="19.5" customHeight="1" x14ac:dyDescent="0.2">
      <c r="A31" s="36"/>
      <c r="B31" s="42"/>
      <c r="C31" s="38" t="s">
        <v>215</v>
      </c>
      <c r="D31" s="39"/>
      <c r="E31" s="100">
        <v>44770.880798495687</v>
      </c>
      <c r="F31" s="100">
        <v>364.20766644172033</v>
      </c>
      <c r="G31" s="100">
        <f t="shared" si="14"/>
        <v>45135.542949151131</v>
      </c>
      <c r="H31" s="100">
        <v>27590.535139022144</v>
      </c>
      <c r="I31" s="100">
        <v>5892.2906665706223</v>
      </c>
      <c r="J31" s="100">
        <v>420.30191861111081</v>
      </c>
      <c r="K31" s="100">
        <f t="shared" si="15"/>
        <v>11232.415224947257</v>
      </c>
      <c r="L31" s="100">
        <v>5.7619999999999998E-3</v>
      </c>
      <c r="M31" s="100">
        <v>11232.409462947257</v>
      </c>
      <c r="N31" s="101">
        <v>0</v>
      </c>
      <c r="O31" s="86"/>
      <c r="P31" s="91"/>
      <c r="Q31" s="91"/>
      <c r="R31" s="36"/>
      <c r="S31" s="41">
        <v>48</v>
      </c>
      <c r="T31" s="38" t="s">
        <v>160</v>
      </c>
      <c r="U31" s="39">
        <v>12483.901238256185</v>
      </c>
      <c r="V31" s="100">
        <v>11421.312713231206</v>
      </c>
      <c r="W31" s="100">
        <v>519.53914801496819</v>
      </c>
      <c r="X31" s="100">
        <f t="shared" si="10"/>
        <v>11940.485813945694</v>
      </c>
      <c r="Y31" s="100">
        <v>13.32517281005225</v>
      </c>
      <c r="Z31" s="100">
        <v>310.11109379420429</v>
      </c>
      <c r="AA31" s="100">
        <v>531.37574967803789</v>
      </c>
      <c r="AB31" s="100">
        <f t="shared" si="11"/>
        <v>11085.673797663399</v>
      </c>
      <c r="AC31" s="100">
        <v>0</v>
      </c>
      <c r="AD31" s="100">
        <v>11085.673797663399</v>
      </c>
      <c r="AE31" s="40">
        <v>0</v>
      </c>
      <c r="AF31" s="43">
        <v>48</v>
      </c>
    </row>
    <row r="32" spans="1:32" s="41" customFormat="1" ht="19.5" customHeight="1" x14ac:dyDescent="0.2">
      <c r="A32" s="36"/>
      <c r="B32" s="42">
        <v>11</v>
      </c>
      <c r="C32" s="38" t="s">
        <v>95</v>
      </c>
      <c r="D32" s="39"/>
      <c r="E32" s="100">
        <v>59351.219430807396</v>
      </c>
      <c r="F32" s="100">
        <v>892.79052055312548</v>
      </c>
      <c r="G32" s="100">
        <f t="shared" si="14"/>
        <v>60585.795665556732</v>
      </c>
      <c r="H32" s="100">
        <v>35003.172346249063</v>
      </c>
      <c r="I32" s="100">
        <v>12285.150612220217</v>
      </c>
      <c r="J32" s="100">
        <v>898.21153063527197</v>
      </c>
      <c r="K32" s="100">
        <f t="shared" si="15"/>
        <v>12399.261176452179</v>
      </c>
      <c r="L32" s="100">
        <v>0</v>
      </c>
      <c r="M32" s="100">
        <v>12399.261176452179</v>
      </c>
      <c r="N32" s="101">
        <v>0</v>
      </c>
      <c r="O32" s="86">
        <v>11</v>
      </c>
      <c r="P32" s="91"/>
      <c r="Q32" s="91"/>
      <c r="R32" s="36"/>
      <c r="S32" s="41">
        <v>49</v>
      </c>
      <c r="T32" s="38" t="s">
        <v>96</v>
      </c>
      <c r="U32" s="39">
        <v>832.31531571575215</v>
      </c>
      <c r="V32" s="100">
        <v>444.96508328367497</v>
      </c>
      <c r="W32" s="100">
        <v>0</v>
      </c>
      <c r="X32" s="100">
        <f t="shared" si="10"/>
        <v>444.96508328367497</v>
      </c>
      <c r="Y32" s="100">
        <v>0</v>
      </c>
      <c r="Z32" s="100">
        <v>0</v>
      </c>
      <c r="AA32" s="100">
        <v>0</v>
      </c>
      <c r="AB32" s="100">
        <f t="shared" si="11"/>
        <v>444.96508328367497</v>
      </c>
      <c r="AC32" s="100">
        <v>0</v>
      </c>
      <c r="AD32" s="100">
        <v>444.96508328367497</v>
      </c>
      <c r="AE32" s="40">
        <v>0</v>
      </c>
      <c r="AF32" s="43">
        <v>49</v>
      </c>
    </row>
    <row r="33" spans="1:32" s="41" customFormat="1" ht="19.5" customHeight="1" x14ac:dyDescent="0.2">
      <c r="A33" s="36"/>
      <c r="B33" s="42"/>
      <c r="C33" s="38" t="s">
        <v>215</v>
      </c>
      <c r="D33" s="39"/>
      <c r="E33" s="100">
        <v>57867.517127839594</v>
      </c>
      <c r="F33" s="100">
        <v>639.03599214248254</v>
      </c>
      <c r="G33" s="100">
        <f t="shared" si="14"/>
        <v>58848.338834178299</v>
      </c>
      <c r="H33" s="100">
        <v>34955.320812854035</v>
      </c>
      <c r="I33" s="100">
        <v>12285.150612220217</v>
      </c>
      <c r="J33" s="100">
        <v>643.27757927907305</v>
      </c>
      <c r="K33" s="100">
        <f t="shared" si="15"/>
        <v>10964.589829824978</v>
      </c>
      <c r="L33" s="100">
        <v>0</v>
      </c>
      <c r="M33" s="100">
        <v>10964.589829824978</v>
      </c>
      <c r="N33" s="101">
        <v>0</v>
      </c>
      <c r="O33" s="86"/>
      <c r="P33" s="91"/>
      <c r="Q33" s="91"/>
      <c r="R33" s="36"/>
      <c r="S33" s="33" t="s">
        <v>97</v>
      </c>
      <c r="T33" s="34" t="s">
        <v>161</v>
      </c>
      <c r="U33" s="31"/>
      <c r="V33" s="96">
        <f t="shared" ref="V33:AE33" si="16">SUM(V34:V45)</f>
        <v>76148.297674980015</v>
      </c>
      <c r="W33" s="96">
        <f t="shared" si="16"/>
        <v>20855.716543313869</v>
      </c>
      <c r="X33" s="96">
        <f t="shared" si="16"/>
        <v>97003.99438767643</v>
      </c>
      <c r="Y33" s="96">
        <f t="shared" si="16"/>
        <v>1219.8867643501067</v>
      </c>
      <c r="Z33" s="96">
        <f t="shared" si="16"/>
        <v>251.01017196304332</v>
      </c>
      <c r="AA33" s="96">
        <f t="shared" si="16"/>
        <v>21165.094226672776</v>
      </c>
      <c r="AB33" s="96">
        <f t="shared" si="16"/>
        <v>74368.003224690503</v>
      </c>
      <c r="AC33" s="96">
        <f t="shared" si="16"/>
        <v>0</v>
      </c>
      <c r="AD33" s="96">
        <f t="shared" si="16"/>
        <v>74368.003224690503</v>
      </c>
      <c r="AE33" s="74">
        <f t="shared" si="16"/>
        <v>0</v>
      </c>
      <c r="AF33" s="95" t="s">
        <v>251</v>
      </c>
    </row>
    <row r="34" spans="1:32" s="41" customFormat="1" ht="19.5" customHeight="1" x14ac:dyDescent="0.2">
      <c r="A34" s="36"/>
      <c r="B34" s="42">
        <v>12</v>
      </c>
      <c r="C34" s="38" t="s">
        <v>99</v>
      </c>
      <c r="D34" s="39"/>
      <c r="E34" s="100">
        <v>30576.754323475016</v>
      </c>
      <c r="F34" s="100">
        <v>839.26814414514968</v>
      </c>
      <c r="G34" s="100">
        <f t="shared" si="14"/>
        <v>31416.022467620183</v>
      </c>
      <c r="H34" s="100">
        <v>15732.113592087309</v>
      </c>
      <c r="I34" s="100">
        <v>1552.9647031542499</v>
      </c>
      <c r="J34" s="100">
        <v>844.05792725920901</v>
      </c>
      <c r="K34" s="100">
        <f t="shared" si="15"/>
        <v>13286.886245119416</v>
      </c>
      <c r="L34" s="100">
        <v>0.25692363354558279</v>
      </c>
      <c r="M34" s="100">
        <v>13286.629321485871</v>
      </c>
      <c r="N34" s="101">
        <v>0</v>
      </c>
      <c r="O34" s="86" t="s">
        <v>230</v>
      </c>
      <c r="P34" s="91"/>
      <c r="Q34" s="91"/>
      <c r="R34" s="36"/>
      <c r="S34" s="41">
        <v>50</v>
      </c>
      <c r="T34" s="38" t="s">
        <v>162</v>
      </c>
      <c r="U34" s="39">
        <v>359.71741986410166</v>
      </c>
      <c r="V34" s="100">
        <v>104.11355042941094</v>
      </c>
      <c r="W34" s="100">
        <v>13.899518172857521</v>
      </c>
      <c r="X34" s="100">
        <f t="shared" ref="X34:X45" si="17">Y34+Z34+AA34+AB34</f>
        <v>118.01306860226845</v>
      </c>
      <c r="Y34" s="100">
        <v>5.7592614734082198E-2</v>
      </c>
      <c r="Z34" s="100">
        <v>0</v>
      </c>
      <c r="AA34" s="100">
        <v>13.961761467855782</v>
      </c>
      <c r="AB34" s="100">
        <f t="shared" ref="AB34:AB45" si="18">+AC34+AD34</f>
        <v>103.99371451967859</v>
      </c>
      <c r="AC34" s="100">
        <v>0</v>
      </c>
      <c r="AD34" s="100">
        <v>103.99371451967859</v>
      </c>
      <c r="AE34" s="40">
        <v>0</v>
      </c>
      <c r="AF34" s="43">
        <v>50</v>
      </c>
    </row>
    <row r="35" spans="1:32" s="41" customFormat="1" ht="19.5" customHeight="1" x14ac:dyDescent="0.2">
      <c r="A35" s="36"/>
      <c r="B35" s="42"/>
      <c r="C35" s="38" t="s">
        <v>215</v>
      </c>
      <c r="D35" s="39"/>
      <c r="E35" s="100">
        <v>28736.092000521487</v>
      </c>
      <c r="F35" s="100">
        <v>660.43010508226803</v>
      </c>
      <c r="G35" s="100">
        <f t="shared" si="14"/>
        <v>29396.52210560377</v>
      </c>
      <c r="H35" s="100">
        <v>15694.304083690513</v>
      </c>
      <c r="I35" s="100">
        <v>1552.9647031542499</v>
      </c>
      <c r="J35" s="100">
        <v>665.21886322228374</v>
      </c>
      <c r="K35" s="100">
        <f t="shared" si="15"/>
        <v>11484.034455536726</v>
      </c>
      <c r="L35" s="100">
        <v>0.1471460196458888</v>
      </c>
      <c r="M35" s="100">
        <v>11483.88730951708</v>
      </c>
      <c r="N35" s="101">
        <v>0</v>
      </c>
      <c r="O35" s="86"/>
      <c r="P35" s="91"/>
      <c r="Q35" s="91"/>
      <c r="R35" s="36"/>
      <c r="S35" s="41">
        <v>51</v>
      </c>
      <c r="T35" s="38" t="s">
        <v>163</v>
      </c>
      <c r="U35" s="39">
        <v>3303.9479267986417</v>
      </c>
      <c r="V35" s="100">
        <v>655.86382207550537</v>
      </c>
      <c r="W35" s="100">
        <v>129.64361685394715</v>
      </c>
      <c r="X35" s="100">
        <f t="shared" si="17"/>
        <v>785.50743892945229</v>
      </c>
      <c r="Y35" s="100">
        <v>172.253819888062</v>
      </c>
      <c r="Z35" s="100">
        <v>0</v>
      </c>
      <c r="AA35" s="100">
        <v>130.99238323613801</v>
      </c>
      <c r="AB35" s="100">
        <f t="shared" si="18"/>
        <v>482.26123580525234</v>
      </c>
      <c r="AC35" s="100">
        <v>0</v>
      </c>
      <c r="AD35" s="100">
        <v>482.26123580525234</v>
      </c>
      <c r="AE35" s="40">
        <v>0</v>
      </c>
      <c r="AF35" s="43">
        <v>51</v>
      </c>
    </row>
    <row r="36" spans="1:32" s="41" customFormat="1" ht="19.5" customHeight="1" x14ac:dyDescent="0.2">
      <c r="A36" s="36"/>
      <c r="B36" s="42">
        <v>13</v>
      </c>
      <c r="C36" s="38" t="s">
        <v>7</v>
      </c>
      <c r="D36" s="39"/>
      <c r="E36" s="100">
        <v>2988.4816284350832</v>
      </c>
      <c r="F36" s="100">
        <v>460.92951157496321</v>
      </c>
      <c r="G36" s="100">
        <f t="shared" si="14"/>
        <v>3449.4111400100473</v>
      </c>
      <c r="H36" s="100">
        <v>1005.3308541482023</v>
      </c>
      <c r="I36" s="100">
        <v>7.7821131452843932</v>
      </c>
      <c r="J36" s="100">
        <v>462.06014051927343</v>
      </c>
      <c r="K36" s="100">
        <f t="shared" si="15"/>
        <v>1974.2380321972876</v>
      </c>
      <c r="L36" s="100">
        <v>0</v>
      </c>
      <c r="M36" s="100">
        <v>1974.2380321972876</v>
      </c>
      <c r="N36" s="101">
        <v>0</v>
      </c>
      <c r="O36" s="86" t="s">
        <v>231</v>
      </c>
      <c r="P36" s="91"/>
      <c r="Q36" s="91"/>
      <c r="R36" s="36"/>
      <c r="S36" s="41">
        <v>52</v>
      </c>
      <c r="T36" s="38" t="s">
        <v>102</v>
      </c>
      <c r="U36" s="39">
        <v>25614.673205095365</v>
      </c>
      <c r="V36" s="100">
        <v>7563.2133702008514</v>
      </c>
      <c r="W36" s="100">
        <v>1446.5051195581607</v>
      </c>
      <c r="X36" s="100">
        <f t="shared" si="17"/>
        <v>9009.7184897590068</v>
      </c>
      <c r="Y36" s="100">
        <v>347.55596289677607</v>
      </c>
      <c r="Z36" s="100">
        <v>68.626363166113293</v>
      </c>
      <c r="AA36" s="100">
        <v>1464.3470625541052</v>
      </c>
      <c r="AB36" s="100">
        <f t="shared" si="18"/>
        <v>7129.189101142013</v>
      </c>
      <c r="AC36" s="100">
        <v>0</v>
      </c>
      <c r="AD36" s="100">
        <v>7129.189101142013</v>
      </c>
      <c r="AE36" s="40">
        <v>0</v>
      </c>
      <c r="AF36" s="43">
        <v>52</v>
      </c>
    </row>
    <row r="37" spans="1:32" s="41" customFormat="1" ht="19.5" customHeight="1" x14ac:dyDescent="0.2">
      <c r="A37" s="36"/>
      <c r="B37" s="42"/>
      <c r="C37" s="38" t="s">
        <v>215</v>
      </c>
      <c r="D37" s="39"/>
      <c r="E37" s="100">
        <v>2542.4567309275799</v>
      </c>
      <c r="F37" s="100">
        <v>358.4291528500317</v>
      </c>
      <c r="G37" s="100">
        <f t="shared" si="14"/>
        <v>2900.8858837776106</v>
      </c>
      <c r="H37" s="100">
        <v>986.24456168820063</v>
      </c>
      <c r="I37" s="100">
        <v>7.7821131452843932</v>
      </c>
      <c r="J37" s="100">
        <v>359.55958327275044</v>
      </c>
      <c r="K37" s="100">
        <f t="shared" si="15"/>
        <v>1547.2996256713752</v>
      </c>
      <c r="L37" s="100">
        <v>0</v>
      </c>
      <c r="M37" s="100">
        <v>1547.2996256713752</v>
      </c>
      <c r="N37" s="101">
        <v>0</v>
      </c>
      <c r="O37" s="86"/>
      <c r="P37" s="91"/>
      <c r="Q37" s="91"/>
      <c r="R37" s="36"/>
      <c r="S37" s="41">
        <v>53</v>
      </c>
      <c r="T37" s="38" t="s">
        <v>164</v>
      </c>
      <c r="U37" s="39">
        <v>17370.029950018801</v>
      </c>
      <c r="V37" s="100">
        <v>8561.3706481707577</v>
      </c>
      <c r="W37" s="100">
        <v>3024.1253757332793</v>
      </c>
      <c r="X37" s="100">
        <f t="shared" si="17"/>
        <v>11585.52546441447</v>
      </c>
      <c r="Y37" s="100">
        <v>141.29038948065045</v>
      </c>
      <c r="Z37" s="100">
        <v>1.4857103555393301E-3</v>
      </c>
      <c r="AA37" s="100">
        <v>3024.9276839779</v>
      </c>
      <c r="AB37" s="100">
        <f t="shared" si="18"/>
        <v>8419.3059052455646</v>
      </c>
      <c r="AC37" s="100">
        <v>0</v>
      </c>
      <c r="AD37" s="100">
        <v>8419.3059052455646</v>
      </c>
      <c r="AE37" s="40">
        <v>0</v>
      </c>
      <c r="AF37" s="43">
        <v>53</v>
      </c>
    </row>
    <row r="38" spans="1:32" s="41" customFormat="1" ht="19.5" customHeight="1" x14ac:dyDescent="0.2">
      <c r="A38" s="36"/>
      <c r="B38" s="42">
        <v>14</v>
      </c>
      <c r="C38" s="38" t="s">
        <v>8</v>
      </c>
      <c r="D38" s="39"/>
      <c r="E38" s="100">
        <v>381547.60975753929</v>
      </c>
      <c r="F38" s="100">
        <v>5474.2373371482699</v>
      </c>
      <c r="G38" s="100">
        <f t="shared" si="14"/>
        <v>384287.18396500679</v>
      </c>
      <c r="H38" s="100">
        <v>337741.94312276872</v>
      </c>
      <c r="I38" s="100">
        <v>19526.16439608825</v>
      </c>
      <c r="J38" s="100">
        <v>5494.2388698901295</v>
      </c>
      <c r="K38" s="100">
        <f t="shared" si="15"/>
        <v>21524.837576259673</v>
      </c>
      <c r="L38" s="100">
        <v>6.5363510423129805E-3</v>
      </c>
      <c r="M38" s="100">
        <v>21524.831039908629</v>
      </c>
      <c r="N38" s="101">
        <v>2621.4547057748564</v>
      </c>
      <c r="O38" s="86" t="s">
        <v>232</v>
      </c>
      <c r="P38" s="91"/>
      <c r="Q38" s="91"/>
      <c r="R38" s="22"/>
      <c r="S38" s="41">
        <v>54</v>
      </c>
      <c r="T38" s="38" t="s">
        <v>165</v>
      </c>
      <c r="U38" s="39">
        <v>14114.594713940358</v>
      </c>
      <c r="V38" s="100">
        <v>5878.2455330756402</v>
      </c>
      <c r="W38" s="100">
        <v>1738.9119629560892</v>
      </c>
      <c r="X38" s="100">
        <f t="shared" si="17"/>
        <v>7617.1082249038445</v>
      </c>
      <c r="Y38" s="100">
        <v>186.10827084571463</v>
      </c>
      <c r="Z38" s="100">
        <v>31.284377879278669</v>
      </c>
      <c r="AA38" s="100">
        <v>1739.180428126997</v>
      </c>
      <c r="AB38" s="100">
        <f t="shared" si="18"/>
        <v>5660.5351480518539</v>
      </c>
      <c r="AC38" s="100">
        <v>0</v>
      </c>
      <c r="AD38" s="100">
        <v>5660.5351480518539</v>
      </c>
      <c r="AE38" s="40">
        <v>0</v>
      </c>
      <c r="AF38" s="43">
        <v>54</v>
      </c>
    </row>
    <row r="39" spans="1:32" s="41" customFormat="1" ht="19.5" customHeight="1" x14ac:dyDescent="0.2">
      <c r="A39" s="36"/>
      <c r="B39" s="42"/>
      <c r="C39" s="38" t="s">
        <v>215</v>
      </c>
      <c r="D39" s="39"/>
      <c r="E39" s="100">
        <v>381037.61429132917</v>
      </c>
      <c r="F39" s="100">
        <v>5409.7574436196992</v>
      </c>
      <c r="G39" s="100">
        <f t="shared" si="14"/>
        <v>383712.70860526804</v>
      </c>
      <c r="H39" s="100">
        <v>337723.86019911396</v>
      </c>
      <c r="I39" s="100">
        <v>19526.16439608825</v>
      </c>
      <c r="J39" s="100">
        <v>5428.3985800376295</v>
      </c>
      <c r="K39" s="100">
        <f t="shared" si="15"/>
        <v>21034.285430028227</v>
      </c>
      <c r="L39" s="100">
        <v>6.5363510423129805E-3</v>
      </c>
      <c r="M39" s="100">
        <v>21034.278893677183</v>
      </c>
      <c r="N39" s="101">
        <v>2621.4547057748564</v>
      </c>
      <c r="O39" s="86"/>
      <c r="P39" s="91"/>
      <c r="Q39" s="91"/>
      <c r="R39" s="36"/>
      <c r="S39" s="41">
        <v>55</v>
      </c>
      <c r="T39" s="38" t="s">
        <v>166</v>
      </c>
      <c r="U39" s="39">
        <v>10312.209502243444</v>
      </c>
      <c r="V39" s="100">
        <v>4078.339949659487</v>
      </c>
      <c r="W39" s="100">
        <v>2549.7728502433497</v>
      </c>
      <c r="X39" s="100">
        <f t="shared" si="17"/>
        <v>6628.1127999028367</v>
      </c>
      <c r="Y39" s="100">
        <v>225.45826978832537</v>
      </c>
      <c r="Z39" s="100">
        <v>21.505785899225721</v>
      </c>
      <c r="AA39" s="100">
        <v>2550.0191377718616</v>
      </c>
      <c r="AB39" s="100">
        <f t="shared" si="18"/>
        <v>3831.1296064434241</v>
      </c>
      <c r="AC39" s="100">
        <v>0</v>
      </c>
      <c r="AD39" s="100">
        <v>3831.1296064434241</v>
      </c>
      <c r="AE39" s="40">
        <v>0</v>
      </c>
      <c r="AF39" s="43">
        <v>55</v>
      </c>
    </row>
    <row r="40" spans="1:32" s="41" customFormat="1" ht="19.5" customHeight="1" x14ac:dyDescent="0.2">
      <c r="A40" s="36"/>
      <c r="B40" s="42">
        <v>15</v>
      </c>
      <c r="C40" s="38" t="s">
        <v>9</v>
      </c>
      <c r="D40" s="39"/>
      <c r="E40" s="100">
        <v>10797.232976415497</v>
      </c>
      <c r="F40" s="100">
        <v>518.70310860300049</v>
      </c>
      <c r="G40" s="100">
        <f t="shared" si="14"/>
        <v>11315.936085018497</v>
      </c>
      <c r="H40" s="100">
        <v>2130.5887832155977</v>
      </c>
      <c r="I40" s="100">
        <v>264.25259519195311</v>
      </c>
      <c r="J40" s="100">
        <v>529.76405914323857</v>
      </c>
      <c r="K40" s="100">
        <f t="shared" si="15"/>
        <v>8391.3306474677065</v>
      </c>
      <c r="L40" s="100">
        <v>0.12362961803890794</v>
      </c>
      <c r="M40" s="100">
        <v>8391.207017849667</v>
      </c>
      <c r="N40" s="101">
        <v>0</v>
      </c>
      <c r="O40" s="86" t="s">
        <v>233</v>
      </c>
      <c r="P40" s="91"/>
      <c r="Q40" s="91"/>
      <c r="R40" s="36"/>
      <c r="S40" s="41">
        <v>56</v>
      </c>
      <c r="T40" s="38" t="s">
        <v>167</v>
      </c>
      <c r="U40" s="39">
        <v>41013.803561219029</v>
      </c>
      <c r="V40" s="100">
        <v>10746.40419590995</v>
      </c>
      <c r="W40" s="100">
        <v>426.67683207248353</v>
      </c>
      <c r="X40" s="100">
        <f t="shared" si="17"/>
        <v>11173.081027982431</v>
      </c>
      <c r="Y40" s="100">
        <v>0</v>
      </c>
      <c r="Z40" s="100">
        <v>115.93624634266311</v>
      </c>
      <c r="AA40" s="100">
        <v>478.98840455381651</v>
      </c>
      <c r="AB40" s="100">
        <f t="shared" si="18"/>
        <v>10578.156377085952</v>
      </c>
      <c r="AC40" s="100">
        <v>0</v>
      </c>
      <c r="AD40" s="100">
        <v>10578.156377085952</v>
      </c>
      <c r="AE40" s="40">
        <v>0</v>
      </c>
      <c r="AF40" s="43">
        <v>56</v>
      </c>
    </row>
    <row r="41" spans="1:32" s="41" customFormat="1" ht="19.5" customHeight="1" x14ac:dyDescent="0.2">
      <c r="A41" s="36"/>
      <c r="B41" s="93"/>
      <c r="C41" s="38" t="s">
        <v>215</v>
      </c>
      <c r="D41" s="39"/>
      <c r="E41" s="100">
        <v>9717.2768426170969</v>
      </c>
      <c r="F41" s="100">
        <v>386.64914081634845</v>
      </c>
      <c r="G41" s="100">
        <f t="shared" si="14"/>
        <v>10103.925983433444</v>
      </c>
      <c r="H41" s="100">
        <v>2127.0731874286475</v>
      </c>
      <c r="I41" s="100">
        <v>264.25259519195311</v>
      </c>
      <c r="J41" s="100">
        <v>397.63209463717169</v>
      </c>
      <c r="K41" s="100">
        <f t="shared" si="15"/>
        <v>7314.9681061756719</v>
      </c>
      <c r="L41" s="100">
        <v>5.5570672241215223E-2</v>
      </c>
      <c r="M41" s="100">
        <v>7314.9125355034303</v>
      </c>
      <c r="N41" s="101">
        <v>0</v>
      </c>
      <c r="O41" s="86"/>
      <c r="P41" s="91"/>
      <c r="Q41" s="91"/>
      <c r="R41" s="36"/>
      <c r="S41" s="41">
        <v>57</v>
      </c>
      <c r="T41" s="38" t="s">
        <v>168</v>
      </c>
      <c r="U41" s="39">
        <v>10582.40371970768</v>
      </c>
      <c r="V41" s="100">
        <v>1085.072010095641</v>
      </c>
      <c r="W41" s="100">
        <v>487.55462045111483</v>
      </c>
      <c r="X41" s="100">
        <f t="shared" si="17"/>
        <v>1572.6266305467557</v>
      </c>
      <c r="Y41" s="100">
        <v>0</v>
      </c>
      <c r="Z41" s="100">
        <v>0</v>
      </c>
      <c r="AA41" s="100">
        <v>487.55462045111483</v>
      </c>
      <c r="AB41" s="100">
        <f t="shared" si="18"/>
        <v>1085.072010095641</v>
      </c>
      <c r="AC41" s="100">
        <v>0</v>
      </c>
      <c r="AD41" s="100">
        <v>1085.072010095641</v>
      </c>
      <c r="AE41" s="40">
        <v>0</v>
      </c>
      <c r="AF41" s="43">
        <v>57</v>
      </c>
    </row>
    <row r="42" spans="1:32" s="41" customFormat="1" ht="19.5" customHeight="1" x14ac:dyDescent="0.2">
      <c r="A42" s="36"/>
      <c r="B42" s="42">
        <v>16</v>
      </c>
      <c r="C42" s="38" t="s">
        <v>10</v>
      </c>
      <c r="D42" s="39"/>
      <c r="E42" s="100">
        <v>1865047.5073955811</v>
      </c>
      <c r="F42" s="100">
        <v>76470.143522001861</v>
      </c>
      <c r="G42" s="100">
        <f t="shared" si="14"/>
        <v>2165129.3050470827</v>
      </c>
      <c r="H42" s="100">
        <v>300392.67428501981</v>
      </c>
      <c r="I42" s="100">
        <v>65984.470009745914</v>
      </c>
      <c r="J42" s="100">
        <v>74495.917240214127</v>
      </c>
      <c r="K42" s="100">
        <f t="shared" si="15"/>
        <v>1724256.2435121026</v>
      </c>
      <c r="L42" s="100">
        <v>1455204.3673449045</v>
      </c>
      <c r="M42" s="100">
        <v>269051.87616719812</v>
      </c>
      <c r="N42" s="101">
        <v>22681.668690715134</v>
      </c>
      <c r="O42" s="86" t="s">
        <v>234</v>
      </c>
      <c r="P42" s="91"/>
      <c r="Q42" s="91"/>
      <c r="R42" s="36"/>
      <c r="S42" s="41">
        <v>58</v>
      </c>
      <c r="T42" s="38" t="s">
        <v>169</v>
      </c>
      <c r="U42" s="39">
        <v>53467.978065127201</v>
      </c>
      <c r="V42" s="100">
        <v>11218.91115131154</v>
      </c>
      <c r="W42" s="100">
        <v>4398.387321482347</v>
      </c>
      <c r="X42" s="100">
        <f t="shared" si="17"/>
        <v>15617.298472793889</v>
      </c>
      <c r="Y42" s="100">
        <v>141.02836262514455</v>
      </c>
      <c r="Z42" s="100">
        <v>12.806496224588452</v>
      </c>
      <c r="AA42" s="100">
        <v>4405.422162251074</v>
      </c>
      <c r="AB42" s="100">
        <f t="shared" si="18"/>
        <v>11058.041451693083</v>
      </c>
      <c r="AC42" s="100">
        <v>0</v>
      </c>
      <c r="AD42" s="100">
        <v>11058.041451693083</v>
      </c>
      <c r="AE42" s="40">
        <v>0</v>
      </c>
      <c r="AF42" s="43">
        <v>58</v>
      </c>
    </row>
    <row r="43" spans="1:32" s="41" customFormat="1" ht="19.5" customHeight="1" x14ac:dyDescent="0.2">
      <c r="A43" s="36"/>
      <c r="B43" s="42"/>
      <c r="C43" s="38" t="s">
        <v>215</v>
      </c>
      <c r="D43" s="39"/>
      <c r="E43" s="100">
        <v>1864179.4916698437</v>
      </c>
      <c r="F43" s="100">
        <v>76367.838814891744</v>
      </c>
      <c r="G43" s="100">
        <f t="shared" si="14"/>
        <v>2164158.9846142353</v>
      </c>
      <c r="H43" s="100">
        <v>300334.73538392602</v>
      </c>
      <c r="I43" s="100">
        <v>65984.470009745914</v>
      </c>
      <c r="J43" s="100">
        <v>74393.539593907757</v>
      </c>
      <c r="K43" s="100">
        <f t="shared" si="15"/>
        <v>1723446.2396266556</v>
      </c>
      <c r="L43" s="100">
        <v>1455204.3673449045</v>
      </c>
      <c r="M43" s="100">
        <v>268241.87228175113</v>
      </c>
      <c r="N43" s="101">
        <v>22681.668690715134</v>
      </c>
      <c r="O43" s="86"/>
      <c r="P43" s="91"/>
      <c r="Q43" s="91"/>
      <c r="R43" s="36"/>
      <c r="S43" s="41">
        <v>59</v>
      </c>
      <c r="T43" s="38" t="s">
        <v>170</v>
      </c>
      <c r="U43" s="39">
        <v>30388.763818041814</v>
      </c>
      <c r="V43" s="100">
        <v>6351.7245386921913</v>
      </c>
      <c r="W43" s="100">
        <v>1617.163402946692</v>
      </c>
      <c r="X43" s="100">
        <f t="shared" si="17"/>
        <v>7968.8879416388827</v>
      </c>
      <c r="Y43" s="100">
        <v>0</v>
      </c>
      <c r="Z43" s="100">
        <v>4.3941836388063982E-2</v>
      </c>
      <c r="AA43" s="100">
        <v>1617.1663671126832</v>
      </c>
      <c r="AB43" s="100">
        <f t="shared" si="18"/>
        <v>6351.6776326898116</v>
      </c>
      <c r="AC43" s="100">
        <v>0</v>
      </c>
      <c r="AD43" s="100">
        <v>6351.6776326898116</v>
      </c>
      <c r="AE43" s="40">
        <v>0</v>
      </c>
      <c r="AF43" s="43">
        <v>59</v>
      </c>
    </row>
    <row r="44" spans="1:32" s="41" customFormat="1" ht="19.5" customHeight="1" x14ac:dyDescent="0.2">
      <c r="A44" s="36"/>
      <c r="B44" s="42">
        <v>17</v>
      </c>
      <c r="C44" s="38" t="s">
        <v>11</v>
      </c>
      <c r="D44" s="39"/>
      <c r="E44" s="100">
        <v>609229.5386988367</v>
      </c>
      <c r="F44" s="100">
        <v>209716.70793246318</v>
      </c>
      <c r="G44" s="100">
        <f t="shared" si="14"/>
        <v>649385.47854010854</v>
      </c>
      <c r="H44" s="100">
        <v>115815.49969983453</v>
      </c>
      <c r="I44" s="100">
        <v>46485.806778578539</v>
      </c>
      <c r="J44" s="100">
        <v>22404.559255483466</v>
      </c>
      <c r="K44" s="100">
        <f t="shared" si="15"/>
        <v>464679.61280621204</v>
      </c>
      <c r="L44" s="100">
        <v>224522.3598209497</v>
      </c>
      <c r="M44" s="100">
        <v>240157.25298526231</v>
      </c>
      <c r="N44" s="101">
        <v>165812.16028084757</v>
      </c>
      <c r="O44" s="86" t="s">
        <v>235</v>
      </c>
      <c r="P44" s="91"/>
      <c r="Q44" s="91"/>
      <c r="R44" s="36"/>
      <c r="S44" s="41">
        <v>60</v>
      </c>
      <c r="T44" s="38" t="s">
        <v>171</v>
      </c>
      <c r="U44" s="39">
        <v>56277.95647055599</v>
      </c>
      <c r="V44" s="100">
        <v>17594.077000803609</v>
      </c>
      <c r="W44" s="100">
        <v>4577.087453313281</v>
      </c>
      <c r="X44" s="100">
        <f t="shared" si="17"/>
        <v>22171.164454116893</v>
      </c>
      <c r="Y44" s="100">
        <v>0</v>
      </c>
      <c r="Z44" s="100">
        <v>0.163528650297217</v>
      </c>
      <c r="AA44" s="100">
        <v>4805.2729029820202</v>
      </c>
      <c r="AB44" s="100">
        <f t="shared" si="18"/>
        <v>17365.728022484574</v>
      </c>
      <c r="AC44" s="100">
        <v>0</v>
      </c>
      <c r="AD44" s="100">
        <v>17365.728022484574</v>
      </c>
      <c r="AE44" s="40">
        <v>0</v>
      </c>
      <c r="AF44" s="43">
        <v>60</v>
      </c>
    </row>
    <row r="45" spans="1:32" s="41" customFormat="1" ht="19.5" customHeight="1" x14ac:dyDescent="0.2">
      <c r="A45" s="36"/>
      <c r="B45" s="42"/>
      <c r="C45" s="38" t="s">
        <v>215</v>
      </c>
      <c r="D45" s="39"/>
      <c r="E45" s="100">
        <v>605146.46302664396</v>
      </c>
      <c r="F45" s="100">
        <v>209713.55919949201</v>
      </c>
      <c r="G45" s="100">
        <f t="shared" si="14"/>
        <v>645299.25413494476</v>
      </c>
      <c r="H45" s="100">
        <v>115813.37493056466</v>
      </c>
      <c r="I45" s="100">
        <v>46485.806778578539</v>
      </c>
      <c r="J45" s="100">
        <v>22401.300928525383</v>
      </c>
      <c r="K45" s="100">
        <f t="shared" si="15"/>
        <v>460598.77149727615</v>
      </c>
      <c r="L45" s="100">
        <v>224522.3598209497</v>
      </c>
      <c r="M45" s="100">
        <v>236076.41167632642</v>
      </c>
      <c r="N45" s="101">
        <v>165812.16028084757</v>
      </c>
      <c r="O45" s="86"/>
      <c r="P45" s="91"/>
      <c r="Q45" s="91"/>
      <c r="R45" s="22"/>
      <c r="S45" s="41">
        <v>61</v>
      </c>
      <c r="T45" s="38" t="s">
        <v>261</v>
      </c>
      <c r="U45" s="39">
        <v>56277.95647055599</v>
      </c>
      <c r="V45" s="100">
        <v>2310.9619045554318</v>
      </c>
      <c r="W45" s="100">
        <v>445.98846953026379</v>
      </c>
      <c r="X45" s="100">
        <f t="shared" si="17"/>
        <v>2756.9503740856953</v>
      </c>
      <c r="Y45" s="100">
        <v>6.1340962106994263</v>
      </c>
      <c r="Z45" s="100">
        <v>0.64194625413328243</v>
      </c>
      <c r="AA45" s="100">
        <v>447.2613121872098</v>
      </c>
      <c r="AB45" s="100">
        <f t="shared" si="18"/>
        <v>2302.9130194336526</v>
      </c>
      <c r="AC45" s="100">
        <v>0</v>
      </c>
      <c r="AD45" s="100">
        <v>2302.9130194336526</v>
      </c>
      <c r="AE45" s="40">
        <v>0</v>
      </c>
      <c r="AF45" s="43">
        <v>61</v>
      </c>
    </row>
    <row r="46" spans="1:32" s="41" customFormat="1" ht="19.5" customHeight="1" x14ac:dyDescent="0.2">
      <c r="A46" s="36"/>
      <c r="B46" s="42">
        <v>18</v>
      </c>
      <c r="C46" s="38" t="s">
        <v>113</v>
      </c>
      <c r="D46" s="39"/>
      <c r="E46" s="100">
        <v>160967.45891045203</v>
      </c>
      <c r="F46" s="100">
        <v>1839.3022612639361</v>
      </c>
      <c r="G46" s="100">
        <f t="shared" si="14"/>
        <v>170177.84814184054</v>
      </c>
      <c r="H46" s="100">
        <v>139873.30305776914</v>
      </c>
      <c r="I46" s="100">
        <v>2966.1492509696836</v>
      </c>
      <c r="J46" s="100">
        <v>1864.615982348568</v>
      </c>
      <c r="K46" s="100">
        <f t="shared" si="15"/>
        <v>25473.779850753155</v>
      </c>
      <c r="L46" s="100">
        <v>4113.7613227360116</v>
      </c>
      <c r="M46" s="100">
        <v>21360.018528017143</v>
      </c>
      <c r="N46" s="101">
        <v>0</v>
      </c>
      <c r="O46" s="86" t="s">
        <v>236</v>
      </c>
      <c r="P46" s="91"/>
      <c r="Q46" s="91"/>
      <c r="R46" s="36"/>
      <c r="S46" s="33" t="s">
        <v>111</v>
      </c>
      <c r="T46" s="34" t="s">
        <v>172</v>
      </c>
      <c r="U46" s="31"/>
      <c r="V46" s="96">
        <f t="shared" ref="V46:AE46" si="19">SUM(V47:V52)</f>
        <v>3922.5405268892546</v>
      </c>
      <c r="W46" s="96">
        <f t="shared" si="19"/>
        <v>250.68523921195947</v>
      </c>
      <c r="X46" s="96">
        <f t="shared" si="19"/>
        <v>4173.2257661012127</v>
      </c>
      <c r="Y46" s="96">
        <f t="shared" si="19"/>
        <v>0</v>
      </c>
      <c r="Z46" s="96">
        <f t="shared" si="19"/>
        <v>302.56630170782779</v>
      </c>
      <c r="AA46" s="96">
        <f t="shared" si="19"/>
        <v>357.87318207754674</v>
      </c>
      <c r="AB46" s="96">
        <f t="shared" si="19"/>
        <v>3512.7862823158384</v>
      </c>
      <c r="AC46" s="96">
        <f t="shared" si="19"/>
        <v>0</v>
      </c>
      <c r="AD46" s="96">
        <f t="shared" si="19"/>
        <v>3512.7862823158384</v>
      </c>
      <c r="AE46" s="74">
        <f t="shared" si="19"/>
        <v>0</v>
      </c>
      <c r="AF46" s="95" t="s">
        <v>252</v>
      </c>
    </row>
    <row r="47" spans="1:32" s="41" customFormat="1" ht="19.5" customHeight="1" x14ac:dyDescent="0.2">
      <c r="A47" s="36"/>
      <c r="B47" s="42"/>
      <c r="C47" s="38" t="s">
        <v>215</v>
      </c>
      <c r="D47" s="39"/>
      <c r="E47" s="100">
        <v>158259.16142622408</v>
      </c>
      <c r="F47" s="100">
        <v>1617.9239379882367</v>
      </c>
      <c r="G47" s="100">
        <f t="shared" si="14"/>
        <v>167248.17233433688</v>
      </c>
      <c r="H47" s="100">
        <v>139814.62943492804</v>
      </c>
      <c r="I47" s="100">
        <v>2966.1492509696836</v>
      </c>
      <c r="J47" s="100">
        <v>1643.2376590728682</v>
      </c>
      <c r="K47" s="100">
        <f t="shared" si="15"/>
        <v>22824.155989366292</v>
      </c>
      <c r="L47" s="100">
        <v>4113.4493436113635</v>
      </c>
      <c r="M47" s="100">
        <v>18710.70664575493</v>
      </c>
      <c r="N47" s="101">
        <v>0</v>
      </c>
      <c r="O47" s="86"/>
      <c r="P47" s="91"/>
      <c r="Q47" s="91"/>
      <c r="R47" s="36"/>
      <c r="S47" s="41">
        <v>62</v>
      </c>
      <c r="T47" s="38" t="s">
        <v>173</v>
      </c>
      <c r="U47" s="39">
        <v>3282.4116005392625</v>
      </c>
      <c r="V47" s="100">
        <v>1318.6017906305449</v>
      </c>
      <c r="W47" s="100">
        <v>42.855360524011957</v>
      </c>
      <c r="X47" s="100">
        <f t="shared" ref="X47:X52" si="20">Y47+Z47+AA47+AB47</f>
        <v>1361.457151154556</v>
      </c>
      <c r="Y47" s="100">
        <v>0</v>
      </c>
      <c r="Z47" s="100">
        <v>102.8747390554602</v>
      </c>
      <c r="AA47" s="100">
        <v>55.78799275512749</v>
      </c>
      <c r="AB47" s="100">
        <f t="shared" ref="AB47:AB52" si="21">+AC47+AD47</f>
        <v>1202.7944193439682</v>
      </c>
      <c r="AC47" s="100">
        <v>0</v>
      </c>
      <c r="AD47" s="100">
        <v>1202.7944193439682</v>
      </c>
      <c r="AE47" s="40">
        <v>0</v>
      </c>
      <c r="AF47" s="43">
        <v>62</v>
      </c>
    </row>
    <row r="48" spans="1:32" s="41" customFormat="1" ht="19.5" customHeight="1" x14ac:dyDescent="0.2">
      <c r="A48" s="36"/>
      <c r="B48" s="42">
        <v>19</v>
      </c>
      <c r="C48" s="38" t="s">
        <v>12</v>
      </c>
      <c r="D48" s="39"/>
      <c r="E48" s="100">
        <v>14319.038543730001</v>
      </c>
      <c r="F48" s="100">
        <v>214.82394053350794</v>
      </c>
      <c r="G48" s="100">
        <f t="shared" si="14"/>
        <v>14533.862484263505</v>
      </c>
      <c r="H48" s="100">
        <v>5617.7995878246202</v>
      </c>
      <c r="I48" s="100">
        <v>6435.5321824256798</v>
      </c>
      <c r="J48" s="100">
        <v>239.19650449118828</v>
      </c>
      <c r="K48" s="100">
        <f t="shared" si="15"/>
        <v>2241.3342095220155</v>
      </c>
      <c r="L48" s="100">
        <v>0.34510153846153901</v>
      </c>
      <c r="M48" s="100">
        <v>2240.9891079835538</v>
      </c>
      <c r="N48" s="101">
        <v>0</v>
      </c>
      <c r="O48" s="86" t="s">
        <v>237</v>
      </c>
      <c r="P48" s="91"/>
      <c r="Q48" s="91"/>
      <c r="R48" s="22"/>
      <c r="S48" s="41">
        <v>63</v>
      </c>
      <c r="T48" s="38" t="s">
        <v>49</v>
      </c>
      <c r="U48" s="39">
        <v>1621.39283057076</v>
      </c>
      <c r="V48" s="100">
        <v>452.35155059052374</v>
      </c>
      <c r="W48" s="100">
        <v>17.278413897655838</v>
      </c>
      <c r="X48" s="100">
        <f t="shared" si="20"/>
        <v>469.62996448817955</v>
      </c>
      <c r="Y48" s="100">
        <v>0</v>
      </c>
      <c r="Z48" s="100">
        <v>8.7018258967938805E-4</v>
      </c>
      <c r="AA48" s="100">
        <v>85.637430152463722</v>
      </c>
      <c r="AB48" s="100">
        <f t="shared" si="21"/>
        <v>383.99166415312612</v>
      </c>
      <c r="AC48" s="100">
        <v>0</v>
      </c>
      <c r="AD48" s="100">
        <v>383.99166415312612</v>
      </c>
      <c r="AE48" s="40">
        <v>0</v>
      </c>
      <c r="AF48" s="43">
        <v>63</v>
      </c>
    </row>
    <row r="49" spans="1:32" s="41" customFormat="1" ht="19.5" customHeight="1" x14ac:dyDescent="0.2">
      <c r="A49" s="36"/>
      <c r="B49" s="42"/>
      <c r="C49" s="38" t="s">
        <v>215</v>
      </c>
      <c r="D49" s="39"/>
      <c r="E49" s="100">
        <v>14034.955391789439</v>
      </c>
      <c r="F49" s="100">
        <v>165.85883778666752</v>
      </c>
      <c r="G49" s="100">
        <f t="shared" si="14"/>
        <v>14200.814229576101</v>
      </c>
      <c r="H49" s="100">
        <v>5592.6688810675478</v>
      </c>
      <c r="I49" s="100">
        <v>6435.5321824256798</v>
      </c>
      <c r="J49" s="100">
        <v>190.23140174434786</v>
      </c>
      <c r="K49" s="100">
        <f t="shared" si="15"/>
        <v>1982.381764338526</v>
      </c>
      <c r="L49" s="100">
        <v>0.34510153846153901</v>
      </c>
      <c r="M49" s="100">
        <v>1982.0366628000645</v>
      </c>
      <c r="N49" s="101">
        <v>0</v>
      </c>
      <c r="O49" s="86"/>
      <c r="P49" s="91"/>
      <c r="Q49" s="91"/>
      <c r="R49" s="36"/>
      <c r="S49" s="41">
        <v>64</v>
      </c>
      <c r="T49" s="38" t="s">
        <v>174</v>
      </c>
      <c r="U49" s="39">
        <v>1373.3940422587577</v>
      </c>
      <c r="V49" s="100">
        <v>531.34368945732001</v>
      </c>
      <c r="W49" s="100">
        <v>58.515355645317442</v>
      </c>
      <c r="X49" s="100">
        <f t="shared" si="20"/>
        <v>589.85904510263754</v>
      </c>
      <c r="Y49" s="100">
        <v>0</v>
      </c>
      <c r="Z49" s="100">
        <v>0</v>
      </c>
      <c r="AA49" s="100">
        <v>81.445808110315625</v>
      </c>
      <c r="AB49" s="100">
        <f t="shared" si="21"/>
        <v>508.41323699232186</v>
      </c>
      <c r="AC49" s="100">
        <v>0</v>
      </c>
      <c r="AD49" s="100">
        <v>508.41323699232186</v>
      </c>
      <c r="AE49" s="40">
        <v>0</v>
      </c>
      <c r="AF49" s="43">
        <v>64</v>
      </c>
    </row>
    <row r="50" spans="1:32" s="41" customFormat="1" ht="19.5" customHeight="1" x14ac:dyDescent="0.2">
      <c r="A50" s="36"/>
      <c r="B50" s="42">
        <v>20</v>
      </c>
      <c r="C50" s="38" t="s">
        <v>13</v>
      </c>
      <c r="D50" s="39"/>
      <c r="E50" s="100">
        <v>254.01555308871096</v>
      </c>
      <c r="F50" s="100">
        <v>17.932758578528915</v>
      </c>
      <c r="G50" s="100">
        <f t="shared" si="14"/>
        <v>271.94831166723992</v>
      </c>
      <c r="H50" s="100">
        <v>20.962106176243267</v>
      </c>
      <c r="I50" s="100">
        <v>0</v>
      </c>
      <c r="J50" s="100">
        <v>17.932758578528915</v>
      </c>
      <c r="K50" s="100">
        <f t="shared" si="15"/>
        <v>233.05344691246773</v>
      </c>
      <c r="L50" s="100">
        <v>1.2480847113652629E-2</v>
      </c>
      <c r="M50" s="100">
        <v>233.04096606535407</v>
      </c>
      <c r="N50" s="101">
        <v>0</v>
      </c>
      <c r="O50" s="86" t="s">
        <v>238</v>
      </c>
      <c r="P50" s="91"/>
      <c r="Q50" s="91"/>
      <c r="R50" s="36"/>
      <c r="S50" s="41">
        <v>65</v>
      </c>
      <c r="T50" s="38" t="s">
        <v>175</v>
      </c>
      <c r="U50" s="39">
        <v>106.49210009974564</v>
      </c>
      <c r="V50" s="100">
        <v>521.72135273311096</v>
      </c>
      <c r="W50" s="100">
        <v>41.160136620947931</v>
      </c>
      <c r="X50" s="100">
        <f t="shared" si="20"/>
        <v>562.88148935405866</v>
      </c>
      <c r="Y50" s="100">
        <v>0</v>
      </c>
      <c r="Z50" s="100">
        <v>195.656974478314</v>
      </c>
      <c r="AA50" s="100">
        <v>42.110592211517336</v>
      </c>
      <c r="AB50" s="100">
        <f t="shared" si="21"/>
        <v>325.11392266422729</v>
      </c>
      <c r="AC50" s="100">
        <v>0</v>
      </c>
      <c r="AD50" s="100">
        <v>325.11392266422729</v>
      </c>
      <c r="AE50" s="40">
        <v>0</v>
      </c>
      <c r="AF50" s="43">
        <v>65</v>
      </c>
    </row>
    <row r="51" spans="1:32" s="41" customFormat="1" ht="19.5" customHeight="1" x14ac:dyDescent="0.2">
      <c r="A51" s="36"/>
      <c r="B51" s="42"/>
      <c r="C51" s="38" t="s">
        <v>215</v>
      </c>
      <c r="D51" s="39"/>
      <c r="E51" s="100">
        <v>148.23392497658361</v>
      </c>
      <c r="F51" s="100">
        <v>12.818250244257184</v>
      </c>
      <c r="G51" s="100">
        <f t="shared" si="14"/>
        <v>161.05217522084078</v>
      </c>
      <c r="H51" s="100">
        <v>20.962106176243267</v>
      </c>
      <c r="I51" s="100">
        <v>0</v>
      </c>
      <c r="J51" s="100">
        <v>12.818250244257184</v>
      </c>
      <c r="K51" s="100">
        <f t="shared" si="15"/>
        <v>127.27181880034033</v>
      </c>
      <c r="L51" s="100">
        <v>6.2982034833043796E-3</v>
      </c>
      <c r="M51" s="100">
        <v>127.26552059685702</v>
      </c>
      <c r="N51" s="101">
        <v>0</v>
      </c>
      <c r="O51" s="86"/>
      <c r="P51" s="91"/>
      <c r="Q51" s="91"/>
      <c r="R51" s="36"/>
      <c r="S51" s="41">
        <v>66</v>
      </c>
      <c r="T51" s="38" t="s">
        <v>176</v>
      </c>
      <c r="U51" s="39">
        <v>103.76169811444197</v>
      </c>
      <c r="V51" s="100">
        <v>62.497403904654917</v>
      </c>
      <c r="W51" s="100">
        <v>4.637764256238234</v>
      </c>
      <c r="X51" s="100">
        <f t="shared" si="20"/>
        <v>67.135168160893159</v>
      </c>
      <c r="Y51" s="100">
        <v>0</v>
      </c>
      <c r="Z51" s="100">
        <v>5.4115380980213101E-4</v>
      </c>
      <c r="AA51" s="100">
        <v>4.637764256238234</v>
      </c>
      <c r="AB51" s="100">
        <f t="shared" si="21"/>
        <v>62.496862750845118</v>
      </c>
      <c r="AC51" s="100">
        <v>0</v>
      </c>
      <c r="AD51" s="100">
        <v>62.496862750845118</v>
      </c>
      <c r="AE51" s="40">
        <v>0</v>
      </c>
      <c r="AF51" s="43">
        <v>66</v>
      </c>
    </row>
    <row r="52" spans="1:32" s="41" customFormat="1" ht="19.5" customHeight="1" x14ac:dyDescent="0.2">
      <c r="A52" s="36"/>
      <c r="B52" s="42">
        <v>21</v>
      </c>
      <c r="C52" s="38" t="s">
        <v>14</v>
      </c>
      <c r="D52" s="39"/>
      <c r="E52" s="100">
        <v>266977.65251344239</v>
      </c>
      <c r="F52" s="100">
        <v>11610.086048625953</v>
      </c>
      <c r="G52" s="100">
        <f t="shared" si="14"/>
        <v>279235.4218178679</v>
      </c>
      <c r="H52" s="100">
        <v>53524.094299372533</v>
      </c>
      <c r="I52" s="100">
        <v>1412.2382855841213</v>
      </c>
      <c r="J52" s="100">
        <v>11692.209195253929</v>
      </c>
      <c r="K52" s="100">
        <f t="shared" si="15"/>
        <v>212606.88003765731</v>
      </c>
      <c r="L52" s="100">
        <v>1512.7959064741924</v>
      </c>
      <c r="M52" s="100">
        <v>211094.0841311831</v>
      </c>
      <c r="N52" s="101">
        <v>1774.6250822301063</v>
      </c>
      <c r="O52" s="86" t="s">
        <v>239</v>
      </c>
      <c r="P52" s="91"/>
      <c r="Q52" s="91"/>
      <c r="R52" s="22"/>
      <c r="S52" s="41">
        <v>67</v>
      </c>
      <c r="T52" s="38" t="s">
        <v>219</v>
      </c>
      <c r="U52" s="39">
        <v>7703.8074947095156</v>
      </c>
      <c r="V52" s="100">
        <v>1036.0247395731001</v>
      </c>
      <c r="W52" s="100">
        <v>86.238208267788067</v>
      </c>
      <c r="X52" s="100">
        <f t="shared" si="20"/>
        <v>1122.2629478408883</v>
      </c>
      <c r="Y52" s="100">
        <v>0</v>
      </c>
      <c r="Z52" s="100">
        <v>4.0331768376541097</v>
      </c>
      <c r="AA52" s="100">
        <v>88.253594591884308</v>
      </c>
      <c r="AB52" s="100">
        <f t="shared" si="21"/>
        <v>1029.9761764113498</v>
      </c>
      <c r="AC52" s="100">
        <v>0</v>
      </c>
      <c r="AD52" s="100">
        <v>1029.9761764113498</v>
      </c>
      <c r="AE52" s="40">
        <v>0</v>
      </c>
      <c r="AF52" s="43">
        <v>67</v>
      </c>
    </row>
    <row r="53" spans="1:32" s="41" customFormat="1" ht="19.5" customHeight="1" x14ac:dyDescent="0.2">
      <c r="A53" s="36"/>
      <c r="B53" s="42"/>
      <c r="C53" s="38" t="s">
        <v>215</v>
      </c>
      <c r="D53" s="39"/>
      <c r="E53" s="100">
        <v>258431.71682665491</v>
      </c>
      <c r="F53" s="100">
        <v>11339.384556746967</v>
      </c>
      <c r="G53" s="100">
        <f t="shared" si="14"/>
        <v>270418.78463920119</v>
      </c>
      <c r="H53" s="100">
        <v>53505.991117612764</v>
      </c>
      <c r="I53" s="100">
        <v>1412.2382855841213</v>
      </c>
      <c r="J53" s="100">
        <v>11421.423084293956</v>
      </c>
      <c r="K53" s="100">
        <f t="shared" si="15"/>
        <v>204079.13215171036</v>
      </c>
      <c r="L53" s="100">
        <v>1512.7959064741924</v>
      </c>
      <c r="M53" s="100">
        <v>202566.33624523616</v>
      </c>
      <c r="N53" s="101">
        <v>1774.6250822301063</v>
      </c>
      <c r="O53" s="86"/>
      <c r="P53" s="91"/>
      <c r="Q53" s="91"/>
      <c r="R53" s="36"/>
      <c r="S53" s="33" t="s">
        <v>37</v>
      </c>
      <c r="T53" s="34" t="s">
        <v>177</v>
      </c>
      <c r="U53" s="31"/>
      <c r="V53" s="96">
        <f t="shared" ref="V53:AE53" si="22">SUM(V54:V56)</f>
        <v>31557.341257811204</v>
      </c>
      <c r="W53" s="96">
        <f t="shared" si="22"/>
        <v>8494.0070114058872</v>
      </c>
      <c r="X53" s="96">
        <f t="shared" si="22"/>
        <v>40051.348269217102</v>
      </c>
      <c r="Y53" s="96">
        <f t="shared" si="22"/>
        <v>3.9880723643641698</v>
      </c>
      <c r="Z53" s="96">
        <f t="shared" si="22"/>
        <v>5990.1950519397888</v>
      </c>
      <c r="AA53" s="96">
        <f t="shared" si="22"/>
        <v>8830.9747381760644</v>
      </c>
      <c r="AB53" s="96">
        <f t="shared" si="22"/>
        <v>25226.190406736889</v>
      </c>
      <c r="AC53" s="96">
        <f t="shared" si="22"/>
        <v>0</v>
      </c>
      <c r="AD53" s="96">
        <f t="shared" si="22"/>
        <v>25226.190406736889</v>
      </c>
      <c r="AE53" s="74">
        <f t="shared" si="22"/>
        <v>0</v>
      </c>
      <c r="AF53" s="95" t="s">
        <v>253</v>
      </c>
    </row>
    <row r="54" spans="1:32" s="41" customFormat="1" ht="19.5" customHeight="1" x14ac:dyDescent="0.2">
      <c r="A54" s="36"/>
      <c r="B54" s="42">
        <v>22</v>
      </c>
      <c r="C54" s="38" t="s">
        <v>15</v>
      </c>
      <c r="D54" s="39"/>
      <c r="E54" s="100">
        <v>1724810.125176769</v>
      </c>
      <c r="F54" s="100">
        <v>1284140.9117225024</v>
      </c>
      <c r="G54" s="100">
        <f t="shared" si="14"/>
        <v>2668290.7356815808</v>
      </c>
      <c r="H54" s="100">
        <v>179200.51719758468</v>
      </c>
      <c r="I54" s="100">
        <v>8944.3583200070843</v>
      </c>
      <c r="J54" s="100">
        <v>95308.362063591761</v>
      </c>
      <c r="K54" s="100">
        <f t="shared" si="15"/>
        <v>2384837.4981003972</v>
      </c>
      <c r="L54" s="100">
        <v>915212.8368494506</v>
      </c>
      <c r="M54" s="100">
        <v>1469624.6612509468</v>
      </c>
      <c r="N54" s="101">
        <v>335509.3748377451</v>
      </c>
      <c r="O54" s="86" t="s">
        <v>240</v>
      </c>
      <c r="P54" s="91"/>
      <c r="Q54" s="91"/>
      <c r="R54" s="36"/>
      <c r="S54" s="41">
        <v>68</v>
      </c>
      <c r="T54" s="38" t="s">
        <v>39</v>
      </c>
      <c r="U54" s="39">
        <v>4170.9826307050398</v>
      </c>
      <c r="V54" s="100">
        <v>1273.2235098120991</v>
      </c>
      <c r="W54" s="100">
        <v>905.80054282811943</v>
      </c>
      <c r="X54" s="100">
        <f>Y54+Z54+AA54+AB54</f>
        <v>2179.0240526402185</v>
      </c>
      <c r="Y54" s="100">
        <v>0</v>
      </c>
      <c r="Z54" s="100">
        <v>0</v>
      </c>
      <c r="AA54" s="100">
        <v>905.83797391805558</v>
      </c>
      <c r="AB54" s="100">
        <f>+AC54+AD54</f>
        <v>1273.1860787221631</v>
      </c>
      <c r="AC54" s="100">
        <v>0</v>
      </c>
      <c r="AD54" s="100">
        <v>1273.1860787221631</v>
      </c>
      <c r="AE54" s="40">
        <v>0</v>
      </c>
      <c r="AF54" s="43">
        <v>68</v>
      </c>
    </row>
    <row r="55" spans="1:32" s="41" customFormat="1" ht="19.5" customHeight="1" x14ac:dyDescent="0.2">
      <c r="A55" s="36"/>
      <c r="B55" s="42"/>
      <c r="C55" s="38" t="s">
        <v>215</v>
      </c>
      <c r="D55" s="39"/>
      <c r="E55" s="100">
        <v>1722120.8436319092</v>
      </c>
      <c r="F55" s="100">
        <v>1284001.7814380652</v>
      </c>
      <c r="G55" s="100">
        <f t="shared" si="14"/>
        <v>2665462.3238522839</v>
      </c>
      <c r="H55" s="100">
        <v>179198.37013895603</v>
      </c>
      <c r="I55" s="100">
        <v>8944.3583200070843</v>
      </c>
      <c r="J55" s="100">
        <v>95169.231779154565</v>
      </c>
      <c r="K55" s="100">
        <f t="shared" si="15"/>
        <v>2382150.3636141662</v>
      </c>
      <c r="L55" s="100">
        <v>915212.75124921091</v>
      </c>
      <c r="M55" s="100">
        <v>1466937.6123649555</v>
      </c>
      <c r="N55" s="101">
        <v>335509.3748377451</v>
      </c>
      <c r="O55" s="86"/>
      <c r="P55" s="91"/>
      <c r="Q55" s="91"/>
      <c r="R55" s="36"/>
      <c r="S55" s="41">
        <v>69</v>
      </c>
      <c r="T55" s="38" t="s">
        <v>40</v>
      </c>
      <c r="U55" s="39">
        <v>41189.358274228987</v>
      </c>
      <c r="V55" s="100">
        <v>26681.746903263294</v>
      </c>
      <c r="W55" s="100">
        <v>6961.2929093113007</v>
      </c>
      <c r="X55" s="100">
        <f>Y55+Z55+AA55+AB55</f>
        <v>33643.039812574607</v>
      </c>
      <c r="Y55" s="100">
        <v>3.9880723643641698</v>
      </c>
      <c r="Z55" s="100">
        <v>5990.1950519397888</v>
      </c>
      <c r="AA55" s="100">
        <v>7298.2150456213894</v>
      </c>
      <c r="AB55" s="100">
        <f>+AC55+AD55</f>
        <v>20350.641642649065</v>
      </c>
      <c r="AC55" s="100">
        <v>0</v>
      </c>
      <c r="AD55" s="100">
        <v>20350.641642649065</v>
      </c>
      <c r="AE55" s="40">
        <v>0</v>
      </c>
      <c r="AF55" s="43">
        <v>69</v>
      </c>
    </row>
    <row r="56" spans="1:32" s="41" customFormat="1" ht="19.5" customHeight="1" x14ac:dyDescent="0.2">
      <c r="A56" s="36"/>
      <c r="B56" s="42">
        <v>23</v>
      </c>
      <c r="C56" s="38" t="s">
        <v>16</v>
      </c>
      <c r="D56" s="39"/>
      <c r="E56" s="100">
        <v>52993.80988799646</v>
      </c>
      <c r="F56" s="100">
        <v>19918.608972837661</v>
      </c>
      <c r="G56" s="100">
        <f t="shared" si="14"/>
        <v>74149.7082864158</v>
      </c>
      <c r="H56" s="100">
        <v>3728.9164666880492</v>
      </c>
      <c r="I56" s="100">
        <v>425.13376786216691</v>
      </c>
      <c r="J56" s="100">
        <v>19952.841818417117</v>
      </c>
      <c r="K56" s="100">
        <f t="shared" si="15"/>
        <v>50042.816233448466</v>
      </c>
      <c r="L56" s="100">
        <v>1.8107911287339706</v>
      </c>
      <c r="M56" s="100">
        <v>50041.005442319729</v>
      </c>
      <c r="N56" s="101">
        <v>29.816345952233966</v>
      </c>
      <c r="O56" s="86" t="s">
        <v>241</v>
      </c>
      <c r="P56" s="91"/>
      <c r="Q56" s="91"/>
      <c r="R56" s="22"/>
      <c r="S56" s="41">
        <v>70</v>
      </c>
      <c r="T56" s="38" t="s">
        <v>178</v>
      </c>
      <c r="U56" s="39">
        <v>8222.2953360014581</v>
      </c>
      <c r="V56" s="100">
        <v>3602.3708447358104</v>
      </c>
      <c r="W56" s="100">
        <v>626.91355926646702</v>
      </c>
      <c r="X56" s="100">
        <f>Y56+Z56+AA56+AB56</f>
        <v>4229.2844040022774</v>
      </c>
      <c r="Y56" s="100">
        <v>0</v>
      </c>
      <c r="Z56" s="100">
        <v>0</v>
      </c>
      <c r="AA56" s="100">
        <v>626.92171863661815</v>
      </c>
      <c r="AB56" s="100">
        <f>+AC56+AD56</f>
        <v>3602.3626853656592</v>
      </c>
      <c r="AC56" s="100">
        <v>0</v>
      </c>
      <c r="AD56" s="100">
        <v>3602.3626853656592</v>
      </c>
      <c r="AE56" s="40">
        <v>0</v>
      </c>
      <c r="AF56" s="43">
        <v>70</v>
      </c>
    </row>
    <row r="57" spans="1:32" s="41" customFormat="1" ht="19.5" customHeight="1" x14ac:dyDescent="0.2">
      <c r="A57" s="36"/>
      <c r="B57" s="42"/>
      <c r="C57" s="38" t="s">
        <v>215</v>
      </c>
      <c r="D57" s="39"/>
      <c r="E57" s="100">
        <v>51018.241347018418</v>
      </c>
      <c r="F57" s="100">
        <v>19876.218294322942</v>
      </c>
      <c r="G57" s="100">
        <f t="shared" si="14"/>
        <v>72131.749066923046</v>
      </c>
      <c r="H57" s="100">
        <v>3723.5292751564166</v>
      </c>
      <c r="I57" s="100">
        <v>425.13376786216691</v>
      </c>
      <c r="J57" s="100">
        <v>19910.447543122194</v>
      </c>
      <c r="K57" s="100">
        <f t="shared" si="15"/>
        <v>48072.638480782269</v>
      </c>
      <c r="L57" s="100">
        <v>1.5586103030121299</v>
      </c>
      <c r="M57" s="100">
        <v>48071.079870479254</v>
      </c>
      <c r="N57" s="101">
        <v>29.816345952233966</v>
      </c>
      <c r="O57" s="86"/>
      <c r="P57" s="91"/>
      <c r="Q57" s="91"/>
      <c r="R57" s="36"/>
      <c r="S57" s="33" t="s">
        <v>38</v>
      </c>
      <c r="T57" s="34" t="s">
        <v>179</v>
      </c>
      <c r="U57" s="31"/>
      <c r="V57" s="96">
        <f t="shared" ref="V57:AE57" si="23">SUM(V58:V61)</f>
        <v>17875.454905130828</v>
      </c>
      <c r="W57" s="96">
        <f t="shared" si="23"/>
        <v>18297.243981380809</v>
      </c>
      <c r="X57" s="96">
        <f t="shared" si="23"/>
        <v>36169.685779200794</v>
      </c>
      <c r="Y57" s="96">
        <f t="shared" si="23"/>
        <v>87.81569567222536</v>
      </c>
      <c r="Z57" s="96">
        <f t="shared" si="23"/>
        <v>305.17618493576282</v>
      </c>
      <c r="AA57" s="96">
        <f t="shared" si="23"/>
        <v>18511.969474279023</v>
      </c>
      <c r="AB57" s="96">
        <f t="shared" si="23"/>
        <v>17264.724424313783</v>
      </c>
      <c r="AC57" s="96">
        <f t="shared" si="23"/>
        <v>0</v>
      </c>
      <c r="AD57" s="96">
        <f t="shared" si="23"/>
        <v>17264.724424313783</v>
      </c>
      <c r="AE57" s="74">
        <f t="shared" si="23"/>
        <v>0</v>
      </c>
      <c r="AF57" s="95" t="s">
        <v>254</v>
      </c>
    </row>
    <row r="58" spans="1:32" s="41" customFormat="1" ht="19.5" customHeight="1" x14ac:dyDescent="0.2">
      <c r="A58" s="36"/>
      <c r="B58" s="42">
        <v>24</v>
      </c>
      <c r="C58" s="38" t="s">
        <v>17</v>
      </c>
      <c r="D58" s="39"/>
      <c r="E58" s="100">
        <v>33681.807490423249</v>
      </c>
      <c r="F58" s="100">
        <v>3063.1201463864736</v>
      </c>
      <c r="G58" s="100">
        <f t="shared" si="14"/>
        <v>36740.417588891731</v>
      </c>
      <c r="H58" s="100">
        <v>5462.7393054601898</v>
      </c>
      <c r="I58" s="100">
        <v>227.60126607931952</v>
      </c>
      <c r="J58" s="100">
        <v>3094.9233877480751</v>
      </c>
      <c r="K58" s="100">
        <f t="shared" si="15"/>
        <v>27955.153629604149</v>
      </c>
      <c r="L58" s="100">
        <v>13.148347580311562</v>
      </c>
      <c r="M58" s="100">
        <v>27942.005282023838</v>
      </c>
      <c r="N58" s="101">
        <v>3.6604730048493697E-2</v>
      </c>
      <c r="O58" s="86" t="s">
        <v>242</v>
      </c>
      <c r="P58" s="91"/>
      <c r="Q58" s="91"/>
      <c r="R58" s="36"/>
      <c r="S58" s="41">
        <v>71</v>
      </c>
      <c r="T58" s="38" t="s">
        <v>180</v>
      </c>
      <c r="U58" s="39">
        <v>29555.681708152199</v>
      </c>
      <c r="V58" s="100">
        <v>10253.244003907328</v>
      </c>
      <c r="W58" s="100">
        <v>240.63693147332802</v>
      </c>
      <c r="X58" s="100">
        <f>Y58+Z58+AA58+AB58</f>
        <v>10490.867828069824</v>
      </c>
      <c r="Y58" s="100">
        <v>66.798957737688312</v>
      </c>
      <c r="Z58" s="100">
        <v>304.75036569447298</v>
      </c>
      <c r="AA58" s="100">
        <v>452.3891594664106</v>
      </c>
      <c r="AB58" s="100">
        <f>+AC58+AD58</f>
        <v>9666.9293451712529</v>
      </c>
      <c r="AC58" s="100">
        <v>0</v>
      </c>
      <c r="AD58" s="100">
        <v>9666.9293451712529</v>
      </c>
      <c r="AE58" s="40">
        <v>0</v>
      </c>
      <c r="AF58" s="43">
        <v>71</v>
      </c>
    </row>
    <row r="59" spans="1:32" s="41" customFormat="1" ht="19.5" customHeight="1" x14ac:dyDescent="0.2">
      <c r="A59" s="36"/>
      <c r="B59" s="42"/>
      <c r="C59" s="38" t="s">
        <v>215</v>
      </c>
      <c r="D59" s="39"/>
      <c r="E59" s="100">
        <v>30258.742396751924</v>
      </c>
      <c r="F59" s="100">
        <v>2482.6451404485802</v>
      </c>
      <c r="G59" s="100">
        <f t="shared" si="14"/>
        <v>32736.87748928252</v>
      </c>
      <c r="H59" s="100">
        <v>5440.8921454391866</v>
      </c>
      <c r="I59" s="100">
        <v>227.60126607931952</v>
      </c>
      <c r="J59" s="100">
        <v>2514.4482455295874</v>
      </c>
      <c r="K59" s="100">
        <f t="shared" si="15"/>
        <v>24553.935832234427</v>
      </c>
      <c r="L59" s="100">
        <v>12.687176043184197</v>
      </c>
      <c r="M59" s="100">
        <v>24541.248656191241</v>
      </c>
      <c r="N59" s="101">
        <v>3.6604730048493697E-2</v>
      </c>
      <c r="O59" s="86"/>
      <c r="P59" s="91"/>
      <c r="Q59" s="91"/>
      <c r="R59" s="22"/>
      <c r="S59" s="41">
        <v>72</v>
      </c>
      <c r="T59" s="38" t="s">
        <v>181</v>
      </c>
      <c r="U59" s="39">
        <v>3193.1646993138629</v>
      </c>
      <c r="V59" s="100">
        <v>2469.5006729325801</v>
      </c>
      <c r="W59" s="100">
        <v>589.71445241505194</v>
      </c>
      <c r="X59" s="100">
        <f>Y59+Z59+AA59+AB59</f>
        <v>3059.2151253476322</v>
      </c>
      <c r="Y59" s="100">
        <v>0</v>
      </c>
      <c r="Z59" s="100">
        <v>0</v>
      </c>
      <c r="AA59" s="100">
        <v>589.72266296305622</v>
      </c>
      <c r="AB59" s="100">
        <f>+AC59+AD59</f>
        <v>2469.4924623845759</v>
      </c>
      <c r="AC59" s="100">
        <v>0</v>
      </c>
      <c r="AD59" s="100">
        <v>2469.4924623845759</v>
      </c>
      <c r="AE59" s="40">
        <v>0</v>
      </c>
      <c r="AF59" s="43">
        <v>72</v>
      </c>
    </row>
    <row r="60" spans="1:32" s="41" customFormat="1" ht="19.5" customHeight="1" x14ac:dyDescent="0.2">
      <c r="A60" s="36"/>
      <c r="B60" s="42">
        <v>25</v>
      </c>
      <c r="C60" s="38" t="s">
        <v>121</v>
      </c>
      <c r="D60" s="39"/>
      <c r="E60" s="100">
        <v>12516.758226492746</v>
      </c>
      <c r="F60" s="100">
        <v>933.28489736083316</v>
      </c>
      <c r="G60" s="100">
        <f t="shared" si="14"/>
        <v>13452.302932262632</v>
      </c>
      <c r="H60" s="100">
        <v>1293.3828109126371</v>
      </c>
      <c r="I60" s="100">
        <v>350.91293715919312</v>
      </c>
      <c r="J60" s="100">
        <v>1404.3284148318367</v>
      </c>
      <c r="K60" s="100">
        <f t="shared" si="15"/>
        <v>10403.678769358965</v>
      </c>
      <c r="L60" s="100">
        <v>11.082010059492903</v>
      </c>
      <c r="M60" s="100">
        <v>10392.596759299471</v>
      </c>
      <c r="N60" s="101">
        <v>0</v>
      </c>
      <c r="O60" s="86" t="s">
        <v>243</v>
      </c>
      <c r="P60" s="91"/>
      <c r="Q60" s="91"/>
      <c r="R60" s="36"/>
      <c r="S60" s="41">
        <v>73</v>
      </c>
      <c r="T60" s="38" t="s">
        <v>182</v>
      </c>
      <c r="U60" s="39">
        <v>852.1826398326557</v>
      </c>
      <c r="V60" s="100">
        <v>269.13796867475975</v>
      </c>
      <c r="W60" s="100">
        <v>14.673704042239271</v>
      </c>
      <c r="X60" s="100">
        <f>Y60+Z60+AA60+AB60</f>
        <v>283.811672716999</v>
      </c>
      <c r="Y60" s="100">
        <v>0</v>
      </c>
      <c r="Z60" s="100">
        <v>0</v>
      </c>
      <c r="AA60" s="100">
        <v>14.790410220361009</v>
      </c>
      <c r="AB60" s="100">
        <f>+AC60+AD60</f>
        <v>269.02126249663797</v>
      </c>
      <c r="AC60" s="100">
        <v>0</v>
      </c>
      <c r="AD60" s="100">
        <v>269.02126249663797</v>
      </c>
      <c r="AE60" s="40">
        <v>0</v>
      </c>
      <c r="AF60" s="43">
        <v>73</v>
      </c>
    </row>
    <row r="61" spans="1:32" s="41" customFormat="1" ht="19.5" customHeight="1" x14ac:dyDescent="0.2">
      <c r="A61" s="36"/>
      <c r="B61" s="42"/>
      <c r="C61" s="38" t="s">
        <v>215</v>
      </c>
      <c r="D61" s="39"/>
      <c r="E61" s="100">
        <v>11973.55938939794</v>
      </c>
      <c r="F61" s="100">
        <v>834.52164122847307</v>
      </c>
      <c r="G61" s="100">
        <f t="shared" si="14"/>
        <v>12810.340839035463</v>
      </c>
      <c r="H61" s="100">
        <v>1289.4937705093339</v>
      </c>
      <c r="I61" s="100">
        <v>350.91293715919312</v>
      </c>
      <c r="J61" s="100">
        <v>1305.554329587598</v>
      </c>
      <c r="K61" s="100">
        <f t="shared" si="15"/>
        <v>9864.3798017793397</v>
      </c>
      <c r="L61" s="100">
        <v>10.505915428002387</v>
      </c>
      <c r="M61" s="100">
        <v>9853.8738863513372</v>
      </c>
      <c r="N61" s="101">
        <v>0</v>
      </c>
      <c r="O61" s="86"/>
      <c r="P61" s="91"/>
      <c r="Q61" s="91"/>
      <c r="R61" s="36"/>
      <c r="S61" s="41">
        <v>74</v>
      </c>
      <c r="T61" s="38" t="s">
        <v>183</v>
      </c>
      <c r="U61" s="39">
        <v>7568.0609992735444</v>
      </c>
      <c r="V61" s="100">
        <v>4883.5722596161613</v>
      </c>
      <c r="W61" s="100">
        <v>17452.21889345019</v>
      </c>
      <c r="X61" s="100">
        <f>Y61+Z61+AA61+AB61</f>
        <v>22335.79115306634</v>
      </c>
      <c r="Y61" s="100">
        <v>21.016737934537048</v>
      </c>
      <c r="Z61" s="100">
        <v>0.42581924128985449</v>
      </c>
      <c r="AA61" s="100">
        <v>17455.067241629196</v>
      </c>
      <c r="AB61" s="100">
        <f>+AC61+AD61</f>
        <v>4859.2813542613167</v>
      </c>
      <c r="AC61" s="100">
        <v>0</v>
      </c>
      <c r="AD61" s="100">
        <v>4859.2813542613167</v>
      </c>
      <c r="AE61" s="40">
        <v>0</v>
      </c>
      <c r="AF61" s="43">
        <v>74</v>
      </c>
    </row>
    <row r="62" spans="1:32" s="41" customFormat="1" ht="19.5" customHeight="1" x14ac:dyDescent="0.2">
      <c r="A62" s="36"/>
      <c r="B62" s="42">
        <v>26</v>
      </c>
      <c r="C62" s="38" t="s">
        <v>124</v>
      </c>
      <c r="D62" s="39"/>
      <c r="E62" s="100">
        <v>9335.2358994942115</v>
      </c>
      <c r="F62" s="100">
        <v>1966.6369043343798</v>
      </c>
      <c r="G62" s="100">
        <f t="shared" si="14"/>
        <v>11297.997234781302</v>
      </c>
      <c r="H62" s="100">
        <v>454.20764069377105</v>
      </c>
      <c r="I62" s="100">
        <v>84.308302600130105</v>
      </c>
      <c r="J62" s="100">
        <v>2039.988012846622</v>
      </c>
      <c r="K62" s="100">
        <f t="shared" si="15"/>
        <v>8719.493278640779</v>
      </c>
      <c r="L62" s="100">
        <v>11.535841328386768</v>
      </c>
      <c r="M62" s="100">
        <v>8707.9574373123924</v>
      </c>
      <c r="N62" s="101">
        <v>0</v>
      </c>
      <c r="O62" s="86" t="s">
        <v>244</v>
      </c>
      <c r="P62" s="91"/>
      <c r="Q62" s="91"/>
      <c r="R62" s="22"/>
      <c r="S62" s="33" t="s">
        <v>1</v>
      </c>
      <c r="T62" s="34" t="s">
        <v>184</v>
      </c>
      <c r="U62" s="31"/>
      <c r="V62" s="96">
        <f t="shared" ref="V62:AE62" si="24">SUM(V63:V65)</f>
        <v>174074.44296708904</v>
      </c>
      <c r="W62" s="96">
        <f t="shared" si="24"/>
        <v>1787.4400550562261</v>
      </c>
      <c r="X62" s="96">
        <f t="shared" si="24"/>
        <v>173344.02062348806</v>
      </c>
      <c r="Y62" s="96">
        <f t="shared" si="24"/>
        <v>3350.8745118237639</v>
      </c>
      <c r="Z62" s="96">
        <f t="shared" si="24"/>
        <v>1192.0666318450244</v>
      </c>
      <c r="AA62" s="96">
        <f t="shared" si="24"/>
        <v>1866.4743504733074</v>
      </c>
      <c r="AB62" s="96">
        <f t="shared" si="24"/>
        <v>166934.60512934596</v>
      </c>
      <c r="AC62" s="96">
        <f t="shared" si="24"/>
        <v>10120.497840667998</v>
      </c>
      <c r="AD62" s="96">
        <f t="shared" si="24"/>
        <v>156814.10728867794</v>
      </c>
      <c r="AE62" s="74">
        <f t="shared" si="24"/>
        <v>1857.6897069486854</v>
      </c>
      <c r="AF62" s="95" t="s">
        <v>255</v>
      </c>
    </row>
    <row r="63" spans="1:32" s="41" customFormat="1" ht="19.5" customHeight="1" x14ac:dyDescent="0.2">
      <c r="A63" s="36"/>
      <c r="B63" s="42"/>
      <c r="C63" s="38" t="s">
        <v>215</v>
      </c>
      <c r="D63" s="39"/>
      <c r="E63" s="100">
        <v>7946.4564735530457</v>
      </c>
      <c r="F63" s="100">
        <v>1703.0372210030991</v>
      </c>
      <c r="G63" s="100">
        <f t="shared" si="14"/>
        <v>9645.6181255088522</v>
      </c>
      <c r="H63" s="100">
        <v>452.96757345631056</v>
      </c>
      <c r="I63" s="100">
        <v>84.308302600130105</v>
      </c>
      <c r="J63" s="100">
        <v>1774.0775813524895</v>
      </c>
      <c r="K63" s="100">
        <f t="shared" si="15"/>
        <v>7334.2646680999233</v>
      </c>
      <c r="L63" s="100">
        <v>10.136093109540782</v>
      </c>
      <c r="M63" s="100">
        <v>7324.1285749903827</v>
      </c>
      <c r="N63" s="101">
        <v>0</v>
      </c>
      <c r="O63" s="86"/>
      <c r="P63" s="91"/>
      <c r="Q63" s="91"/>
      <c r="R63" s="36"/>
      <c r="S63" s="41">
        <v>75</v>
      </c>
      <c r="T63" s="38" t="s">
        <v>185</v>
      </c>
      <c r="U63" s="39">
        <v>151428.7831917415</v>
      </c>
      <c r="V63" s="100">
        <v>60188.512596253051</v>
      </c>
      <c r="W63" s="100">
        <v>198.2115996850128</v>
      </c>
      <c r="X63" s="100">
        <f>Y63+Z63+AA63+AB63</f>
        <v>60386.724195938026</v>
      </c>
      <c r="Y63" s="100">
        <v>329.26743047800431</v>
      </c>
      <c r="Z63" s="100">
        <v>1129.4224967786847</v>
      </c>
      <c r="AA63" s="100">
        <v>277.16687590034422</v>
      </c>
      <c r="AB63" s="100">
        <f>+AC63+AD63</f>
        <v>58650.867392780994</v>
      </c>
      <c r="AC63" s="100">
        <v>0</v>
      </c>
      <c r="AD63" s="100">
        <v>58650.867392780994</v>
      </c>
      <c r="AE63" s="40">
        <v>0</v>
      </c>
      <c r="AF63" s="43">
        <v>75</v>
      </c>
    </row>
    <row r="64" spans="1:32" s="41" customFormat="1" ht="19.5" customHeight="1" x14ac:dyDescent="0.2">
      <c r="A64" s="36"/>
      <c r="B64" s="42">
        <v>27</v>
      </c>
      <c r="C64" s="38" t="s">
        <v>126</v>
      </c>
      <c r="D64" s="39"/>
      <c r="E64" s="100">
        <v>4642.6776214222373</v>
      </c>
      <c r="F64" s="100">
        <v>403.48519224560062</v>
      </c>
      <c r="G64" s="100">
        <f t="shared" si="14"/>
        <v>5045.3038587657575</v>
      </c>
      <c r="H64" s="100">
        <v>1479.2437837966424</v>
      </c>
      <c r="I64" s="100">
        <v>58.42358677707707</v>
      </c>
      <c r="J64" s="100">
        <v>462.78262242020497</v>
      </c>
      <c r="K64" s="100">
        <f t="shared" si="15"/>
        <v>3044.8538657718332</v>
      </c>
      <c r="L64" s="100">
        <v>0.33853355833021598</v>
      </c>
      <c r="M64" s="100">
        <v>3044.5153322135029</v>
      </c>
      <c r="N64" s="101">
        <v>0</v>
      </c>
      <c r="O64" s="86" t="s">
        <v>245</v>
      </c>
      <c r="P64" s="91"/>
      <c r="Q64" s="91"/>
      <c r="R64" s="36"/>
      <c r="S64" s="41">
        <v>76</v>
      </c>
      <c r="T64" s="38" t="s">
        <v>186</v>
      </c>
      <c r="U64" s="39">
        <v>201849.10049907415</v>
      </c>
      <c r="V64" s="100">
        <v>72878.073584745274</v>
      </c>
      <c r="W64" s="100">
        <v>1132.9503068543677</v>
      </c>
      <c r="X64" s="100">
        <f>Y64+Z64+AA64+AB64</f>
        <v>71493.161492942483</v>
      </c>
      <c r="Y64" s="100">
        <v>2526.7616066454711</v>
      </c>
      <c r="Z64" s="100">
        <v>35.762345295377628</v>
      </c>
      <c r="AA64" s="100">
        <v>1132.9503068543677</v>
      </c>
      <c r="AB64" s="100">
        <f>+AC64+AD64</f>
        <v>67797.687234147263</v>
      </c>
      <c r="AC64" s="100">
        <v>10120.497840667998</v>
      </c>
      <c r="AD64" s="100">
        <v>57677.189393479268</v>
      </c>
      <c r="AE64" s="40">
        <v>1857.6897069486854</v>
      </c>
      <c r="AF64" s="43">
        <v>76</v>
      </c>
    </row>
    <row r="65" spans="1:32" s="41" customFormat="1" ht="19.5" customHeight="1" x14ac:dyDescent="0.2">
      <c r="A65" s="36"/>
      <c r="B65" s="42"/>
      <c r="C65" s="38" t="s">
        <v>215</v>
      </c>
      <c r="D65" s="39"/>
      <c r="E65" s="100">
        <v>4382.300813187805</v>
      </c>
      <c r="F65" s="100">
        <v>370.03935159431666</v>
      </c>
      <c r="G65" s="100">
        <f t="shared" si="14"/>
        <v>4751.4812098800421</v>
      </c>
      <c r="H65" s="100">
        <v>1478.9515568387317</v>
      </c>
      <c r="I65" s="100">
        <v>58.42358677707707</v>
      </c>
      <c r="J65" s="100">
        <v>429.32718277174808</v>
      </c>
      <c r="K65" s="100">
        <f t="shared" si="15"/>
        <v>2784.778883492485</v>
      </c>
      <c r="L65" s="100">
        <v>0.33853355833021598</v>
      </c>
      <c r="M65" s="100">
        <v>2784.4403499341547</v>
      </c>
      <c r="N65" s="101">
        <v>0</v>
      </c>
      <c r="O65" s="86"/>
      <c r="P65" s="91"/>
      <c r="Q65" s="91"/>
      <c r="R65" s="36"/>
      <c r="S65" s="41">
        <v>77</v>
      </c>
      <c r="T65" s="38" t="s">
        <v>187</v>
      </c>
      <c r="U65" s="39">
        <v>28269.447839848413</v>
      </c>
      <c r="V65" s="100">
        <v>41007.856786090699</v>
      </c>
      <c r="W65" s="100">
        <v>456.27814851684576</v>
      </c>
      <c r="X65" s="100">
        <f>Y65+Z65+AA65+AB65</f>
        <v>41464.134934607544</v>
      </c>
      <c r="Y65" s="100">
        <v>494.84547470028838</v>
      </c>
      <c r="Z65" s="100">
        <v>26.881789770962172</v>
      </c>
      <c r="AA65" s="100">
        <v>456.35716771859563</v>
      </c>
      <c r="AB65" s="100">
        <f>+AC65+AD65</f>
        <v>40486.050502417696</v>
      </c>
      <c r="AC65" s="100">
        <v>0</v>
      </c>
      <c r="AD65" s="100">
        <v>40486.050502417696</v>
      </c>
      <c r="AE65" s="40">
        <v>0</v>
      </c>
      <c r="AF65" s="43">
        <v>77</v>
      </c>
    </row>
    <row r="66" spans="1:32" s="41" customFormat="1" ht="19.5" customHeight="1" x14ac:dyDescent="0.2">
      <c r="A66" s="36"/>
      <c r="B66" s="42">
        <v>28</v>
      </c>
      <c r="C66" s="38" t="s">
        <v>129</v>
      </c>
      <c r="D66" s="39"/>
      <c r="E66" s="100">
        <v>32676.48360744528</v>
      </c>
      <c r="F66" s="100">
        <v>856.52140298235997</v>
      </c>
      <c r="G66" s="100">
        <f t="shared" si="14"/>
        <v>33538.91135897916</v>
      </c>
      <c r="H66" s="100">
        <v>9130.4491843829073</v>
      </c>
      <c r="I66" s="100">
        <v>11666.592058976054</v>
      </c>
      <c r="J66" s="100">
        <v>961.18472720521765</v>
      </c>
      <c r="K66" s="100">
        <f t="shared" si="15"/>
        <v>11780.685388414982</v>
      </c>
      <c r="L66" s="100">
        <v>0.53191341313758034</v>
      </c>
      <c r="M66" s="100">
        <v>11780.153475001845</v>
      </c>
      <c r="N66" s="101">
        <v>0</v>
      </c>
      <c r="O66" s="86" t="s">
        <v>246</v>
      </c>
      <c r="P66" s="91"/>
      <c r="Q66" s="91"/>
      <c r="R66" s="36"/>
      <c r="S66" s="33" t="s">
        <v>2</v>
      </c>
      <c r="T66" s="34" t="s">
        <v>188</v>
      </c>
      <c r="U66" s="31"/>
      <c r="V66" s="96">
        <f t="shared" ref="V66:AE66" si="25">SUM(V67:V69)</f>
        <v>103389.63025861987</v>
      </c>
      <c r="W66" s="96">
        <f t="shared" si="25"/>
        <v>2385.5145160318671</v>
      </c>
      <c r="X66" s="96">
        <f t="shared" si="25"/>
        <v>105775.14477465174</v>
      </c>
      <c r="Y66" s="96">
        <f t="shared" si="25"/>
        <v>890.16445644529142</v>
      </c>
      <c r="Z66" s="96">
        <f t="shared" si="25"/>
        <v>418.38220059962441</v>
      </c>
      <c r="AA66" s="96">
        <f t="shared" si="25"/>
        <v>2551.5712189032047</v>
      </c>
      <c r="AB66" s="96">
        <f t="shared" si="25"/>
        <v>101915.02689870361</v>
      </c>
      <c r="AC66" s="96">
        <f t="shared" si="25"/>
        <v>0</v>
      </c>
      <c r="AD66" s="96">
        <f t="shared" si="25"/>
        <v>101915.02689870361</v>
      </c>
      <c r="AE66" s="74">
        <f t="shared" si="25"/>
        <v>0</v>
      </c>
      <c r="AF66" s="95" t="s">
        <v>256</v>
      </c>
    </row>
    <row r="67" spans="1:32" s="41" customFormat="1" ht="19.5" customHeight="1" x14ac:dyDescent="0.2">
      <c r="A67" s="36"/>
      <c r="B67" s="42"/>
      <c r="C67" s="38" t="s">
        <v>215</v>
      </c>
      <c r="D67" s="39"/>
      <c r="E67" s="100">
        <v>32497.458060098856</v>
      </c>
      <c r="F67" s="100">
        <v>814.06454326508253</v>
      </c>
      <c r="G67" s="100">
        <f t="shared" si="14"/>
        <v>33317.428951915455</v>
      </c>
      <c r="H67" s="100">
        <v>9127.6406750443257</v>
      </c>
      <c r="I67" s="100">
        <v>11666.592058976054</v>
      </c>
      <c r="J67" s="100">
        <v>918.72786748794022</v>
      </c>
      <c r="K67" s="100">
        <f t="shared" si="15"/>
        <v>11604.468350407138</v>
      </c>
      <c r="L67" s="100">
        <v>0.53191341313758034</v>
      </c>
      <c r="M67" s="100">
        <v>11603.936436994001</v>
      </c>
      <c r="N67" s="101">
        <v>0</v>
      </c>
      <c r="O67" s="86"/>
      <c r="P67" s="91"/>
      <c r="Q67" s="91"/>
      <c r="R67" s="36"/>
      <c r="S67" s="41">
        <v>78</v>
      </c>
      <c r="T67" s="38" t="s">
        <v>189</v>
      </c>
      <c r="U67" s="39">
        <v>126372.26455665278</v>
      </c>
      <c r="V67" s="100">
        <v>60774.738012302732</v>
      </c>
      <c r="W67" s="100">
        <v>1065.5059318755002</v>
      </c>
      <c r="X67" s="100">
        <f>Y67+Z67+AA67+AB67</f>
        <v>61840.243944178241</v>
      </c>
      <c r="Y67" s="100">
        <v>888.03352494969999</v>
      </c>
      <c r="Z67" s="100">
        <v>176.74051881338707</v>
      </c>
      <c r="AA67" s="100">
        <v>1065.7662553367131</v>
      </c>
      <c r="AB67" s="100">
        <f>+AC67+AD67</f>
        <v>59709.703645078444</v>
      </c>
      <c r="AC67" s="100">
        <v>0</v>
      </c>
      <c r="AD67" s="100">
        <v>59709.703645078444</v>
      </c>
      <c r="AE67" s="40">
        <v>0</v>
      </c>
      <c r="AF67" s="43">
        <v>78</v>
      </c>
    </row>
    <row r="68" spans="1:32" s="41" customFormat="1" ht="19.5" customHeight="1" x14ac:dyDescent="0.2">
      <c r="A68" s="36"/>
      <c r="B68" s="42">
        <v>29</v>
      </c>
      <c r="C68" s="38" t="s">
        <v>130</v>
      </c>
      <c r="D68" s="39"/>
      <c r="E68" s="100">
        <v>11186.147849506357</v>
      </c>
      <c r="F68" s="100">
        <v>1592.4596257387336</v>
      </c>
      <c r="G68" s="100">
        <f t="shared" si="14"/>
        <v>12778.652492934343</v>
      </c>
      <c r="H68" s="100">
        <v>2296.6471832827883</v>
      </c>
      <c r="I68" s="100">
        <v>1563.7930252890592</v>
      </c>
      <c r="J68" s="100">
        <v>1679.8436039156877</v>
      </c>
      <c r="K68" s="100">
        <f t="shared" si="15"/>
        <v>7238.368680446808</v>
      </c>
      <c r="L68" s="100">
        <v>1.3125361901577068</v>
      </c>
      <c r="M68" s="100">
        <v>7237.0561442566504</v>
      </c>
      <c r="N68" s="101">
        <v>0</v>
      </c>
      <c r="O68" s="43">
        <v>29</v>
      </c>
      <c r="P68" s="73"/>
      <c r="Q68" s="91"/>
      <c r="R68" s="36"/>
      <c r="S68" s="41">
        <v>79</v>
      </c>
      <c r="T68" s="38" t="s">
        <v>190</v>
      </c>
      <c r="U68" s="39">
        <v>20204.17145811201</v>
      </c>
      <c r="V68" s="100">
        <v>7573.9754693892191</v>
      </c>
      <c r="W68" s="100">
        <v>266.3262716017515</v>
      </c>
      <c r="X68" s="100">
        <f>Y68+Z68+AA68+AB68</f>
        <v>7840.3017409909698</v>
      </c>
      <c r="Y68" s="100">
        <v>2.1309314955914198</v>
      </c>
      <c r="Z68" s="100">
        <v>2.4251710347402402</v>
      </c>
      <c r="AA68" s="100">
        <v>266.45933400012802</v>
      </c>
      <c r="AB68" s="100">
        <f>+AC68+AD68</f>
        <v>7569.2863044605101</v>
      </c>
      <c r="AC68" s="100">
        <v>0</v>
      </c>
      <c r="AD68" s="100">
        <v>7569.2863044605101</v>
      </c>
      <c r="AE68" s="40">
        <v>0</v>
      </c>
      <c r="AF68" s="43">
        <v>79</v>
      </c>
    </row>
    <row r="69" spans="1:32" s="41" customFormat="1" ht="19.5" customHeight="1" x14ac:dyDescent="0.2">
      <c r="A69" s="36"/>
      <c r="B69" s="42"/>
      <c r="C69" s="38" t="s">
        <v>215</v>
      </c>
      <c r="D69" s="39"/>
      <c r="E69" s="100">
        <v>10585.88099238792</v>
      </c>
      <c r="F69" s="100">
        <v>1460.0189139195115</v>
      </c>
      <c r="G69" s="100">
        <f t="shared" si="14"/>
        <v>12045.944923996685</v>
      </c>
      <c r="H69" s="100">
        <v>2293.8875411642616</v>
      </c>
      <c r="I69" s="100">
        <v>1563.7930252890592</v>
      </c>
      <c r="J69" s="100">
        <v>1547.2431552069279</v>
      </c>
      <c r="K69" s="100">
        <f t="shared" si="15"/>
        <v>6641.0212023364356</v>
      </c>
      <c r="L69" s="100">
        <v>0.63507580923273865</v>
      </c>
      <c r="M69" s="100">
        <v>6640.3861265272026</v>
      </c>
      <c r="N69" s="101">
        <v>0</v>
      </c>
      <c r="O69" s="43"/>
      <c r="P69" s="73"/>
      <c r="Q69" s="73"/>
      <c r="R69" s="36"/>
      <c r="S69" s="41">
        <v>80</v>
      </c>
      <c r="T69" s="38" t="s">
        <v>191</v>
      </c>
      <c r="U69" s="39">
        <v>74641.351812778608</v>
      </c>
      <c r="V69" s="100">
        <v>35040.916776927916</v>
      </c>
      <c r="W69" s="100">
        <v>1053.682312554615</v>
      </c>
      <c r="X69" s="100">
        <f>Y69+Z69+AA69+AB69</f>
        <v>36094.599089482515</v>
      </c>
      <c r="Y69" s="100">
        <v>0</v>
      </c>
      <c r="Z69" s="100">
        <v>239.21651075149708</v>
      </c>
      <c r="AA69" s="100">
        <v>1219.3456295663636</v>
      </c>
      <c r="AB69" s="100">
        <f>+AC69+AD69</f>
        <v>34636.036949164656</v>
      </c>
      <c r="AC69" s="100">
        <v>0</v>
      </c>
      <c r="AD69" s="100">
        <v>34636.036949164656</v>
      </c>
      <c r="AE69" s="40">
        <v>0</v>
      </c>
      <c r="AF69" s="43">
        <v>80</v>
      </c>
    </row>
    <row r="70" spans="1:32" s="41" customFormat="1" ht="19.5" customHeight="1" x14ac:dyDescent="0.2">
      <c r="A70" s="36"/>
      <c r="B70" s="42">
        <v>30</v>
      </c>
      <c r="C70" s="38" t="s">
        <v>132</v>
      </c>
      <c r="D70" s="39"/>
      <c r="E70" s="100">
        <v>1365.0359917859471</v>
      </c>
      <c r="F70" s="100">
        <v>196.73377350262598</v>
      </c>
      <c r="G70" s="100">
        <f t="shared" si="14"/>
        <v>1561.3582552257644</v>
      </c>
      <c r="H70" s="100">
        <v>310.23492811410802</v>
      </c>
      <c r="I70" s="100">
        <v>12.994876207886239</v>
      </c>
      <c r="J70" s="100">
        <v>201.69598253807087</v>
      </c>
      <c r="K70" s="100">
        <f t="shared" si="15"/>
        <v>1036.4324683656992</v>
      </c>
      <c r="L70" s="100">
        <v>0.20392198136205253</v>
      </c>
      <c r="M70" s="100">
        <v>1036.2285463843371</v>
      </c>
      <c r="N70" s="101">
        <v>0</v>
      </c>
      <c r="O70" s="43">
        <v>30</v>
      </c>
      <c r="P70" s="73"/>
      <c r="Q70" s="73"/>
      <c r="R70" s="36"/>
      <c r="S70" s="33" t="s">
        <v>3</v>
      </c>
      <c r="T70" s="34" t="s">
        <v>192</v>
      </c>
      <c r="U70" s="31"/>
      <c r="V70" s="96">
        <f t="shared" ref="V70:AE70" si="26">SUM(V71:V72)</f>
        <v>99418.872604133401</v>
      </c>
      <c r="W70" s="96">
        <f t="shared" si="26"/>
        <v>3340.634650331298</v>
      </c>
      <c r="X70" s="96">
        <f t="shared" si="26"/>
        <v>102759.50725446464</v>
      </c>
      <c r="Y70" s="96">
        <f t="shared" si="26"/>
        <v>44.353641800276897</v>
      </c>
      <c r="Z70" s="96">
        <f t="shared" si="26"/>
        <v>6729.5408321859923</v>
      </c>
      <c r="AA70" s="96">
        <f t="shared" si="26"/>
        <v>4036.2750187882721</v>
      </c>
      <c r="AB70" s="96">
        <f t="shared" si="26"/>
        <v>91949.337761690098</v>
      </c>
      <c r="AC70" s="96">
        <f t="shared" si="26"/>
        <v>0</v>
      </c>
      <c r="AD70" s="96">
        <f t="shared" si="26"/>
        <v>91949.337761690098</v>
      </c>
      <c r="AE70" s="74">
        <f t="shared" si="26"/>
        <v>0</v>
      </c>
      <c r="AF70" s="95" t="s">
        <v>257</v>
      </c>
    </row>
    <row r="71" spans="1:32" s="41" customFormat="1" ht="19.5" customHeight="1" x14ac:dyDescent="0.2">
      <c r="A71" s="36"/>
      <c r="B71" s="42"/>
      <c r="C71" s="38" t="s">
        <v>215</v>
      </c>
      <c r="D71" s="39"/>
      <c r="E71" s="100">
        <v>1300.4858020773727</v>
      </c>
      <c r="F71" s="100">
        <v>172.4762403686812</v>
      </c>
      <c r="G71" s="100">
        <f t="shared" si="14"/>
        <v>1472.5505323832447</v>
      </c>
      <c r="H71" s="100">
        <v>310.08857065503742</v>
      </c>
      <c r="I71" s="100">
        <v>12.994876207886239</v>
      </c>
      <c r="J71" s="100">
        <v>177.43844940412606</v>
      </c>
      <c r="K71" s="100">
        <f t="shared" si="15"/>
        <v>972.028636116195</v>
      </c>
      <c r="L71" s="100">
        <v>0.20392198136205253</v>
      </c>
      <c r="M71" s="100">
        <v>971.8247141348329</v>
      </c>
      <c r="N71" s="101">
        <v>0</v>
      </c>
      <c r="O71" s="43"/>
      <c r="P71" s="73"/>
      <c r="Q71" s="73"/>
      <c r="R71" s="36"/>
      <c r="S71" s="41">
        <v>81</v>
      </c>
      <c r="T71" s="38" t="s">
        <v>193</v>
      </c>
      <c r="U71" s="39">
        <v>91865.965666459</v>
      </c>
      <c r="V71" s="100">
        <v>71198.090511390023</v>
      </c>
      <c r="W71" s="100">
        <v>1937.6880163411654</v>
      </c>
      <c r="X71" s="100">
        <f>Y71+Z71+AA71+AB71</f>
        <v>73135.778527731134</v>
      </c>
      <c r="Y71" s="100">
        <v>0</v>
      </c>
      <c r="Z71" s="100">
        <v>6551.8473803887846</v>
      </c>
      <c r="AA71" s="100">
        <v>2615.3611572915624</v>
      </c>
      <c r="AB71" s="100">
        <f>+AC71+AD71</f>
        <v>63968.569990050783</v>
      </c>
      <c r="AC71" s="100">
        <v>0</v>
      </c>
      <c r="AD71" s="100">
        <v>63968.569990050783</v>
      </c>
      <c r="AE71" s="40">
        <v>0</v>
      </c>
      <c r="AF71" s="43">
        <v>81</v>
      </c>
    </row>
    <row r="72" spans="1:32" s="41" customFormat="1" ht="19.5" customHeight="1" x14ac:dyDescent="0.2">
      <c r="A72" s="36"/>
      <c r="B72" s="42">
        <v>31</v>
      </c>
      <c r="C72" s="38" t="s">
        <v>158</v>
      </c>
      <c r="D72" s="39"/>
      <c r="E72" s="100">
        <v>81031.148776473798</v>
      </c>
      <c r="F72" s="100">
        <v>3021.4056343131083</v>
      </c>
      <c r="G72" s="100">
        <f t="shared" si="14"/>
        <v>84058.644690637448</v>
      </c>
      <c r="H72" s="100">
        <v>10439.509490907154</v>
      </c>
      <c r="I72" s="100">
        <v>16057.34496991927</v>
      </c>
      <c r="J72" s="100">
        <v>3147.39691342983</v>
      </c>
      <c r="K72" s="100">
        <f t="shared" si="15"/>
        <v>54414.393316381189</v>
      </c>
      <c r="L72" s="100">
        <v>8.836688642892172</v>
      </c>
      <c r="M72" s="100">
        <v>54405.556627738297</v>
      </c>
      <c r="N72" s="101">
        <v>0</v>
      </c>
      <c r="O72" s="43">
        <v>31</v>
      </c>
      <c r="P72" s="73"/>
      <c r="Q72" s="73"/>
      <c r="R72" s="36"/>
      <c r="S72" s="41">
        <v>82</v>
      </c>
      <c r="T72" s="38" t="s">
        <v>194</v>
      </c>
      <c r="U72" s="39">
        <v>40776.460799701381</v>
      </c>
      <c r="V72" s="100">
        <v>28220.782092743375</v>
      </c>
      <c r="W72" s="100">
        <v>1402.9466339901323</v>
      </c>
      <c r="X72" s="100">
        <f>Y72+Z72+AA72+AB72</f>
        <v>29623.728726733505</v>
      </c>
      <c r="Y72" s="100">
        <v>44.353641800276897</v>
      </c>
      <c r="Z72" s="100">
        <v>177.69345179720801</v>
      </c>
      <c r="AA72" s="100">
        <v>1420.9138614967096</v>
      </c>
      <c r="AB72" s="100">
        <f>+AC72+AD72</f>
        <v>27980.767771639312</v>
      </c>
      <c r="AC72" s="100">
        <v>0</v>
      </c>
      <c r="AD72" s="100">
        <v>27980.767771639312</v>
      </c>
      <c r="AE72" s="40">
        <v>0</v>
      </c>
      <c r="AF72" s="43">
        <v>82</v>
      </c>
    </row>
    <row r="73" spans="1:32" s="41" customFormat="1" ht="19.5" customHeight="1" x14ac:dyDescent="0.2">
      <c r="A73" s="36"/>
      <c r="B73" s="42"/>
      <c r="C73" s="38" t="s">
        <v>215</v>
      </c>
      <c r="D73" s="39"/>
      <c r="E73" s="100">
        <v>79546.27374845602</v>
      </c>
      <c r="F73" s="100">
        <v>2772.8943774079348</v>
      </c>
      <c r="G73" s="100">
        <f t="shared" si="14"/>
        <v>82325.25840571447</v>
      </c>
      <c r="H73" s="100">
        <v>10428.809129545847</v>
      </c>
      <c r="I73" s="100">
        <v>16057.34496991927</v>
      </c>
      <c r="J73" s="100">
        <v>2898.2878706513161</v>
      </c>
      <c r="K73" s="100">
        <f t="shared" si="15"/>
        <v>52940.816435598048</v>
      </c>
      <c r="L73" s="100">
        <v>8.2700557141227211</v>
      </c>
      <c r="M73" s="100">
        <v>52932.546379883926</v>
      </c>
      <c r="N73" s="101">
        <v>0</v>
      </c>
      <c r="O73" s="43"/>
      <c r="P73" s="73"/>
      <c r="Q73" s="73"/>
      <c r="R73" s="36"/>
      <c r="S73" s="33" t="s">
        <v>50</v>
      </c>
      <c r="T73" s="34" t="s">
        <v>195</v>
      </c>
      <c r="U73" s="31"/>
      <c r="V73" s="96">
        <f t="shared" ref="V73:AE73" si="27">SUM(V74:V76)</f>
        <v>147078.41073407378</v>
      </c>
      <c r="W73" s="96">
        <f t="shared" si="27"/>
        <v>2804.0108541947548</v>
      </c>
      <c r="X73" s="96">
        <f t="shared" si="27"/>
        <v>149882.42158826865</v>
      </c>
      <c r="Y73" s="96">
        <f t="shared" si="27"/>
        <v>35.262923413963208</v>
      </c>
      <c r="Z73" s="96">
        <f t="shared" si="27"/>
        <v>4748.7173403820179</v>
      </c>
      <c r="AA73" s="96">
        <f t="shared" si="27"/>
        <v>3218.2802928806486</v>
      </c>
      <c r="AB73" s="96">
        <f t="shared" si="27"/>
        <v>141880.161031592</v>
      </c>
      <c r="AC73" s="96">
        <f t="shared" si="27"/>
        <v>0</v>
      </c>
      <c r="AD73" s="96">
        <f t="shared" si="27"/>
        <v>141880.161031592</v>
      </c>
      <c r="AE73" s="74">
        <f t="shared" si="27"/>
        <v>0</v>
      </c>
      <c r="AF73" s="95" t="s">
        <v>258</v>
      </c>
    </row>
    <row r="74" spans="1:32" s="41" customFormat="1" ht="19.5" customHeight="1" x14ac:dyDescent="0.2">
      <c r="A74" s="36"/>
      <c r="B74" s="42">
        <v>32</v>
      </c>
      <c r="C74" s="44" t="s">
        <v>137</v>
      </c>
      <c r="D74" s="39"/>
      <c r="E74" s="100">
        <v>5159.4228079532213</v>
      </c>
      <c r="F74" s="100">
        <v>562.50295263227792</v>
      </c>
      <c r="G74" s="100">
        <f t="shared" si="14"/>
        <v>5738.5558717901222</v>
      </c>
      <c r="H74" s="100">
        <v>1871.4893700879659</v>
      </c>
      <c r="I74" s="100">
        <v>328.56600381553011</v>
      </c>
      <c r="J74" s="100">
        <v>575.22923255174317</v>
      </c>
      <c r="K74" s="100">
        <f t="shared" si="15"/>
        <v>2963.2712653348835</v>
      </c>
      <c r="L74" s="100">
        <v>0.47220806392337211</v>
      </c>
      <c r="M74" s="100">
        <v>2962.79905727096</v>
      </c>
      <c r="N74" s="101">
        <v>0</v>
      </c>
      <c r="O74" s="43">
        <v>32</v>
      </c>
      <c r="P74" s="73"/>
      <c r="Q74" s="73"/>
      <c r="R74" s="36"/>
      <c r="S74" s="41">
        <v>83</v>
      </c>
      <c r="T74" s="38" t="s">
        <v>196</v>
      </c>
      <c r="U74" s="39">
        <v>192855.05995257603</v>
      </c>
      <c r="V74" s="100">
        <v>65438.557201242889</v>
      </c>
      <c r="W74" s="100">
        <v>810.74191745053884</v>
      </c>
      <c r="X74" s="100">
        <f>Y74+Z74+AA74+AB74</f>
        <v>66249.299118693452</v>
      </c>
      <c r="Y74" s="100">
        <v>14.635159531410306</v>
      </c>
      <c r="Z74" s="100">
        <v>4274.2412709469199</v>
      </c>
      <c r="AA74" s="100">
        <v>1148.3332823237861</v>
      </c>
      <c r="AB74" s="100">
        <f>+AC74+AD74</f>
        <v>60812.089405891333</v>
      </c>
      <c r="AC74" s="100">
        <v>0</v>
      </c>
      <c r="AD74" s="100">
        <v>60812.089405891333</v>
      </c>
      <c r="AE74" s="40">
        <v>0</v>
      </c>
      <c r="AF74" s="43">
        <v>83</v>
      </c>
    </row>
    <row r="75" spans="1:32" s="32" customFormat="1" ht="19.5" customHeight="1" x14ac:dyDescent="0.2">
      <c r="A75" s="36"/>
      <c r="B75" s="93"/>
      <c r="C75" s="38" t="s">
        <v>215</v>
      </c>
      <c r="D75" s="39"/>
      <c r="E75" s="100">
        <v>4519.5899967669038</v>
      </c>
      <c r="F75" s="100">
        <v>429.71515879002368</v>
      </c>
      <c r="G75" s="100">
        <f t="shared" si="14"/>
        <v>4965.9352667615512</v>
      </c>
      <c r="H75" s="100">
        <v>1870.9390789654922</v>
      </c>
      <c r="I75" s="100">
        <v>328.56600381553011</v>
      </c>
      <c r="J75" s="100">
        <v>442.44143870948909</v>
      </c>
      <c r="K75" s="100">
        <f t="shared" si="15"/>
        <v>2323.9887452710395</v>
      </c>
      <c r="L75" s="100">
        <v>0.47220806392337211</v>
      </c>
      <c r="M75" s="100">
        <v>2323.516537207116</v>
      </c>
      <c r="N75" s="102">
        <v>0</v>
      </c>
      <c r="O75" s="50"/>
      <c r="P75" s="73"/>
      <c r="Q75" s="73"/>
      <c r="R75" s="36"/>
      <c r="S75" s="41">
        <v>84</v>
      </c>
      <c r="T75" s="38" t="s">
        <v>197</v>
      </c>
      <c r="U75" s="39">
        <v>3648.4550263836986</v>
      </c>
      <c r="V75" s="100">
        <v>1391.0879479032235</v>
      </c>
      <c r="W75" s="100">
        <v>52.438673122382461</v>
      </c>
      <c r="X75" s="100">
        <f>Y75+Z75+AA75+AB75</f>
        <v>1443.5266210256054</v>
      </c>
      <c r="Y75" s="100">
        <v>0</v>
      </c>
      <c r="Z75" s="100">
        <v>33.513269454543853</v>
      </c>
      <c r="AA75" s="100">
        <v>56.929956032303124</v>
      </c>
      <c r="AB75" s="100">
        <f>+AC75+AD75</f>
        <v>1353.0833955387584</v>
      </c>
      <c r="AC75" s="100">
        <v>0</v>
      </c>
      <c r="AD75" s="100">
        <v>1353.0833955387584</v>
      </c>
      <c r="AE75" s="40">
        <v>0</v>
      </c>
      <c r="AF75" s="43">
        <v>84</v>
      </c>
    </row>
    <row r="76" spans="1:32" s="32" customFormat="1" ht="19.5" customHeight="1" x14ac:dyDescent="0.2">
      <c r="A76" s="36"/>
      <c r="B76" s="56"/>
      <c r="C76" s="57" t="s">
        <v>34</v>
      </c>
      <c r="D76" s="58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57"/>
      <c r="P76" s="73"/>
      <c r="Q76" s="73"/>
      <c r="R76" s="36"/>
      <c r="S76" s="41">
        <v>85</v>
      </c>
      <c r="T76" s="38" t="s">
        <v>198</v>
      </c>
      <c r="U76" s="39">
        <v>124903.86578956824</v>
      </c>
      <c r="V76" s="100">
        <v>80248.765584927649</v>
      </c>
      <c r="W76" s="100">
        <v>1940.8302636218336</v>
      </c>
      <c r="X76" s="100">
        <f>Y76+Z76+AA76+AB76</f>
        <v>82189.595848549594</v>
      </c>
      <c r="Y76" s="100">
        <v>20.627763882552898</v>
      </c>
      <c r="Z76" s="100">
        <v>440.96279998055434</v>
      </c>
      <c r="AA76" s="100">
        <v>2013.0170545245594</v>
      </c>
      <c r="AB76" s="100">
        <f>+AC76+AD76</f>
        <v>79714.988230161922</v>
      </c>
      <c r="AC76" s="100">
        <v>0</v>
      </c>
      <c r="AD76" s="100">
        <v>79714.988230161922</v>
      </c>
      <c r="AE76" s="40">
        <v>0</v>
      </c>
      <c r="AF76" s="43">
        <v>85</v>
      </c>
    </row>
    <row r="77" spans="1:32" s="41" customFormat="1" ht="19.5" customHeight="1" x14ac:dyDescent="0.2">
      <c r="A77" s="22"/>
      <c r="B77" s="18" t="s">
        <v>32</v>
      </c>
      <c r="Q77" s="73"/>
      <c r="R77" s="36"/>
      <c r="S77" s="33" t="s">
        <v>4</v>
      </c>
      <c r="T77" s="34" t="s">
        <v>199</v>
      </c>
      <c r="U77" s="31"/>
      <c r="V77" s="96">
        <f t="shared" ref="V77:AE77" si="28">SUM(V78:V79)</f>
        <v>1047.8197461612363</v>
      </c>
      <c r="W77" s="96">
        <f t="shared" si="28"/>
        <v>108.02565210306834</v>
      </c>
      <c r="X77" s="96">
        <f t="shared" si="28"/>
        <v>1155.8453982643045</v>
      </c>
      <c r="Y77" s="96">
        <f t="shared" si="28"/>
        <v>3.7572121962816098E-2</v>
      </c>
      <c r="Z77" s="96">
        <f t="shared" si="28"/>
        <v>3.1524889405318201E-3</v>
      </c>
      <c r="AA77" s="96">
        <f t="shared" si="28"/>
        <v>108.13483740872216</v>
      </c>
      <c r="AB77" s="96">
        <f t="shared" si="28"/>
        <v>1047.6698362446791</v>
      </c>
      <c r="AC77" s="96">
        <f t="shared" si="28"/>
        <v>0</v>
      </c>
      <c r="AD77" s="96">
        <f t="shared" si="28"/>
        <v>1047.6698362446791</v>
      </c>
      <c r="AE77" s="74">
        <f t="shared" si="28"/>
        <v>0</v>
      </c>
      <c r="AF77" s="95" t="s">
        <v>259</v>
      </c>
    </row>
    <row r="78" spans="1:32" s="41" customFormat="1" ht="19.5" customHeight="1" x14ac:dyDescent="0.2">
      <c r="A78" s="22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R78" s="36"/>
      <c r="S78" s="41">
        <v>86</v>
      </c>
      <c r="T78" s="38" t="s">
        <v>200</v>
      </c>
      <c r="U78" s="39">
        <v>2941.0345623996009</v>
      </c>
      <c r="V78" s="100">
        <v>615.7387990904341</v>
      </c>
      <c r="W78" s="100">
        <v>0.66508756578947503</v>
      </c>
      <c r="X78" s="100">
        <f>Y78+Z78+AA78+AB78</f>
        <v>616.40388665622356</v>
      </c>
      <c r="Y78" s="100">
        <v>0</v>
      </c>
      <c r="Z78" s="100">
        <v>0</v>
      </c>
      <c r="AA78" s="100">
        <v>0.66508756578947503</v>
      </c>
      <c r="AB78" s="100">
        <f>+AC78+AD78</f>
        <v>615.7387990904341</v>
      </c>
      <c r="AC78" s="100">
        <v>0</v>
      </c>
      <c r="AD78" s="100">
        <v>615.7387990904341</v>
      </c>
      <c r="AE78" s="40">
        <v>0</v>
      </c>
      <c r="AF78" s="43">
        <v>86</v>
      </c>
    </row>
    <row r="79" spans="1:32" s="41" customFormat="1" ht="19.5" customHeight="1" x14ac:dyDescent="0.2">
      <c r="A79" s="3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2"/>
      <c r="S79" s="41">
        <v>87</v>
      </c>
      <c r="T79" s="38" t="s">
        <v>201</v>
      </c>
      <c r="U79" s="39">
        <v>5895.5782564802157</v>
      </c>
      <c r="V79" s="100">
        <v>432.08094707080227</v>
      </c>
      <c r="W79" s="100">
        <v>107.36056453727886</v>
      </c>
      <c r="X79" s="100">
        <f>Y79+Z79+AA79+AB79</f>
        <v>539.4415116080811</v>
      </c>
      <c r="Y79" s="100">
        <v>3.7572121962816098E-2</v>
      </c>
      <c r="Z79" s="100">
        <v>3.1524889405318201E-3</v>
      </c>
      <c r="AA79" s="100">
        <v>107.46974984293269</v>
      </c>
      <c r="AB79" s="100">
        <f>+AC79+AD79</f>
        <v>431.93103715424502</v>
      </c>
      <c r="AC79" s="100">
        <v>0</v>
      </c>
      <c r="AD79" s="100">
        <v>431.93103715424502</v>
      </c>
      <c r="AE79" s="40">
        <v>0</v>
      </c>
      <c r="AF79" s="43">
        <v>87</v>
      </c>
    </row>
    <row r="80" spans="1:32" s="41" customFormat="1" ht="19.5" customHeight="1" x14ac:dyDescent="0.2">
      <c r="A80" s="3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36"/>
      <c r="S80" s="33" t="s">
        <v>5</v>
      </c>
      <c r="T80" s="34" t="s">
        <v>202</v>
      </c>
      <c r="U80" s="31"/>
      <c r="V80" s="96">
        <f t="shared" ref="V80:AE80" si="29">SUM(V81:V88)</f>
        <v>665539.13412892667</v>
      </c>
      <c r="W80" s="96">
        <f t="shared" si="29"/>
        <v>6765.4548551791686</v>
      </c>
      <c r="X80" s="96">
        <f t="shared" si="29"/>
        <v>674548.78522471595</v>
      </c>
      <c r="Y80" s="96">
        <f t="shared" si="29"/>
        <v>39137.842547180007</v>
      </c>
      <c r="Z80" s="96">
        <f t="shared" si="29"/>
        <v>522356.09109633497</v>
      </c>
      <c r="AA80" s="96">
        <f t="shared" si="29"/>
        <v>7707.7744473873499</v>
      </c>
      <c r="AB80" s="96">
        <f t="shared" si="29"/>
        <v>105347.0771338137</v>
      </c>
      <c r="AC80" s="96">
        <f t="shared" si="29"/>
        <v>2266.5660171201844</v>
      </c>
      <c r="AD80" s="96">
        <f t="shared" si="29"/>
        <v>103080.51111669351</v>
      </c>
      <c r="AE80" s="74">
        <f t="shared" si="29"/>
        <v>0</v>
      </c>
      <c r="AF80" s="95" t="s">
        <v>259</v>
      </c>
    </row>
    <row r="81" spans="1:32" s="41" customFormat="1" ht="19.5" customHeight="1" x14ac:dyDescent="0.2">
      <c r="A81" s="3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8"/>
      <c r="R81" s="63"/>
      <c r="S81" s="41">
        <v>88</v>
      </c>
      <c r="T81" s="38" t="s">
        <v>203</v>
      </c>
      <c r="U81" s="39">
        <v>122917.79221345903</v>
      </c>
      <c r="V81" s="100">
        <v>629710.23176061187</v>
      </c>
      <c r="W81" s="100">
        <v>2206.768362247235</v>
      </c>
      <c r="X81" s="100">
        <f t="shared" ref="X81:X88" si="30">Y81+Z81+AA81+AB81</f>
        <v>631917.00012285949</v>
      </c>
      <c r="Y81" s="100">
        <v>32447.57302384431</v>
      </c>
      <c r="Z81" s="100">
        <v>519530.72538379562</v>
      </c>
      <c r="AA81" s="100">
        <v>3672.1379437691457</v>
      </c>
      <c r="AB81" s="100">
        <f t="shared" ref="AB81:AB88" si="31">+AC81+AD81</f>
        <v>76266.563771450397</v>
      </c>
      <c r="AC81" s="100">
        <v>0</v>
      </c>
      <c r="AD81" s="100">
        <v>76266.563771450397</v>
      </c>
      <c r="AE81" s="40">
        <v>0</v>
      </c>
      <c r="AF81" s="43">
        <v>88</v>
      </c>
    </row>
    <row r="82" spans="1:32" s="41" customFormat="1" ht="19.5" customHeight="1" x14ac:dyDescent="0.2">
      <c r="A82" s="36"/>
      <c r="C82" s="73"/>
      <c r="D82" s="36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73"/>
      <c r="P82" s="73"/>
      <c r="Q82" s="24"/>
      <c r="R82" s="1"/>
      <c r="S82" s="41">
        <v>89</v>
      </c>
      <c r="T82" s="38" t="s">
        <v>204</v>
      </c>
      <c r="U82" s="39">
        <v>10254.834723826139</v>
      </c>
      <c r="V82" s="40">
        <v>2663.4642984982561</v>
      </c>
      <c r="W82" s="40">
        <v>536.04720631869873</v>
      </c>
      <c r="X82" s="40">
        <f t="shared" si="30"/>
        <v>3199.5115048169546</v>
      </c>
      <c r="Y82" s="40">
        <v>0</v>
      </c>
      <c r="Z82" s="40">
        <v>0.12932903055147399</v>
      </c>
      <c r="AA82" s="40">
        <v>536.04720631869873</v>
      </c>
      <c r="AB82" s="40">
        <f t="shared" si="31"/>
        <v>2663.3349694677045</v>
      </c>
      <c r="AC82" s="40">
        <v>0</v>
      </c>
      <c r="AD82" s="40">
        <v>2663.3349694677045</v>
      </c>
      <c r="AE82" s="40">
        <v>0</v>
      </c>
      <c r="AF82" s="43">
        <v>89</v>
      </c>
    </row>
    <row r="83" spans="1:32" s="18" customFormat="1" ht="19.5" customHeight="1" x14ac:dyDescent="0.2">
      <c r="A83" s="36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73"/>
      <c r="R83" s="51"/>
      <c r="S83" s="41">
        <v>90</v>
      </c>
      <c r="T83" s="38" t="s">
        <v>205</v>
      </c>
      <c r="U83" s="39">
        <v>4138.8722804147556</v>
      </c>
      <c r="V83" s="40">
        <v>3259.7624232168223</v>
      </c>
      <c r="W83" s="40">
        <v>152.20120856643504</v>
      </c>
      <c r="X83" s="40">
        <f t="shared" si="30"/>
        <v>3454.696688156283</v>
      </c>
      <c r="Y83" s="40">
        <v>107.91069835437641</v>
      </c>
      <c r="Z83" s="40">
        <v>356.26983401728899</v>
      </c>
      <c r="AA83" s="40">
        <v>152.25535355807247</v>
      </c>
      <c r="AB83" s="40">
        <f t="shared" si="31"/>
        <v>2838.2608022265449</v>
      </c>
      <c r="AC83" s="40">
        <v>0</v>
      </c>
      <c r="AD83" s="40">
        <v>2838.2608022265449</v>
      </c>
      <c r="AE83" s="40">
        <v>0</v>
      </c>
      <c r="AF83" s="43">
        <v>90</v>
      </c>
    </row>
    <row r="84" spans="1:32" s="18" customFormat="1" ht="19.5" customHeight="1" x14ac:dyDescent="0.2">
      <c r="A84" s="41"/>
      <c r="Q84" s="41"/>
      <c r="S84" s="41">
        <v>91</v>
      </c>
      <c r="T84" s="38" t="s">
        <v>206</v>
      </c>
      <c r="U84" s="39">
        <v>651.32247201074449</v>
      </c>
      <c r="V84" s="40">
        <v>423.50621750390712</v>
      </c>
      <c r="W84" s="40">
        <v>293.73564851132511</v>
      </c>
      <c r="X84" s="40">
        <f t="shared" si="30"/>
        <v>717.24186601523218</v>
      </c>
      <c r="Y84" s="40">
        <v>0</v>
      </c>
      <c r="Z84" s="40">
        <v>1.6896978524705</v>
      </c>
      <c r="AA84" s="40">
        <v>294.07229720763212</v>
      </c>
      <c r="AB84" s="40">
        <f t="shared" si="31"/>
        <v>421.47987095512957</v>
      </c>
      <c r="AC84" s="40">
        <v>0</v>
      </c>
      <c r="AD84" s="40">
        <v>421.47987095512957</v>
      </c>
      <c r="AE84" s="40">
        <v>0</v>
      </c>
      <c r="AF84" s="43">
        <v>91</v>
      </c>
    </row>
    <row r="85" spans="1:32" s="18" customFormat="1" ht="19.5" customHeight="1" x14ac:dyDescent="0.2">
      <c r="R85" s="24"/>
      <c r="S85" s="41">
        <v>92</v>
      </c>
      <c r="T85" s="38" t="s">
        <v>207</v>
      </c>
      <c r="U85" s="39">
        <v>12540.102085323877</v>
      </c>
      <c r="V85" s="40">
        <v>14642.993366513339</v>
      </c>
      <c r="W85" s="40">
        <v>2297.4605732457508</v>
      </c>
      <c r="X85" s="40">
        <f t="shared" si="30"/>
        <v>19027.124408235533</v>
      </c>
      <c r="Y85" s="40">
        <v>5913.5184473051613</v>
      </c>
      <c r="Z85" s="40">
        <v>2349.619673613277</v>
      </c>
      <c r="AA85" s="40">
        <v>2346.4402526203944</v>
      </c>
      <c r="AB85" s="40">
        <f t="shared" si="31"/>
        <v>8417.5460346967029</v>
      </c>
      <c r="AC85" s="40">
        <v>0</v>
      </c>
      <c r="AD85" s="40">
        <v>8417.5460346967029</v>
      </c>
      <c r="AE85" s="40">
        <v>0</v>
      </c>
      <c r="AF85" s="43">
        <v>92</v>
      </c>
    </row>
    <row r="86" spans="1:32" s="24" customFormat="1" ht="19.5" customHeight="1" x14ac:dyDescent="0.2">
      <c r="A86" s="18"/>
      <c r="Q86" s="18"/>
      <c r="R86" s="28"/>
      <c r="S86" s="41">
        <v>93</v>
      </c>
      <c r="T86" s="38" t="s">
        <v>208</v>
      </c>
      <c r="U86" s="39">
        <v>2460.2512560959822</v>
      </c>
      <c r="V86" s="40">
        <v>4073.8517583771581</v>
      </c>
      <c r="W86" s="40">
        <v>741.75689993841581</v>
      </c>
      <c r="X86" s="40">
        <f t="shared" si="30"/>
        <v>4930.4013740759237</v>
      </c>
      <c r="Y86" s="40">
        <v>609.91190672817515</v>
      </c>
      <c r="Z86" s="40">
        <v>4.2419450744179201</v>
      </c>
      <c r="AA86" s="40">
        <v>156.46399254174176</v>
      </c>
      <c r="AB86" s="40">
        <f t="shared" si="31"/>
        <v>4159.7835297315887</v>
      </c>
      <c r="AC86" s="40">
        <v>2266.5660171201844</v>
      </c>
      <c r="AD86" s="40">
        <v>1893.2175126114039</v>
      </c>
      <c r="AE86" s="40">
        <v>0</v>
      </c>
      <c r="AF86" s="43">
        <v>93</v>
      </c>
    </row>
    <row r="87" spans="1:32" s="28" customFormat="1" ht="19.5" customHeight="1" x14ac:dyDescent="0.2">
      <c r="A87" s="18"/>
      <c r="Q87" s="18"/>
      <c r="R87" s="32"/>
      <c r="S87" s="41">
        <v>94</v>
      </c>
      <c r="T87" s="38" t="s">
        <v>209</v>
      </c>
      <c r="U87" s="39">
        <v>12785.974307572944</v>
      </c>
      <c r="V87" s="40">
        <v>4256.3506394167289</v>
      </c>
      <c r="W87" s="40">
        <v>437.4459984704331</v>
      </c>
      <c r="X87" s="40">
        <f t="shared" si="30"/>
        <v>4693.7966378871615</v>
      </c>
      <c r="Y87" s="40">
        <v>0</v>
      </c>
      <c r="Z87" s="40">
        <v>1.7157439469698199</v>
      </c>
      <c r="AA87" s="40">
        <v>445.60184818299524</v>
      </c>
      <c r="AB87" s="40">
        <f t="shared" si="31"/>
        <v>4246.4790457571962</v>
      </c>
      <c r="AC87" s="40">
        <v>0</v>
      </c>
      <c r="AD87" s="40">
        <v>4246.4790457571962</v>
      </c>
      <c r="AE87" s="40">
        <v>0</v>
      </c>
      <c r="AF87" s="43">
        <v>94</v>
      </c>
    </row>
    <row r="88" spans="1:32" s="32" customFormat="1" ht="19.5" customHeight="1" x14ac:dyDescent="0.2">
      <c r="A88" s="24"/>
      <c r="Q88" s="24"/>
      <c r="R88" s="41"/>
      <c r="S88" s="41">
        <v>95</v>
      </c>
      <c r="T88" s="38" t="s">
        <v>210</v>
      </c>
      <c r="U88" s="39">
        <v>14695.801013803117</v>
      </c>
      <c r="V88" s="45">
        <v>6508.9736647886248</v>
      </c>
      <c r="W88" s="45">
        <v>100.0389578808755</v>
      </c>
      <c r="X88" s="40">
        <f t="shared" si="30"/>
        <v>6609.0126226694974</v>
      </c>
      <c r="Y88" s="45">
        <v>58.928470947988089</v>
      </c>
      <c r="Z88" s="45">
        <v>111.69948900439543</v>
      </c>
      <c r="AA88" s="45">
        <v>104.75555318866881</v>
      </c>
      <c r="AB88" s="45">
        <f t="shared" si="31"/>
        <v>6333.629109528445</v>
      </c>
      <c r="AC88" s="45">
        <v>0</v>
      </c>
      <c r="AD88" s="45">
        <v>6333.629109528445</v>
      </c>
      <c r="AE88" s="45">
        <v>0</v>
      </c>
      <c r="AF88" s="43">
        <v>95</v>
      </c>
    </row>
    <row r="89" spans="1:32" s="41" customFormat="1" ht="19.5" customHeight="1" x14ac:dyDescent="0.2">
      <c r="A89" s="28"/>
      <c r="Q89" s="28"/>
      <c r="S89" s="33" t="s">
        <v>151</v>
      </c>
      <c r="T89" s="34" t="s">
        <v>211</v>
      </c>
      <c r="U89" s="31"/>
      <c r="V89" s="74">
        <f t="shared" ref="V89:AE89" si="32">SUM(V90:V91)</f>
        <v>25510.520810651753</v>
      </c>
      <c r="W89" s="74">
        <f t="shared" si="32"/>
        <v>1223.188746569125</v>
      </c>
      <c r="X89" s="74">
        <f t="shared" si="32"/>
        <v>26733.709557220875</v>
      </c>
      <c r="Y89" s="74">
        <f t="shared" si="32"/>
        <v>4.8260165878859999E-2</v>
      </c>
      <c r="Z89" s="74">
        <f t="shared" si="32"/>
        <v>203.63355152746814</v>
      </c>
      <c r="AA89" s="74">
        <f t="shared" si="32"/>
        <v>1433.3882403279022</v>
      </c>
      <c r="AB89" s="74">
        <f t="shared" si="32"/>
        <v>25096.639505199626</v>
      </c>
      <c r="AC89" s="74">
        <f t="shared" si="32"/>
        <v>0</v>
      </c>
      <c r="AD89" s="74">
        <f t="shared" si="32"/>
        <v>25096.639505199626</v>
      </c>
      <c r="AE89" s="74">
        <f t="shared" si="32"/>
        <v>0</v>
      </c>
      <c r="AF89" s="95" t="s">
        <v>260</v>
      </c>
    </row>
    <row r="90" spans="1:32" s="41" customFormat="1" ht="19.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S90" s="41">
        <v>97</v>
      </c>
      <c r="T90" s="38" t="s">
        <v>212</v>
      </c>
      <c r="U90" s="39">
        <v>47342.941246392365</v>
      </c>
      <c r="V90" s="59">
        <v>12851.918160439234</v>
      </c>
      <c r="W90" s="45">
        <v>556.12343545918884</v>
      </c>
      <c r="X90" s="45">
        <f>Y90+Z90+AA90+AB90</f>
        <v>13408.041595898412</v>
      </c>
      <c r="Y90" s="45">
        <v>0</v>
      </c>
      <c r="Z90" s="45">
        <v>29.119594192869709</v>
      </c>
      <c r="AA90" s="45">
        <v>700.66080205249045</v>
      </c>
      <c r="AB90" s="45">
        <f>+AC90+AD90</f>
        <v>12678.261199653052</v>
      </c>
      <c r="AC90" s="45">
        <v>0</v>
      </c>
      <c r="AD90" s="45">
        <v>12678.261199653052</v>
      </c>
      <c r="AE90" s="60">
        <v>0</v>
      </c>
      <c r="AF90" s="43">
        <v>97</v>
      </c>
    </row>
    <row r="91" spans="1:32" s="41" customFormat="1" ht="19.5" customHeight="1" x14ac:dyDescent="0.2">
      <c r="S91" s="46">
        <v>98</v>
      </c>
      <c r="T91" s="47" t="s">
        <v>213</v>
      </c>
      <c r="U91" s="48">
        <v>39075.547599928643</v>
      </c>
      <c r="V91" s="61">
        <v>12658.602650212517</v>
      </c>
      <c r="W91" s="49">
        <v>667.06531110993615</v>
      </c>
      <c r="X91" s="49">
        <f>Y91+Z91+AA91+AB91</f>
        <v>13325.667961322462</v>
      </c>
      <c r="Y91" s="49">
        <v>4.8260165878859999E-2</v>
      </c>
      <c r="Z91" s="49">
        <v>174.51395733459844</v>
      </c>
      <c r="AA91" s="49">
        <v>732.72743827541183</v>
      </c>
      <c r="AB91" s="49">
        <f>+AC91+AD91</f>
        <v>12418.378305546574</v>
      </c>
      <c r="AC91" s="49">
        <v>0</v>
      </c>
      <c r="AD91" s="49">
        <v>12418.378305546574</v>
      </c>
      <c r="AE91" s="62">
        <v>0</v>
      </c>
      <c r="AF91" s="50">
        <v>98</v>
      </c>
    </row>
    <row r="92" spans="1:32" s="41" customFormat="1" ht="19.5" customHeight="1" x14ac:dyDescent="0.2">
      <c r="T92" s="38"/>
      <c r="U92" s="36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73"/>
    </row>
    <row r="93" spans="1:32" s="41" customFormat="1" ht="19.5" customHeight="1" x14ac:dyDescent="0.2">
      <c r="R93" s="32"/>
    </row>
    <row r="94" spans="1:32" s="32" customFormat="1" ht="29.2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32" s="41" customFormat="1" ht="19.5" customHeight="1" x14ac:dyDescent="0.2"/>
    <row r="96" spans="1:32" s="41" customFormat="1" ht="19.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32" s="41" customFormat="1" ht="19.5" customHeight="1" x14ac:dyDescent="0.2"/>
    <row r="98" spans="1:32" s="41" customFormat="1" ht="19.5" customHeight="1" x14ac:dyDescent="0.2"/>
    <row r="99" spans="1:32" s="41" customFormat="1" ht="19.5" customHeight="1" x14ac:dyDescent="0.2"/>
    <row r="100" spans="1:32" s="41" customFormat="1" ht="19.5" customHeight="1" x14ac:dyDescent="0.2">
      <c r="S100" s="32"/>
      <c r="T100" s="32"/>
      <c r="U100" s="32"/>
      <c r="AF100" s="32"/>
    </row>
    <row r="101" spans="1:32" s="41" customFormat="1" ht="19.5" customHeight="1" x14ac:dyDescent="0.2">
      <c r="R101" s="32"/>
    </row>
    <row r="102" spans="1:32" s="32" customFormat="1" ht="29.2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</row>
    <row r="103" spans="1:32" s="41" customFormat="1" ht="19.5" customHeight="1" x14ac:dyDescent="0.2"/>
    <row r="104" spans="1:32" s="41" customFormat="1" ht="19.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32" s="41" customFormat="1" ht="19.5" customHeight="1" x14ac:dyDescent="0.2"/>
    <row r="106" spans="1:32" s="41" customFormat="1" ht="19.5" customHeight="1" x14ac:dyDescent="0.2"/>
    <row r="107" spans="1:32" s="41" customFormat="1" ht="19.5" customHeight="1" x14ac:dyDescent="0.2">
      <c r="S107" s="32"/>
      <c r="T107" s="32"/>
      <c r="U107" s="32"/>
      <c r="AF107" s="32"/>
    </row>
    <row r="108" spans="1:32" s="41" customFormat="1" ht="19.5" customHeight="1" x14ac:dyDescent="0.2"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2" s="41" customFormat="1" ht="19.5" customHeight="1" x14ac:dyDescent="0.2"/>
    <row r="110" spans="1:32" s="41" customFormat="1" ht="19.5" customHeight="1" x14ac:dyDescent="0.2"/>
    <row r="111" spans="1:32" s="41" customFormat="1" ht="19.5" customHeight="1" x14ac:dyDescent="0.2"/>
    <row r="112" spans="1:32" s="41" customFormat="1" ht="19.5" customHeight="1" x14ac:dyDescent="0.2"/>
    <row r="113" spans="1:32" s="41" customFormat="1" ht="19.5" customHeight="1" x14ac:dyDescent="0.2"/>
    <row r="114" spans="1:32" s="41" customFormat="1" ht="19.5" customHeight="1" x14ac:dyDescent="0.2">
      <c r="R114" s="32"/>
    </row>
    <row r="115" spans="1:32" s="32" customFormat="1" ht="29.25" customHeight="1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</row>
    <row r="116" spans="1:32" s="41" customFormat="1" ht="19.5" customHeight="1" x14ac:dyDescent="0.2"/>
    <row r="117" spans="1:32" s="41" customFormat="1" ht="19.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32" s="41" customFormat="1" ht="19.5" customHeight="1" x14ac:dyDescent="0.2"/>
    <row r="119" spans="1:32" s="41" customFormat="1" ht="19.5" customHeight="1" x14ac:dyDescent="0.2"/>
    <row r="120" spans="1:32" s="41" customFormat="1" ht="19.5" customHeight="1" x14ac:dyDescent="0.2">
      <c r="S120" s="32"/>
      <c r="T120" s="32"/>
      <c r="U120" s="32"/>
      <c r="AF120" s="32"/>
    </row>
    <row r="121" spans="1:32" s="41" customFormat="1" ht="19.5" customHeight="1" x14ac:dyDescent="0.2"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2" s="41" customFormat="1" ht="19.5" customHeight="1" x14ac:dyDescent="0.2">
      <c r="R122" s="32"/>
    </row>
    <row r="123" spans="1:32" s="32" customFormat="1" ht="29.2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</row>
    <row r="124" spans="1:32" s="41" customFormat="1" ht="19.5" customHeight="1" x14ac:dyDescent="0.2"/>
    <row r="125" spans="1:32" s="41" customFormat="1" ht="19.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</row>
    <row r="126" spans="1:32" s="32" customFormat="1" ht="29.2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</row>
    <row r="127" spans="1:32" s="41" customFormat="1" ht="19.5" customHeight="1" x14ac:dyDescent="0.2"/>
    <row r="128" spans="1:32" s="41" customFormat="1" ht="19.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S128" s="32"/>
      <c r="T128" s="32"/>
      <c r="U128" s="32"/>
      <c r="AF128" s="32"/>
    </row>
    <row r="129" spans="1:32" s="41" customFormat="1" ht="19.5" customHeight="1" x14ac:dyDescent="0.2">
      <c r="R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2" s="32" customFormat="1" ht="29.25" customHeight="1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</row>
    <row r="131" spans="1:32" s="41" customFormat="1" ht="19.5" customHeight="1" x14ac:dyDescent="0.2">
      <c r="S131" s="32"/>
      <c r="T131" s="32"/>
      <c r="U131" s="32"/>
      <c r="AF131" s="32"/>
    </row>
    <row r="132" spans="1:32" s="41" customFormat="1" ht="19.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2" s="41" customFormat="1" ht="19.5" customHeight="1" x14ac:dyDescent="0.2">
      <c r="R133" s="32"/>
    </row>
    <row r="134" spans="1:32" s="32" customFormat="1" ht="29.25" customHeight="1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</row>
    <row r="135" spans="1:32" s="41" customFormat="1" ht="19.5" customHeight="1" x14ac:dyDescent="0.2">
      <c r="S135" s="32"/>
      <c r="T135" s="32"/>
      <c r="U135" s="32"/>
      <c r="AF135" s="32"/>
    </row>
    <row r="136" spans="1:32" s="41" customFormat="1" ht="19.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2" s="32" customFormat="1" ht="29.25" customHeight="1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</row>
    <row r="138" spans="1:32" s="41" customFormat="1" ht="19.5" customHeight="1" x14ac:dyDescent="0.2"/>
    <row r="139" spans="1:32" s="41" customFormat="1" ht="19.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AF139" s="32"/>
    </row>
    <row r="140" spans="1:32" s="32" customFormat="1" ht="29.25" customHeight="1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AF140" s="41"/>
    </row>
    <row r="141" spans="1:32" s="41" customFormat="1" ht="19.5" customHeight="1" x14ac:dyDescent="0.2"/>
    <row r="142" spans="1:32" s="41" customFormat="1" ht="19.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S142" s="32"/>
      <c r="T142" s="32"/>
      <c r="U142" s="32"/>
      <c r="AF142" s="32"/>
    </row>
    <row r="143" spans="1:32" s="41" customFormat="1" ht="19.5" customHeight="1" x14ac:dyDescent="0.2"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2" s="41" customFormat="1" ht="19.5" customHeight="1" x14ac:dyDescent="0.2"/>
    <row r="145" spans="1:32" s="41" customFormat="1" ht="19.5" customHeight="1" x14ac:dyDescent="0.2">
      <c r="S145" s="32"/>
      <c r="T145" s="32"/>
      <c r="U145" s="32"/>
      <c r="AF145" s="32"/>
    </row>
    <row r="146" spans="1:32" s="41" customFormat="1" ht="19.5" customHeight="1" x14ac:dyDescent="0.2"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2" s="41" customFormat="1" ht="19.5" customHeight="1" x14ac:dyDescent="0.2"/>
    <row r="148" spans="1:32" s="41" customFormat="1" ht="19.5" customHeight="1" x14ac:dyDescent="0.2"/>
    <row r="149" spans="1:32" s="41" customFormat="1" ht="19.5" customHeight="1" x14ac:dyDescent="0.2"/>
    <row r="150" spans="1:32" s="41" customFormat="1" ht="19.5" customHeight="1" x14ac:dyDescent="0.2"/>
    <row r="151" spans="1:32" s="41" customFormat="1" ht="19.5" customHeight="1" x14ac:dyDescent="0.2"/>
    <row r="152" spans="1:32" s="41" customFormat="1" ht="19.5" customHeight="1" x14ac:dyDescent="0.2"/>
    <row r="153" spans="1:32" s="41" customFormat="1" ht="19.5" customHeight="1" x14ac:dyDescent="0.2"/>
    <row r="154" spans="1:32" s="41" customFormat="1" ht="19.5" customHeight="1" x14ac:dyDescent="0.2">
      <c r="R154" s="32"/>
    </row>
    <row r="155" spans="1:32" s="32" customFormat="1" ht="29.25" customHeight="1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</row>
    <row r="156" spans="1:32" s="41" customFormat="1" ht="19.5" customHeight="1" x14ac:dyDescent="0.2"/>
    <row r="157" spans="1:32" s="41" customFormat="1" ht="19.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54"/>
    </row>
    <row r="158" spans="1:32" ht="14.4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52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</row>
    <row r="159" spans="1:32" s="52" customFormat="1" ht="124.5" customHeight="1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</row>
    <row r="160" spans="1:32" s="52" customFormat="1" ht="14.4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S160" s="32"/>
      <c r="T160" s="32"/>
      <c r="U160" s="32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32"/>
    </row>
    <row r="161" spans="1:32" s="52" customFormat="1" ht="14.4" x14ac:dyDescent="0.2">
      <c r="S161" s="41"/>
      <c r="T161" s="41"/>
      <c r="U161" s="41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41"/>
    </row>
    <row r="162" spans="1:32" s="52" customFormat="1" ht="14.4" x14ac:dyDescent="0.2">
      <c r="A162" s="51"/>
      <c r="B162" s="51"/>
      <c r="C162" s="51"/>
      <c r="D162" s="51"/>
      <c r="O162" s="53"/>
      <c r="P162" s="53"/>
      <c r="Q162" s="53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</row>
    <row r="163" spans="1:32" s="52" customFormat="1" ht="14.4" x14ac:dyDescent="0.2">
      <c r="A163" s="51"/>
      <c r="B163" s="51"/>
      <c r="C163" s="51"/>
      <c r="D163" s="51"/>
      <c r="O163" s="53"/>
      <c r="P163" s="53"/>
      <c r="Q163" s="53"/>
      <c r="S163" s="54"/>
      <c r="T163" s="54"/>
      <c r="U163" s="54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54"/>
    </row>
    <row r="164" spans="1:32" s="52" customFormat="1" x14ac:dyDescent="0.2">
      <c r="A164" s="51"/>
      <c r="B164" s="51"/>
      <c r="C164" s="51"/>
      <c r="D164" s="51"/>
      <c r="O164" s="53"/>
      <c r="P164" s="53"/>
      <c r="Q164" s="53"/>
      <c r="R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</row>
    <row r="165" spans="1:32" x14ac:dyDescent="0.2">
      <c r="A165" s="51"/>
      <c r="B165" s="51"/>
      <c r="C165" s="51"/>
      <c r="D165" s="51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3"/>
      <c r="P165" s="53"/>
      <c r="Q165" s="53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</row>
    <row r="166" spans="1:32" x14ac:dyDescent="0.2">
      <c r="A166" s="51"/>
      <c r="B166" s="51"/>
      <c r="C166" s="51"/>
      <c r="D166" s="51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3"/>
      <c r="P166" s="53"/>
      <c r="Q166" s="53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</row>
    <row r="167" spans="1:32" x14ac:dyDescent="0.2"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</row>
    <row r="168" spans="1:32" x14ac:dyDescent="0.2"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</row>
    <row r="169" spans="1:32" x14ac:dyDescent="0.2"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</row>
    <row r="170" spans="1:32" x14ac:dyDescent="0.2"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</row>
  </sheetData>
  <mergeCells count="5">
    <mergeCell ref="B13:C13"/>
    <mergeCell ref="K8:K9"/>
    <mergeCell ref="AB8:AB9"/>
    <mergeCell ref="B12:C12"/>
    <mergeCell ref="S12:T12"/>
  </mergeCells>
  <phoneticPr fontId="4"/>
  <pageMargins left="0.75" right="0.75" top="1" bottom="1" header="0.51200000000000001" footer="0.51200000000000001"/>
  <pageSetup paperSize="9" scale="40" orientation="portrait" r:id="rId1"/>
  <headerFooter alignWithMargins="0"/>
  <colBreaks count="1" manualBreakCount="1">
    <brk id="17" max="1048575" man="1"/>
  </colBreaks>
  <ignoredErrors>
    <ignoredError sqref="O34:O7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１－１－１－A(b)</vt:lpstr>
      <vt:lpstr>１－１－１－B(b)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2023-03-30T05:49:53Z</dcterms:created>
  <dcterms:modified xsi:type="dcterms:W3CDTF">2026-03-25T11:40:14Z</dcterms:modified>
</cp:coreProperties>
</file>