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\\fs61v\manual\00_実務\は_白書\2024\01_HTMLチェック\1006638_エネルギー白書\バックデータの正規化\data\"/>
    </mc:Choice>
  </mc:AlternateContent>
  <xr:revisionPtr revIDLastSave="0" documentId="13_ncr:1_{615FE710-6DA5-4129-8E7D-19DC3D915EC5}" xr6:coauthVersionLast="47" xr6:coauthVersionMax="47" xr10:uidLastSave="{00000000-0000-0000-0000-000000000000}"/>
  <bookViews>
    <workbookView xWindow="2730" yWindow="930" windowWidth="21705" windowHeight="17070" xr2:uid="{00000000-000D-0000-FFFF-FFFF00000000}"/>
  </bookViews>
  <sheets>
    <sheet name="グラフ" sheetId="6190" r:id="rId1"/>
    <sheet name="データ" sheetId="6179" r:id="rId2"/>
    <sheet name="参照データ→" sheetId="6183" r:id="rId3"/>
    <sheet name="databank（LPG輸入数量）" sheetId="6181" r:id="rId4"/>
    <sheet name="databank（LPG需給総括表）" sheetId="6182" r:id="rId5"/>
    <sheet name="2022年度貿易統計" sheetId="6188" r:id="rId6"/>
    <sheet name="2022年度貿易統計元データ" sheetId="6187" r:id="rId7"/>
    <sheet name="資源エネルギー統計年報（2022）" sheetId="6189" r:id="rId8"/>
  </sheets>
  <definedNames>
    <definedName name="_xlnm.Print_Area" localSheetId="0">グラフ!$A$2:$I$22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8" i="6188" l="1"/>
  <c r="M13" i="6188"/>
  <c r="BE68" i="6181"/>
  <c r="N45" i="6188"/>
  <c r="Q14" i="6188" l="1"/>
  <c r="N33" i="6188"/>
  <c r="J51" i="6188"/>
  <c r="I51" i="6188"/>
  <c r="P44" i="6188"/>
  <c r="Q44" i="6188" s="1"/>
  <c r="M44" i="6188"/>
  <c r="N44" i="6188" s="1"/>
  <c r="P66" i="6188"/>
  <c r="Q66" i="6188" s="1"/>
  <c r="M66" i="6188"/>
  <c r="N66" i="6188" s="1"/>
  <c r="P53" i="6188"/>
  <c r="Q53" i="6188" s="1"/>
  <c r="M53" i="6188"/>
  <c r="N53" i="6188" s="1"/>
  <c r="P45" i="6188"/>
  <c r="Q45" i="6188" s="1"/>
  <c r="M45" i="6188"/>
  <c r="P42" i="6188"/>
  <c r="Q42" i="6188" s="1"/>
  <c r="M42" i="6188"/>
  <c r="N42" i="6188" s="1"/>
  <c r="P36" i="6188"/>
  <c r="Q36" i="6188" s="1"/>
  <c r="M36" i="6188"/>
  <c r="N36" i="6188" s="1"/>
  <c r="P34" i="6188"/>
  <c r="Q34" i="6188" s="1"/>
  <c r="M34" i="6188"/>
  <c r="N34" i="6188" s="1"/>
  <c r="P33" i="6188"/>
  <c r="Q33" i="6188" s="1"/>
  <c r="M33" i="6188"/>
  <c r="P32" i="6188"/>
  <c r="Q32" i="6188" s="1"/>
  <c r="M32" i="6188"/>
  <c r="N32" i="6188" s="1"/>
  <c r="P27" i="6188"/>
  <c r="Q27" i="6188" s="1"/>
  <c r="M27" i="6188"/>
  <c r="N27" i="6188" s="1"/>
  <c r="P18" i="6188"/>
  <c r="Q18" i="6188" s="1"/>
  <c r="N18" i="6188"/>
  <c r="P14" i="6188"/>
  <c r="M14" i="6188"/>
  <c r="N14" i="6188" s="1"/>
  <c r="P13" i="6188"/>
  <c r="BE67" i="6181" l="1"/>
  <c r="M22" i="6188"/>
  <c r="N22" i="6188" s="1"/>
  <c r="M52" i="6188"/>
  <c r="N52" i="6188" s="1"/>
  <c r="P52" i="6188" l="1"/>
  <c r="Q52" i="6188" s="1"/>
  <c r="P22" i="6188"/>
  <c r="Q22" i="6188" s="1"/>
  <c r="M68" i="6188"/>
  <c r="P70" i="6188"/>
  <c r="M70" i="6188"/>
  <c r="N13" i="6188" l="1"/>
  <c r="N68" i="6188" s="1"/>
  <c r="Q13" i="6188" l="1"/>
  <c r="P68" i="6188"/>
  <c r="P71" i="6188" l="1"/>
  <c r="Q68" i="6188"/>
  <c r="M71" i="6188"/>
</calcChain>
</file>

<file path=xl/sharedStrings.xml><?xml version="1.0" encoding="utf-8"?>
<sst xmlns="http://schemas.openxmlformats.org/spreadsheetml/2006/main" count="810" uniqueCount="309">
  <si>
    <t>年度</t>
  </si>
  <si>
    <t>年初在庫</t>
  </si>
  <si>
    <t>N.A</t>
  </si>
  <si>
    <t>年末在庫</t>
  </si>
  <si>
    <t>グラフ用</t>
    <rPh sb="3" eb="4">
      <t>ヨウ</t>
    </rPh>
    <phoneticPr fontId="5"/>
  </si>
  <si>
    <t>トン</t>
    <phoneticPr fontId="5"/>
  </si>
  <si>
    <t>1965</t>
    <phoneticPr fontId="5"/>
  </si>
  <si>
    <t xml:space="preserve">韓国
</t>
  </si>
  <si>
    <t xml:space="preserve">中国
</t>
  </si>
  <si>
    <t xml:space="preserve">台湾
</t>
  </si>
  <si>
    <t xml:space="preserve">香港
</t>
  </si>
  <si>
    <t>ベトナム</t>
  </si>
  <si>
    <t xml:space="preserve">タイ
</t>
  </si>
  <si>
    <t xml:space="preserve">シンガポール
</t>
  </si>
  <si>
    <t xml:space="preserve">マレーシア
</t>
  </si>
  <si>
    <t xml:space="preserve">フィリピン
</t>
  </si>
  <si>
    <t xml:space="preserve">インドネシア
</t>
  </si>
  <si>
    <t xml:space="preserve">カンボジア
</t>
  </si>
  <si>
    <t>ミャンマー</t>
  </si>
  <si>
    <t>インド</t>
  </si>
  <si>
    <t xml:space="preserve">バングラデシュ
</t>
  </si>
  <si>
    <t xml:space="preserve">東ティモール
</t>
  </si>
  <si>
    <t xml:space="preserve">琉球
</t>
  </si>
  <si>
    <t xml:space="preserve">イラン
</t>
  </si>
  <si>
    <t xml:space="preserve">イラク
</t>
  </si>
  <si>
    <t xml:space="preserve">バーレーン
</t>
  </si>
  <si>
    <t xml:space="preserve">サウジアラビア
</t>
  </si>
  <si>
    <t xml:space="preserve">クウェート
</t>
  </si>
  <si>
    <t xml:space="preserve">カタール
</t>
  </si>
  <si>
    <t xml:space="preserve">オマーン
</t>
  </si>
  <si>
    <t xml:space="preserve">アラブ首長国連邦
</t>
  </si>
  <si>
    <t xml:space="preserve">中立地帯
</t>
  </si>
  <si>
    <t xml:space="preserve">ノルウェー
</t>
  </si>
  <si>
    <t xml:space="preserve">スウェーデン
</t>
  </si>
  <si>
    <t xml:space="preserve">イギリス
</t>
  </si>
  <si>
    <t xml:space="preserve">アイルランド
</t>
  </si>
  <si>
    <t xml:space="preserve">オランダ
</t>
  </si>
  <si>
    <t xml:space="preserve">ベルギー
</t>
  </si>
  <si>
    <t xml:space="preserve">フランス
</t>
  </si>
  <si>
    <t>ドイツ/A</t>
  </si>
  <si>
    <t xml:space="preserve">スイス
</t>
  </si>
  <si>
    <t xml:space="preserve">スペイン
</t>
  </si>
  <si>
    <t xml:space="preserve">イタリア
</t>
  </si>
  <si>
    <t xml:space="preserve">オーストリア
</t>
  </si>
  <si>
    <t>トルコ</t>
  </si>
  <si>
    <t xml:space="preserve">ウクライナ
</t>
  </si>
  <si>
    <t xml:space="preserve">カナダ
</t>
  </si>
  <si>
    <t xml:space="preserve">アメリカ
</t>
  </si>
  <si>
    <t xml:space="preserve">メキシコ
</t>
  </si>
  <si>
    <t>パナマ</t>
  </si>
  <si>
    <t xml:space="preserve">バハマ
</t>
  </si>
  <si>
    <t xml:space="preserve">ケイマン諸島
</t>
  </si>
  <si>
    <t xml:space="preserve">ベネズエラ
</t>
  </si>
  <si>
    <t xml:space="preserve">チリ
</t>
  </si>
  <si>
    <t>ブラジル</t>
  </si>
  <si>
    <t xml:space="preserve">アルゼンチン
</t>
  </si>
  <si>
    <t xml:space="preserve">アルジェリア
</t>
  </si>
  <si>
    <t xml:space="preserve">リビア
</t>
  </si>
  <si>
    <t xml:space="preserve">ナイジェリア
</t>
  </si>
  <si>
    <t>アンゴラ</t>
  </si>
  <si>
    <t xml:space="preserve">オーストラリア
</t>
  </si>
  <si>
    <t xml:space="preserve">不明
</t>
  </si>
  <si>
    <t xml:space="preserve">合計
</t>
  </si>
  <si>
    <t>（注釈）</t>
  </si>
  <si>
    <t>A:1990年以前は西ドイツ。</t>
  </si>
  <si>
    <t>貿易月表の品目番号は2711.12-000、-010、-020、13-010、-020、14-020、19-010である。</t>
  </si>
  <si>
    <t>(1998年以前は2711.12-010、-020、13-010、-020、14-021、-022、19-011、-012)</t>
  </si>
  <si>
    <t>(1990年以前は2711.12-010、-020、13-010、-020、19-011、-012)</t>
  </si>
  <si>
    <t>(1987年以前は27.11-110、-120、-190)</t>
  </si>
  <si>
    <t xml:space="preserve">
製油所</t>
  </si>
  <si>
    <t xml:space="preserve">
石油化学工場</t>
  </si>
  <si>
    <t xml:space="preserve">
製造・輸入業者</t>
  </si>
  <si>
    <t xml:space="preserve">
販売業者</t>
  </si>
  <si>
    <t>供給(受入)/A</t>
  </si>
  <si>
    <t xml:space="preserve">
生産</t>
  </si>
  <si>
    <t xml:space="preserve">
製油所</t>
  </si>
  <si>
    <t xml:space="preserve">
天然ガス鉱場</t>
  </si>
  <si>
    <t xml:space="preserve">
石油化学工場</t>
  </si>
  <si>
    <t xml:space="preserve">
輸入</t>
  </si>
  <si>
    <t xml:space="preserve">
石油化学よりの受入/A</t>
  </si>
  <si>
    <t xml:space="preserve">
品種振替/A</t>
  </si>
  <si>
    <t xml:space="preserve">
その他受入量/A</t>
  </si>
  <si>
    <t>需要(払出)/A</t>
  </si>
  <si>
    <t xml:space="preserve">
消費者向総販売/B</t>
  </si>
  <si>
    <t xml:space="preserve">
輸出</t>
  </si>
  <si>
    <t xml:space="preserve">
自家消費/A</t>
  </si>
  <si>
    <t xml:space="preserve">
燃料用/A</t>
  </si>
  <si>
    <t xml:space="preserve">
石油化学用</t>
  </si>
  <si>
    <t xml:space="preserve">
都市ガス用</t>
  </si>
  <si>
    <t xml:space="preserve">
その他払出量/A</t>
  </si>
  <si>
    <t>国産LPガス</t>
    <phoneticPr fontId="5"/>
  </si>
  <si>
    <t>1970</t>
    <phoneticPr fontId="5"/>
  </si>
  <si>
    <t>1980</t>
    <phoneticPr fontId="5"/>
  </si>
  <si>
    <t>1990</t>
    <phoneticPr fontId="5"/>
  </si>
  <si>
    <t>2010</t>
    <phoneticPr fontId="5"/>
  </si>
  <si>
    <t>1988年度以降は石油化学工場分を除く。</t>
  </si>
  <si>
    <t>1987年は暦年。</t>
  </si>
  <si>
    <t>A:1995年度は、エネルギー生産需給統計月報より作成。</t>
  </si>
  <si>
    <t>B:2002年度より国内向総販売の値。</t>
  </si>
  <si>
    <t>輸入LPガス（左軸）</t>
    <rPh sb="7" eb="8">
      <t>ヒダリ</t>
    </rPh>
    <rPh sb="8" eb="9">
      <t>ジク</t>
    </rPh>
    <phoneticPr fontId="5"/>
  </si>
  <si>
    <t>輸入比率%（右軸）</t>
    <rPh sb="0" eb="2">
      <t>ユニュウ</t>
    </rPh>
    <rPh sb="2" eb="4">
      <t>ヒリツ</t>
    </rPh>
    <phoneticPr fontId="5"/>
  </si>
  <si>
    <t>財務省貿易統計</t>
    <rPh sb="0" eb="3">
      <t>ザイムショウ</t>
    </rPh>
    <rPh sb="3" eb="5">
      <t>ボウエキ</t>
    </rPh>
    <rPh sb="5" eb="7">
      <t>トウケイ</t>
    </rPh>
    <phoneticPr fontId="5"/>
  </si>
  <si>
    <t>タイトル</t>
  </si>
  <si>
    <t>品別国別表</t>
  </si>
  <si>
    <t>輸出入</t>
  </si>
  <si>
    <t>輸入</t>
  </si>
  <si>
    <t>年月</t>
  </si>
  <si>
    <t>品目</t>
  </si>
  <si>
    <t>国</t>
  </si>
  <si>
    <t>全対象指定</t>
  </si>
  <si>
    <t>単位:(1000円)</t>
  </si>
  <si>
    <t>国名</t>
  </si>
  <si>
    <t>第１単位</t>
  </si>
  <si>
    <t>第２単位</t>
  </si>
  <si>
    <t>当月第１数量</t>
  </si>
  <si>
    <t>当月第２数量</t>
  </si>
  <si>
    <t>当月金額</t>
  </si>
  <si>
    <t>累計第１数量</t>
  </si>
  <si>
    <t>累計第２数量</t>
  </si>
  <si>
    <t>累計金額</t>
  </si>
  <si>
    <t>'103</t>
  </si>
  <si>
    <t>大韓民国</t>
  </si>
  <si>
    <t>MT</t>
  </si>
  <si>
    <t>シンガポール</t>
  </si>
  <si>
    <t>マレーシア</t>
  </si>
  <si>
    <t>インドネシア</t>
  </si>
  <si>
    <t>'140</t>
  </si>
  <si>
    <t>カタール</t>
  </si>
  <si>
    <t>オマーン</t>
  </si>
  <si>
    <t>'147</t>
  </si>
  <si>
    <t>アラブ首長国連邦</t>
  </si>
  <si>
    <t>オランダ</t>
  </si>
  <si>
    <t>'304</t>
  </si>
  <si>
    <t>アメリカ合衆国</t>
  </si>
  <si>
    <t>アルジェリア</t>
  </si>
  <si>
    <t>ナイジェリア</t>
  </si>
  <si>
    <t>'601</t>
  </si>
  <si>
    <t>オーストラリア</t>
  </si>
  <si>
    <t>2711.12-000</t>
  </si>
  <si>
    <t>'105</t>
  </si>
  <si>
    <t>中華人民共和国</t>
  </si>
  <si>
    <t>バーレーン</t>
  </si>
  <si>
    <t>サウジアラビア</t>
  </si>
  <si>
    <t>'138</t>
  </si>
  <si>
    <t>クウェート</t>
  </si>
  <si>
    <t>2711.13-010</t>
  </si>
  <si>
    <t>2711.13-020</t>
  </si>
  <si>
    <t>台湾</t>
  </si>
  <si>
    <t>フィリピン</t>
  </si>
  <si>
    <t>'213</t>
  </si>
  <si>
    <t>ドイツ</t>
  </si>
  <si>
    <t>2711.14-020</t>
  </si>
  <si>
    <t>2711.19-010</t>
  </si>
  <si>
    <t>'210</t>
  </si>
  <si>
    <t>フランス</t>
  </si>
  <si>
    <t>2711.19-020</t>
  </si>
  <si>
    <t>ノルウェー</t>
  </si>
  <si>
    <t>'111</t>
  </si>
  <si>
    <t>タイ</t>
  </si>
  <si>
    <t>-</t>
  </si>
  <si>
    <t>年初在庫計</t>
  </si>
  <si>
    <t xml:space="preserve"> </t>
  </si>
  <si>
    <t>製油所在庫</t>
    <phoneticPr fontId="8"/>
  </si>
  <si>
    <t>製造・輸入業者在庫</t>
    <phoneticPr fontId="8"/>
  </si>
  <si>
    <t>受入合計</t>
  </si>
  <si>
    <t>輸入</t>
    <phoneticPr fontId="8"/>
  </si>
  <si>
    <t>品種振替による増量</t>
    <phoneticPr fontId="8"/>
  </si>
  <si>
    <t>石油化学よりの受入</t>
  </si>
  <si>
    <t>その他の受入量</t>
    <phoneticPr fontId="8"/>
  </si>
  <si>
    <t>払出合計</t>
  </si>
  <si>
    <t>国内向販売</t>
    <rPh sb="2" eb="3">
      <t>ム</t>
    </rPh>
    <rPh sb="3" eb="5">
      <t>ハンバイ</t>
    </rPh>
    <phoneticPr fontId="11"/>
  </si>
  <si>
    <t>輸出</t>
    <phoneticPr fontId="8"/>
  </si>
  <si>
    <t>品種振替による減量</t>
    <rPh sb="7" eb="8">
      <t>ゲン</t>
    </rPh>
    <phoneticPr fontId="11"/>
  </si>
  <si>
    <t>自家消費</t>
    <phoneticPr fontId="8"/>
  </si>
  <si>
    <t>その他の払出量</t>
    <phoneticPr fontId="8"/>
  </si>
  <si>
    <t>年末在庫計</t>
  </si>
  <si>
    <t>韓国</t>
  </si>
  <si>
    <t>中国</t>
  </si>
  <si>
    <t>香港</t>
  </si>
  <si>
    <t>カンボジア</t>
  </si>
  <si>
    <t>バングラデシュ</t>
  </si>
  <si>
    <t>東ティモール</t>
  </si>
  <si>
    <t>琉球</t>
  </si>
  <si>
    <t>イラン</t>
  </si>
  <si>
    <t>イラク</t>
  </si>
  <si>
    <t>中立地帯</t>
  </si>
  <si>
    <t>スウェーデン</t>
  </si>
  <si>
    <t>イギリス</t>
  </si>
  <si>
    <t>アイルランド</t>
  </si>
  <si>
    <t>ベルギー</t>
  </si>
  <si>
    <t>スペイン</t>
  </si>
  <si>
    <t>イタリア</t>
  </si>
  <si>
    <t>オーストリア</t>
  </si>
  <si>
    <t>ウクライナ</t>
  </si>
  <si>
    <t>カナダ</t>
  </si>
  <si>
    <t>アメリカ</t>
  </si>
  <si>
    <t>メキシコ</t>
  </si>
  <si>
    <t>バハマ</t>
  </si>
  <si>
    <t>ケイマン諸島</t>
  </si>
  <si>
    <t>ベネズエラ</t>
  </si>
  <si>
    <t>チリ</t>
  </si>
  <si>
    <t>アルゼンチン</t>
  </si>
  <si>
    <t>リビア</t>
  </si>
  <si>
    <t>合計</t>
    <rPh sb="0" eb="2">
      <t>ゴウケイ</t>
    </rPh>
    <phoneticPr fontId="5"/>
  </si>
  <si>
    <t>CHECK</t>
    <phoneticPr fontId="5"/>
  </si>
  <si>
    <t>世界計</t>
    <rPh sb="0" eb="2">
      <t>セカイ</t>
    </rPh>
    <rPh sb="2" eb="3">
      <t>ケイ</t>
    </rPh>
    <phoneticPr fontId="5"/>
  </si>
  <si>
    <t>Category</t>
  </si>
  <si>
    <t>燃料油</t>
  </si>
  <si>
    <t>Gasoline</t>
  </si>
  <si>
    <t>Kerosene</t>
  </si>
  <si>
    <t>Lubricating Oil</t>
  </si>
  <si>
    <t>Asphalt</t>
  </si>
  <si>
    <t>Grease</t>
  </si>
  <si>
    <t>Paraffin Wax</t>
  </si>
  <si>
    <t>Inventory at Start of Year</t>
  </si>
  <si>
    <t>Refiners</t>
  </si>
  <si>
    <t>Manufacturers and Importers</t>
  </si>
  <si>
    <t>Production Division</t>
  </si>
  <si>
    <t>Imports</t>
  </si>
  <si>
    <t>Other Receipts</t>
  </si>
  <si>
    <t>Domestic Sales</t>
  </si>
  <si>
    <t>Exports</t>
  </si>
  <si>
    <t>Own Consumption</t>
  </si>
  <si>
    <t>Other Shipments</t>
  </si>
  <si>
    <t>【第213-1-16】LPガスの国産、輸入別の供給量</t>
    <phoneticPr fontId="5"/>
  </si>
  <si>
    <t>2019F</t>
    <phoneticPr fontId="5"/>
  </si>
  <si>
    <t>品目範囲指定</t>
  </si>
  <si>
    <t>'271112-271119</t>
  </si>
  <si>
    <t>'128</t>
  </si>
  <si>
    <t>'302</t>
  </si>
  <si>
    <t>数量</t>
    <rPh sb="0" eb="2">
      <t>スウリョウ</t>
    </rPh>
    <phoneticPr fontId="5"/>
  </si>
  <si>
    <t>金額</t>
    <rPh sb="0" eb="2">
      <t>キンガク</t>
    </rPh>
    <phoneticPr fontId="5"/>
  </si>
  <si>
    <t>⇒四捨五入</t>
    <rPh sb="1" eb="5">
      <t>シシャゴニュウ</t>
    </rPh>
    <phoneticPr fontId="5"/>
  </si>
  <si>
    <t>値貼り付け</t>
    <rPh sb="0" eb="1">
      <t>アタイ</t>
    </rPh>
    <rPh sb="1" eb="2">
      <t>ハ</t>
    </rPh>
    <rPh sb="3" eb="4">
      <t>ツ</t>
    </rPh>
    <phoneticPr fontId="5"/>
  </si>
  <si>
    <t>ベトナム</t>
    <phoneticPr fontId="5"/>
  </si>
  <si>
    <t>スイス</t>
    <phoneticPr fontId="5"/>
  </si>
  <si>
    <t>経済産業省　石油統計</t>
    <rPh sb="0" eb="2">
      <t>ケイザイ</t>
    </rPh>
    <rPh sb="2" eb="5">
      <t>サンギョウショウ</t>
    </rPh>
    <rPh sb="6" eb="8">
      <t>セキユ</t>
    </rPh>
    <rPh sb="8" eb="10">
      <t>トウケイ</t>
    </rPh>
    <phoneticPr fontId="5"/>
  </si>
  <si>
    <t>https://www.meti.go.jp/statistics/tyo/sekiyuka/index.html#menu2</t>
    <phoneticPr fontId="5"/>
  </si>
  <si>
    <t>'118</t>
  </si>
  <si>
    <t>ドイツ/A</t>
    <phoneticPr fontId="5"/>
  </si>
  <si>
    <t>2020F</t>
    <phoneticPr fontId="5"/>
  </si>
  <si>
    <t>資源・エネルギー統計年報</t>
    <phoneticPr fontId="5"/>
  </si>
  <si>
    <t>2021F</t>
    <phoneticPr fontId="5"/>
  </si>
  <si>
    <t>令和4年　年報（石油）</t>
    <rPh sb="0" eb="2">
      <t>レイワ</t>
    </rPh>
    <rPh sb="3" eb="4">
      <t>ネン</t>
    </rPh>
    <rPh sb="5" eb="7">
      <t>ネンポウ</t>
    </rPh>
    <rPh sb="8" eb="10">
      <t>セキユ</t>
    </rPh>
    <phoneticPr fontId="5"/>
  </si>
  <si>
    <t>https://www.meti.go.jp/statistics/tyo/sekiyuka/xls/h2dhhpe2022k.xlsx</t>
    <phoneticPr fontId="5"/>
  </si>
  <si>
    <t>　２．石油製品 / （１）石油製品需給総括 / 令和4年度（FY2022）</t>
    <rPh sb="24" eb="25">
      <t>レイ</t>
    </rPh>
    <rPh sb="25" eb="26">
      <t>ネン</t>
    </rPh>
    <rPh sb="27" eb="28">
      <t>ド</t>
    </rPh>
    <phoneticPr fontId="5"/>
  </si>
  <si>
    <t>　②令和4年度 / (F.Y.2022)</t>
    <phoneticPr fontId="8"/>
  </si>
  <si>
    <t>（単位：kl、アスファルト以降：ｔ/Unit: kl, from Asphalt onward is ton)</t>
    <rPh sb="13" eb="15">
      <t>イコウ</t>
    </rPh>
    <phoneticPr fontId="5"/>
  </si>
  <si>
    <t>区　分</t>
    <phoneticPr fontId="8"/>
  </si>
  <si>
    <t>燃料油計</t>
    <rPh sb="3" eb="4">
      <t>ケイ</t>
    </rPh>
    <phoneticPr fontId="8"/>
  </si>
  <si>
    <t>ガソリン</t>
    <phoneticPr fontId="8"/>
  </si>
  <si>
    <t>ナフサ</t>
    <phoneticPr fontId="8"/>
  </si>
  <si>
    <t>ジェット</t>
    <phoneticPr fontId="8"/>
  </si>
  <si>
    <t>灯油</t>
    <phoneticPr fontId="8"/>
  </si>
  <si>
    <t>軽油</t>
    <phoneticPr fontId="8"/>
  </si>
  <si>
    <t>重油</t>
    <phoneticPr fontId="8"/>
  </si>
  <si>
    <t>潤滑油</t>
    <phoneticPr fontId="10"/>
  </si>
  <si>
    <t>アスファルト</t>
    <phoneticPr fontId="10"/>
  </si>
  <si>
    <t>グリース</t>
    <phoneticPr fontId="10"/>
  </si>
  <si>
    <t>パラフィン</t>
    <phoneticPr fontId="10"/>
  </si>
  <si>
    <t>　液化石油ガス</t>
    <phoneticPr fontId="8"/>
  </si>
  <si>
    <t>　</t>
  </si>
  <si>
    <t>Ａ重油</t>
    <rPh sb="1" eb="3">
      <t>ジュウユ</t>
    </rPh>
    <phoneticPr fontId="8"/>
  </si>
  <si>
    <t>Ｂ・Ｃ重油</t>
    <rPh sb="3" eb="5">
      <t>ジュウユ</t>
    </rPh>
    <phoneticPr fontId="8"/>
  </si>
  <si>
    <t>P・P, P・B</t>
    <phoneticPr fontId="10"/>
  </si>
  <si>
    <t>B・B</t>
    <phoneticPr fontId="8"/>
  </si>
  <si>
    <t>Total of Main Petroleum Products</t>
    <phoneticPr fontId="8"/>
  </si>
  <si>
    <t>Naphtha</t>
    <phoneticPr fontId="8"/>
  </si>
  <si>
    <t>Jet Fuel</t>
    <phoneticPr fontId="8"/>
  </si>
  <si>
    <t>Gas Oil</t>
    <phoneticPr fontId="8"/>
  </si>
  <si>
    <t xml:space="preserve">Total
 Fuel Oil </t>
    <phoneticPr fontId="8"/>
  </si>
  <si>
    <t>Fuel Oil A</t>
    <phoneticPr fontId="8"/>
  </si>
  <si>
    <t>Fuel Oil              B･C</t>
    <phoneticPr fontId="8"/>
  </si>
  <si>
    <t>LPG</t>
    <phoneticPr fontId="8"/>
  </si>
  <si>
    <t>Total Receipts</t>
    <phoneticPr fontId="8"/>
  </si>
  <si>
    <t>生産</t>
    <phoneticPr fontId="8"/>
  </si>
  <si>
    <t>Increase in Quantity by Conversion to Another Product</t>
    <phoneticPr fontId="8"/>
  </si>
  <si>
    <t>Return from Petrochemical Industry</t>
    <phoneticPr fontId="8"/>
  </si>
  <si>
    <t>Total Shipments</t>
    <phoneticPr fontId="8"/>
  </si>
  <si>
    <t>Decrease in Quantity by Conversion to Another Product</t>
    <phoneticPr fontId="8"/>
  </si>
  <si>
    <t xml:space="preserve">Inventory at End of Year </t>
    <phoneticPr fontId="8"/>
  </si>
  <si>
    <t>注 1： 国内向販売＝(年初在庫＋受入) - (年末在庫＋国内向販売以外の各払出項目)</t>
    <rPh sb="7" eb="8">
      <t>ム</t>
    </rPh>
    <rPh sb="31" eb="32">
      <t>ム</t>
    </rPh>
    <phoneticPr fontId="8"/>
  </si>
  <si>
    <t xml:space="preserve">Note 1 : Domestic Sales = (Inventory at Start of Year + Total Receipts ) - ( Inventory at  End of Year + Total Shipments except Domestic Sales )  </t>
    <phoneticPr fontId="8"/>
  </si>
  <si>
    <t>注 2： Ｐ・Ｐ＝プロパン・プロピレン、Ｐ・Ｂ＝プロパン・ブタン、プロピレン・ブチレン等プロパン、プロピレンを主成分とするもの。</t>
    <phoneticPr fontId="19"/>
  </si>
  <si>
    <t xml:space="preserve">Note 2 : P・P is Propane・Propylene; P・B is Propane・Butane ; B・B is Butane・Butylene. </t>
    <phoneticPr fontId="8"/>
  </si>
  <si>
    <t>　　　  Ｂ・Ｂ＝ブタン・ブチレンを主成分とするもの。</t>
    <phoneticPr fontId="19"/>
  </si>
  <si>
    <t>Note 3: The aggregation method for Lubricating Oil has been revised from April 2022.</t>
    <phoneticPr fontId="8"/>
  </si>
  <si>
    <t>注 3： 令和４年４月分から潤滑油の集計方法の改訂を行いました。</t>
  </si>
  <si>
    <t>2022年度全期</t>
    <phoneticPr fontId="5"/>
  </si>
  <si>
    <t>https://www.customs.go.jp/toukei/srch/index.htm?M=01&amp;P=1,2,,,,,,,,5,1,2021,0,0,0,3,271112,271119,,,,,,,,,1,,,,,,,,,,,,,,,,,,,,,,200</t>
    <phoneticPr fontId="5"/>
  </si>
  <si>
    <t>'137</t>
  </si>
  <si>
    <t>'207</t>
  </si>
  <si>
    <t>2022F</t>
  </si>
  <si>
    <r>
      <t>LPG</t>
    </r>
    <r>
      <rPr>
        <b/>
        <sz val="10"/>
        <color indexed="8"/>
        <rFont val="Meiryo UI"/>
        <family val="3"/>
        <charset val="128"/>
      </rPr>
      <t>需給総括表</t>
    </r>
  </si>
  <si>
    <r>
      <rPr>
        <sz val="11"/>
        <rFont val="Meiryo UI"/>
        <family val="3"/>
        <charset val="128"/>
      </rPr>
      <t>更新日</t>
    </r>
    <r>
      <rPr>
        <sz val="10"/>
        <color indexed="8"/>
        <rFont val="Meiryo UI"/>
        <family val="3"/>
        <charset val="128"/>
      </rPr>
      <t xml:space="preserve">: </t>
    </r>
  </si>
  <si>
    <r>
      <rPr>
        <sz val="11"/>
        <rFont val="Meiryo UI"/>
        <family val="3"/>
        <charset val="128"/>
      </rPr>
      <t>出所</t>
    </r>
    <r>
      <rPr>
        <sz val="10"/>
        <color indexed="8"/>
        <rFont val="Meiryo UI"/>
        <family val="3"/>
        <charset val="128"/>
      </rPr>
      <t xml:space="preserve">: </t>
    </r>
  </si>
  <si>
    <r>
      <rPr>
        <sz val="11"/>
        <rFont val="Meiryo UI"/>
        <family val="3"/>
        <charset val="128"/>
      </rPr>
      <t>単位</t>
    </r>
    <r>
      <rPr>
        <sz val="10"/>
        <color indexed="8"/>
        <rFont val="Meiryo UI"/>
        <family val="3"/>
        <charset val="128"/>
      </rPr>
      <t xml:space="preserve">: </t>
    </r>
  </si>
  <si>
    <r>
      <t>1,000</t>
    </r>
    <r>
      <rPr>
        <sz val="11"/>
        <rFont val="Meiryo UI"/>
        <family val="3"/>
        <charset val="128"/>
      </rPr>
      <t>トン</t>
    </r>
  </si>
  <si>
    <t>千円</t>
    <rPh sb="0" eb="2">
      <t>センエン</t>
    </rPh>
    <phoneticPr fontId="5"/>
  </si>
  <si>
    <r>
      <rPr>
        <sz val="11"/>
        <rFont val="Meiryo UI"/>
        <family val="3"/>
        <charset val="128"/>
      </rPr>
      <t>日本貿易月表</t>
    </r>
  </si>
  <si>
    <r>
      <rPr>
        <sz val="11"/>
        <rFont val="Meiryo UI"/>
        <family val="3"/>
        <charset val="128"/>
      </rPr>
      <t>トン</t>
    </r>
  </si>
  <si>
    <r>
      <t>LPG</t>
    </r>
    <r>
      <rPr>
        <b/>
        <sz val="11"/>
        <color indexed="8"/>
        <rFont val="Meiryo UI"/>
        <family val="3"/>
        <charset val="128"/>
      </rPr>
      <t>通関輸入数量の推移（年度）</t>
    </r>
  </si>
  <si>
    <r>
      <rPr>
        <sz val="11"/>
        <rFont val="Meiryo UI"/>
        <family val="3"/>
        <charset val="128"/>
      </rPr>
      <t>更新日</t>
    </r>
    <r>
      <rPr>
        <sz val="11"/>
        <color indexed="8"/>
        <rFont val="Meiryo UI"/>
        <family val="3"/>
        <charset val="128"/>
      </rPr>
      <t xml:space="preserve">: </t>
    </r>
  </si>
  <si>
    <r>
      <rPr>
        <sz val="11"/>
        <rFont val="Meiryo UI"/>
        <family val="3"/>
        <charset val="128"/>
      </rPr>
      <t>出所</t>
    </r>
    <r>
      <rPr>
        <sz val="11"/>
        <color indexed="8"/>
        <rFont val="Meiryo UI"/>
        <family val="3"/>
        <charset val="128"/>
      </rPr>
      <t xml:space="preserve">: </t>
    </r>
  </si>
  <si>
    <r>
      <rPr>
        <sz val="11"/>
        <rFont val="Meiryo UI"/>
        <family val="3"/>
        <charset val="128"/>
      </rPr>
      <t>単位</t>
    </r>
    <r>
      <rPr>
        <sz val="11"/>
        <color indexed="8"/>
        <rFont val="Meiryo UI"/>
        <family val="3"/>
        <charset val="128"/>
      </rPr>
      <t xml:space="preserve">: </t>
    </r>
  </si>
  <si>
    <t>2000</t>
    <phoneticPr fontId="5"/>
  </si>
  <si>
    <t>【第213-1-15】LPガスの国産・輸入別供給の推移</t>
    <phoneticPr fontId="5"/>
  </si>
  <si>
    <t>（注） 「国産LPガス」は、製油所の数値。</t>
  </si>
  <si>
    <t>資料:経済産業省「資源・エネルギー統計」、財務省「日本貿易統計」を基に作成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</si>
</sst>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_);[Red]\(&quot;¥&quot;#,##0\)"/>
    <numFmt numFmtId="176" formatCode="0.0%"/>
    <numFmt numFmtId="177" formatCode="0.00_);[Red]\(0.00\)"/>
    <numFmt numFmtId="178" formatCode="yyyy/mm/dd"/>
    <numFmt numFmtId="179" formatCode="####&quot;F&quot;"/>
    <numFmt numFmtId="180" formatCode="#,##0.00_ 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9"/>
      <color theme="10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u/>
      <sz val="11"/>
      <color indexed="12"/>
      <name val="Meiryo UI"/>
      <family val="3"/>
      <charset val="128"/>
    </font>
    <font>
      <b/>
      <sz val="8"/>
      <name val="Meiryo UI"/>
      <family val="3"/>
      <charset val="128"/>
    </font>
    <font>
      <sz val="8"/>
      <name val="Meiryo UI"/>
      <family val="3"/>
      <charset val="128"/>
    </font>
    <font>
      <sz val="11"/>
      <color indexed="10"/>
      <name val="ＭＳ Ｐゴシック"/>
      <family val="3"/>
      <charset val="128"/>
    </font>
    <font>
      <sz val="8"/>
      <color indexed="8"/>
      <name val="Meiryo UI"/>
      <family val="3"/>
      <charset val="128"/>
    </font>
    <font>
      <b/>
      <sz val="8"/>
      <color indexed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indexed="8"/>
      <name val="Meiryo UI"/>
      <family val="3"/>
      <charset val="128"/>
    </font>
    <font>
      <b/>
      <sz val="1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color indexed="8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9" fontId="6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38" fontId="2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12" fillId="0" borderId="0">
      <alignment vertical="center"/>
    </xf>
    <xf numFmtId="0" fontId="9" fillId="0" borderId="0"/>
    <xf numFmtId="0" fontId="6" fillId="0" borderId="0">
      <alignment vertical="center"/>
    </xf>
    <xf numFmtId="0" fontId="12" fillId="0" borderId="0">
      <alignment vertical="center"/>
    </xf>
    <xf numFmtId="0" fontId="8" fillId="0" borderId="0"/>
    <xf numFmtId="37" fontId="8" fillId="0" borderId="0"/>
    <xf numFmtId="0" fontId="4" fillId="0" borderId="0"/>
    <xf numFmtId="0" fontId="1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30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left"/>
    </xf>
    <xf numFmtId="0" fontId="0" fillId="2" borderId="0" xfId="0" applyFill="1"/>
    <xf numFmtId="0" fontId="15" fillId="0" borderId="0" xfId="0" applyFont="1" applyAlignment="1">
      <alignment vertical="center"/>
    </xf>
    <xf numFmtId="0" fontId="16" fillId="0" borderId="0" xfId="2" applyFont="1" applyAlignment="1" applyProtection="1">
      <alignment vertical="center"/>
    </xf>
    <xf numFmtId="0" fontId="15" fillId="0" borderId="0" xfId="2" applyFont="1" applyAlignment="1" applyProtection="1">
      <alignment vertical="center"/>
    </xf>
    <xf numFmtId="0" fontId="14" fillId="0" borderId="3" xfId="29" applyFont="1" applyBorder="1" applyAlignment="1">
      <alignment vertical="center"/>
    </xf>
    <xf numFmtId="22" fontId="17" fillId="0" borderId="3" xfId="29" applyNumberFormat="1" applyFont="1" applyBorder="1" applyAlignment="1">
      <alignment vertical="center"/>
    </xf>
    <xf numFmtId="0" fontId="20" fillId="0" borderId="3" xfId="29" applyFont="1" applyBorder="1" applyAlignment="1">
      <alignment vertical="center"/>
    </xf>
    <xf numFmtId="0" fontId="20" fillId="0" borderId="3" xfId="29" applyFont="1" applyBorder="1" applyAlignment="1">
      <alignment horizontal="right" vertical="center"/>
    </xf>
    <xf numFmtId="38" fontId="20" fillId="0" borderId="12" xfId="18" applyNumberFormat="1" applyFont="1" applyBorder="1" applyAlignment="1">
      <alignment vertical="center" wrapText="1"/>
    </xf>
    <xf numFmtId="38" fontId="20" fillId="0" borderId="13" xfId="18" applyNumberFormat="1" applyFont="1" applyBorder="1" applyAlignment="1">
      <alignment vertical="center" wrapText="1"/>
    </xf>
    <xf numFmtId="38" fontId="20" fillId="0" borderId="14" xfId="18" applyNumberFormat="1" applyFont="1" applyBorder="1" applyAlignment="1">
      <alignment vertical="center" wrapText="1"/>
    </xf>
    <xf numFmtId="38" fontId="20" fillId="0" borderId="15" xfId="18" applyNumberFormat="1" applyFont="1" applyBorder="1" applyAlignment="1">
      <alignment vertical="center" wrapText="1"/>
    </xf>
    <xf numFmtId="38" fontId="18" fillId="0" borderId="16" xfId="18" applyNumberFormat="1" applyFont="1" applyBorder="1" applyAlignment="1">
      <alignment vertical="center" wrapText="1"/>
    </xf>
    <xf numFmtId="38" fontId="18" fillId="0" borderId="17" xfId="18" applyNumberFormat="1" applyFont="1" applyBorder="1" applyAlignment="1">
      <alignment vertical="center" wrapText="1"/>
    </xf>
    <xf numFmtId="38" fontId="18" fillId="0" borderId="0" xfId="18" applyNumberFormat="1" applyFont="1" applyAlignment="1">
      <alignment horizontal="left" vertical="center"/>
    </xf>
    <xf numFmtId="0" fontId="18" fillId="0" borderId="12" xfId="29" applyFont="1" applyBorder="1" applyAlignment="1">
      <alignment horizontal="left" vertical="center"/>
    </xf>
    <xf numFmtId="38" fontId="20" fillId="0" borderId="17" xfId="18" applyNumberFormat="1" applyFont="1" applyBorder="1" applyAlignment="1">
      <alignment vertical="center" wrapText="1"/>
    </xf>
    <xf numFmtId="38" fontId="20" fillId="0" borderId="12" xfId="18" applyNumberFormat="1" applyFont="1" applyBorder="1" applyAlignment="1">
      <alignment horizontal="center" vertical="center" wrapText="1"/>
    </xf>
    <xf numFmtId="38" fontId="20" fillId="0" borderId="0" xfId="18" applyNumberFormat="1" applyFont="1" applyAlignment="1">
      <alignment horizontal="center" vertical="center" wrapText="1"/>
    </xf>
    <xf numFmtId="38" fontId="20" fillId="0" borderId="17" xfId="18" applyNumberFormat="1" applyFont="1" applyBorder="1" applyAlignment="1">
      <alignment horizontal="center" vertical="center" wrapText="1"/>
    </xf>
    <xf numFmtId="38" fontId="20" fillId="0" borderId="18" xfId="18" applyNumberFormat="1" applyFont="1" applyBorder="1" applyAlignment="1">
      <alignment horizontal="center" vertical="center" wrapText="1"/>
    </xf>
    <xf numFmtId="38" fontId="20" fillId="0" borderId="19" xfId="18" applyNumberFormat="1" applyFont="1" applyBorder="1" applyAlignment="1">
      <alignment horizontal="center" vertical="center" wrapText="1"/>
    </xf>
    <xf numFmtId="38" fontId="18" fillId="0" borderId="16" xfId="18" applyNumberFormat="1" applyFont="1" applyBorder="1" applyAlignment="1">
      <alignment horizontal="center" vertical="center" wrapText="1"/>
    </xf>
    <xf numFmtId="38" fontId="18" fillId="0" borderId="17" xfId="18" applyNumberFormat="1" applyFont="1" applyBorder="1" applyAlignment="1">
      <alignment horizontal="center" vertical="center" wrapText="1"/>
    </xf>
    <xf numFmtId="38" fontId="18" fillId="0" borderId="17" xfId="18" applyNumberFormat="1" applyFont="1" applyBorder="1" applyAlignment="1">
      <alignment horizontal="left" vertical="center"/>
    </xf>
    <xf numFmtId="0" fontId="18" fillId="0" borderId="18" xfId="29" applyFont="1" applyBorder="1" applyAlignment="1">
      <alignment vertical="center"/>
    </xf>
    <xf numFmtId="0" fontId="18" fillId="0" borderId="19" xfId="29" applyFont="1" applyBorder="1" applyAlignment="1">
      <alignment vertical="center"/>
    </xf>
    <xf numFmtId="38" fontId="20" fillId="0" borderId="20" xfId="18" applyNumberFormat="1" applyFont="1" applyBorder="1" applyAlignment="1">
      <alignment horizontal="center" vertical="center" wrapText="1"/>
    </xf>
    <xf numFmtId="38" fontId="20" fillId="0" borderId="21" xfId="18" applyNumberFormat="1" applyFont="1" applyBorder="1" applyAlignment="1">
      <alignment horizontal="center" vertical="center" wrapText="1"/>
    </xf>
    <xf numFmtId="38" fontId="20" fillId="0" borderId="22" xfId="18" applyNumberFormat="1" applyFont="1" applyBorder="1" applyAlignment="1">
      <alignment horizontal="center" vertical="center" wrapText="1"/>
    </xf>
    <xf numFmtId="38" fontId="20" fillId="0" borderId="23" xfId="18" applyNumberFormat="1" applyFont="1" applyBorder="1" applyAlignment="1">
      <alignment horizontal="center" vertical="center" wrapText="1"/>
    </xf>
    <xf numFmtId="38" fontId="18" fillId="0" borderId="24" xfId="18" applyNumberFormat="1" applyFont="1" applyBorder="1" applyAlignment="1">
      <alignment horizontal="center" vertical="center" wrapText="1"/>
    </xf>
    <xf numFmtId="38" fontId="18" fillId="0" borderId="25" xfId="18" applyNumberFormat="1" applyFont="1" applyBorder="1" applyAlignment="1">
      <alignment horizontal="center" vertical="center" wrapText="1"/>
    </xf>
    <xf numFmtId="0" fontId="20" fillId="0" borderId="6" xfId="29" applyFont="1" applyBorder="1" applyAlignment="1">
      <alignment horizontal="center" vertical="center"/>
    </xf>
    <xf numFmtId="0" fontId="20" fillId="0" borderId="6" xfId="29" applyFont="1" applyBorder="1" applyAlignment="1">
      <alignment vertical="center"/>
    </xf>
    <xf numFmtId="38" fontId="20" fillId="0" borderId="26" xfId="18" applyNumberFormat="1" applyFont="1" applyBorder="1" applyAlignment="1">
      <alignment horizontal="center" vertical="center" wrapText="1"/>
    </xf>
    <xf numFmtId="38" fontId="18" fillId="0" borderId="13" xfId="21" applyFont="1" applyFill="1" applyBorder="1" applyAlignment="1" applyProtection="1">
      <alignment horizontal="right" vertical="center" wrapText="1"/>
    </xf>
    <xf numFmtId="38" fontId="18" fillId="0" borderId="7" xfId="21" applyFont="1" applyFill="1" applyBorder="1" applyAlignment="1" applyProtection="1">
      <alignment horizontal="right" vertical="center" wrapText="1"/>
    </xf>
    <xf numFmtId="38" fontId="18" fillId="0" borderId="27" xfId="21" applyFont="1" applyFill="1" applyBorder="1" applyAlignment="1" applyProtection="1">
      <alignment horizontal="right" vertical="center" wrapText="1"/>
    </xf>
    <xf numFmtId="38" fontId="20" fillId="0" borderId="5" xfId="18" applyNumberFormat="1" applyFont="1" applyBorder="1" applyAlignment="1">
      <alignment vertical="center" wrapText="1"/>
    </xf>
    <xf numFmtId="38" fontId="21" fillId="0" borderId="12" xfId="18" applyNumberFormat="1" applyFont="1" applyBorder="1" applyAlignment="1">
      <alignment horizontal="left" vertical="center" wrapText="1"/>
    </xf>
    <xf numFmtId="38" fontId="17" fillId="0" borderId="17" xfId="21" applyFont="1" applyFill="1" applyBorder="1" applyAlignment="1" applyProtection="1">
      <alignment horizontal="right" vertical="center" wrapText="1"/>
    </xf>
    <xf numFmtId="38" fontId="17" fillId="0" borderId="0" xfId="21" applyFont="1" applyFill="1" applyBorder="1" applyAlignment="1" applyProtection="1">
      <alignment horizontal="right" vertical="center" wrapText="1"/>
    </xf>
    <xf numFmtId="38" fontId="17" fillId="0" borderId="1" xfId="21" applyFont="1" applyFill="1" applyBorder="1" applyAlignment="1" applyProtection="1">
      <alignment horizontal="right" vertical="center" wrapText="1"/>
    </xf>
    <xf numFmtId="38" fontId="21" fillId="0" borderId="5" xfId="18" applyNumberFormat="1" applyFont="1" applyBorder="1" applyAlignment="1">
      <alignment horizontal="left" vertical="center" wrapText="1"/>
    </xf>
    <xf numFmtId="38" fontId="18" fillId="0" borderId="17" xfId="21" applyFont="1" applyFill="1" applyBorder="1" applyAlignment="1" applyProtection="1">
      <alignment horizontal="right" vertical="center" wrapText="1"/>
    </xf>
    <xf numFmtId="38" fontId="18" fillId="0" borderId="0" xfId="21" applyFont="1" applyFill="1" applyBorder="1" applyAlignment="1" applyProtection="1">
      <alignment horizontal="right" vertical="center" wrapText="1"/>
    </xf>
    <xf numFmtId="38" fontId="18" fillId="0" borderId="0" xfId="21" applyFont="1" applyFill="1" applyBorder="1" applyAlignment="1">
      <alignment vertical="center"/>
    </xf>
    <xf numFmtId="38" fontId="18" fillId="0" borderId="1" xfId="21" applyFont="1" applyFill="1" applyBorder="1" applyAlignment="1">
      <alignment vertical="center"/>
    </xf>
    <xf numFmtId="38" fontId="20" fillId="0" borderId="5" xfId="18" applyNumberFormat="1" applyFont="1" applyBorder="1" applyAlignment="1">
      <alignment horizontal="right" vertical="center" wrapText="1"/>
    </xf>
    <xf numFmtId="38" fontId="20" fillId="0" borderId="12" xfId="18" applyNumberFormat="1" applyFont="1" applyBorder="1" applyAlignment="1">
      <alignment horizontal="left" vertical="center" wrapText="1" indent="1"/>
    </xf>
    <xf numFmtId="38" fontId="18" fillId="0" borderId="0" xfId="21" applyFont="1" applyFill="1" applyBorder="1" applyAlignment="1">
      <alignment horizontal="right" vertical="center" wrapText="1"/>
    </xf>
    <xf numFmtId="38" fontId="18" fillId="0" borderId="1" xfId="21" applyFont="1" applyFill="1" applyBorder="1" applyAlignment="1" applyProtection="1">
      <alignment horizontal="right" vertical="center" wrapText="1"/>
    </xf>
    <xf numFmtId="38" fontId="18" fillId="0" borderId="1" xfId="21" applyFont="1" applyFill="1" applyBorder="1" applyAlignment="1">
      <alignment horizontal="right" vertical="center" wrapText="1"/>
    </xf>
    <xf numFmtId="38" fontId="21" fillId="0" borderId="12" xfId="18" applyNumberFormat="1" applyFont="1" applyBorder="1" applyAlignment="1">
      <alignment vertical="center" wrapText="1"/>
    </xf>
    <xf numFmtId="38" fontId="21" fillId="0" borderId="5" xfId="18" applyNumberFormat="1" applyFont="1" applyBorder="1" applyAlignment="1">
      <alignment vertical="center" wrapText="1"/>
    </xf>
    <xf numFmtId="38" fontId="18" fillId="0" borderId="0" xfId="29" applyNumberFormat="1" applyFont="1" applyAlignment="1">
      <alignment vertical="center"/>
    </xf>
    <xf numFmtId="38" fontId="20" fillId="0" borderId="5" xfId="18" applyNumberFormat="1" applyFont="1" applyBorder="1" applyAlignment="1">
      <alignment horizontal="left" vertical="center" wrapText="1"/>
    </xf>
    <xf numFmtId="38" fontId="20" fillId="0" borderId="12" xfId="18" applyNumberFormat="1" applyFont="1" applyBorder="1" applyAlignment="1">
      <alignment horizontal="left" vertical="center" indent="1"/>
    </xf>
    <xf numFmtId="38" fontId="20" fillId="0" borderId="12" xfId="18" applyNumberFormat="1" applyFont="1" applyBorder="1" applyAlignment="1">
      <alignment vertical="center"/>
    </xf>
    <xf numFmtId="38" fontId="18" fillId="0" borderId="17" xfId="18" applyNumberFormat="1" applyFont="1" applyBorder="1" applyAlignment="1">
      <alignment horizontal="right" vertical="center"/>
    </xf>
    <xf numFmtId="3" fontId="18" fillId="0" borderId="0" xfId="18" applyNumberFormat="1" applyFont="1" applyAlignment="1">
      <alignment horizontal="right" vertical="center" wrapText="1"/>
    </xf>
    <xf numFmtId="38" fontId="18" fillId="0" borderId="0" xfId="18" applyNumberFormat="1" applyFont="1" applyAlignment="1">
      <alignment horizontal="right" vertical="center"/>
    </xf>
    <xf numFmtId="38" fontId="18" fillId="0" borderId="1" xfId="18" applyNumberFormat="1" applyFont="1" applyBorder="1" applyAlignment="1">
      <alignment horizontal="right" vertical="center"/>
    </xf>
    <xf numFmtId="38" fontId="20" fillId="0" borderId="3" xfId="18" applyNumberFormat="1" applyFont="1" applyBorder="1" applyAlignment="1">
      <alignment vertical="center" wrapText="1"/>
    </xf>
    <xf numFmtId="38" fontId="18" fillId="0" borderId="8" xfId="21" applyFont="1" applyFill="1" applyBorder="1" applyAlignment="1" applyProtection="1">
      <alignment vertical="center" wrapText="1"/>
    </xf>
    <xf numFmtId="38" fontId="18" fillId="0" borderId="3" xfId="21" applyFont="1" applyFill="1" applyBorder="1" applyAlignment="1" applyProtection="1">
      <alignment vertical="center" wrapText="1"/>
    </xf>
    <xf numFmtId="38" fontId="20" fillId="0" borderId="8" xfId="18" applyNumberFormat="1" applyFont="1" applyBorder="1" applyAlignment="1">
      <alignment vertical="center" wrapText="1"/>
    </xf>
    <xf numFmtId="38" fontId="20" fillId="0" borderId="0" xfId="18" applyNumberFormat="1" applyFont="1"/>
    <xf numFmtId="38" fontId="20" fillId="0" borderId="0" xfId="18" applyNumberFormat="1" applyFont="1" applyAlignment="1">
      <alignment wrapText="1"/>
    </xf>
    <xf numFmtId="0" fontId="20" fillId="0" borderId="0" xfId="29" applyFont="1"/>
    <xf numFmtId="37" fontId="20" fillId="0" borderId="0" xfId="18" applyFont="1"/>
    <xf numFmtId="38" fontId="22" fillId="0" borderId="0" xfId="18" applyNumberFormat="1" applyFont="1"/>
    <xf numFmtId="38" fontId="18" fillId="0" borderId="0" xfId="18" applyNumberFormat="1" applyFont="1"/>
    <xf numFmtId="38" fontId="18" fillId="0" borderId="0" xfId="18" applyNumberFormat="1" applyFont="1" applyAlignment="1">
      <alignment wrapText="1"/>
    </xf>
    <xf numFmtId="38" fontId="20" fillId="0" borderId="0" xfId="29" applyNumberFormat="1" applyFont="1"/>
    <xf numFmtId="0" fontId="15" fillId="0" borderId="2" xfId="0" applyFont="1" applyBorder="1" applyAlignment="1">
      <alignment vertical="center"/>
    </xf>
    <xf numFmtId="40" fontId="15" fillId="0" borderId="2" xfId="4" applyNumberFormat="1" applyFont="1" applyBorder="1" applyAlignment="1">
      <alignment vertical="center"/>
    </xf>
    <xf numFmtId="0" fontId="23" fillId="0" borderId="2" xfId="0" applyFont="1" applyBorder="1" applyAlignment="1">
      <alignment vertical="top"/>
    </xf>
    <xf numFmtId="1" fontId="15" fillId="0" borderId="2" xfId="0" applyNumberFormat="1" applyFont="1" applyBorder="1" applyAlignment="1">
      <alignment vertical="center"/>
    </xf>
    <xf numFmtId="1" fontId="15" fillId="0" borderId="2" xfId="4" applyNumberFormat="1" applyFont="1" applyBorder="1" applyAlignment="1">
      <alignment vertical="center"/>
    </xf>
    <xf numFmtId="1" fontId="15" fillId="0" borderId="0" xfId="0" applyNumberFormat="1" applyFont="1" applyAlignment="1">
      <alignment vertical="center"/>
    </xf>
    <xf numFmtId="1" fontId="15" fillId="0" borderId="2" xfId="4" applyNumberFormat="1" applyFont="1" applyFill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178" fontId="26" fillId="0" borderId="0" xfId="0" applyNumberFormat="1" applyFont="1" applyAlignment="1">
      <alignment vertical="center"/>
    </xf>
    <xf numFmtId="0" fontId="26" fillId="0" borderId="0" xfId="0" applyFont="1" applyAlignment="1">
      <alignment vertical="top" wrapText="1"/>
    </xf>
    <xf numFmtId="179" fontId="26" fillId="0" borderId="0" xfId="0" applyNumberFormat="1" applyFont="1" applyAlignment="1">
      <alignment vertical="center"/>
    </xf>
    <xf numFmtId="180" fontId="26" fillId="0" borderId="0" xfId="0" applyNumberFormat="1" applyFont="1" applyAlignment="1">
      <alignment vertical="center"/>
    </xf>
    <xf numFmtId="40" fontId="14" fillId="0" borderId="0" xfId="4" applyNumberFormat="1" applyFont="1" applyFill="1" applyBorder="1" applyAlignment="1" applyProtection="1">
      <alignment horizontal="right" vertical="center" wrapText="1"/>
    </xf>
    <xf numFmtId="40" fontId="26" fillId="0" borderId="0" xfId="4" applyNumberFormat="1" applyFont="1" applyAlignment="1">
      <alignment vertical="center"/>
    </xf>
    <xf numFmtId="40" fontId="14" fillId="0" borderId="0" xfId="5" applyNumberFormat="1" applyFont="1" applyFill="1" applyBorder="1" applyAlignment="1" applyProtection="1">
      <alignment horizontal="right" vertical="center" wrapText="1"/>
    </xf>
    <xf numFmtId="38" fontId="18" fillId="0" borderId="0" xfId="5" applyFont="1" applyFill="1" applyBorder="1" applyAlignment="1" applyProtection="1">
      <alignment horizontal="right" vertical="center" wrapText="1"/>
    </xf>
    <xf numFmtId="38" fontId="21" fillId="0" borderId="0" xfId="18" applyNumberFormat="1" applyFont="1" applyAlignment="1">
      <alignment horizontal="left" vertical="center" wrapText="1"/>
    </xf>
    <xf numFmtId="38" fontId="20" fillId="0" borderId="0" xfId="18" applyNumberFormat="1" applyFont="1" applyAlignment="1">
      <alignment vertical="center" wrapText="1"/>
    </xf>
    <xf numFmtId="38" fontId="20" fillId="0" borderId="0" xfId="18" applyNumberFormat="1" applyFont="1" applyAlignment="1">
      <alignment horizontal="left" vertical="center" wrapText="1" indent="1"/>
    </xf>
    <xf numFmtId="38" fontId="21" fillId="0" borderId="0" xfId="18" applyNumberFormat="1" applyFont="1" applyAlignment="1">
      <alignment vertical="center" wrapText="1"/>
    </xf>
    <xf numFmtId="38" fontId="20" fillId="0" borderId="0" xfId="18" applyNumberFormat="1" applyFont="1" applyAlignment="1">
      <alignment horizontal="left" vertical="center" indent="1"/>
    </xf>
    <xf numFmtId="40" fontId="28" fillId="0" borderId="0" xfId="5" applyNumberFormat="1" applyFont="1" applyFill="1" applyBorder="1" applyAlignment="1" applyProtection="1">
      <alignment horizontal="right" vertical="center" wrapText="1"/>
    </xf>
    <xf numFmtId="40" fontId="26" fillId="0" borderId="0" xfId="0" applyNumberFormat="1" applyFont="1" applyAlignment="1">
      <alignment vertical="center"/>
    </xf>
    <xf numFmtId="40" fontId="14" fillId="0" borderId="0" xfId="5" applyNumberFormat="1" applyFont="1" applyFill="1" applyBorder="1" applyAlignment="1">
      <alignment horizontal="right" vertical="center" wrapText="1"/>
    </xf>
    <xf numFmtId="40" fontId="14" fillId="0" borderId="0" xfId="5" applyNumberFormat="1" applyFont="1" applyFill="1" applyBorder="1" applyAlignment="1">
      <alignment vertical="center"/>
    </xf>
    <xf numFmtId="40" fontId="14" fillId="0" borderId="0" xfId="17" applyNumberFormat="1" applyFont="1" applyAlignment="1">
      <alignment horizontal="right" vertical="center"/>
    </xf>
    <xf numFmtId="40" fontId="14" fillId="0" borderId="0" xfId="18" applyNumberFormat="1" applyFont="1" applyAlignment="1">
      <alignment horizontal="right" vertical="center"/>
    </xf>
    <xf numFmtId="0" fontId="26" fillId="0" borderId="0" xfId="0" quotePrefix="1" applyFont="1" applyAlignment="1">
      <alignment vertical="center"/>
    </xf>
    <xf numFmtId="38" fontId="26" fillId="0" borderId="0" xfId="4" applyFont="1" applyAlignment="1">
      <alignment vertical="center"/>
    </xf>
    <xf numFmtId="0" fontId="2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8" fontId="23" fillId="0" borderId="0" xfId="0" applyNumberFormat="1" applyFont="1" applyAlignment="1">
      <alignment vertical="center"/>
    </xf>
    <xf numFmtId="0" fontId="23" fillId="0" borderId="0" xfId="0" applyFont="1" applyAlignment="1">
      <alignment vertical="top" wrapText="1"/>
    </xf>
    <xf numFmtId="179" fontId="23" fillId="0" borderId="0" xfId="0" applyNumberFormat="1" applyFont="1" applyAlignment="1">
      <alignment vertical="center"/>
    </xf>
    <xf numFmtId="180" fontId="23" fillId="0" borderId="0" xfId="0" applyNumberFormat="1" applyFont="1" applyAlignment="1">
      <alignment vertical="center"/>
    </xf>
    <xf numFmtId="38" fontId="23" fillId="0" borderId="0" xfId="4" applyFont="1" applyAlignment="1">
      <alignment horizontal="right" vertical="center"/>
    </xf>
    <xf numFmtId="38" fontId="23" fillId="0" borderId="0" xfId="4" applyFont="1" applyAlignment="1">
      <alignment vertical="center"/>
    </xf>
    <xf numFmtId="0" fontId="23" fillId="0" borderId="0" xfId="0" quotePrefix="1" applyFont="1" applyAlignment="1">
      <alignment vertical="center"/>
    </xf>
    <xf numFmtId="0" fontId="32" fillId="0" borderId="0" xfId="0" applyFont="1" applyAlignment="1">
      <alignment vertical="top"/>
    </xf>
    <xf numFmtId="0" fontId="32" fillId="0" borderId="0" xfId="0" applyFont="1"/>
    <xf numFmtId="0" fontId="32" fillId="0" borderId="2" xfId="0" applyFont="1" applyBorder="1" applyAlignment="1">
      <alignment horizontal="center"/>
    </xf>
    <xf numFmtId="49" fontId="32" fillId="0" borderId="2" xfId="0" quotePrefix="1" applyNumberFormat="1" applyFont="1" applyBorder="1" applyAlignment="1">
      <alignment horizontal="right"/>
    </xf>
    <xf numFmtId="177" fontId="32" fillId="0" borderId="2" xfId="0" applyNumberFormat="1" applyFont="1" applyBorder="1"/>
    <xf numFmtId="176" fontId="32" fillId="0" borderId="2" xfId="0" applyNumberFormat="1" applyFont="1" applyBorder="1"/>
    <xf numFmtId="49" fontId="32" fillId="0" borderId="2" xfId="0" applyNumberFormat="1" applyFont="1" applyBorder="1" applyAlignment="1">
      <alignment horizontal="right"/>
    </xf>
    <xf numFmtId="49" fontId="32" fillId="0" borderId="4" xfId="0" applyNumberFormat="1" applyFont="1" applyBorder="1" applyAlignment="1">
      <alignment horizontal="right"/>
    </xf>
    <xf numFmtId="0" fontId="32" fillId="0" borderId="2" xfId="0" applyFont="1" applyBorder="1"/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</cellXfs>
  <cellStyles count="35">
    <cellStyle name="パーセント 2" xfId="1" xr:uid="{00000000-0005-0000-0000-000001000000}"/>
    <cellStyle name="パーセント 2 2" xfId="27" xr:uid="{0D8844D4-285C-4F00-B6DB-E07A428D4CD5}"/>
    <cellStyle name="ハイパーリンク" xfId="2" builtinId="8"/>
    <cellStyle name="ハイパーリンク 2" xfId="3" xr:uid="{00000000-0005-0000-0000-000003000000}"/>
    <cellStyle name="桁区切り" xfId="4" builtinId="6"/>
    <cellStyle name="桁区切り 2" xfId="5" xr:uid="{00000000-0005-0000-0000-000005000000}"/>
    <cellStyle name="桁区切り 2 2" xfId="6" xr:uid="{00000000-0005-0000-0000-000006000000}"/>
    <cellStyle name="桁区切り 2 2 2" xfId="22" xr:uid="{43897623-2BF7-4CFE-8799-D0110FED4553}"/>
    <cellStyle name="桁区切り 2 3" xfId="21" xr:uid="{D4FE623B-0207-41BA-BD46-A2BA0F891F6C}"/>
    <cellStyle name="桁区切り 3" xfId="7" xr:uid="{00000000-0005-0000-0000-000007000000}"/>
    <cellStyle name="桁区切り 3 2" xfId="23" xr:uid="{D8F5162A-34D9-4832-B6CF-41AE7CB97D4D}"/>
    <cellStyle name="通貨 2" xfId="8" xr:uid="{00000000-0005-0000-0000-000008000000}"/>
    <cellStyle name="通貨 2 2" xfId="26" xr:uid="{3BCDE4F4-51B5-436A-8EA8-163CB3737FE8}"/>
    <cellStyle name="通貨 3" xfId="9" xr:uid="{00000000-0005-0000-0000-000009000000}"/>
    <cellStyle name="通貨 3 2" xfId="28" xr:uid="{3915EA41-5658-4933-841E-66D59841D105}"/>
    <cellStyle name="標準" xfId="0" builtinId="0"/>
    <cellStyle name="標準 2" xfId="10" xr:uid="{00000000-0005-0000-0000-00000B000000}"/>
    <cellStyle name="標準 2 2" xfId="11" xr:uid="{00000000-0005-0000-0000-00000C000000}"/>
    <cellStyle name="標準 2 2 2" xfId="12" xr:uid="{00000000-0005-0000-0000-00000D000000}"/>
    <cellStyle name="標準 2 2 2 2" xfId="29" xr:uid="{5313EFF4-257F-40B8-861E-18357D134A03}"/>
    <cellStyle name="標準 2 2 3" xfId="25" xr:uid="{E223B2FD-F31B-4344-AEE9-BADC6E92CB2B}"/>
    <cellStyle name="標準 2 3" xfId="13" xr:uid="{00000000-0005-0000-0000-00000E000000}"/>
    <cellStyle name="標準 2 4" xfId="24" xr:uid="{5C5E66CE-10B5-4CE0-842E-8B8F51B3B7DC}"/>
    <cellStyle name="標準 3" xfId="14" xr:uid="{00000000-0005-0000-0000-00000F000000}"/>
    <cellStyle name="標準 3 2" xfId="15" xr:uid="{00000000-0005-0000-0000-000010000000}"/>
    <cellStyle name="標準 3 2 2" xfId="30" xr:uid="{B48B65C9-8BF9-46C4-B92A-91A775D2953C}"/>
    <cellStyle name="標準 4" xfId="16" xr:uid="{00000000-0005-0000-0000-000011000000}"/>
    <cellStyle name="標準 4 2" xfId="31" xr:uid="{CF6C4E45-F804-4EAC-9C4B-AF231268B1B5}"/>
    <cellStyle name="標準 5" xfId="32" xr:uid="{360C1C3D-9D7C-45F8-9012-B68A83F342BF}"/>
    <cellStyle name="標準 6" xfId="33" xr:uid="{77A85C66-098B-4650-86C1-40CEEE919106}"/>
    <cellStyle name="標準 7" xfId="34" xr:uid="{17BCE74B-E3A5-4891-B785-4F47E32510F6}"/>
    <cellStyle name="標準_改正調票集計" xfId="17" xr:uid="{00000000-0005-0000-0000-000012000000}"/>
    <cellStyle name="標準_原稿ｼｰﾄ" xfId="18" xr:uid="{00000000-0005-0000-0000-000013000000}"/>
    <cellStyle name="未定義" xfId="19" xr:uid="{00000000-0005-0000-0000-000014000000}"/>
    <cellStyle name="未定義 2" xfId="20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106290672451198E-2"/>
          <c:y val="0.10723860589812335"/>
          <c:w val="0.68112798264642083"/>
          <c:h val="0.750670241286863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データ!$C$4</c:f>
              <c:strCache>
                <c:ptCount val="1"/>
                <c:pt idx="0">
                  <c:v>国産LPガス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データ!$B$5:$B$62</c:f>
              <c:strCache>
                <c:ptCount val="58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7">
                  <c:v>2022</c:v>
                </c:pt>
              </c:strCache>
            </c:strRef>
          </c:cat>
          <c:val>
            <c:numRef>
              <c:f>データ!$C$5:$C$62</c:f>
              <c:numCache>
                <c:formatCode>General</c:formatCode>
                <c:ptCount val="58"/>
                <c:pt idx="0">
                  <c:v>1.7230000000000001</c:v>
                </c:pt>
                <c:pt idx="1">
                  <c:v>1.921</c:v>
                </c:pt>
                <c:pt idx="2">
                  <c:v>2.25</c:v>
                </c:pt>
                <c:pt idx="3">
                  <c:v>2.5539999999999998</c:v>
                </c:pt>
                <c:pt idx="4">
                  <c:v>2.83</c:v>
                </c:pt>
                <c:pt idx="5">
                  <c:v>3.4319999999999999</c:v>
                </c:pt>
                <c:pt idx="6">
                  <c:v>3.7080000000000002</c:v>
                </c:pt>
                <c:pt idx="7">
                  <c:v>4.0460000000000003</c:v>
                </c:pt>
                <c:pt idx="8">
                  <c:v>4.5330000000000004</c:v>
                </c:pt>
                <c:pt idx="9">
                  <c:v>4.3520000000000003</c:v>
                </c:pt>
                <c:pt idx="10">
                  <c:v>4.43</c:v>
                </c:pt>
                <c:pt idx="11">
                  <c:v>4.33</c:v>
                </c:pt>
                <c:pt idx="12">
                  <c:v>4.2679999999999998</c:v>
                </c:pt>
                <c:pt idx="13">
                  <c:v>4.4370000000000003</c:v>
                </c:pt>
                <c:pt idx="14">
                  <c:v>4.6310000000000002</c:v>
                </c:pt>
                <c:pt idx="15">
                  <c:v>4.125</c:v>
                </c:pt>
                <c:pt idx="16">
                  <c:v>4.1559999999999997</c:v>
                </c:pt>
                <c:pt idx="17">
                  <c:v>4.1260000000000003</c:v>
                </c:pt>
                <c:pt idx="18">
                  <c:v>4.2610000000000001</c:v>
                </c:pt>
                <c:pt idx="19">
                  <c:v>4.2140000000000004</c:v>
                </c:pt>
                <c:pt idx="20">
                  <c:v>4.2770000000000001</c:v>
                </c:pt>
                <c:pt idx="21">
                  <c:v>3.8010000000000002</c:v>
                </c:pt>
                <c:pt idx="22">
                  <c:v>3.9319999999999999</c:v>
                </c:pt>
                <c:pt idx="23">
                  <c:v>4.1829999999999998</c:v>
                </c:pt>
                <c:pt idx="24">
                  <c:v>4.415</c:v>
                </c:pt>
                <c:pt idx="25">
                  <c:v>4.5490000000000004</c:v>
                </c:pt>
                <c:pt idx="26">
                  <c:v>4.5620000000000003</c:v>
                </c:pt>
                <c:pt idx="27">
                  <c:v>4.7030000000000003</c:v>
                </c:pt>
                <c:pt idx="28">
                  <c:v>4.5490000000000004</c:v>
                </c:pt>
                <c:pt idx="29">
                  <c:v>4.7149999999999999</c:v>
                </c:pt>
                <c:pt idx="30">
                  <c:v>4.9029999999999996</c:v>
                </c:pt>
                <c:pt idx="31">
                  <c:v>4.984</c:v>
                </c:pt>
                <c:pt idx="32">
                  <c:v>4.9370000000000003</c:v>
                </c:pt>
                <c:pt idx="33">
                  <c:v>4.7640000000000002</c:v>
                </c:pt>
                <c:pt idx="34">
                  <c:v>4.9359999999999999</c:v>
                </c:pt>
                <c:pt idx="35">
                  <c:v>5.0460000000000003</c:v>
                </c:pt>
                <c:pt idx="36">
                  <c:v>4.9989999999999997</c:v>
                </c:pt>
                <c:pt idx="37">
                  <c:v>4.6150000000000002</c:v>
                </c:pt>
                <c:pt idx="38">
                  <c:v>4.4400000000000004</c:v>
                </c:pt>
                <c:pt idx="39">
                  <c:v>4.4420000000000002</c:v>
                </c:pt>
                <c:pt idx="40">
                  <c:v>4.91</c:v>
                </c:pt>
                <c:pt idx="41">
                  <c:v>4.7809999999999997</c:v>
                </c:pt>
                <c:pt idx="42">
                  <c:v>4.7030000000000003</c:v>
                </c:pt>
                <c:pt idx="43">
                  <c:v>4.5270000000000001</c:v>
                </c:pt>
                <c:pt idx="44">
                  <c:v>4.7240000000000002</c:v>
                </c:pt>
                <c:pt idx="45">
                  <c:v>4.4569999999999999</c:v>
                </c:pt>
                <c:pt idx="46">
                  <c:v>4.061331</c:v>
                </c:pt>
                <c:pt idx="47">
                  <c:v>4.215592</c:v>
                </c:pt>
                <c:pt idx="48">
                  <c:v>4.6014010000000001</c:v>
                </c:pt>
                <c:pt idx="49">
                  <c:v>4.3066659999999999</c:v>
                </c:pt>
                <c:pt idx="50">
                  <c:v>4.353148</c:v>
                </c:pt>
                <c:pt idx="51">
                  <c:v>4.268059</c:v>
                </c:pt>
                <c:pt idx="52">
                  <c:v>4.4806139999999992</c:v>
                </c:pt>
                <c:pt idx="53">
                  <c:v>3.9816239999999996</c:v>
                </c:pt>
                <c:pt idx="54">
                  <c:v>3.6312899999999999</c:v>
                </c:pt>
                <c:pt idx="55">
                  <c:v>3.0134499999999997</c:v>
                </c:pt>
                <c:pt idx="56">
                  <c:v>3.1284130000000001</c:v>
                </c:pt>
                <c:pt idx="57">
                  <c:v>2.9373309999999999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AF-494F-8F8E-C9E8258DDBFB}"/>
            </c:ext>
          </c:extLst>
        </c:ser>
        <c:ser>
          <c:idx val="1"/>
          <c:order val="1"/>
          <c:tx>
            <c:strRef>
              <c:f>データ!$D$4</c:f>
              <c:strCache>
                <c:ptCount val="1"/>
                <c:pt idx="0">
                  <c:v>輸入LPガス（左軸）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データ!$B$5:$B$62</c:f>
              <c:strCache>
                <c:ptCount val="58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7">
                  <c:v>2022</c:v>
                </c:pt>
              </c:strCache>
            </c:strRef>
          </c:cat>
          <c:val>
            <c:numRef>
              <c:f>データ!$D$5:$D$62</c:f>
              <c:numCache>
                <c:formatCode>General</c:formatCode>
                <c:ptCount val="58"/>
                <c:pt idx="0">
                  <c:v>0.58324600000000004</c:v>
                </c:pt>
                <c:pt idx="1">
                  <c:v>0.89449599999999996</c:v>
                </c:pt>
                <c:pt idx="2">
                  <c:v>1.3781639999999999</c:v>
                </c:pt>
                <c:pt idx="3">
                  <c:v>1.812246</c:v>
                </c:pt>
                <c:pt idx="4">
                  <c:v>2.3123800000000001</c:v>
                </c:pt>
                <c:pt idx="5">
                  <c:v>2.8540399999999999</c:v>
                </c:pt>
                <c:pt idx="6">
                  <c:v>3.6367370000000001</c:v>
                </c:pt>
                <c:pt idx="7">
                  <c:v>4.4245479999999997</c:v>
                </c:pt>
                <c:pt idx="8">
                  <c:v>5.2134520000000002</c:v>
                </c:pt>
                <c:pt idx="9">
                  <c:v>5.6782950000000003</c:v>
                </c:pt>
                <c:pt idx="10">
                  <c:v>5.9359900000000003</c:v>
                </c:pt>
                <c:pt idx="11">
                  <c:v>6.624295</c:v>
                </c:pt>
                <c:pt idx="12">
                  <c:v>7.3249810000000002</c:v>
                </c:pt>
                <c:pt idx="13">
                  <c:v>8.2205139999999997</c:v>
                </c:pt>
                <c:pt idx="14">
                  <c:v>9.8106399999999994</c:v>
                </c:pt>
                <c:pt idx="15">
                  <c:v>9.8362639999999999</c:v>
                </c:pt>
                <c:pt idx="16">
                  <c:v>10.776849</c:v>
                </c:pt>
                <c:pt idx="17">
                  <c:v>11.585335000000001</c:v>
                </c:pt>
                <c:pt idx="18">
                  <c:v>10.673688</c:v>
                </c:pt>
                <c:pt idx="19">
                  <c:v>11.000747</c:v>
                </c:pt>
                <c:pt idx="20">
                  <c:v>12.115087000000001</c:v>
                </c:pt>
                <c:pt idx="21">
                  <c:v>12.182721000000001</c:v>
                </c:pt>
                <c:pt idx="22">
                  <c:v>12.29894</c:v>
                </c:pt>
                <c:pt idx="23">
                  <c:v>13.722543</c:v>
                </c:pt>
                <c:pt idx="24">
                  <c:v>14.033374999999999</c:v>
                </c:pt>
                <c:pt idx="25">
                  <c:v>14.578616</c:v>
                </c:pt>
                <c:pt idx="26">
                  <c:v>14.579736</c:v>
                </c:pt>
                <c:pt idx="27">
                  <c:v>15.259586000000001</c:v>
                </c:pt>
                <c:pt idx="28">
                  <c:v>15.341632000000001</c:v>
                </c:pt>
                <c:pt idx="29">
                  <c:v>14.781978000000001</c:v>
                </c:pt>
                <c:pt idx="30">
                  <c:v>15.178974</c:v>
                </c:pt>
                <c:pt idx="31">
                  <c:v>15.247586999999999</c:v>
                </c:pt>
                <c:pt idx="32">
                  <c:v>15.013941000000001</c:v>
                </c:pt>
                <c:pt idx="33">
                  <c:v>14.510626</c:v>
                </c:pt>
                <c:pt idx="34">
                  <c:v>14.432384000000001</c:v>
                </c:pt>
                <c:pt idx="35">
                  <c:v>14.771383</c:v>
                </c:pt>
                <c:pt idx="36">
                  <c:v>14.27942</c:v>
                </c:pt>
                <c:pt idx="37">
                  <c:v>14.262153</c:v>
                </c:pt>
                <c:pt idx="38">
                  <c:v>14.017314000000001</c:v>
                </c:pt>
                <c:pt idx="39">
                  <c:v>13.943249</c:v>
                </c:pt>
                <c:pt idx="40">
                  <c:v>14.126678999999999</c:v>
                </c:pt>
                <c:pt idx="41">
                  <c:v>14.134111000000001</c:v>
                </c:pt>
                <c:pt idx="42">
                  <c:v>13.736362</c:v>
                </c:pt>
                <c:pt idx="43">
                  <c:v>13.242926000000001</c:v>
                </c:pt>
                <c:pt idx="44">
                  <c:v>11.805486999999999</c:v>
                </c:pt>
                <c:pt idx="45">
                  <c:v>12.524792</c:v>
                </c:pt>
                <c:pt idx="46">
                  <c:v>12.695219</c:v>
                </c:pt>
                <c:pt idx="47">
                  <c:v>13.270776</c:v>
                </c:pt>
                <c:pt idx="48">
                  <c:v>12.004082</c:v>
                </c:pt>
                <c:pt idx="49">
                  <c:v>11.673375999999999</c:v>
                </c:pt>
                <c:pt idx="50">
                  <c:v>10.912957</c:v>
                </c:pt>
                <c:pt idx="51">
                  <c:v>10.565454000000001</c:v>
                </c:pt>
                <c:pt idx="52">
                  <c:v>10.75393</c:v>
                </c:pt>
                <c:pt idx="53">
                  <c:v>10.631824999999999</c:v>
                </c:pt>
                <c:pt idx="54">
                  <c:v>10.443790999999999</c:v>
                </c:pt>
                <c:pt idx="55">
                  <c:v>10.102804000000001</c:v>
                </c:pt>
                <c:pt idx="56">
                  <c:v>10.075106999999999</c:v>
                </c:pt>
                <c:pt idx="57">
                  <c:v>10.547226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AF-494F-8F8E-C9E8258DD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7653552"/>
        <c:axId val="1"/>
      </c:barChart>
      <c:lineChart>
        <c:grouping val="standard"/>
        <c:varyColors val="0"/>
        <c:ser>
          <c:idx val="2"/>
          <c:order val="2"/>
          <c:tx>
            <c:v>輸入比率（％）</c:v>
          </c:tx>
          <c:spPr>
            <a:ln w="28575" cap="rnd" cmpd="sng" algn="ctr">
              <a:solidFill>
                <a:schemeClr val="accent3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データ!$B$5:$B$62</c:f>
              <c:strCache>
                <c:ptCount val="58"/>
                <c:pt idx="0">
                  <c:v>1965</c:v>
                </c:pt>
                <c:pt idx="5">
                  <c:v>1970</c:v>
                </c:pt>
                <c:pt idx="15">
                  <c:v>1980</c:v>
                </c:pt>
                <c:pt idx="25">
                  <c:v>1990</c:v>
                </c:pt>
                <c:pt idx="35">
                  <c:v>2000</c:v>
                </c:pt>
                <c:pt idx="45">
                  <c:v>2010</c:v>
                </c:pt>
                <c:pt idx="57">
                  <c:v>2022</c:v>
                </c:pt>
              </c:strCache>
            </c:strRef>
          </c:cat>
          <c:val>
            <c:numRef>
              <c:f>データ!$E$5:$E$62</c:f>
              <c:numCache>
                <c:formatCode>0.0%</c:formatCode>
                <c:ptCount val="58"/>
                <c:pt idx="0">
                  <c:v>0.25289843321137467</c:v>
                </c:pt>
                <c:pt idx="1">
                  <c:v>0.31770458917363048</c:v>
                </c:pt>
                <c:pt idx="2">
                  <c:v>0.37985162743470252</c:v>
                </c:pt>
                <c:pt idx="3">
                  <c:v>0.41505815293045784</c:v>
                </c:pt>
                <c:pt idx="4">
                  <c:v>0.44967116393576517</c:v>
                </c:pt>
                <c:pt idx="5">
                  <c:v>0.45402829126127098</c:v>
                </c:pt>
                <c:pt idx="6">
                  <c:v>0.49514870307813608</c:v>
                </c:pt>
                <c:pt idx="7">
                  <c:v>0.5223449533607506</c:v>
                </c:pt>
                <c:pt idx="8">
                  <c:v>0.53490767717319077</c:v>
                </c:pt>
                <c:pt idx="9">
                  <c:v>0.56611445625477619</c:v>
                </c:pt>
                <c:pt idx="10">
                  <c:v>0.57264091514655135</c:v>
                </c:pt>
                <c:pt idx="11">
                  <c:v>0.60472125317056002</c:v>
                </c:pt>
                <c:pt idx="12">
                  <c:v>0.63184620073128739</c:v>
                </c:pt>
                <c:pt idx="13">
                  <c:v>0.64945723149111279</c:v>
                </c:pt>
                <c:pt idx="14">
                  <c:v>0.67933004838785616</c:v>
                </c:pt>
                <c:pt idx="15">
                  <c:v>0.70453964626698562</c:v>
                </c:pt>
                <c:pt idx="16">
                  <c:v>0.7216874020489995</c:v>
                </c:pt>
                <c:pt idx="17">
                  <c:v>0.73738705208691679</c:v>
                </c:pt>
                <c:pt idx="18">
                  <c:v>0.71469106016811323</c:v>
                </c:pt>
                <c:pt idx="19">
                  <c:v>0.72303187164400429</c:v>
                </c:pt>
                <c:pt idx="20">
                  <c:v>0.73908142386018327</c:v>
                </c:pt>
                <c:pt idx="21">
                  <c:v>0.76219554883371654</c:v>
                </c:pt>
                <c:pt idx="22">
                  <c:v>0.75774662465636611</c:v>
                </c:pt>
                <c:pt idx="23">
                  <c:v>0.76638519144602313</c:v>
                </c:pt>
                <c:pt idx="24">
                  <c:v>0.76068352903711034</c:v>
                </c:pt>
                <c:pt idx="25">
                  <c:v>0.76217632139833846</c:v>
                </c:pt>
                <c:pt idx="26">
                  <c:v>0.76167260900474232</c:v>
                </c:pt>
                <c:pt idx="27">
                  <c:v>0.76440928044092082</c:v>
                </c:pt>
                <c:pt idx="28">
                  <c:v>0.77129937349401467</c:v>
                </c:pt>
                <c:pt idx="29">
                  <c:v>0.75816765039176848</c:v>
                </c:pt>
                <c:pt idx="30">
                  <c:v>0.75585069475739786</c:v>
                </c:pt>
                <c:pt idx="31">
                  <c:v>0.75365254342133425</c:v>
                </c:pt>
                <c:pt idx="32">
                  <c:v>0.75254300035271526</c:v>
                </c:pt>
                <c:pt idx="33">
                  <c:v>0.75283567110459104</c:v>
                </c:pt>
                <c:pt idx="34">
                  <c:v>0.74515168637713924</c:v>
                </c:pt>
                <c:pt idx="35">
                  <c:v>0.7453750578469418</c:v>
                </c:pt>
                <c:pt idx="36">
                  <c:v>0.74069451749676585</c:v>
                </c:pt>
                <c:pt idx="37">
                  <c:v>0.75552457513058247</c:v>
                </c:pt>
                <c:pt idx="38">
                  <c:v>0.75944495499182607</c:v>
                </c:pt>
                <c:pt idx="39">
                  <c:v>0.75839326407817476</c:v>
                </c:pt>
                <c:pt idx="40">
                  <c:v>0.7420768612004226</c:v>
                </c:pt>
                <c:pt idx="41">
                  <c:v>0.74723912537441628</c:v>
                </c:pt>
                <c:pt idx="42">
                  <c:v>0.74494779157760449</c:v>
                </c:pt>
                <c:pt idx="43">
                  <c:v>0.74524373371053987</c:v>
                </c:pt>
                <c:pt idx="44">
                  <c:v>0.71420770650656007</c:v>
                </c:pt>
                <c:pt idx="45">
                  <c:v>0.73754242190694597</c:v>
                </c:pt>
                <c:pt idx="46">
                  <c:v>0.75762725620727411</c:v>
                </c:pt>
                <c:pt idx="47">
                  <c:v>0.75892123510153742</c:v>
                </c:pt>
                <c:pt idx="48">
                  <c:v>0.72289869556940922</c:v>
                </c:pt>
                <c:pt idx="49">
                  <c:v>0.7304972039497768</c:v>
                </c:pt>
                <c:pt idx="50">
                  <c:v>0.71484881048571336</c:v>
                </c:pt>
                <c:pt idx="51">
                  <c:v>0.71226917049251925</c:v>
                </c:pt>
                <c:pt idx="52">
                  <c:v>0.70589116418581355</c:v>
                </c:pt>
                <c:pt idx="53">
                  <c:v>0.72753701059893527</c:v>
                </c:pt>
                <c:pt idx="54">
                  <c:v>0.7420057476045786</c:v>
                </c:pt>
                <c:pt idx="55">
                  <c:v>0.77025071335154072</c:v>
                </c:pt>
                <c:pt idx="56">
                  <c:v>0.76306219856523105</c:v>
                </c:pt>
                <c:pt idx="57">
                  <c:v>0.78217074539415721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AF-494F-8F8E-C9E8258DD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37653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（年度）</a:t>
                </a:r>
              </a:p>
            </c:rich>
          </c:tx>
          <c:layout>
            <c:manualLayout>
              <c:xMode val="edge"/>
              <c:yMode val="edge"/>
              <c:x val="0.79750656167979006"/>
              <c:y val="0.87488948749827311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1000" b="1" i="0" u="none" strike="noStrike" kern="1200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/>
                  <a:t>(100万トン)</a:t>
                </a:r>
              </a:p>
            </c:rich>
          </c:tx>
          <c:layout>
            <c:manualLayout>
              <c:xMode val="edge"/>
              <c:yMode val="edge"/>
              <c:x val="2.2415101958409043E-2"/>
              <c:y val="2.4128850669982039E-2"/>
            </c:manualLayout>
          </c:layout>
          <c:overlay val="0"/>
          <c:spPr>
            <a:noFill/>
            <a:ln w="25400"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1000" b="1" i="0" u="none" strike="noStrike" kern="1200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76535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0.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0</xdr:row>
      <xdr:rowOff>60245</xdr:rowOff>
    </xdr:from>
    <xdr:to>
      <xdr:col>8</xdr:col>
      <xdr:colOff>613775</xdr:colOff>
      <xdr:row>23</xdr:row>
      <xdr:rowOff>101600</xdr:rowOff>
    </xdr:to>
    <xdr:graphicFrame macro="">
      <xdr:nvGraphicFramePr>
        <xdr:cNvPr id="2" name="Chart 1026">
          <a:extLst>
            <a:ext uri="{FF2B5EF4-FFF2-40B4-BE49-F238E27FC236}">
              <a16:creationId xmlns:a16="http://schemas.microsoft.com/office/drawing/2014/main" id="{242D6E14-BAD2-4021-873A-38AB4BD2D0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0.06361</cdr:x>
      <cdr:y>0.25763</cdr:y>
    </cdr:from>
    <cdr:to>
      <cdr:x>0.32458</cdr:x>
      <cdr:y>0.32847</cdr:y>
    </cdr:to>
    <cdr:sp macro="" textlink="">
      <cdr:nvSpPr>
        <cdr:cNvPr id="4301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349" y="908699"/>
          <a:ext cx="1308331" cy="2495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輸入比率（右軸）</a:t>
          </a:r>
        </a:p>
      </cdr:txBody>
    </cdr:sp>
  </cdr:relSizeAnchor>
  <cdr:relSizeAnchor xmlns:cdr="http://schemas.openxmlformats.org/drawingml/2006/chartDrawing">
    <cdr:from>
      <cdr:x>0.76038</cdr:x>
      <cdr:y>0.26441</cdr:y>
    </cdr:from>
    <cdr:to>
      <cdr:x>0.85276</cdr:x>
      <cdr:y>0.3244</cdr:y>
    </cdr:to>
    <cdr:sp macro="" textlink="">
      <cdr:nvSpPr>
        <cdr:cNvPr id="430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5187" y="923641"/>
          <a:ext cx="512113" cy="209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78%</a:t>
          </a:r>
        </a:p>
      </cdr:txBody>
    </cdr:sp>
  </cdr:relSizeAnchor>
  <cdr:relSizeAnchor xmlns:cdr="http://schemas.openxmlformats.org/drawingml/2006/chartDrawing">
    <cdr:from>
      <cdr:x>0.82498</cdr:x>
      <cdr:y>0.46196</cdr:y>
    </cdr:from>
    <cdr:to>
      <cdr:x>0.94509</cdr:x>
      <cdr:y>0.46196</cdr:y>
    </cdr:to>
    <cdr:sp macro="" textlink="">
      <cdr:nvSpPr>
        <cdr:cNvPr id="4302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89753" y="1612829"/>
          <a:ext cx="595433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0.83665</cdr:x>
      <cdr:y>0.84407</cdr:y>
    </cdr:from>
    <cdr:to>
      <cdr:x>0.95629</cdr:x>
      <cdr:y>0.84407</cdr:y>
    </cdr:to>
    <cdr:sp macro="" textlink="">
      <cdr:nvSpPr>
        <cdr:cNvPr id="4302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716809" y="3059302"/>
          <a:ext cx="45535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0.83533</cdr:x>
      <cdr:y>0.76609</cdr:y>
    </cdr:from>
    <cdr:to>
      <cdr:x>0.95497</cdr:x>
      <cdr:y>0.76609</cdr:y>
    </cdr:to>
    <cdr:sp macro="" textlink="">
      <cdr:nvSpPr>
        <cdr:cNvPr id="4302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624592" y="2676076"/>
          <a:ext cx="66235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0.85707</cdr:x>
      <cdr:y>0.47076</cdr:y>
    </cdr:from>
    <cdr:to>
      <cdr:x>0.85839</cdr:x>
      <cdr:y>0.75812</cdr:y>
    </cdr:to>
    <cdr:sp macro="" textlink="">
      <cdr:nvSpPr>
        <cdr:cNvPr id="43025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44931" y="1644455"/>
          <a:ext cx="7311" cy="100379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0.86553</cdr:x>
      <cdr:y>0.56916</cdr:y>
    </cdr:from>
    <cdr:to>
      <cdr:x>0.98122</cdr:x>
      <cdr:y>0.6322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8727" y="1987261"/>
          <a:ext cx="573209" cy="2201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1,055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0.86469</cdr:x>
      <cdr:y>0.77473</cdr:y>
    </cdr:from>
    <cdr:to>
      <cdr:x>0.9775</cdr:x>
      <cdr:y>0.83765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7117" y="2706274"/>
          <a:ext cx="624548" cy="21979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294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万トン</a:t>
          </a:r>
          <a:endParaRPr lang="en-US" altLang="ja-JP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0.30934</cdr:x>
      <cdr:y>0.75753</cdr:y>
    </cdr:from>
    <cdr:to>
      <cdr:x>0.54089</cdr:x>
      <cdr:y>0.80775</cdr:y>
    </cdr:to>
    <cdr:sp macro="" textlink="">
      <cdr:nvSpPr>
        <cdr:cNvPr id="11" name="Text Box 10">
          <a:extLst xmlns:a="http://schemas.openxmlformats.org/drawingml/2006/main">
            <a:ext uri="{FF2B5EF4-FFF2-40B4-BE49-F238E27FC236}">
              <a16:creationId xmlns:a16="http://schemas.microsoft.com/office/drawing/2014/main" id="{02C0FD36-823D-47C4-9938-61FCDC6791F3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7876" y="2750958"/>
          <a:ext cx="1330123" cy="18274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国産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LP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ガス（左軸）</a:t>
          </a:r>
        </a:p>
      </cdr:txBody>
    </cdr:sp>
  </cdr:relSizeAnchor>
  <cdr:relSizeAnchor xmlns:cdr="http://schemas.openxmlformats.org/drawingml/2006/chartDrawing">
    <cdr:from>
      <cdr:x>0.30767</cdr:x>
      <cdr:y>0.46986</cdr:y>
    </cdr:from>
    <cdr:to>
      <cdr:x>0.54076</cdr:x>
      <cdr:y>0.53998</cdr:y>
    </cdr:to>
    <cdr:sp macro="" textlink="">
      <cdr:nvSpPr>
        <cdr:cNvPr id="12" name="Text Box 10">
          <a:extLst xmlns:a="http://schemas.openxmlformats.org/drawingml/2006/main">
            <a:ext uri="{FF2B5EF4-FFF2-40B4-BE49-F238E27FC236}">
              <a16:creationId xmlns:a16="http://schemas.microsoft.com/office/drawing/2014/main" id="{BEE89D07-A75A-45E9-B337-C8DFDF41DA68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03356" y="1641299"/>
          <a:ext cx="1290426" cy="24494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輸入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LP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ガス（左軸）</a:t>
          </a:r>
        </a:p>
      </cdr:txBody>
    </cdr:sp>
  </cdr:relSizeAnchor>
  <cdr:relSizeAnchor xmlns:cdr="http://schemas.openxmlformats.org/drawingml/2006/chartDrawing">
    <cdr:from>
      <cdr:x>0.85522</cdr:x>
      <cdr:y>0.7686</cdr:y>
    </cdr:from>
    <cdr:to>
      <cdr:x>0.85574</cdr:x>
      <cdr:y>0.84099</cdr:y>
    </cdr:to>
    <cdr:sp macro="" textlink="">
      <cdr:nvSpPr>
        <cdr:cNvPr id="13" name="Line 17">
          <a:extLst xmlns:a="http://schemas.openxmlformats.org/drawingml/2006/main">
            <a:ext uri="{FF2B5EF4-FFF2-40B4-BE49-F238E27FC236}">
              <a16:creationId xmlns:a16="http://schemas.microsoft.com/office/drawing/2014/main" id="{B4411E77-5958-4C53-834A-EF1354330386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734689" y="2684878"/>
          <a:ext cx="2899" cy="25285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val="000000"/>
          </a:solidFill>
          <a:prstDash val="sysDot"/>
          <a:round/>
          <a:headEnd type="triangle" w="med" len="med"/>
          <a:tailEnd type="triangle" w="med" len="med"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88900</xdr:colOff>
      <xdr:row>116</xdr:row>
      <xdr:rowOff>76200</xdr:rowOff>
    </xdr:from>
    <xdr:to>
      <xdr:col>39</xdr:col>
      <xdr:colOff>402496</xdr:colOff>
      <xdr:row>143</xdr:row>
      <xdr:rowOff>26119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5FEBD446-4EAD-6735-580C-5E78BE4B9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5450" y="19227800"/>
          <a:ext cx="17528446" cy="5153744"/>
        </a:xfrm>
        <a:prstGeom prst="rect">
          <a:avLst/>
        </a:prstGeom>
      </xdr:spPr>
    </xdr:pic>
    <xdr:clientData/>
  </xdr:twoCellAnchor>
  <xdr:twoCellAnchor editAs="oneCell">
    <xdr:from>
      <xdr:col>12</xdr:col>
      <xdr:colOff>9525</xdr:colOff>
      <xdr:row>8</xdr:row>
      <xdr:rowOff>133349</xdr:rowOff>
    </xdr:from>
    <xdr:to>
      <xdr:col>28</xdr:col>
      <xdr:colOff>629182</xdr:colOff>
      <xdr:row>38</xdr:row>
      <xdr:rowOff>200024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5F67C66-9A89-32D9-DB4A-C3EE5BEAC6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49050" y="1504949"/>
          <a:ext cx="11887732" cy="606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customs.go.jp/toukei/srch/index.htm?M=01&amp;P=1,2,,,,,,,,5,1,2021,0,0,0,3,271112,271119,,,,,,,,,1,,,,,,,,,,,,,,,,,,,,,,200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customs.go.jp/toukei/srch/index.htm?M=01&amp;P=1,2,,,,,,,,5,1,2021,0,0,0,3,271112,271119,,,,,,,,,1,,,,,,,,,,,,,,,,,,,,,,200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meti.go.jp/statistics/tyo/sekiyuka/xls/h2dhhpe2022k.xlsx" TargetMode="External"/><Relationship Id="rId1" Type="http://schemas.openxmlformats.org/officeDocument/2006/relationships/hyperlink" Target="https://www.meti.go.jp/statistics/tyo/sekiyuka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8A969-FE67-45A4-8853-E09326300ED0}">
  <sheetPr>
    <pageSetUpPr fitToPage="1"/>
  </sheetPr>
  <dimension ref="A1:H24"/>
  <sheetViews>
    <sheetView showGridLines="0" tabSelected="1" zoomScaleNormal="100" zoomScaleSheetLayoutView="100" workbookViewId="0"/>
  </sheetViews>
  <sheetFormatPr defaultColWidth="9" defaultRowHeight="13.5" x14ac:dyDescent="0.15"/>
  <cols>
    <col min="1" max="1" width="5.875" style="1" customWidth="1"/>
    <col min="2" max="3" width="12.125" style="1" customWidth="1"/>
    <col min="4" max="4" width="9.875" style="1" bestFit="1" customWidth="1"/>
    <col min="5" max="9" width="9" style="1"/>
    <col min="10" max="10" width="4.875" style="1" customWidth="1"/>
    <col min="11" max="16384" width="9" style="1"/>
  </cols>
  <sheetData>
    <row r="1" spans="1:8" x14ac:dyDescent="0.15">
      <c r="A1" t="s">
        <v>306</v>
      </c>
      <c r="H1"/>
    </row>
    <row r="2" spans="1:8" ht="13.5" customHeight="1" x14ac:dyDescent="0.15"/>
    <row r="4" spans="1:8" x14ac:dyDescent="0.15">
      <c r="A4" s="2"/>
    </row>
    <row r="23" spans="1:1" x14ac:dyDescent="0.15">
      <c r="A23" s="1" t="s">
        <v>307</v>
      </c>
    </row>
    <row r="24" spans="1:1" x14ac:dyDescent="0.15">
      <c r="A24" t="s">
        <v>308</v>
      </c>
    </row>
  </sheetData>
  <phoneticPr fontId="5"/>
  <pageMargins left="0.4" right="0.4" top="0.4" bottom="0.4" header="0.2" footer="0.2"/>
  <pageSetup paperSize="9" orientation="portrait" r:id="rId1"/>
  <headerFooter alignWithMargins="0">
    <oddFooter>&amp;C&amp;P / &amp;N ページ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64"/>
  <sheetViews>
    <sheetView showGridLines="0" zoomScaleNormal="100" zoomScaleSheetLayoutView="100" workbookViewId="0">
      <pane xSplit="5" ySplit="4" topLeftCell="F53" activePane="bottomRight" state="frozen"/>
      <selection pane="topRight" activeCell="H1" sqref="H1"/>
      <selection pane="bottomLeft" activeCell="A5" sqref="A5"/>
      <selection pane="bottomRight"/>
    </sheetView>
  </sheetViews>
  <sheetFormatPr defaultColWidth="9" defaultRowHeight="13.5" x14ac:dyDescent="0.15"/>
  <cols>
    <col min="1" max="1" width="9" style="119"/>
    <col min="2" max="2" width="5.875" style="119" customWidth="1"/>
    <col min="3" max="3" width="12.125" style="119" customWidth="1"/>
    <col min="4" max="4" width="18.625" style="119" customWidth="1"/>
    <col min="5" max="5" width="18.875" style="119" customWidth="1"/>
    <col min="6" max="16384" width="9" style="119"/>
  </cols>
  <sheetData>
    <row r="1" spans="2:5" x14ac:dyDescent="0.15">
      <c r="B1" s="118" t="s">
        <v>4</v>
      </c>
    </row>
    <row r="2" spans="2:5" ht="13.5" customHeight="1" x14ac:dyDescent="0.15">
      <c r="B2" s="119" t="s">
        <v>224</v>
      </c>
    </row>
    <row r="4" spans="2:5" x14ac:dyDescent="0.15">
      <c r="B4" s="120" t="s">
        <v>0</v>
      </c>
      <c r="C4" s="120" t="s">
        <v>90</v>
      </c>
      <c r="D4" s="120" t="s">
        <v>99</v>
      </c>
      <c r="E4" s="120" t="s">
        <v>100</v>
      </c>
    </row>
    <row r="5" spans="2:5" x14ac:dyDescent="0.15">
      <c r="B5" s="121" t="s">
        <v>6</v>
      </c>
      <c r="C5" s="122">
        <v>1.7230000000000001</v>
      </c>
      <c r="D5" s="122">
        <v>0.58324600000000004</v>
      </c>
      <c r="E5" s="123">
        <v>0.25289843321137467</v>
      </c>
    </row>
    <row r="6" spans="2:5" x14ac:dyDescent="0.15">
      <c r="B6" s="121"/>
      <c r="C6" s="122">
        <v>1.921</v>
      </c>
      <c r="D6" s="122">
        <v>0.89449599999999996</v>
      </c>
      <c r="E6" s="123">
        <v>0.31770458917363048</v>
      </c>
    </row>
    <row r="7" spans="2:5" x14ac:dyDescent="0.15">
      <c r="B7" s="121"/>
      <c r="C7" s="122">
        <v>2.25</v>
      </c>
      <c r="D7" s="122">
        <v>1.3781639999999999</v>
      </c>
      <c r="E7" s="123">
        <v>0.37985162743470252</v>
      </c>
    </row>
    <row r="8" spans="2:5" x14ac:dyDescent="0.15">
      <c r="B8" s="121"/>
      <c r="C8" s="122">
        <v>2.5539999999999998</v>
      </c>
      <c r="D8" s="122">
        <v>1.812246</v>
      </c>
      <c r="E8" s="123">
        <v>0.41505815293045784</v>
      </c>
    </row>
    <row r="9" spans="2:5" x14ac:dyDescent="0.15">
      <c r="B9" s="121"/>
      <c r="C9" s="122">
        <v>2.83</v>
      </c>
      <c r="D9" s="122">
        <v>2.3123800000000001</v>
      </c>
      <c r="E9" s="123">
        <v>0.44967116393576517</v>
      </c>
    </row>
    <row r="10" spans="2:5" x14ac:dyDescent="0.15">
      <c r="B10" s="121" t="s">
        <v>91</v>
      </c>
      <c r="C10" s="122">
        <v>3.4319999999999999</v>
      </c>
      <c r="D10" s="122">
        <v>2.8540399999999999</v>
      </c>
      <c r="E10" s="123">
        <v>0.45402829126127098</v>
      </c>
    </row>
    <row r="11" spans="2:5" x14ac:dyDescent="0.15">
      <c r="B11" s="121"/>
      <c r="C11" s="122">
        <v>3.7080000000000002</v>
      </c>
      <c r="D11" s="122">
        <v>3.6367370000000001</v>
      </c>
      <c r="E11" s="123">
        <v>0.49514870307813608</v>
      </c>
    </row>
    <row r="12" spans="2:5" x14ac:dyDescent="0.15">
      <c r="B12" s="121"/>
      <c r="C12" s="122">
        <v>4.0460000000000003</v>
      </c>
      <c r="D12" s="122">
        <v>4.4245479999999997</v>
      </c>
      <c r="E12" s="123">
        <v>0.5223449533607506</v>
      </c>
    </row>
    <row r="13" spans="2:5" x14ac:dyDescent="0.15">
      <c r="B13" s="121"/>
      <c r="C13" s="122">
        <v>4.5330000000000004</v>
      </c>
      <c r="D13" s="122">
        <v>5.2134520000000002</v>
      </c>
      <c r="E13" s="123">
        <v>0.53490767717319077</v>
      </c>
    </row>
    <row r="14" spans="2:5" x14ac:dyDescent="0.15">
      <c r="B14" s="121"/>
      <c r="C14" s="122">
        <v>4.3520000000000003</v>
      </c>
      <c r="D14" s="122">
        <v>5.6782950000000003</v>
      </c>
      <c r="E14" s="123">
        <v>0.56611445625477619</v>
      </c>
    </row>
    <row r="15" spans="2:5" x14ac:dyDescent="0.15">
      <c r="B15" s="121"/>
      <c r="C15" s="122">
        <v>4.43</v>
      </c>
      <c r="D15" s="122">
        <v>5.9359900000000003</v>
      </c>
      <c r="E15" s="123">
        <v>0.57264091514655135</v>
      </c>
    </row>
    <row r="16" spans="2:5" x14ac:dyDescent="0.15">
      <c r="B16" s="121"/>
      <c r="C16" s="122">
        <v>4.33</v>
      </c>
      <c r="D16" s="122">
        <v>6.624295</v>
      </c>
      <c r="E16" s="123">
        <v>0.60472125317056002</v>
      </c>
    </row>
    <row r="17" spans="2:5" x14ac:dyDescent="0.15">
      <c r="B17" s="121"/>
      <c r="C17" s="122">
        <v>4.2679999999999998</v>
      </c>
      <c r="D17" s="122">
        <v>7.3249810000000002</v>
      </c>
      <c r="E17" s="123">
        <v>0.63184620073128739</v>
      </c>
    </row>
    <row r="18" spans="2:5" x14ac:dyDescent="0.15">
      <c r="B18" s="121"/>
      <c r="C18" s="122">
        <v>4.4370000000000003</v>
      </c>
      <c r="D18" s="122">
        <v>8.2205139999999997</v>
      </c>
      <c r="E18" s="123">
        <v>0.64945723149111279</v>
      </c>
    </row>
    <row r="19" spans="2:5" x14ac:dyDescent="0.15">
      <c r="B19" s="121"/>
      <c r="C19" s="122">
        <v>4.6310000000000002</v>
      </c>
      <c r="D19" s="122">
        <v>9.8106399999999994</v>
      </c>
      <c r="E19" s="123">
        <v>0.67933004838785616</v>
      </c>
    </row>
    <row r="20" spans="2:5" x14ac:dyDescent="0.15">
      <c r="B20" s="124" t="s">
        <v>92</v>
      </c>
      <c r="C20" s="122">
        <v>4.125</v>
      </c>
      <c r="D20" s="122">
        <v>9.8362639999999999</v>
      </c>
      <c r="E20" s="123">
        <v>0.70453964626698562</v>
      </c>
    </row>
    <row r="21" spans="2:5" x14ac:dyDescent="0.15">
      <c r="B21" s="121"/>
      <c r="C21" s="122">
        <v>4.1559999999999997</v>
      </c>
      <c r="D21" s="122">
        <v>10.776849</v>
      </c>
      <c r="E21" s="123">
        <v>0.7216874020489995</v>
      </c>
    </row>
    <row r="22" spans="2:5" x14ac:dyDescent="0.15">
      <c r="B22" s="121"/>
      <c r="C22" s="122">
        <v>4.1260000000000003</v>
      </c>
      <c r="D22" s="122">
        <v>11.585335000000001</v>
      </c>
      <c r="E22" s="123">
        <v>0.73738705208691679</v>
      </c>
    </row>
    <row r="23" spans="2:5" x14ac:dyDescent="0.15">
      <c r="B23" s="121"/>
      <c r="C23" s="122">
        <v>4.2610000000000001</v>
      </c>
      <c r="D23" s="122">
        <v>10.673688</v>
      </c>
      <c r="E23" s="123">
        <v>0.71469106016811323</v>
      </c>
    </row>
    <row r="24" spans="2:5" x14ac:dyDescent="0.15">
      <c r="B24" s="121"/>
      <c r="C24" s="122">
        <v>4.2140000000000004</v>
      </c>
      <c r="D24" s="122">
        <v>11.000747</v>
      </c>
      <c r="E24" s="123">
        <v>0.72303187164400429</v>
      </c>
    </row>
    <row r="25" spans="2:5" x14ac:dyDescent="0.15">
      <c r="B25" s="121"/>
      <c r="C25" s="122">
        <v>4.2770000000000001</v>
      </c>
      <c r="D25" s="122">
        <v>12.115087000000001</v>
      </c>
      <c r="E25" s="123">
        <v>0.73908142386018327</v>
      </c>
    </row>
    <row r="26" spans="2:5" x14ac:dyDescent="0.15">
      <c r="B26" s="121"/>
      <c r="C26" s="122">
        <v>3.8010000000000002</v>
      </c>
      <c r="D26" s="122">
        <v>12.182721000000001</v>
      </c>
      <c r="E26" s="123">
        <v>0.76219554883371654</v>
      </c>
    </row>
    <row r="27" spans="2:5" x14ac:dyDescent="0.15">
      <c r="B27" s="121"/>
      <c r="C27" s="122">
        <v>3.9319999999999999</v>
      </c>
      <c r="D27" s="122">
        <v>12.29894</v>
      </c>
      <c r="E27" s="123">
        <v>0.75774662465636611</v>
      </c>
    </row>
    <row r="28" spans="2:5" x14ac:dyDescent="0.15">
      <c r="B28" s="121"/>
      <c r="C28" s="122">
        <v>4.1829999999999998</v>
      </c>
      <c r="D28" s="122">
        <v>13.722543</v>
      </c>
      <c r="E28" s="123">
        <v>0.76638519144602313</v>
      </c>
    </row>
    <row r="29" spans="2:5" x14ac:dyDescent="0.15">
      <c r="B29" s="121"/>
      <c r="C29" s="122">
        <v>4.415</v>
      </c>
      <c r="D29" s="122">
        <v>14.033374999999999</v>
      </c>
      <c r="E29" s="123">
        <v>0.76068352903711034</v>
      </c>
    </row>
    <row r="30" spans="2:5" x14ac:dyDescent="0.15">
      <c r="B30" s="124" t="s">
        <v>93</v>
      </c>
      <c r="C30" s="122">
        <v>4.5490000000000004</v>
      </c>
      <c r="D30" s="122">
        <v>14.578616</v>
      </c>
      <c r="E30" s="123">
        <v>0.76217632139833846</v>
      </c>
    </row>
    <row r="31" spans="2:5" x14ac:dyDescent="0.15">
      <c r="B31" s="121"/>
      <c r="C31" s="122">
        <v>4.5620000000000003</v>
      </c>
      <c r="D31" s="122">
        <v>14.579736</v>
      </c>
      <c r="E31" s="123">
        <v>0.76167260900474232</v>
      </c>
    </row>
    <row r="32" spans="2:5" x14ac:dyDescent="0.15">
      <c r="B32" s="121"/>
      <c r="C32" s="122">
        <v>4.7030000000000003</v>
      </c>
      <c r="D32" s="122">
        <v>15.259586000000001</v>
      </c>
      <c r="E32" s="123">
        <v>0.76440928044092082</v>
      </c>
    </row>
    <row r="33" spans="2:5" x14ac:dyDescent="0.15">
      <c r="B33" s="121"/>
      <c r="C33" s="122">
        <v>4.5490000000000004</v>
      </c>
      <c r="D33" s="122">
        <v>15.341632000000001</v>
      </c>
      <c r="E33" s="123">
        <v>0.77129937349401467</v>
      </c>
    </row>
    <row r="34" spans="2:5" x14ac:dyDescent="0.15">
      <c r="B34" s="121"/>
      <c r="C34" s="122">
        <v>4.7149999999999999</v>
      </c>
      <c r="D34" s="122">
        <v>14.781978000000001</v>
      </c>
      <c r="E34" s="123">
        <v>0.75816765039176848</v>
      </c>
    </row>
    <row r="35" spans="2:5" x14ac:dyDescent="0.15">
      <c r="B35" s="121"/>
      <c r="C35" s="122">
        <v>4.9029999999999996</v>
      </c>
      <c r="D35" s="122">
        <v>15.178974</v>
      </c>
      <c r="E35" s="123">
        <v>0.75585069475739786</v>
      </c>
    </row>
    <row r="36" spans="2:5" x14ac:dyDescent="0.15">
      <c r="B36" s="121"/>
      <c r="C36" s="122">
        <v>4.984</v>
      </c>
      <c r="D36" s="122">
        <v>15.247586999999999</v>
      </c>
      <c r="E36" s="123">
        <v>0.75365254342133425</v>
      </c>
    </row>
    <row r="37" spans="2:5" x14ac:dyDescent="0.15">
      <c r="B37" s="121"/>
      <c r="C37" s="122">
        <v>4.9370000000000003</v>
      </c>
      <c r="D37" s="122">
        <v>15.013941000000001</v>
      </c>
      <c r="E37" s="123">
        <v>0.75254300035271526</v>
      </c>
    </row>
    <row r="38" spans="2:5" x14ac:dyDescent="0.15">
      <c r="B38" s="121"/>
      <c r="C38" s="122">
        <v>4.7640000000000002</v>
      </c>
      <c r="D38" s="122">
        <v>14.510626</v>
      </c>
      <c r="E38" s="123">
        <v>0.75283567110459104</v>
      </c>
    </row>
    <row r="39" spans="2:5" x14ac:dyDescent="0.15">
      <c r="B39" s="121"/>
      <c r="C39" s="122">
        <v>4.9359999999999999</v>
      </c>
      <c r="D39" s="122">
        <v>14.432384000000001</v>
      </c>
      <c r="E39" s="123">
        <v>0.74515168637713924</v>
      </c>
    </row>
    <row r="40" spans="2:5" x14ac:dyDescent="0.15">
      <c r="B40" s="124" t="s">
        <v>305</v>
      </c>
      <c r="C40" s="122">
        <v>5.0460000000000003</v>
      </c>
      <c r="D40" s="122">
        <v>14.771383</v>
      </c>
      <c r="E40" s="123">
        <v>0.7453750578469418</v>
      </c>
    </row>
    <row r="41" spans="2:5" x14ac:dyDescent="0.15">
      <c r="B41" s="124"/>
      <c r="C41" s="122">
        <v>4.9989999999999997</v>
      </c>
      <c r="D41" s="122">
        <v>14.27942</v>
      </c>
      <c r="E41" s="123">
        <v>0.74069451749676585</v>
      </c>
    </row>
    <row r="42" spans="2:5" x14ac:dyDescent="0.15">
      <c r="B42" s="124"/>
      <c r="C42" s="122">
        <v>4.6150000000000002</v>
      </c>
      <c r="D42" s="122">
        <v>14.262153</v>
      </c>
      <c r="E42" s="123">
        <v>0.75552457513058247</v>
      </c>
    </row>
    <row r="43" spans="2:5" x14ac:dyDescent="0.15">
      <c r="B43" s="124"/>
      <c r="C43" s="122">
        <v>4.4400000000000004</v>
      </c>
      <c r="D43" s="122">
        <v>14.017314000000001</v>
      </c>
      <c r="E43" s="123">
        <v>0.75944495499182607</v>
      </c>
    </row>
    <row r="44" spans="2:5" x14ac:dyDescent="0.15">
      <c r="B44" s="124"/>
      <c r="C44" s="122">
        <v>4.4420000000000002</v>
      </c>
      <c r="D44" s="122">
        <v>13.943249</v>
      </c>
      <c r="E44" s="123">
        <v>0.75839326407817476</v>
      </c>
    </row>
    <row r="45" spans="2:5" x14ac:dyDescent="0.15">
      <c r="B45" s="124"/>
      <c r="C45" s="122">
        <v>4.91</v>
      </c>
      <c r="D45" s="122">
        <v>14.126678999999999</v>
      </c>
      <c r="E45" s="123">
        <v>0.7420768612004226</v>
      </c>
    </row>
    <row r="46" spans="2:5" x14ac:dyDescent="0.15">
      <c r="B46" s="124"/>
      <c r="C46" s="122">
        <v>4.7809999999999997</v>
      </c>
      <c r="D46" s="122">
        <v>14.134111000000001</v>
      </c>
      <c r="E46" s="123">
        <v>0.74723912537441628</v>
      </c>
    </row>
    <row r="47" spans="2:5" x14ac:dyDescent="0.15">
      <c r="B47" s="124"/>
      <c r="C47" s="122">
        <v>4.7030000000000003</v>
      </c>
      <c r="D47" s="122">
        <v>13.736362</v>
      </c>
      <c r="E47" s="123">
        <v>0.74494779157760449</v>
      </c>
    </row>
    <row r="48" spans="2:5" x14ac:dyDescent="0.15">
      <c r="B48" s="124"/>
      <c r="C48" s="122">
        <v>4.5270000000000001</v>
      </c>
      <c r="D48" s="122">
        <v>13.242926000000001</v>
      </c>
      <c r="E48" s="123">
        <v>0.74524373371053987</v>
      </c>
    </row>
    <row r="49" spans="2:5" x14ac:dyDescent="0.15">
      <c r="B49" s="124"/>
      <c r="C49" s="122">
        <v>4.7240000000000002</v>
      </c>
      <c r="D49" s="122">
        <v>11.805486999999999</v>
      </c>
      <c r="E49" s="123">
        <v>0.71420770650656007</v>
      </c>
    </row>
    <row r="50" spans="2:5" x14ac:dyDescent="0.15">
      <c r="B50" s="124" t="s">
        <v>94</v>
      </c>
      <c r="C50" s="122">
        <v>4.4569999999999999</v>
      </c>
      <c r="D50" s="122">
        <v>12.524792</v>
      </c>
      <c r="E50" s="123">
        <v>0.73754242190694597</v>
      </c>
    </row>
    <row r="51" spans="2:5" x14ac:dyDescent="0.15">
      <c r="B51" s="124"/>
      <c r="C51" s="122">
        <v>4.061331</v>
      </c>
      <c r="D51" s="122">
        <v>12.695219</v>
      </c>
      <c r="E51" s="123">
        <v>0.75762725620727411</v>
      </c>
    </row>
    <row r="52" spans="2:5" x14ac:dyDescent="0.15">
      <c r="B52" s="125"/>
      <c r="C52" s="122">
        <v>4.215592</v>
      </c>
      <c r="D52" s="122">
        <v>13.270776</v>
      </c>
      <c r="E52" s="123">
        <v>0.75892123510153742</v>
      </c>
    </row>
    <row r="53" spans="2:5" x14ac:dyDescent="0.15">
      <c r="B53" s="124"/>
      <c r="C53" s="122">
        <v>4.6014010000000001</v>
      </c>
      <c r="D53" s="122">
        <v>12.004082</v>
      </c>
      <c r="E53" s="123">
        <v>0.72289869556940922</v>
      </c>
    </row>
    <row r="54" spans="2:5" x14ac:dyDescent="0.15">
      <c r="B54" s="124"/>
      <c r="C54" s="122">
        <v>4.3066659999999999</v>
      </c>
      <c r="D54" s="122">
        <v>11.673375999999999</v>
      </c>
      <c r="E54" s="123">
        <v>0.7304972039497768</v>
      </c>
    </row>
    <row r="55" spans="2:5" x14ac:dyDescent="0.15">
      <c r="B55" s="124"/>
      <c r="C55" s="122">
        <v>4.353148</v>
      </c>
      <c r="D55" s="122">
        <v>10.912957</v>
      </c>
      <c r="E55" s="123">
        <v>0.71484881048571336</v>
      </c>
    </row>
    <row r="56" spans="2:5" x14ac:dyDescent="0.15">
      <c r="B56" s="124"/>
      <c r="C56" s="122">
        <v>4.268059</v>
      </c>
      <c r="D56" s="122">
        <v>10.565454000000001</v>
      </c>
      <c r="E56" s="123">
        <v>0.71226917049251925</v>
      </c>
    </row>
    <row r="57" spans="2:5" x14ac:dyDescent="0.15">
      <c r="B57" s="124"/>
      <c r="C57" s="122">
        <v>4.4806139999999992</v>
      </c>
      <c r="D57" s="122">
        <v>10.75393</v>
      </c>
      <c r="E57" s="123">
        <v>0.70589116418581355</v>
      </c>
    </row>
    <row r="58" spans="2:5" x14ac:dyDescent="0.15">
      <c r="B58" s="124"/>
      <c r="C58" s="122">
        <v>3.9816239999999996</v>
      </c>
      <c r="D58" s="122">
        <v>10.631824999999999</v>
      </c>
      <c r="E58" s="123">
        <v>0.72753701059893527</v>
      </c>
    </row>
    <row r="59" spans="2:5" x14ac:dyDescent="0.15">
      <c r="B59" s="124"/>
      <c r="C59" s="122">
        <v>3.6312899999999999</v>
      </c>
      <c r="D59" s="122">
        <v>10.443790999999999</v>
      </c>
      <c r="E59" s="123">
        <v>0.7420057476045786</v>
      </c>
    </row>
    <row r="60" spans="2:5" x14ac:dyDescent="0.15">
      <c r="B60" s="124"/>
      <c r="C60" s="122">
        <v>3.0134499999999997</v>
      </c>
      <c r="D60" s="122">
        <v>10.102804000000001</v>
      </c>
      <c r="E60" s="123">
        <v>0.77025071335154072</v>
      </c>
    </row>
    <row r="61" spans="2:5" x14ac:dyDescent="0.15">
      <c r="B61" s="126"/>
      <c r="C61" s="122">
        <v>3.1284130000000001</v>
      </c>
      <c r="D61" s="122">
        <v>10.075106999999999</v>
      </c>
      <c r="E61" s="123">
        <v>0.76306219856523105</v>
      </c>
    </row>
    <row r="62" spans="2:5" x14ac:dyDescent="0.15">
      <c r="B62" s="126">
        <v>2022</v>
      </c>
      <c r="C62" s="122">
        <v>2.9373309999999999</v>
      </c>
      <c r="D62" s="122">
        <v>10.547226</v>
      </c>
      <c r="E62" s="123">
        <v>0.78217074539415721</v>
      </c>
    </row>
    <row r="64" spans="2:5" x14ac:dyDescent="0.15">
      <c r="B64" t="s">
        <v>308</v>
      </c>
    </row>
  </sheetData>
  <phoneticPr fontId="5"/>
  <pageMargins left="0.4" right="0.4" top="0.4" bottom="0.4" header="0.2" footer="0.2"/>
  <pageSetup paperSize="9" orientation="portrait" r:id="rId1"/>
  <headerFooter alignWithMargins="0">
    <oddFooter>&amp;C&amp;P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9" defaultRowHeight="13.5" x14ac:dyDescent="0.15"/>
  <cols>
    <col min="1" max="16384" width="9" style="3"/>
  </cols>
  <sheetData/>
  <phoneticPr fontId="5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75"/>
  <sheetViews>
    <sheetView zoomScaleNormal="100" workbookViewId="0">
      <pane xSplit="1" ySplit="10" topLeftCell="AT46" activePane="bottomRight" state="frozen"/>
      <selection pane="topRight" activeCell="B1" sqref="B1"/>
      <selection pane="bottomLeft" activeCell="A11" sqref="A11"/>
      <selection pane="bottomRight"/>
    </sheetView>
  </sheetViews>
  <sheetFormatPr defaultColWidth="9" defaultRowHeight="15.75" x14ac:dyDescent="0.15"/>
  <cols>
    <col min="1" max="1" width="35.625" style="110" customWidth="1"/>
    <col min="2" max="59" width="15.875" style="110" customWidth="1"/>
    <col min="60" max="16384" width="9" style="110"/>
  </cols>
  <sheetData>
    <row r="1" spans="1:57" x14ac:dyDescent="0.15">
      <c r="A1" s="109" t="s">
        <v>301</v>
      </c>
      <c r="F1" s="5"/>
    </row>
    <row r="3" spans="1:57" x14ac:dyDescent="0.15">
      <c r="A3" s="110" t="s">
        <v>302</v>
      </c>
      <c r="B3" s="111"/>
    </row>
    <row r="4" spans="1:57" x14ac:dyDescent="0.15">
      <c r="A4" s="110" t="s">
        <v>303</v>
      </c>
      <c r="B4" s="110" t="s">
        <v>299</v>
      </c>
    </row>
    <row r="5" spans="1:57" x14ac:dyDescent="0.15">
      <c r="A5" s="110" t="s">
        <v>304</v>
      </c>
      <c r="B5" s="110" t="s">
        <v>300</v>
      </c>
    </row>
    <row r="6" spans="1:57" s="112" customFormat="1" ht="32.1" customHeight="1" x14ac:dyDescent="0.15">
      <c r="B6" s="112" t="s">
        <v>7</v>
      </c>
      <c r="C6" s="112" t="s">
        <v>8</v>
      </c>
      <c r="D6" s="112" t="s">
        <v>9</v>
      </c>
      <c r="E6" s="112" t="s">
        <v>10</v>
      </c>
      <c r="F6" s="112" t="s">
        <v>11</v>
      </c>
      <c r="G6" s="112" t="s">
        <v>12</v>
      </c>
      <c r="H6" s="112" t="s">
        <v>13</v>
      </c>
      <c r="I6" s="112" t="s">
        <v>14</v>
      </c>
      <c r="J6" s="112" t="s">
        <v>15</v>
      </c>
      <c r="K6" s="112" t="s">
        <v>16</v>
      </c>
      <c r="L6" s="112" t="s">
        <v>17</v>
      </c>
      <c r="M6" s="112" t="s">
        <v>18</v>
      </c>
      <c r="N6" s="112" t="s">
        <v>19</v>
      </c>
      <c r="O6" s="112" t="s">
        <v>20</v>
      </c>
      <c r="P6" s="112" t="s">
        <v>21</v>
      </c>
      <c r="Q6" s="112" t="s">
        <v>22</v>
      </c>
      <c r="R6" s="112" t="s">
        <v>23</v>
      </c>
      <c r="S6" s="112" t="s">
        <v>24</v>
      </c>
      <c r="T6" s="112" t="s">
        <v>25</v>
      </c>
      <c r="U6" s="112" t="s">
        <v>26</v>
      </c>
      <c r="V6" s="112" t="s">
        <v>27</v>
      </c>
      <c r="W6" s="112" t="s">
        <v>28</v>
      </c>
      <c r="X6" s="112" t="s">
        <v>29</v>
      </c>
      <c r="Y6" s="112" t="s">
        <v>30</v>
      </c>
      <c r="Z6" s="112" t="s">
        <v>31</v>
      </c>
      <c r="AA6" s="112" t="s">
        <v>32</v>
      </c>
      <c r="AB6" s="112" t="s">
        <v>33</v>
      </c>
      <c r="AC6" s="112" t="s">
        <v>34</v>
      </c>
      <c r="AD6" s="112" t="s">
        <v>35</v>
      </c>
      <c r="AE6" s="112" t="s">
        <v>36</v>
      </c>
      <c r="AF6" s="112" t="s">
        <v>37</v>
      </c>
      <c r="AG6" s="112" t="s">
        <v>38</v>
      </c>
      <c r="AH6" s="112" t="s">
        <v>39</v>
      </c>
      <c r="AI6" s="112" t="s">
        <v>40</v>
      </c>
      <c r="AJ6" s="112" t="s">
        <v>41</v>
      </c>
      <c r="AK6" s="112" t="s">
        <v>42</v>
      </c>
      <c r="AL6" s="112" t="s">
        <v>43</v>
      </c>
      <c r="AM6" s="112" t="s">
        <v>44</v>
      </c>
      <c r="AN6" s="112" t="s">
        <v>45</v>
      </c>
      <c r="AO6" s="112" t="s">
        <v>46</v>
      </c>
      <c r="AP6" s="112" t="s">
        <v>47</v>
      </c>
      <c r="AQ6" s="112" t="s">
        <v>48</v>
      </c>
      <c r="AR6" s="112" t="s">
        <v>49</v>
      </c>
      <c r="AS6" s="112" t="s">
        <v>50</v>
      </c>
      <c r="AT6" s="112" t="s">
        <v>51</v>
      </c>
      <c r="AU6" s="112" t="s">
        <v>52</v>
      </c>
      <c r="AV6" s="112" t="s">
        <v>53</v>
      </c>
      <c r="AW6" s="112" t="s">
        <v>54</v>
      </c>
      <c r="AX6" s="112" t="s">
        <v>55</v>
      </c>
      <c r="AY6" s="112" t="s">
        <v>56</v>
      </c>
      <c r="AZ6" s="112" t="s">
        <v>57</v>
      </c>
      <c r="BA6" s="112" t="s">
        <v>58</v>
      </c>
      <c r="BB6" s="112" t="s">
        <v>59</v>
      </c>
      <c r="BC6" s="112" t="s">
        <v>60</v>
      </c>
      <c r="BD6" s="112" t="s">
        <v>61</v>
      </c>
      <c r="BE6" s="112" t="s">
        <v>62</v>
      </c>
    </row>
    <row r="7" spans="1:57" s="112" customFormat="1" hidden="1" x14ac:dyDescent="0.15"/>
    <row r="8" spans="1:57" s="112" customFormat="1" hidden="1" x14ac:dyDescent="0.15"/>
    <row r="9" spans="1:57" s="112" customFormat="1" hidden="1" x14ac:dyDescent="0.15"/>
    <row r="10" spans="1:57" s="112" customFormat="1" hidden="1" x14ac:dyDescent="0.15"/>
    <row r="11" spans="1:57" x14ac:dyDescent="0.15">
      <c r="A11" s="113">
        <v>1965</v>
      </c>
      <c r="B11" s="114">
        <v>82</v>
      </c>
      <c r="C11" s="114"/>
      <c r="D11" s="114"/>
      <c r="E11" s="114"/>
      <c r="F11" s="114"/>
      <c r="G11" s="114"/>
      <c r="H11" s="114"/>
      <c r="I11" s="114"/>
      <c r="J11" s="114">
        <v>291</v>
      </c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>
        <v>181014</v>
      </c>
      <c r="V11" s="114">
        <v>362446</v>
      </c>
      <c r="W11" s="114"/>
      <c r="X11" s="114"/>
      <c r="Y11" s="114"/>
      <c r="Z11" s="114">
        <v>11570</v>
      </c>
      <c r="AA11" s="114">
        <v>204</v>
      </c>
      <c r="AB11" s="114"/>
      <c r="AC11" s="114"/>
      <c r="AD11" s="114"/>
      <c r="AE11" s="114"/>
      <c r="AF11" s="114"/>
      <c r="AG11" s="114">
        <v>1390</v>
      </c>
      <c r="AH11" s="114"/>
      <c r="AI11" s="114"/>
      <c r="AJ11" s="114"/>
      <c r="AK11" s="114">
        <v>6804</v>
      </c>
      <c r="AL11" s="114"/>
      <c r="AM11" s="114"/>
      <c r="AN11" s="114"/>
      <c r="AO11" s="114">
        <v>12307</v>
      </c>
      <c r="AP11" s="114"/>
      <c r="AQ11" s="114"/>
      <c r="AR11" s="114"/>
      <c r="AS11" s="114"/>
      <c r="AT11" s="114"/>
      <c r="AU11" s="114">
        <v>7138</v>
      </c>
      <c r="AV11" s="114"/>
      <c r="AW11" s="114"/>
      <c r="AX11" s="114"/>
      <c r="AY11" s="114"/>
      <c r="AZ11" s="114"/>
      <c r="BA11" s="114"/>
      <c r="BB11" s="114"/>
      <c r="BC11" s="114"/>
      <c r="BD11" s="114"/>
      <c r="BE11" s="114">
        <v>583246</v>
      </c>
    </row>
    <row r="12" spans="1:57" x14ac:dyDescent="0.15">
      <c r="A12" s="113">
        <v>1966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>
        <v>295500</v>
      </c>
      <c r="V12" s="114">
        <v>528872</v>
      </c>
      <c r="W12" s="114"/>
      <c r="X12" s="114"/>
      <c r="Y12" s="114"/>
      <c r="Z12" s="114"/>
      <c r="AA12" s="114"/>
      <c r="AB12" s="114"/>
      <c r="AC12" s="114"/>
      <c r="AD12" s="114"/>
      <c r="AE12" s="114"/>
      <c r="AF12" s="114"/>
      <c r="AG12" s="114">
        <v>54</v>
      </c>
      <c r="AH12" s="114"/>
      <c r="AI12" s="114"/>
      <c r="AJ12" s="114"/>
      <c r="AK12" s="114"/>
      <c r="AL12" s="114"/>
      <c r="AM12" s="114"/>
      <c r="AN12" s="114"/>
      <c r="AO12" s="114">
        <v>64902</v>
      </c>
      <c r="AP12" s="114"/>
      <c r="AQ12" s="114"/>
      <c r="AR12" s="114"/>
      <c r="AS12" s="114"/>
      <c r="AT12" s="114"/>
      <c r="AU12" s="114">
        <v>1059</v>
      </c>
      <c r="AV12" s="114"/>
      <c r="AW12" s="114"/>
      <c r="AX12" s="114"/>
      <c r="AY12" s="114"/>
      <c r="AZ12" s="114"/>
      <c r="BA12" s="114"/>
      <c r="BB12" s="114"/>
      <c r="BC12" s="114">
        <v>4109</v>
      </c>
      <c r="BD12" s="114"/>
      <c r="BE12" s="114">
        <v>894496</v>
      </c>
    </row>
    <row r="13" spans="1:57" x14ac:dyDescent="0.15">
      <c r="A13" s="113">
        <v>1967</v>
      </c>
      <c r="B13" s="114">
        <v>1066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>
        <v>460712</v>
      </c>
      <c r="V13" s="114">
        <v>704515</v>
      </c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>
        <v>105</v>
      </c>
      <c r="AH13" s="114"/>
      <c r="AI13" s="114"/>
      <c r="AJ13" s="114"/>
      <c r="AK13" s="114"/>
      <c r="AL13" s="114"/>
      <c r="AM13" s="114"/>
      <c r="AN13" s="114"/>
      <c r="AO13" s="114">
        <v>206404</v>
      </c>
      <c r="AP13" s="114"/>
      <c r="AQ13" s="114"/>
      <c r="AR13" s="114"/>
      <c r="AS13" s="114"/>
      <c r="AT13" s="114"/>
      <c r="AU13" s="114">
        <v>5362</v>
      </c>
      <c r="AV13" s="114"/>
      <c r="AW13" s="114"/>
      <c r="AX13" s="114"/>
      <c r="AY13" s="114"/>
      <c r="AZ13" s="114"/>
      <c r="BA13" s="114"/>
      <c r="BB13" s="114"/>
      <c r="BC13" s="114"/>
      <c r="BD13" s="114"/>
      <c r="BE13" s="114">
        <v>1378164</v>
      </c>
    </row>
    <row r="14" spans="1:57" x14ac:dyDescent="0.15">
      <c r="A14" s="113">
        <v>1968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>
        <v>687767</v>
      </c>
      <c r="V14" s="114">
        <v>937477</v>
      </c>
      <c r="W14" s="114"/>
      <c r="X14" s="114"/>
      <c r="Y14" s="114"/>
      <c r="Z14" s="114"/>
      <c r="AA14" s="114"/>
      <c r="AB14" s="114"/>
      <c r="AC14" s="114"/>
      <c r="AD14" s="114"/>
      <c r="AE14" s="114"/>
      <c r="AF14" s="114"/>
      <c r="AG14" s="114">
        <v>146</v>
      </c>
      <c r="AH14" s="114"/>
      <c r="AI14" s="114"/>
      <c r="AJ14" s="114"/>
      <c r="AK14" s="114"/>
      <c r="AL14" s="114"/>
      <c r="AM14" s="114"/>
      <c r="AN14" s="114"/>
      <c r="AO14" s="114">
        <v>181689</v>
      </c>
      <c r="AP14" s="114">
        <v>4679</v>
      </c>
      <c r="AQ14" s="114"/>
      <c r="AR14" s="114"/>
      <c r="AS14" s="114"/>
      <c r="AT14" s="114"/>
      <c r="AU14" s="114"/>
      <c r="AV14" s="114"/>
      <c r="AW14" s="114"/>
      <c r="AX14" s="114"/>
      <c r="AY14" s="114"/>
      <c r="AZ14" s="114"/>
      <c r="BA14" s="114"/>
      <c r="BB14" s="114"/>
      <c r="BC14" s="114">
        <v>488</v>
      </c>
      <c r="BD14" s="114"/>
      <c r="BE14" s="114">
        <v>1812246</v>
      </c>
    </row>
    <row r="15" spans="1:57" x14ac:dyDescent="0.15">
      <c r="A15" s="113">
        <v>1969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  <c r="U15" s="114">
        <v>906758</v>
      </c>
      <c r="V15" s="114">
        <v>1077822</v>
      </c>
      <c r="W15" s="114"/>
      <c r="X15" s="114"/>
      <c r="Y15" s="114"/>
      <c r="Z15" s="114"/>
      <c r="AA15" s="114"/>
      <c r="AB15" s="114"/>
      <c r="AC15" s="114"/>
      <c r="AD15" s="114"/>
      <c r="AE15" s="114"/>
      <c r="AF15" s="114"/>
      <c r="AG15" s="114">
        <v>74</v>
      </c>
      <c r="AH15" s="114"/>
      <c r="AI15" s="114"/>
      <c r="AJ15" s="114"/>
      <c r="AK15" s="114"/>
      <c r="AL15" s="114"/>
      <c r="AM15" s="114"/>
      <c r="AN15" s="114"/>
      <c r="AO15" s="114">
        <v>257977</v>
      </c>
      <c r="AP15" s="114">
        <v>46163</v>
      </c>
      <c r="AQ15" s="114"/>
      <c r="AR15" s="114"/>
      <c r="AS15" s="114"/>
      <c r="AT15" s="114"/>
      <c r="AU15" s="114">
        <v>23455</v>
      </c>
      <c r="AV15" s="114"/>
      <c r="AW15" s="114"/>
      <c r="AX15" s="114"/>
      <c r="AY15" s="114"/>
      <c r="AZ15" s="114"/>
      <c r="BA15" s="114"/>
      <c r="BB15" s="114"/>
      <c r="BC15" s="114"/>
      <c r="BD15" s="114">
        <v>131</v>
      </c>
      <c r="BE15" s="114">
        <v>2312380</v>
      </c>
    </row>
    <row r="16" spans="1:57" x14ac:dyDescent="0.15">
      <c r="A16" s="113">
        <v>1970</v>
      </c>
      <c r="B16" s="114">
        <v>399</v>
      </c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>
        <v>353730</v>
      </c>
      <c r="S16" s="114"/>
      <c r="T16" s="114"/>
      <c r="U16" s="114">
        <v>982059</v>
      </c>
      <c r="V16" s="114">
        <v>1066939</v>
      </c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>
        <v>219525</v>
      </c>
      <c r="AP16" s="114">
        <v>28943</v>
      </c>
      <c r="AQ16" s="114"/>
      <c r="AR16" s="114"/>
      <c r="AS16" s="114"/>
      <c r="AT16" s="114"/>
      <c r="AU16" s="114">
        <v>1868</v>
      </c>
      <c r="AV16" s="114"/>
      <c r="AW16" s="114"/>
      <c r="AX16" s="114"/>
      <c r="AY16" s="114"/>
      <c r="AZ16" s="114"/>
      <c r="BA16" s="114"/>
      <c r="BB16" s="114"/>
      <c r="BC16" s="114">
        <v>200376</v>
      </c>
      <c r="BD16" s="114">
        <v>201</v>
      </c>
      <c r="BE16" s="114">
        <v>2854040</v>
      </c>
    </row>
    <row r="17" spans="1:57" x14ac:dyDescent="0.15">
      <c r="A17" s="113">
        <v>1971</v>
      </c>
      <c r="B17" s="114">
        <v>815</v>
      </c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>
        <v>574823</v>
      </c>
      <c r="S17" s="114">
        <v>10267</v>
      </c>
      <c r="T17" s="114"/>
      <c r="U17" s="114">
        <v>1003221</v>
      </c>
      <c r="V17" s="114">
        <v>1173947</v>
      </c>
      <c r="W17" s="114"/>
      <c r="X17" s="114"/>
      <c r="Y17" s="114"/>
      <c r="Z17" s="114"/>
      <c r="AA17" s="114"/>
      <c r="AB17" s="114"/>
      <c r="AC17" s="114"/>
      <c r="AD17" s="114"/>
      <c r="AE17" s="114"/>
      <c r="AF17" s="114"/>
      <c r="AG17" s="114">
        <v>0</v>
      </c>
      <c r="AH17" s="114"/>
      <c r="AI17" s="114"/>
      <c r="AJ17" s="114"/>
      <c r="AK17" s="114"/>
      <c r="AL17" s="114"/>
      <c r="AM17" s="114"/>
      <c r="AN17" s="114"/>
      <c r="AO17" s="114">
        <v>249684</v>
      </c>
      <c r="AP17" s="114"/>
      <c r="AQ17" s="114"/>
      <c r="AR17" s="114"/>
      <c r="AS17" s="114"/>
      <c r="AT17" s="114"/>
      <c r="AU17" s="114">
        <v>71050</v>
      </c>
      <c r="AV17" s="114"/>
      <c r="AW17" s="114"/>
      <c r="AX17" s="114"/>
      <c r="AY17" s="114"/>
      <c r="AZ17" s="114"/>
      <c r="BA17" s="114"/>
      <c r="BB17" s="114"/>
      <c r="BC17" s="114">
        <v>552930</v>
      </c>
      <c r="BD17" s="114"/>
      <c r="BE17" s="114">
        <v>3636737</v>
      </c>
    </row>
    <row r="18" spans="1:57" x14ac:dyDescent="0.15">
      <c r="A18" s="113">
        <v>1972</v>
      </c>
      <c r="B18" s="114">
        <v>14557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>
        <v>406</v>
      </c>
      <c r="R18" s="114">
        <v>678318</v>
      </c>
      <c r="S18" s="114"/>
      <c r="T18" s="114"/>
      <c r="U18" s="114">
        <v>1100602</v>
      </c>
      <c r="V18" s="114">
        <v>1248523</v>
      </c>
      <c r="W18" s="114"/>
      <c r="X18" s="114"/>
      <c r="Y18" s="114"/>
      <c r="Z18" s="114"/>
      <c r="AA18" s="114"/>
      <c r="AB18" s="114"/>
      <c r="AC18" s="114">
        <v>4437</v>
      </c>
      <c r="AD18" s="114"/>
      <c r="AE18" s="114">
        <v>12233</v>
      </c>
      <c r="AF18" s="114"/>
      <c r="AG18" s="114"/>
      <c r="AH18" s="114"/>
      <c r="AI18" s="114"/>
      <c r="AJ18" s="114">
        <v>9809</v>
      </c>
      <c r="AK18" s="114"/>
      <c r="AL18" s="114"/>
      <c r="AM18" s="114"/>
      <c r="AN18" s="114"/>
      <c r="AO18" s="114">
        <v>266511</v>
      </c>
      <c r="AP18" s="114">
        <v>89233</v>
      </c>
      <c r="AQ18" s="114"/>
      <c r="AR18" s="114"/>
      <c r="AS18" s="114"/>
      <c r="AT18" s="114"/>
      <c r="AU18" s="114">
        <v>258665</v>
      </c>
      <c r="AV18" s="114"/>
      <c r="AW18" s="114"/>
      <c r="AX18" s="114"/>
      <c r="AY18" s="114"/>
      <c r="AZ18" s="114"/>
      <c r="BA18" s="114"/>
      <c r="BB18" s="114"/>
      <c r="BC18" s="114">
        <v>741254</v>
      </c>
      <c r="BD18" s="114"/>
      <c r="BE18" s="114">
        <v>4424548</v>
      </c>
    </row>
    <row r="19" spans="1:57" x14ac:dyDescent="0.15">
      <c r="A19" s="113">
        <v>1973</v>
      </c>
      <c r="B19" s="114">
        <v>22256</v>
      </c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>
        <v>770587</v>
      </c>
      <c r="S19" s="114"/>
      <c r="T19" s="114"/>
      <c r="U19" s="114">
        <v>1750206</v>
      </c>
      <c r="V19" s="114">
        <v>1302539</v>
      </c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>
        <v>60</v>
      </c>
      <c r="AH19" s="114"/>
      <c r="AI19" s="114"/>
      <c r="AJ19" s="114"/>
      <c r="AK19" s="114"/>
      <c r="AL19" s="114"/>
      <c r="AM19" s="114"/>
      <c r="AN19" s="114"/>
      <c r="AO19" s="114">
        <v>223609</v>
      </c>
      <c r="AP19" s="114">
        <v>12496</v>
      </c>
      <c r="AQ19" s="114"/>
      <c r="AR19" s="114"/>
      <c r="AS19" s="114"/>
      <c r="AT19" s="114"/>
      <c r="AU19" s="114">
        <v>102585</v>
      </c>
      <c r="AV19" s="114"/>
      <c r="AW19" s="114"/>
      <c r="AX19" s="114"/>
      <c r="AY19" s="114"/>
      <c r="AZ19" s="114"/>
      <c r="BA19" s="114"/>
      <c r="BB19" s="114"/>
      <c r="BC19" s="114">
        <v>1029114</v>
      </c>
      <c r="BD19" s="114"/>
      <c r="BE19" s="114">
        <v>5213452</v>
      </c>
    </row>
    <row r="20" spans="1:57" x14ac:dyDescent="0.15">
      <c r="A20" s="113">
        <v>1974</v>
      </c>
      <c r="B20" s="114">
        <v>32959</v>
      </c>
      <c r="C20" s="114"/>
      <c r="D20" s="114"/>
      <c r="E20" s="114"/>
      <c r="F20" s="114"/>
      <c r="G20" s="114"/>
      <c r="H20" s="114">
        <v>817</v>
      </c>
      <c r="I20" s="114"/>
      <c r="J20" s="114"/>
      <c r="K20" s="114"/>
      <c r="L20" s="114"/>
      <c r="M20" s="114"/>
      <c r="N20" s="114"/>
      <c r="O20" s="114"/>
      <c r="P20" s="114"/>
      <c r="Q20" s="114"/>
      <c r="R20" s="114">
        <v>767220</v>
      </c>
      <c r="S20" s="114">
        <v>9331</v>
      </c>
      <c r="T20" s="114"/>
      <c r="U20" s="114">
        <v>2653911</v>
      </c>
      <c r="V20" s="114">
        <v>929262</v>
      </c>
      <c r="W20" s="114">
        <v>16528</v>
      </c>
      <c r="X20" s="114"/>
      <c r="Y20" s="114"/>
      <c r="Z20" s="114"/>
      <c r="AA20" s="114"/>
      <c r="AB20" s="114">
        <v>0</v>
      </c>
      <c r="AC20" s="114"/>
      <c r="AD20" s="114"/>
      <c r="AE20" s="114"/>
      <c r="AF20" s="114"/>
      <c r="AG20" s="114">
        <v>30</v>
      </c>
      <c r="AH20" s="114"/>
      <c r="AI20" s="114"/>
      <c r="AJ20" s="114"/>
      <c r="AK20" s="114"/>
      <c r="AL20" s="114"/>
      <c r="AM20" s="114"/>
      <c r="AN20" s="114"/>
      <c r="AO20" s="114">
        <v>222519</v>
      </c>
      <c r="AP20" s="114">
        <v>0</v>
      </c>
      <c r="AQ20" s="114"/>
      <c r="AR20" s="114"/>
      <c r="AS20" s="114"/>
      <c r="AT20" s="114"/>
      <c r="AU20" s="114">
        <v>27217</v>
      </c>
      <c r="AV20" s="114">
        <v>10503</v>
      </c>
      <c r="AW20" s="114"/>
      <c r="AX20" s="114"/>
      <c r="AY20" s="114"/>
      <c r="AZ20" s="114"/>
      <c r="BA20" s="114"/>
      <c r="BB20" s="114"/>
      <c r="BC20" s="114">
        <v>1007998</v>
      </c>
      <c r="BD20" s="114"/>
      <c r="BE20" s="114">
        <v>5678295</v>
      </c>
    </row>
    <row r="21" spans="1:57" x14ac:dyDescent="0.15">
      <c r="A21" s="113">
        <v>1975</v>
      </c>
      <c r="B21" s="114">
        <v>26098</v>
      </c>
      <c r="C21" s="114"/>
      <c r="D21" s="114">
        <v>786</v>
      </c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>
        <v>708928</v>
      </c>
      <c r="S21" s="114"/>
      <c r="T21" s="114"/>
      <c r="U21" s="114">
        <v>2798684</v>
      </c>
      <c r="V21" s="114">
        <v>827363</v>
      </c>
      <c r="W21" s="114">
        <v>137462</v>
      </c>
      <c r="X21" s="114"/>
      <c r="Y21" s="114"/>
      <c r="Z21" s="114"/>
      <c r="AA21" s="114"/>
      <c r="AB21" s="114">
        <v>0</v>
      </c>
      <c r="AC21" s="114"/>
      <c r="AD21" s="114"/>
      <c r="AE21" s="114"/>
      <c r="AF21" s="114"/>
      <c r="AG21" s="114">
        <v>13526</v>
      </c>
      <c r="AH21" s="114"/>
      <c r="AI21" s="114"/>
      <c r="AJ21" s="114"/>
      <c r="AK21" s="114"/>
      <c r="AL21" s="114"/>
      <c r="AM21" s="114"/>
      <c r="AN21" s="114"/>
      <c r="AO21" s="114">
        <v>232334</v>
      </c>
      <c r="AP21" s="114">
        <v>0</v>
      </c>
      <c r="AQ21" s="114"/>
      <c r="AR21" s="114"/>
      <c r="AS21" s="114"/>
      <c r="AT21" s="114"/>
      <c r="AU21" s="114">
        <v>25211</v>
      </c>
      <c r="AV21" s="114"/>
      <c r="AW21" s="114"/>
      <c r="AX21" s="114"/>
      <c r="AY21" s="114">
        <v>53447</v>
      </c>
      <c r="AZ21" s="114"/>
      <c r="BA21" s="114"/>
      <c r="BB21" s="114"/>
      <c r="BC21" s="114">
        <v>1112151</v>
      </c>
      <c r="BD21" s="114"/>
      <c r="BE21" s="114">
        <v>5935990</v>
      </c>
    </row>
    <row r="22" spans="1:57" x14ac:dyDescent="0.15">
      <c r="A22" s="113">
        <v>1976</v>
      </c>
      <c r="B22" s="114">
        <v>48677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>
        <v>707771</v>
      </c>
      <c r="S22" s="114">
        <v>4928</v>
      </c>
      <c r="T22" s="114"/>
      <c r="U22" s="114">
        <v>3484344</v>
      </c>
      <c r="V22" s="114">
        <v>853061</v>
      </c>
      <c r="W22" s="114">
        <v>158944</v>
      </c>
      <c r="X22" s="114"/>
      <c r="Y22" s="114"/>
      <c r="Z22" s="114"/>
      <c r="AA22" s="114"/>
      <c r="AB22" s="114"/>
      <c r="AC22" s="114"/>
      <c r="AD22" s="114"/>
      <c r="AE22" s="114"/>
      <c r="AF22" s="114"/>
      <c r="AG22" s="114">
        <v>0</v>
      </c>
      <c r="AH22" s="114"/>
      <c r="AI22" s="114"/>
      <c r="AJ22" s="114"/>
      <c r="AK22" s="114"/>
      <c r="AL22" s="114"/>
      <c r="AM22" s="114"/>
      <c r="AN22" s="114"/>
      <c r="AO22" s="114">
        <v>249179</v>
      </c>
      <c r="AP22" s="114">
        <v>0</v>
      </c>
      <c r="AQ22" s="114"/>
      <c r="AR22" s="114"/>
      <c r="AS22" s="114"/>
      <c r="AT22" s="114"/>
      <c r="AU22" s="114"/>
      <c r="AV22" s="114"/>
      <c r="AW22" s="114"/>
      <c r="AX22" s="114"/>
      <c r="AY22" s="114"/>
      <c r="AZ22" s="114"/>
      <c r="BA22" s="114"/>
      <c r="BB22" s="114"/>
      <c r="BC22" s="114">
        <v>1117391</v>
      </c>
      <c r="BD22" s="114"/>
      <c r="BE22" s="114">
        <v>6624295</v>
      </c>
    </row>
    <row r="23" spans="1:57" x14ac:dyDescent="0.15">
      <c r="A23" s="113">
        <v>1977</v>
      </c>
      <c r="B23" s="114">
        <v>60955</v>
      </c>
      <c r="C23" s="114"/>
      <c r="D23" s="114"/>
      <c r="E23" s="114"/>
      <c r="F23" s="114"/>
      <c r="G23" s="114"/>
      <c r="H23" s="114"/>
      <c r="I23" s="114"/>
      <c r="J23" s="114"/>
      <c r="K23" s="114">
        <v>7498</v>
      </c>
      <c r="L23" s="114"/>
      <c r="M23" s="114"/>
      <c r="N23" s="114"/>
      <c r="O23" s="114"/>
      <c r="P23" s="114"/>
      <c r="Q23" s="114"/>
      <c r="R23" s="114">
        <v>703761</v>
      </c>
      <c r="S23" s="114"/>
      <c r="T23" s="114"/>
      <c r="U23" s="114">
        <v>3911704</v>
      </c>
      <c r="V23" s="114">
        <v>998990</v>
      </c>
      <c r="W23" s="114">
        <v>4949</v>
      </c>
      <c r="X23" s="114"/>
      <c r="Y23" s="114">
        <v>91003</v>
      </c>
      <c r="Z23" s="114"/>
      <c r="AA23" s="114"/>
      <c r="AB23" s="114"/>
      <c r="AC23" s="114"/>
      <c r="AD23" s="114"/>
      <c r="AE23" s="114"/>
      <c r="AF23" s="114"/>
      <c r="AG23" s="114">
        <v>15010</v>
      </c>
      <c r="AH23" s="114"/>
      <c r="AI23" s="114"/>
      <c r="AJ23" s="114"/>
      <c r="AK23" s="114"/>
      <c r="AL23" s="114"/>
      <c r="AM23" s="114"/>
      <c r="AN23" s="114"/>
      <c r="AO23" s="114">
        <v>241003</v>
      </c>
      <c r="AP23" s="114">
        <v>0</v>
      </c>
      <c r="AQ23" s="114"/>
      <c r="AR23" s="114"/>
      <c r="AS23" s="114"/>
      <c r="AT23" s="114"/>
      <c r="AU23" s="114">
        <v>26025</v>
      </c>
      <c r="AV23" s="114"/>
      <c r="AW23" s="114"/>
      <c r="AX23" s="114"/>
      <c r="AY23" s="114"/>
      <c r="AZ23" s="114"/>
      <c r="BA23" s="114"/>
      <c r="BB23" s="114"/>
      <c r="BC23" s="114">
        <v>1263544</v>
      </c>
      <c r="BD23" s="114">
        <v>539</v>
      </c>
      <c r="BE23" s="114">
        <v>7324981</v>
      </c>
    </row>
    <row r="24" spans="1:57" x14ac:dyDescent="0.15">
      <c r="A24" s="113">
        <v>1978</v>
      </c>
      <c r="B24" s="114">
        <v>28876</v>
      </c>
      <c r="C24" s="114"/>
      <c r="D24" s="114">
        <v>5003</v>
      </c>
      <c r="E24" s="114"/>
      <c r="F24" s="114"/>
      <c r="G24" s="114"/>
      <c r="H24" s="114"/>
      <c r="I24" s="114"/>
      <c r="J24" s="114"/>
      <c r="K24" s="114">
        <v>61000</v>
      </c>
      <c r="L24" s="114"/>
      <c r="M24" s="114"/>
      <c r="N24" s="114"/>
      <c r="O24" s="114"/>
      <c r="P24" s="114"/>
      <c r="Q24" s="114"/>
      <c r="R24" s="114">
        <v>391108</v>
      </c>
      <c r="S24" s="114"/>
      <c r="T24" s="114"/>
      <c r="U24" s="114">
        <v>4441428</v>
      </c>
      <c r="V24" s="114">
        <v>1140444</v>
      </c>
      <c r="W24" s="114"/>
      <c r="X24" s="114"/>
      <c r="Y24" s="114">
        <v>371788</v>
      </c>
      <c r="Z24" s="114"/>
      <c r="AA24" s="114"/>
      <c r="AB24" s="114"/>
      <c r="AC24" s="114"/>
      <c r="AD24" s="114"/>
      <c r="AE24" s="114"/>
      <c r="AF24" s="114"/>
      <c r="AG24" s="114">
        <v>40</v>
      </c>
      <c r="AH24" s="114"/>
      <c r="AI24" s="114"/>
      <c r="AJ24" s="114"/>
      <c r="AK24" s="114">
        <v>198</v>
      </c>
      <c r="AL24" s="114"/>
      <c r="AM24" s="114"/>
      <c r="AN24" s="114"/>
      <c r="AO24" s="114">
        <v>236646</v>
      </c>
      <c r="AP24" s="114">
        <v>2</v>
      </c>
      <c r="AQ24" s="114"/>
      <c r="AR24" s="114"/>
      <c r="AS24" s="114"/>
      <c r="AT24" s="114"/>
      <c r="AU24" s="114"/>
      <c r="AV24" s="114"/>
      <c r="AW24" s="114"/>
      <c r="AX24" s="114"/>
      <c r="AY24" s="114"/>
      <c r="AZ24" s="114"/>
      <c r="BA24" s="114"/>
      <c r="BB24" s="114"/>
      <c r="BC24" s="114">
        <v>1543981</v>
      </c>
      <c r="BD24" s="114"/>
      <c r="BE24" s="114">
        <v>8220514</v>
      </c>
    </row>
    <row r="25" spans="1:57" x14ac:dyDescent="0.15">
      <c r="A25" s="113">
        <v>1979</v>
      </c>
      <c r="B25" s="114">
        <v>8529</v>
      </c>
      <c r="C25" s="114"/>
      <c r="D25" s="114"/>
      <c r="E25" s="114"/>
      <c r="F25" s="114"/>
      <c r="G25" s="114"/>
      <c r="H25" s="114"/>
      <c r="I25" s="114"/>
      <c r="J25" s="114"/>
      <c r="K25" s="114">
        <v>132696</v>
      </c>
      <c r="L25" s="114"/>
      <c r="M25" s="114"/>
      <c r="N25" s="114"/>
      <c r="O25" s="114">
        <v>9022</v>
      </c>
      <c r="P25" s="114"/>
      <c r="Q25" s="114"/>
      <c r="R25" s="114">
        <v>167673</v>
      </c>
      <c r="S25" s="114"/>
      <c r="T25" s="114"/>
      <c r="U25" s="114">
        <v>5132482</v>
      </c>
      <c r="V25" s="114">
        <v>2202920</v>
      </c>
      <c r="W25" s="114"/>
      <c r="X25" s="114"/>
      <c r="Y25" s="114">
        <v>501138</v>
      </c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>
        <v>104</v>
      </c>
      <c r="AL25" s="114"/>
      <c r="AM25" s="114"/>
      <c r="AN25" s="114"/>
      <c r="AO25" s="114">
        <v>223682</v>
      </c>
      <c r="AP25" s="114">
        <v>1</v>
      </c>
      <c r="AQ25" s="114"/>
      <c r="AR25" s="114"/>
      <c r="AS25" s="114"/>
      <c r="AT25" s="114"/>
      <c r="AU25" s="114">
        <v>221</v>
      </c>
      <c r="AV25" s="114"/>
      <c r="AW25" s="114"/>
      <c r="AX25" s="114"/>
      <c r="AY25" s="114"/>
      <c r="AZ25" s="114"/>
      <c r="BA25" s="114"/>
      <c r="BB25" s="114"/>
      <c r="BC25" s="114">
        <v>1431872</v>
      </c>
      <c r="BD25" s="114">
        <v>300</v>
      </c>
      <c r="BE25" s="114">
        <v>9810640</v>
      </c>
    </row>
    <row r="26" spans="1:57" x14ac:dyDescent="0.15">
      <c r="A26" s="113">
        <v>1980</v>
      </c>
      <c r="B26" s="114">
        <v>2255</v>
      </c>
      <c r="C26" s="114">
        <v>2266</v>
      </c>
      <c r="D26" s="114"/>
      <c r="E26" s="114"/>
      <c r="F26" s="114"/>
      <c r="G26" s="114"/>
      <c r="H26" s="114"/>
      <c r="I26" s="114"/>
      <c r="J26" s="114"/>
      <c r="K26" s="114">
        <v>291008</v>
      </c>
      <c r="L26" s="114"/>
      <c r="M26" s="114"/>
      <c r="N26" s="114"/>
      <c r="O26" s="114"/>
      <c r="P26" s="114"/>
      <c r="Q26" s="114"/>
      <c r="R26" s="114">
        <v>44645</v>
      </c>
      <c r="S26" s="114"/>
      <c r="T26" s="114">
        <v>119546</v>
      </c>
      <c r="U26" s="114">
        <v>5375645</v>
      </c>
      <c r="V26" s="114">
        <v>1546587</v>
      </c>
      <c r="W26" s="114">
        <v>123908</v>
      </c>
      <c r="X26" s="114"/>
      <c r="Y26" s="114">
        <v>888988</v>
      </c>
      <c r="Z26" s="114"/>
      <c r="AA26" s="114"/>
      <c r="AB26" s="114"/>
      <c r="AC26" s="114">
        <v>10273</v>
      </c>
      <c r="AD26" s="114"/>
      <c r="AE26" s="114">
        <v>5799</v>
      </c>
      <c r="AF26" s="114"/>
      <c r="AG26" s="114">
        <v>0</v>
      </c>
      <c r="AH26" s="114"/>
      <c r="AI26" s="114"/>
      <c r="AJ26" s="114"/>
      <c r="AK26" s="114">
        <v>51</v>
      </c>
      <c r="AL26" s="114">
        <v>24993</v>
      </c>
      <c r="AM26" s="114"/>
      <c r="AN26" s="114"/>
      <c r="AO26" s="114">
        <v>236086</v>
      </c>
      <c r="AP26" s="114">
        <v>5</v>
      </c>
      <c r="AQ26" s="114"/>
      <c r="AR26" s="114"/>
      <c r="AS26" s="114"/>
      <c r="AT26" s="114"/>
      <c r="AU26" s="114">
        <v>20871</v>
      </c>
      <c r="AV26" s="114"/>
      <c r="AW26" s="114"/>
      <c r="AX26" s="114"/>
      <c r="AY26" s="114">
        <v>16599</v>
      </c>
      <c r="AZ26" s="114">
        <v>22443</v>
      </c>
      <c r="BA26" s="114"/>
      <c r="BB26" s="114"/>
      <c r="BC26" s="114">
        <v>1104296</v>
      </c>
      <c r="BD26" s="114"/>
      <c r="BE26" s="114">
        <v>9836264</v>
      </c>
    </row>
    <row r="27" spans="1:57" x14ac:dyDescent="0.15">
      <c r="A27" s="113">
        <v>1981</v>
      </c>
      <c r="B27" s="114">
        <v>1024</v>
      </c>
      <c r="C27" s="114"/>
      <c r="D27" s="114"/>
      <c r="E27" s="114">
        <v>1158</v>
      </c>
      <c r="F27" s="114"/>
      <c r="G27" s="114"/>
      <c r="H27" s="114"/>
      <c r="I27" s="114"/>
      <c r="J27" s="114"/>
      <c r="K27" s="114">
        <v>201132</v>
      </c>
      <c r="L27" s="114"/>
      <c r="M27" s="114"/>
      <c r="N27" s="114"/>
      <c r="O27" s="114"/>
      <c r="P27" s="114"/>
      <c r="Q27" s="114"/>
      <c r="R27" s="114"/>
      <c r="S27" s="114"/>
      <c r="T27" s="114">
        <v>133138</v>
      </c>
      <c r="U27" s="114">
        <v>5853882</v>
      </c>
      <c r="V27" s="114">
        <v>1347282</v>
      </c>
      <c r="W27" s="114">
        <v>271883</v>
      </c>
      <c r="X27" s="114"/>
      <c r="Y27" s="114">
        <v>1555675</v>
      </c>
      <c r="Z27" s="114"/>
      <c r="AA27" s="114"/>
      <c r="AB27" s="114"/>
      <c r="AC27" s="114"/>
      <c r="AD27" s="114"/>
      <c r="AE27" s="114"/>
      <c r="AF27" s="114">
        <v>1604</v>
      </c>
      <c r="AG27" s="114">
        <v>0</v>
      </c>
      <c r="AH27" s="114"/>
      <c r="AI27" s="114"/>
      <c r="AJ27" s="114"/>
      <c r="AK27" s="114">
        <v>14</v>
      </c>
      <c r="AL27" s="114"/>
      <c r="AM27" s="114"/>
      <c r="AN27" s="114"/>
      <c r="AO27" s="114">
        <v>194075</v>
      </c>
      <c r="AP27" s="114">
        <v>4</v>
      </c>
      <c r="AQ27" s="114"/>
      <c r="AR27" s="114"/>
      <c r="AS27" s="114"/>
      <c r="AT27" s="114"/>
      <c r="AU27" s="114"/>
      <c r="AV27" s="114"/>
      <c r="AW27" s="114"/>
      <c r="AX27" s="114"/>
      <c r="AY27" s="114"/>
      <c r="AZ27" s="114"/>
      <c r="BA27" s="114"/>
      <c r="BB27" s="114"/>
      <c r="BC27" s="114">
        <v>1215774</v>
      </c>
      <c r="BD27" s="114">
        <v>204</v>
      </c>
      <c r="BE27" s="114">
        <v>10776849</v>
      </c>
    </row>
    <row r="28" spans="1:57" x14ac:dyDescent="0.15">
      <c r="A28" s="113">
        <v>1982</v>
      </c>
      <c r="B28" s="114">
        <v>3393</v>
      </c>
      <c r="C28" s="114">
        <v>1639</v>
      </c>
      <c r="D28" s="114"/>
      <c r="E28" s="114"/>
      <c r="F28" s="114"/>
      <c r="G28" s="114"/>
      <c r="H28" s="114"/>
      <c r="I28" s="114"/>
      <c r="J28" s="114">
        <v>1140</v>
      </c>
      <c r="K28" s="114">
        <v>257570</v>
      </c>
      <c r="L28" s="114"/>
      <c r="M28" s="114"/>
      <c r="N28" s="114"/>
      <c r="O28" s="114"/>
      <c r="P28" s="114"/>
      <c r="Q28" s="114"/>
      <c r="R28" s="114"/>
      <c r="S28" s="114"/>
      <c r="T28" s="114">
        <v>81123</v>
      </c>
      <c r="U28" s="114">
        <v>6469771</v>
      </c>
      <c r="V28" s="114">
        <v>761495</v>
      </c>
      <c r="W28" s="114">
        <v>255009</v>
      </c>
      <c r="X28" s="114"/>
      <c r="Y28" s="114">
        <v>2215857</v>
      </c>
      <c r="Z28" s="114"/>
      <c r="AA28" s="114"/>
      <c r="AB28" s="114"/>
      <c r="AC28" s="114"/>
      <c r="AD28" s="114">
        <v>1</v>
      </c>
      <c r="AE28" s="114"/>
      <c r="AF28" s="114"/>
      <c r="AG28" s="114">
        <v>0</v>
      </c>
      <c r="AH28" s="114">
        <v>0</v>
      </c>
      <c r="AI28" s="114"/>
      <c r="AJ28" s="114"/>
      <c r="AK28" s="114">
        <v>69</v>
      </c>
      <c r="AL28" s="114"/>
      <c r="AM28" s="114"/>
      <c r="AN28" s="114"/>
      <c r="AO28" s="114">
        <v>280038</v>
      </c>
      <c r="AP28" s="114">
        <v>49845</v>
      </c>
      <c r="AQ28" s="114"/>
      <c r="AR28" s="114"/>
      <c r="AS28" s="114"/>
      <c r="AT28" s="114"/>
      <c r="AU28" s="114"/>
      <c r="AV28" s="114"/>
      <c r="AW28" s="114"/>
      <c r="AX28" s="114"/>
      <c r="AY28" s="114">
        <v>4186</v>
      </c>
      <c r="AZ28" s="114"/>
      <c r="BA28" s="114"/>
      <c r="BB28" s="114"/>
      <c r="BC28" s="114">
        <v>1204199</v>
      </c>
      <c r="BD28" s="114"/>
      <c r="BE28" s="114">
        <v>11585335</v>
      </c>
    </row>
    <row r="29" spans="1:57" x14ac:dyDescent="0.15">
      <c r="A29" s="113">
        <v>1983</v>
      </c>
      <c r="B29" s="114">
        <v>584</v>
      </c>
      <c r="C29" s="114">
        <v>4128</v>
      </c>
      <c r="D29" s="114"/>
      <c r="E29" s="114"/>
      <c r="F29" s="114"/>
      <c r="G29" s="114"/>
      <c r="H29" s="114"/>
      <c r="I29" s="114"/>
      <c r="J29" s="114"/>
      <c r="K29" s="114">
        <v>299730</v>
      </c>
      <c r="L29" s="114"/>
      <c r="M29" s="114"/>
      <c r="N29" s="114"/>
      <c r="O29" s="114"/>
      <c r="P29" s="114"/>
      <c r="Q29" s="114"/>
      <c r="R29" s="114"/>
      <c r="S29" s="114"/>
      <c r="T29" s="114">
        <v>48658</v>
      </c>
      <c r="U29" s="114">
        <v>5062670</v>
      </c>
      <c r="V29" s="114">
        <v>780643</v>
      </c>
      <c r="W29" s="114">
        <v>378217</v>
      </c>
      <c r="X29" s="114"/>
      <c r="Y29" s="114">
        <v>2187107</v>
      </c>
      <c r="Z29" s="114"/>
      <c r="AA29" s="114"/>
      <c r="AB29" s="114"/>
      <c r="AC29" s="114">
        <v>141023</v>
      </c>
      <c r="AD29" s="114"/>
      <c r="AE29" s="114">
        <v>49484</v>
      </c>
      <c r="AF29" s="114">
        <v>0</v>
      </c>
      <c r="AG29" s="114">
        <v>0</v>
      </c>
      <c r="AH29" s="114">
        <v>1</v>
      </c>
      <c r="AI29" s="114"/>
      <c r="AJ29" s="114"/>
      <c r="AK29" s="114">
        <v>27</v>
      </c>
      <c r="AL29" s="114"/>
      <c r="AM29" s="114"/>
      <c r="AN29" s="114"/>
      <c r="AO29" s="114">
        <v>194856</v>
      </c>
      <c r="AP29" s="114">
        <v>296516</v>
      </c>
      <c r="AQ29" s="114"/>
      <c r="AR29" s="114"/>
      <c r="AS29" s="114"/>
      <c r="AT29" s="114">
        <v>16407</v>
      </c>
      <c r="AU29" s="114"/>
      <c r="AV29" s="114"/>
      <c r="AW29" s="114"/>
      <c r="AX29" s="114">
        <v>11556</v>
      </c>
      <c r="AY29" s="114">
        <v>4925</v>
      </c>
      <c r="AZ29" s="114"/>
      <c r="BA29" s="114"/>
      <c r="BB29" s="114"/>
      <c r="BC29" s="114">
        <v>1197156</v>
      </c>
      <c r="BD29" s="114"/>
      <c r="BE29" s="114">
        <v>10673688</v>
      </c>
    </row>
    <row r="30" spans="1:57" x14ac:dyDescent="0.15">
      <c r="A30" s="113">
        <v>1984</v>
      </c>
      <c r="B30" s="114">
        <v>1817</v>
      </c>
      <c r="C30" s="114">
        <v>2647</v>
      </c>
      <c r="D30" s="114"/>
      <c r="E30" s="114"/>
      <c r="F30" s="114"/>
      <c r="G30" s="114"/>
      <c r="H30" s="114"/>
      <c r="I30" s="114"/>
      <c r="J30" s="114">
        <v>2303</v>
      </c>
      <c r="K30" s="114">
        <v>399667</v>
      </c>
      <c r="L30" s="114"/>
      <c r="M30" s="114"/>
      <c r="N30" s="114"/>
      <c r="O30" s="114"/>
      <c r="P30" s="114"/>
      <c r="Q30" s="114"/>
      <c r="R30" s="114"/>
      <c r="S30" s="114"/>
      <c r="T30" s="114">
        <v>25076</v>
      </c>
      <c r="U30" s="114">
        <v>5796427</v>
      </c>
      <c r="V30" s="114">
        <v>708553</v>
      </c>
      <c r="W30" s="114">
        <v>399881</v>
      </c>
      <c r="X30" s="114"/>
      <c r="Y30" s="114">
        <v>2213035</v>
      </c>
      <c r="Z30" s="114"/>
      <c r="AA30" s="114"/>
      <c r="AB30" s="114"/>
      <c r="AC30" s="114">
        <v>21687</v>
      </c>
      <c r="AD30" s="114"/>
      <c r="AE30" s="114"/>
      <c r="AF30" s="114"/>
      <c r="AG30" s="114">
        <v>0</v>
      </c>
      <c r="AH30" s="114"/>
      <c r="AI30" s="114"/>
      <c r="AJ30" s="114"/>
      <c r="AK30" s="114">
        <v>28</v>
      </c>
      <c r="AL30" s="114"/>
      <c r="AM30" s="114"/>
      <c r="AN30" s="114"/>
      <c r="AO30" s="114">
        <v>120856</v>
      </c>
      <c r="AP30" s="114">
        <v>4</v>
      </c>
      <c r="AQ30" s="114"/>
      <c r="AR30" s="114"/>
      <c r="AS30" s="114"/>
      <c r="AT30" s="114"/>
      <c r="AU30" s="114"/>
      <c r="AV30" s="114"/>
      <c r="AW30" s="114"/>
      <c r="AX30" s="114"/>
      <c r="AY30" s="114">
        <v>129065</v>
      </c>
      <c r="AZ30" s="114"/>
      <c r="BA30" s="114"/>
      <c r="BB30" s="114"/>
      <c r="BC30" s="114">
        <v>1179701</v>
      </c>
      <c r="BD30" s="114"/>
      <c r="BE30" s="114">
        <v>11000747</v>
      </c>
    </row>
    <row r="31" spans="1:57" x14ac:dyDescent="0.15">
      <c r="A31" s="113">
        <v>1985</v>
      </c>
      <c r="B31" s="114"/>
      <c r="C31" s="114">
        <v>3338</v>
      </c>
      <c r="D31" s="114"/>
      <c r="E31" s="114"/>
      <c r="F31" s="114"/>
      <c r="G31" s="114">
        <v>1335</v>
      </c>
      <c r="H31" s="114">
        <v>1427</v>
      </c>
      <c r="I31" s="114">
        <v>137100</v>
      </c>
      <c r="J31" s="114"/>
      <c r="K31" s="114">
        <v>345455</v>
      </c>
      <c r="L31" s="114"/>
      <c r="M31" s="114"/>
      <c r="N31" s="114"/>
      <c r="O31" s="114"/>
      <c r="P31" s="114"/>
      <c r="Q31" s="114"/>
      <c r="R31" s="114"/>
      <c r="S31" s="114"/>
      <c r="T31" s="114">
        <v>10419</v>
      </c>
      <c r="U31" s="114">
        <v>5751589</v>
      </c>
      <c r="V31" s="114">
        <v>820568</v>
      </c>
      <c r="W31" s="114">
        <v>456933</v>
      </c>
      <c r="X31" s="114"/>
      <c r="Y31" s="114">
        <v>2664661</v>
      </c>
      <c r="Z31" s="114"/>
      <c r="AA31" s="114"/>
      <c r="AB31" s="114"/>
      <c r="AC31" s="114">
        <v>18721</v>
      </c>
      <c r="AD31" s="114"/>
      <c r="AE31" s="114"/>
      <c r="AF31" s="114"/>
      <c r="AG31" s="114">
        <v>0</v>
      </c>
      <c r="AH31" s="114"/>
      <c r="AI31" s="114"/>
      <c r="AJ31" s="114"/>
      <c r="AK31" s="114">
        <v>43</v>
      </c>
      <c r="AL31" s="114"/>
      <c r="AM31" s="114"/>
      <c r="AN31" s="114"/>
      <c r="AO31" s="114">
        <v>72284</v>
      </c>
      <c r="AP31" s="114">
        <v>2</v>
      </c>
      <c r="AQ31" s="114"/>
      <c r="AR31" s="114"/>
      <c r="AS31" s="114"/>
      <c r="AT31" s="114"/>
      <c r="AU31" s="114">
        <v>39426</v>
      </c>
      <c r="AV31" s="114"/>
      <c r="AW31" s="114"/>
      <c r="AX31" s="114"/>
      <c r="AY31" s="114">
        <v>338714</v>
      </c>
      <c r="AZ31" s="114"/>
      <c r="BA31" s="114"/>
      <c r="BB31" s="114"/>
      <c r="BC31" s="114">
        <v>1452903</v>
      </c>
      <c r="BD31" s="114">
        <v>169</v>
      </c>
      <c r="BE31" s="114">
        <v>12115087</v>
      </c>
    </row>
    <row r="32" spans="1:57" x14ac:dyDescent="0.15">
      <c r="A32" s="113">
        <v>1986</v>
      </c>
      <c r="B32" s="114">
        <v>3628</v>
      </c>
      <c r="C32" s="114">
        <v>508</v>
      </c>
      <c r="D32" s="114"/>
      <c r="E32" s="114"/>
      <c r="F32" s="114"/>
      <c r="G32" s="114"/>
      <c r="H32" s="114"/>
      <c r="I32" s="114">
        <v>177527</v>
      </c>
      <c r="J32" s="114">
        <v>1798</v>
      </c>
      <c r="K32" s="114">
        <v>318848</v>
      </c>
      <c r="L32" s="114"/>
      <c r="M32" s="114">
        <v>1046</v>
      </c>
      <c r="N32" s="114"/>
      <c r="O32" s="114"/>
      <c r="P32" s="114"/>
      <c r="Q32" s="114"/>
      <c r="R32" s="114"/>
      <c r="S32" s="114"/>
      <c r="T32" s="114">
        <v>11333</v>
      </c>
      <c r="U32" s="114">
        <v>5784323</v>
      </c>
      <c r="V32" s="114">
        <v>928583</v>
      </c>
      <c r="W32" s="114">
        <v>447695</v>
      </c>
      <c r="X32" s="114"/>
      <c r="Y32" s="114">
        <v>2788035</v>
      </c>
      <c r="Z32" s="114"/>
      <c r="AA32" s="114"/>
      <c r="AB32" s="114"/>
      <c r="AC32" s="114">
        <v>2395</v>
      </c>
      <c r="AD32" s="114"/>
      <c r="AE32" s="114"/>
      <c r="AF32" s="114"/>
      <c r="AG32" s="114">
        <v>4604</v>
      </c>
      <c r="AH32" s="114"/>
      <c r="AI32" s="114"/>
      <c r="AJ32" s="114"/>
      <c r="AK32" s="114">
        <v>48</v>
      </c>
      <c r="AL32" s="114"/>
      <c r="AM32" s="114"/>
      <c r="AN32" s="114"/>
      <c r="AO32" s="114"/>
      <c r="AP32" s="114">
        <v>4</v>
      </c>
      <c r="AQ32" s="114"/>
      <c r="AR32" s="114"/>
      <c r="AS32" s="114"/>
      <c r="AT32" s="114"/>
      <c r="AU32" s="114">
        <v>141130</v>
      </c>
      <c r="AV32" s="114"/>
      <c r="AW32" s="114"/>
      <c r="AX32" s="114"/>
      <c r="AY32" s="114">
        <v>343889</v>
      </c>
      <c r="AZ32" s="114"/>
      <c r="BA32" s="114"/>
      <c r="BB32" s="114"/>
      <c r="BC32" s="114">
        <v>1227327</v>
      </c>
      <c r="BD32" s="114"/>
      <c r="BE32" s="114">
        <v>12182721</v>
      </c>
    </row>
    <row r="33" spans="1:57" x14ac:dyDescent="0.15">
      <c r="A33" s="113">
        <v>1987</v>
      </c>
      <c r="B33" s="114">
        <v>3755</v>
      </c>
      <c r="C33" s="114"/>
      <c r="D33" s="114"/>
      <c r="E33" s="114"/>
      <c r="F33" s="114"/>
      <c r="G33" s="114"/>
      <c r="H33" s="114">
        <v>2634</v>
      </c>
      <c r="I33" s="114">
        <v>238979</v>
      </c>
      <c r="J33" s="114"/>
      <c r="K33" s="114">
        <v>276593</v>
      </c>
      <c r="L33" s="114"/>
      <c r="M33" s="114"/>
      <c r="N33" s="114"/>
      <c r="O33" s="114"/>
      <c r="P33" s="114"/>
      <c r="Q33" s="114"/>
      <c r="R33" s="114"/>
      <c r="S33" s="114"/>
      <c r="T33" s="114">
        <v>67058</v>
      </c>
      <c r="U33" s="114">
        <v>5852559</v>
      </c>
      <c r="V33" s="114">
        <v>1124691</v>
      </c>
      <c r="W33" s="114">
        <v>455312</v>
      </c>
      <c r="X33" s="114"/>
      <c r="Y33" s="114">
        <v>2795620</v>
      </c>
      <c r="Z33" s="114"/>
      <c r="AA33" s="114"/>
      <c r="AB33" s="114"/>
      <c r="AC33" s="114"/>
      <c r="AD33" s="114"/>
      <c r="AE33" s="114"/>
      <c r="AF33" s="114"/>
      <c r="AG33" s="114">
        <v>148</v>
      </c>
      <c r="AH33" s="114">
        <v>0</v>
      </c>
      <c r="AI33" s="114"/>
      <c r="AJ33" s="114"/>
      <c r="AK33" s="114">
        <v>21</v>
      </c>
      <c r="AL33" s="114"/>
      <c r="AM33" s="114"/>
      <c r="AN33" s="114"/>
      <c r="AO33" s="114"/>
      <c r="AP33" s="114">
        <v>0</v>
      </c>
      <c r="AQ33" s="114"/>
      <c r="AR33" s="114"/>
      <c r="AS33" s="114"/>
      <c r="AT33" s="114"/>
      <c r="AU33" s="114">
        <v>80877</v>
      </c>
      <c r="AV33" s="114"/>
      <c r="AW33" s="114"/>
      <c r="AX33" s="114"/>
      <c r="AY33" s="114">
        <v>229956</v>
      </c>
      <c r="AZ33" s="114"/>
      <c r="BA33" s="114"/>
      <c r="BB33" s="114"/>
      <c r="BC33" s="114">
        <v>1170737</v>
      </c>
      <c r="BD33" s="114"/>
      <c r="BE33" s="114">
        <v>12298940</v>
      </c>
    </row>
    <row r="34" spans="1:57" x14ac:dyDescent="0.15">
      <c r="A34" s="113">
        <v>1988</v>
      </c>
      <c r="B34" s="114">
        <v>2137</v>
      </c>
      <c r="C34" s="114"/>
      <c r="D34" s="114">
        <v>0</v>
      </c>
      <c r="E34" s="114"/>
      <c r="F34" s="114"/>
      <c r="G34" s="114"/>
      <c r="H34" s="114"/>
      <c r="I34" s="114">
        <v>159216</v>
      </c>
      <c r="J34" s="114"/>
      <c r="K34" s="114">
        <v>1078496</v>
      </c>
      <c r="L34" s="114"/>
      <c r="M34" s="114"/>
      <c r="N34" s="114"/>
      <c r="O34" s="114"/>
      <c r="P34" s="114"/>
      <c r="Q34" s="114"/>
      <c r="R34" s="114"/>
      <c r="S34" s="114"/>
      <c r="T34" s="114">
        <v>67673</v>
      </c>
      <c r="U34" s="114">
        <v>6075087</v>
      </c>
      <c r="V34" s="114">
        <v>1282257</v>
      </c>
      <c r="W34" s="114">
        <v>595045</v>
      </c>
      <c r="X34" s="114"/>
      <c r="Y34" s="114">
        <v>2933792</v>
      </c>
      <c r="Z34" s="114"/>
      <c r="AA34" s="114"/>
      <c r="AB34" s="114">
        <v>14</v>
      </c>
      <c r="AC34" s="114"/>
      <c r="AD34" s="114"/>
      <c r="AE34" s="114"/>
      <c r="AF34" s="114"/>
      <c r="AG34" s="114">
        <v>151</v>
      </c>
      <c r="AH34" s="114">
        <v>11</v>
      </c>
      <c r="AI34" s="114"/>
      <c r="AJ34" s="114"/>
      <c r="AK34" s="114">
        <v>21</v>
      </c>
      <c r="AL34" s="114"/>
      <c r="AM34" s="114"/>
      <c r="AN34" s="114"/>
      <c r="AO34" s="114"/>
      <c r="AP34" s="114">
        <v>4</v>
      </c>
      <c r="AQ34" s="114"/>
      <c r="AR34" s="114"/>
      <c r="AS34" s="114"/>
      <c r="AT34" s="114"/>
      <c r="AU34" s="114">
        <v>118900</v>
      </c>
      <c r="AV34" s="114"/>
      <c r="AW34" s="114"/>
      <c r="AX34" s="114"/>
      <c r="AY34" s="114">
        <v>260024</v>
      </c>
      <c r="AZ34" s="114"/>
      <c r="BA34" s="114"/>
      <c r="BB34" s="114"/>
      <c r="BC34" s="114">
        <v>1149715</v>
      </c>
      <c r="BD34" s="114"/>
      <c r="BE34" s="114">
        <v>13722543</v>
      </c>
    </row>
    <row r="35" spans="1:57" x14ac:dyDescent="0.15">
      <c r="A35" s="113">
        <v>1989</v>
      </c>
      <c r="B35" s="114">
        <v>34773</v>
      </c>
      <c r="C35" s="114"/>
      <c r="D35" s="114">
        <v>0</v>
      </c>
      <c r="E35" s="114"/>
      <c r="F35" s="114"/>
      <c r="G35" s="114"/>
      <c r="H35" s="114"/>
      <c r="I35" s="114">
        <v>151839</v>
      </c>
      <c r="J35" s="114"/>
      <c r="K35" s="114">
        <v>2068710</v>
      </c>
      <c r="L35" s="114"/>
      <c r="M35" s="114"/>
      <c r="N35" s="114"/>
      <c r="O35" s="114"/>
      <c r="P35" s="114"/>
      <c r="Q35" s="114"/>
      <c r="R35" s="114"/>
      <c r="S35" s="114"/>
      <c r="T35" s="114">
        <v>50542</v>
      </c>
      <c r="U35" s="114">
        <v>5474201</v>
      </c>
      <c r="V35" s="114">
        <v>1786459</v>
      </c>
      <c r="W35" s="114">
        <v>376799</v>
      </c>
      <c r="X35" s="114">
        <v>9976</v>
      </c>
      <c r="Y35" s="114">
        <v>3057777</v>
      </c>
      <c r="Z35" s="114"/>
      <c r="AA35" s="114"/>
      <c r="AB35" s="114"/>
      <c r="AC35" s="114"/>
      <c r="AD35" s="114"/>
      <c r="AE35" s="114"/>
      <c r="AF35" s="114"/>
      <c r="AG35" s="114">
        <v>189</v>
      </c>
      <c r="AH35" s="114">
        <v>2</v>
      </c>
      <c r="AI35" s="114"/>
      <c r="AJ35" s="114"/>
      <c r="AK35" s="114">
        <v>36</v>
      </c>
      <c r="AL35" s="114"/>
      <c r="AM35" s="114"/>
      <c r="AN35" s="114"/>
      <c r="AO35" s="114"/>
      <c r="AP35" s="114">
        <v>2</v>
      </c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>
        <v>1022070</v>
      </c>
      <c r="BD35" s="114"/>
      <c r="BE35" s="114">
        <v>14033375</v>
      </c>
    </row>
    <row r="36" spans="1:57" x14ac:dyDescent="0.15">
      <c r="A36" s="113">
        <v>1990</v>
      </c>
      <c r="B36" s="114">
        <v>89114</v>
      </c>
      <c r="C36" s="114"/>
      <c r="D36" s="114"/>
      <c r="E36" s="114"/>
      <c r="F36" s="114"/>
      <c r="G36" s="114"/>
      <c r="H36" s="114"/>
      <c r="I36" s="114">
        <v>96668</v>
      </c>
      <c r="J36" s="114">
        <v>1164</v>
      </c>
      <c r="K36" s="114">
        <v>2334835</v>
      </c>
      <c r="L36" s="114"/>
      <c r="M36" s="114"/>
      <c r="N36" s="114"/>
      <c r="O36" s="114"/>
      <c r="P36" s="114"/>
      <c r="Q36" s="114"/>
      <c r="R36" s="114"/>
      <c r="S36" s="114"/>
      <c r="T36" s="114">
        <v>35010</v>
      </c>
      <c r="U36" s="114">
        <v>6818501</v>
      </c>
      <c r="V36" s="114">
        <v>456106</v>
      </c>
      <c r="W36" s="114">
        <v>543464</v>
      </c>
      <c r="X36" s="114"/>
      <c r="Y36" s="114">
        <v>3520252</v>
      </c>
      <c r="Z36" s="114"/>
      <c r="AA36" s="114"/>
      <c r="AB36" s="114"/>
      <c r="AC36" s="114">
        <v>5</v>
      </c>
      <c r="AD36" s="114"/>
      <c r="AE36" s="114"/>
      <c r="AF36" s="114"/>
      <c r="AG36" s="114">
        <v>217</v>
      </c>
      <c r="AH36" s="114">
        <v>1</v>
      </c>
      <c r="AI36" s="114"/>
      <c r="AJ36" s="114"/>
      <c r="AK36" s="114">
        <v>28</v>
      </c>
      <c r="AL36" s="114"/>
      <c r="AM36" s="114"/>
      <c r="AN36" s="114"/>
      <c r="AO36" s="114"/>
      <c r="AP36" s="114">
        <v>0</v>
      </c>
      <c r="AQ36" s="114"/>
      <c r="AR36" s="114"/>
      <c r="AS36" s="114"/>
      <c r="AT36" s="114"/>
      <c r="AU36" s="114"/>
      <c r="AV36" s="114"/>
      <c r="AW36" s="114"/>
      <c r="AX36" s="114"/>
      <c r="AY36" s="114"/>
      <c r="AZ36" s="114"/>
      <c r="BA36" s="114"/>
      <c r="BB36" s="114"/>
      <c r="BC36" s="114">
        <v>683251</v>
      </c>
      <c r="BD36" s="114"/>
      <c r="BE36" s="114">
        <v>14578616</v>
      </c>
    </row>
    <row r="37" spans="1:57" x14ac:dyDescent="0.15">
      <c r="A37" s="113">
        <v>1991</v>
      </c>
      <c r="B37" s="114">
        <v>42250</v>
      </c>
      <c r="C37" s="114"/>
      <c r="D37" s="114"/>
      <c r="E37" s="114">
        <v>2</v>
      </c>
      <c r="F37" s="114"/>
      <c r="G37" s="114"/>
      <c r="H37" s="114"/>
      <c r="I37" s="114">
        <v>115518</v>
      </c>
      <c r="J37" s="114">
        <v>5112</v>
      </c>
      <c r="K37" s="114">
        <v>2153461</v>
      </c>
      <c r="L37" s="114">
        <v>3901</v>
      </c>
      <c r="M37" s="114"/>
      <c r="N37" s="114"/>
      <c r="O37" s="114"/>
      <c r="P37" s="114"/>
      <c r="Q37" s="114"/>
      <c r="R37" s="114">
        <v>185730</v>
      </c>
      <c r="S37" s="114"/>
      <c r="T37" s="114">
        <v>35115</v>
      </c>
      <c r="U37" s="114">
        <v>7134067</v>
      </c>
      <c r="V37" s="114"/>
      <c r="W37" s="114">
        <v>570490</v>
      </c>
      <c r="X37" s="114"/>
      <c r="Y37" s="114">
        <v>3737176</v>
      </c>
      <c r="Z37" s="114"/>
      <c r="AA37" s="114"/>
      <c r="AB37" s="114"/>
      <c r="AC37" s="114">
        <v>5</v>
      </c>
      <c r="AD37" s="114"/>
      <c r="AE37" s="114"/>
      <c r="AF37" s="114"/>
      <c r="AG37" s="114">
        <v>222</v>
      </c>
      <c r="AH37" s="114">
        <v>4</v>
      </c>
      <c r="AI37" s="114"/>
      <c r="AJ37" s="114"/>
      <c r="AK37" s="114">
        <v>13</v>
      </c>
      <c r="AL37" s="114"/>
      <c r="AM37" s="114"/>
      <c r="AN37" s="114"/>
      <c r="AO37" s="114"/>
      <c r="AP37" s="114">
        <v>0</v>
      </c>
      <c r="AQ37" s="114">
        <v>32</v>
      </c>
      <c r="AR37" s="114"/>
      <c r="AS37" s="114"/>
      <c r="AT37" s="114"/>
      <c r="AU37" s="114"/>
      <c r="AV37" s="114"/>
      <c r="AW37" s="114"/>
      <c r="AX37" s="114"/>
      <c r="AY37" s="114"/>
      <c r="AZ37" s="114"/>
      <c r="BA37" s="114"/>
      <c r="BB37" s="114"/>
      <c r="BC37" s="114">
        <v>596638</v>
      </c>
      <c r="BD37" s="114"/>
      <c r="BE37" s="114">
        <v>14579736</v>
      </c>
    </row>
    <row r="38" spans="1:57" x14ac:dyDescent="0.15">
      <c r="A38" s="113">
        <v>1992</v>
      </c>
      <c r="B38" s="114">
        <v>42</v>
      </c>
      <c r="C38" s="114"/>
      <c r="D38" s="114"/>
      <c r="E38" s="114"/>
      <c r="F38" s="114"/>
      <c r="G38" s="114"/>
      <c r="H38" s="114"/>
      <c r="I38" s="114">
        <v>127011</v>
      </c>
      <c r="J38" s="114">
        <v>3717</v>
      </c>
      <c r="K38" s="114">
        <v>2389775</v>
      </c>
      <c r="L38" s="114"/>
      <c r="M38" s="114"/>
      <c r="N38" s="114"/>
      <c r="O38" s="114"/>
      <c r="P38" s="114"/>
      <c r="Q38" s="114"/>
      <c r="R38" s="114">
        <v>163947</v>
      </c>
      <c r="S38" s="114"/>
      <c r="T38" s="114">
        <v>48010</v>
      </c>
      <c r="U38" s="114">
        <v>7185808</v>
      </c>
      <c r="V38" s="114">
        <v>474054</v>
      </c>
      <c r="W38" s="114">
        <v>880145</v>
      </c>
      <c r="X38" s="114"/>
      <c r="Y38" s="114">
        <v>3395462</v>
      </c>
      <c r="Z38" s="114"/>
      <c r="AA38" s="114"/>
      <c r="AB38" s="114"/>
      <c r="AC38" s="114"/>
      <c r="AD38" s="114"/>
      <c r="AE38" s="114"/>
      <c r="AF38" s="114"/>
      <c r="AG38" s="114">
        <v>224</v>
      </c>
      <c r="AH38" s="114">
        <v>4</v>
      </c>
      <c r="AI38" s="114"/>
      <c r="AJ38" s="114"/>
      <c r="AK38" s="114">
        <v>14</v>
      </c>
      <c r="AL38" s="114"/>
      <c r="AM38" s="114"/>
      <c r="AN38" s="114"/>
      <c r="AO38" s="114"/>
      <c r="AP38" s="114">
        <v>2</v>
      </c>
      <c r="AQ38" s="114">
        <v>4</v>
      </c>
      <c r="AR38" s="114"/>
      <c r="AS38" s="114">
        <v>10998</v>
      </c>
      <c r="AT38" s="114"/>
      <c r="AU38" s="114"/>
      <c r="AV38" s="114"/>
      <c r="AW38" s="114"/>
      <c r="AX38" s="114"/>
      <c r="AY38" s="114"/>
      <c r="AZ38" s="114"/>
      <c r="BA38" s="114"/>
      <c r="BB38" s="114"/>
      <c r="BC38" s="114">
        <v>580369</v>
      </c>
      <c r="BD38" s="114"/>
      <c r="BE38" s="114">
        <v>15259586</v>
      </c>
    </row>
    <row r="39" spans="1:57" x14ac:dyDescent="0.15">
      <c r="A39" s="113">
        <v>1993</v>
      </c>
      <c r="B39" s="114">
        <v>27665</v>
      </c>
      <c r="C39" s="114"/>
      <c r="D39" s="114"/>
      <c r="E39" s="114"/>
      <c r="F39" s="114"/>
      <c r="G39" s="114"/>
      <c r="H39" s="114"/>
      <c r="I39" s="114">
        <v>113669</v>
      </c>
      <c r="J39" s="114">
        <v>1001</v>
      </c>
      <c r="K39" s="114">
        <v>2429186</v>
      </c>
      <c r="L39" s="114"/>
      <c r="M39" s="114"/>
      <c r="N39" s="114"/>
      <c r="O39" s="114"/>
      <c r="P39" s="114"/>
      <c r="Q39" s="114"/>
      <c r="R39" s="114">
        <v>245051</v>
      </c>
      <c r="S39" s="114"/>
      <c r="T39" s="114">
        <v>20006</v>
      </c>
      <c r="U39" s="114">
        <v>6959865</v>
      </c>
      <c r="V39" s="114">
        <v>1077291</v>
      </c>
      <c r="W39" s="114">
        <v>720241</v>
      </c>
      <c r="X39" s="114"/>
      <c r="Y39" s="114">
        <v>3210802</v>
      </c>
      <c r="Z39" s="114"/>
      <c r="AA39" s="114"/>
      <c r="AB39" s="114">
        <v>9</v>
      </c>
      <c r="AC39" s="114">
        <v>0</v>
      </c>
      <c r="AD39" s="114">
        <v>1</v>
      </c>
      <c r="AE39" s="114"/>
      <c r="AF39" s="114"/>
      <c r="AG39" s="114">
        <v>341</v>
      </c>
      <c r="AH39" s="114">
        <v>1</v>
      </c>
      <c r="AI39" s="114"/>
      <c r="AJ39" s="114"/>
      <c r="AK39" s="114">
        <v>7</v>
      </c>
      <c r="AL39" s="114">
        <v>185305</v>
      </c>
      <c r="AM39" s="114"/>
      <c r="AN39" s="114"/>
      <c r="AO39" s="114"/>
      <c r="AP39" s="114">
        <v>0</v>
      </c>
      <c r="AQ39" s="114">
        <v>0</v>
      </c>
      <c r="AR39" s="114"/>
      <c r="AS39" s="114"/>
      <c r="AT39" s="114"/>
      <c r="AU39" s="114"/>
      <c r="AV39" s="114"/>
      <c r="AW39" s="114"/>
      <c r="AX39" s="114"/>
      <c r="AY39" s="114"/>
      <c r="AZ39" s="114"/>
      <c r="BA39" s="114"/>
      <c r="BB39" s="114"/>
      <c r="BC39" s="114">
        <v>351191</v>
      </c>
      <c r="BD39" s="114"/>
      <c r="BE39" s="114">
        <v>15341632</v>
      </c>
    </row>
    <row r="40" spans="1:57" x14ac:dyDescent="0.15">
      <c r="A40" s="113">
        <v>1994</v>
      </c>
      <c r="B40" s="114">
        <v>36458</v>
      </c>
      <c r="C40" s="114"/>
      <c r="D40" s="114"/>
      <c r="E40" s="114"/>
      <c r="F40" s="114"/>
      <c r="G40" s="114"/>
      <c r="H40" s="114"/>
      <c r="I40" s="114">
        <v>196198</v>
      </c>
      <c r="J40" s="114">
        <v>3973</v>
      </c>
      <c r="K40" s="114">
        <v>2148349</v>
      </c>
      <c r="L40" s="114"/>
      <c r="M40" s="114"/>
      <c r="N40" s="114"/>
      <c r="O40" s="114"/>
      <c r="P40" s="114"/>
      <c r="Q40" s="114"/>
      <c r="R40" s="114">
        <v>176616</v>
      </c>
      <c r="S40" s="114"/>
      <c r="T40" s="114">
        <v>801</v>
      </c>
      <c r="U40" s="114">
        <v>6724890</v>
      </c>
      <c r="V40" s="114">
        <v>1332457</v>
      </c>
      <c r="W40" s="114">
        <v>634096</v>
      </c>
      <c r="X40" s="114"/>
      <c r="Y40" s="114">
        <v>2935163</v>
      </c>
      <c r="Z40" s="114"/>
      <c r="AA40" s="114"/>
      <c r="AB40" s="114">
        <v>13</v>
      </c>
      <c r="AC40" s="114"/>
      <c r="AD40" s="114">
        <v>6</v>
      </c>
      <c r="AE40" s="114"/>
      <c r="AF40" s="114">
        <v>0</v>
      </c>
      <c r="AG40" s="114">
        <v>253</v>
      </c>
      <c r="AH40" s="114">
        <v>5</v>
      </c>
      <c r="AI40" s="114"/>
      <c r="AJ40" s="114"/>
      <c r="AK40" s="114"/>
      <c r="AL40" s="114"/>
      <c r="AM40" s="114"/>
      <c r="AN40" s="114"/>
      <c r="AO40" s="114"/>
      <c r="AP40" s="114">
        <v>0</v>
      </c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>
        <v>592700</v>
      </c>
      <c r="BD40" s="114"/>
      <c r="BE40" s="114">
        <v>14781978</v>
      </c>
    </row>
    <row r="41" spans="1:57" x14ac:dyDescent="0.15">
      <c r="A41" s="113">
        <v>1995</v>
      </c>
      <c r="B41" s="114">
        <v>18622</v>
      </c>
      <c r="C41" s="114"/>
      <c r="D41" s="114"/>
      <c r="E41" s="114"/>
      <c r="F41" s="114"/>
      <c r="G41" s="114"/>
      <c r="H41" s="114"/>
      <c r="I41" s="114">
        <v>386849</v>
      </c>
      <c r="J41" s="114">
        <v>2915</v>
      </c>
      <c r="K41" s="114">
        <v>2223042</v>
      </c>
      <c r="L41" s="114"/>
      <c r="M41" s="114"/>
      <c r="N41" s="114"/>
      <c r="O41" s="114"/>
      <c r="P41" s="114"/>
      <c r="Q41" s="114"/>
      <c r="R41" s="114">
        <v>69462</v>
      </c>
      <c r="S41" s="114"/>
      <c r="T41" s="114">
        <v>29358</v>
      </c>
      <c r="U41" s="114">
        <v>6555986</v>
      </c>
      <c r="V41" s="114">
        <v>1409568</v>
      </c>
      <c r="W41" s="114">
        <v>736324</v>
      </c>
      <c r="X41" s="114">
        <v>17028</v>
      </c>
      <c r="Y41" s="114">
        <v>3156267</v>
      </c>
      <c r="Z41" s="114"/>
      <c r="AA41" s="114"/>
      <c r="AB41" s="114"/>
      <c r="AC41" s="114">
        <v>0</v>
      </c>
      <c r="AD41" s="114">
        <v>5</v>
      </c>
      <c r="AE41" s="114"/>
      <c r="AF41" s="114"/>
      <c r="AG41" s="114">
        <v>262</v>
      </c>
      <c r="AH41" s="114">
        <v>4</v>
      </c>
      <c r="AI41" s="114"/>
      <c r="AJ41" s="114"/>
      <c r="AK41" s="114"/>
      <c r="AL41" s="114"/>
      <c r="AM41" s="114"/>
      <c r="AN41" s="114"/>
      <c r="AO41" s="114"/>
      <c r="AP41" s="114">
        <v>21723</v>
      </c>
      <c r="AQ41" s="114"/>
      <c r="AR41" s="114"/>
      <c r="AS41" s="114"/>
      <c r="AT41" s="114"/>
      <c r="AU41" s="114"/>
      <c r="AV41" s="114"/>
      <c r="AW41" s="114"/>
      <c r="AX41" s="114"/>
      <c r="AY41" s="114"/>
      <c r="AZ41" s="114"/>
      <c r="BA41" s="114"/>
      <c r="BB41" s="114"/>
      <c r="BC41" s="114">
        <v>551559</v>
      </c>
      <c r="BD41" s="114"/>
      <c r="BE41" s="114">
        <v>15178974</v>
      </c>
    </row>
    <row r="42" spans="1:57" x14ac:dyDescent="0.15">
      <c r="A42" s="113">
        <v>1996</v>
      </c>
      <c r="B42" s="114">
        <v>15947</v>
      </c>
      <c r="C42" s="114">
        <v>406</v>
      </c>
      <c r="D42" s="114"/>
      <c r="E42" s="114"/>
      <c r="F42" s="114"/>
      <c r="G42" s="114"/>
      <c r="H42" s="114"/>
      <c r="I42" s="114">
        <v>278222</v>
      </c>
      <c r="J42" s="114">
        <v>1736</v>
      </c>
      <c r="K42" s="114">
        <v>2158672</v>
      </c>
      <c r="L42" s="114"/>
      <c r="M42" s="114"/>
      <c r="N42" s="114"/>
      <c r="O42" s="114"/>
      <c r="P42" s="114"/>
      <c r="Q42" s="114"/>
      <c r="R42" s="114">
        <v>48204</v>
      </c>
      <c r="S42" s="114"/>
      <c r="T42" s="114">
        <v>17476</v>
      </c>
      <c r="U42" s="114">
        <v>6117124</v>
      </c>
      <c r="V42" s="114">
        <v>1502936</v>
      </c>
      <c r="W42" s="114">
        <v>736982</v>
      </c>
      <c r="X42" s="114"/>
      <c r="Y42" s="114">
        <v>3527718</v>
      </c>
      <c r="Z42" s="114"/>
      <c r="AA42" s="114"/>
      <c r="AB42" s="114"/>
      <c r="AC42" s="114"/>
      <c r="AD42" s="114">
        <v>8</v>
      </c>
      <c r="AE42" s="114"/>
      <c r="AF42" s="114"/>
      <c r="AG42" s="114">
        <v>268</v>
      </c>
      <c r="AH42" s="114">
        <v>6</v>
      </c>
      <c r="AI42" s="114">
        <v>0</v>
      </c>
      <c r="AJ42" s="114"/>
      <c r="AK42" s="114"/>
      <c r="AL42" s="114"/>
      <c r="AM42" s="114"/>
      <c r="AN42" s="114"/>
      <c r="AO42" s="114"/>
      <c r="AP42" s="114">
        <v>162102</v>
      </c>
      <c r="AQ42" s="114"/>
      <c r="AR42" s="114"/>
      <c r="AS42" s="114"/>
      <c r="AT42" s="114"/>
      <c r="AU42" s="114"/>
      <c r="AV42" s="114"/>
      <c r="AW42" s="114"/>
      <c r="AX42" s="114"/>
      <c r="AY42" s="114"/>
      <c r="AZ42" s="114"/>
      <c r="BA42" s="114"/>
      <c r="BB42" s="114"/>
      <c r="BC42" s="114">
        <v>679780</v>
      </c>
      <c r="BD42" s="114"/>
      <c r="BE42" s="114">
        <v>15247587</v>
      </c>
    </row>
    <row r="43" spans="1:57" x14ac:dyDescent="0.15">
      <c r="A43" s="113">
        <v>1997</v>
      </c>
      <c r="B43" s="114">
        <v>30668</v>
      </c>
      <c r="C43" s="114">
        <v>1710</v>
      </c>
      <c r="D43" s="114"/>
      <c r="E43" s="114"/>
      <c r="F43" s="114"/>
      <c r="G43" s="114">
        <v>0</v>
      </c>
      <c r="H43" s="114"/>
      <c r="I43" s="114">
        <v>110379</v>
      </c>
      <c r="J43" s="114">
        <v>1</v>
      </c>
      <c r="K43" s="114">
        <v>1754747</v>
      </c>
      <c r="L43" s="114"/>
      <c r="M43" s="114"/>
      <c r="N43" s="114"/>
      <c r="O43" s="114"/>
      <c r="P43" s="114"/>
      <c r="Q43" s="114"/>
      <c r="R43" s="114">
        <v>154096</v>
      </c>
      <c r="S43" s="114"/>
      <c r="T43" s="114">
        <v>21012</v>
      </c>
      <c r="U43" s="114">
        <v>6167743</v>
      </c>
      <c r="V43" s="114">
        <v>1447005</v>
      </c>
      <c r="W43" s="114">
        <v>810796</v>
      </c>
      <c r="X43" s="114"/>
      <c r="Y43" s="114">
        <v>3812702</v>
      </c>
      <c r="Z43" s="114"/>
      <c r="AA43" s="114"/>
      <c r="AB43" s="114"/>
      <c r="AC43" s="114"/>
      <c r="AD43" s="114">
        <v>3</v>
      </c>
      <c r="AE43" s="114"/>
      <c r="AF43" s="114"/>
      <c r="AG43" s="114">
        <v>178</v>
      </c>
      <c r="AH43" s="114">
        <v>6</v>
      </c>
      <c r="AI43" s="114"/>
      <c r="AJ43" s="114"/>
      <c r="AK43" s="114">
        <v>1</v>
      </c>
      <c r="AL43" s="114"/>
      <c r="AM43" s="114"/>
      <c r="AN43" s="114"/>
      <c r="AO43" s="114"/>
      <c r="AP43" s="114">
        <v>95489</v>
      </c>
      <c r="AQ43" s="114"/>
      <c r="AR43" s="114"/>
      <c r="AS43" s="114"/>
      <c r="AT43" s="114"/>
      <c r="AU43" s="114"/>
      <c r="AV43" s="114"/>
      <c r="AW43" s="114"/>
      <c r="AX43" s="114"/>
      <c r="AY43" s="114"/>
      <c r="AZ43" s="114"/>
      <c r="BA43" s="114"/>
      <c r="BB43" s="114"/>
      <c r="BC43" s="114">
        <v>607405</v>
      </c>
      <c r="BD43" s="114"/>
      <c r="BE43" s="114">
        <v>15013941</v>
      </c>
    </row>
    <row r="44" spans="1:57" x14ac:dyDescent="0.15">
      <c r="A44" s="113">
        <v>1998</v>
      </c>
      <c r="B44" s="114">
        <v>65623</v>
      </c>
      <c r="C44" s="114">
        <v>671</v>
      </c>
      <c r="D44" s="114">
        <v>10986</v>
      </c>
      <c r="E44" s="114"/>
      <c r="F44" s="114"/>
      <c r="G44" s="114"/>
      <c r="H44" s="114"/>
      <c r="I44" s="114">
        <v>301363</v>
      </c>
      <c r="J44" s="114">
        <v>0</v>
      </c>
      <c r="K44" s="114">
        <v>1372728</v>
      </c>
      <c r="L44" s="114"/>
      <c r="M44" s="114"/>
      <c r="N44" s="114"/>
      <c r="O44" s="114"/>
      <c r="P44" s="114"/>
      <c r="Q44" s="114"/>
      <c r="R44" s="114">
        <v>37285</v>
      </c>
      <c r="S44" s="114"/>
      <c r="T44" s="114">
        <v>60610</v>
      </c>
      <c r="U44" s="114">
        <v>5769682</v>
      </c>
      <c r="V44" s="114">
        <v>1347568</v>
      </c>
      <c r="W44" s="114">
        <v>678058</v>
      </c>
      <c r="X44" s="114"/>
      <c r="Y44" s="114">
        <v>4018784</v>
      </c>
      <c r="Z44" s="114"/>
      <c r="AA44" s="114"/>
      <c r="AB44" s="114"/>
      <c r="AC44" s="114">
        <v>0</v>
      </c>
      <c r="AD44" s="114">
        <v>1</v>
      </c>
      <c r="AE44" s="114"/>
      <c r="AF44" s="114"/>
      <c r="AG44" s="114">
        <v>244</v>
      </c>
      <c r="AH44" s="114">
        <v>3</v>
      </c>
      <c r="AI44" s="114"/>
      <c r="AJ44" s="114"/>
      <c r="AK44" s="114">
        <v>5</v>
      </c>
      <c r="AL44" s="114"/>
      <c r="AM44" s="114"/>
      <c r="AN44" s="114"/>
      <c r="AO44" s="114"/>
      <c r="AP44" s="114">
        <v>162095</v>
      </c>
      <c r="AQ44" s="114"/>
      <c r="AR44" s="114"/>
      <c r="AS44" s="114"/>
      <c r="AT44" s="114"/>
      <c r="AU44" s="114"/>
      <c r="AV44" s="114"/>
      <c r="AW44" s="114"/>
      <c r="AX44" s="114"/>
      <c r="AY44" s="114"/>
      <c r="AZ44" s="114"/>
      <c r="BA44" s="114"/>
      <c r="BB44" s="114"/>
      <c r="BC44" s="114">
        <v>684920</v>
      </c>
      <c r="BD44" s="114"/>
      <c r="BE44" s="114">
        <v>14510626</v>
      </c>
    </row>
    <row r="45" spans="1:57" x14ac:dyDescent="0.15">
      <c r="A45" s="113">
        <v>1999</v>
      </c>
      <c r="B45" s="114">
        <v>105549</v>
      </c>
      <c r="C45" s="114">
        <v>3371</v>
      </c>
      <c r="D45" s="114"/>
      <c r="E45" s="114"/>
      <c r="F45" s="114"/>
      <c r="G45" s="114"/>
      <c r="H45" s="114"/>
      <c r="I45" s="114">
        <v>217488</v>
      </c>
      <c r="J45" s="114"/>
      <c r="K45" s="114">
        <v>1194619</v>
      </c>
      <c r="L45" s="114"/>
      <c r="M45" s="114"/>
      <c r="N45" s="114"/>
      <c r="O45" s="114"/>
      <c r="P45" s="114"/>
      <c r="Q45" s="114"/>
      <c r="R45" s="114">
        <v>72017</v>
      </c>
      <c r="S45" s="114"/>
      <c r="T45" s="114">
        <v>20436</v>
      </c>
      <c r="U45" s="114">
        <v>6143079</v>
      </c>
      <c r="V45" s="114">
        <v>1215082</v>
      </c>
      <c r="W45" s="114">
        <v>644613</v>
      </c>
      <c r="X45" s="114"/>
      <c r="Y45" s="114">
        <v>3741937</v>
      </c>
      <c r="Z45" s="114"/>
      <c r="AA45" s="114"/>
      <c r="AB45" s="114"/>
      <c r="AC45" s="114"/>
      <c r="AD45" s="114">
        <v>1</v>
      </c>
      <c r="AE45" s="114"/>
      <c r="AF45" s="114"/>
      <c r="AG45" s="114">
        <v>206</v>
      </c>
      <c r="AH45" s="114">
        <v>3</v>
      </c>
      <c r="AI45" s="114"/>
      <c r="AJ45" s="114"/>
      <c r="AK45" s="114"/>
      <c r="AL45" s="114"/>
      <c r="AM45" s="114"/>
      <c r="AN45" s="114"/>
      <c r="AO45" s="114"/>
      <c r="AP45" s="114">
        <v>137013</v>
      </c>
      <c r="AQ45" s="114"/>
      <c r="AR45" s="114"/>
      <c r="AS45" s="114"/>
      <c r="AT45" s="114"/>
      <c r="AU45" s="114"/>
      <c r="AV45" s="114"/>
      <c r="AW45" s="114"/>
      <c r="AX45" s="114"/>
      <c r="AY45" s="114">
        <v>502</v>
      </c>
      <c r="AZ45" s="114"/>
      <c r="BA45" s="114">
        <v>64259</v>
      </c>
      <c r="BB45" s="114"/>
      <c r="BC45" s="114">
        <v>872209</v>
      </c>
      <c r="BD45" s="114"/>
      <c r="BE45" s="114">
        <v>14432384</v>
      </c>
    </row>
    <row r="46" spans="1:57" x14ac:dyDescent="0.15">
      <c r="A46" s="113">
        <v>2000</v>
      </c>
      <c r="B46" s="114">
        <v>101167</v>
      </c>
      <c r="C46" s="114">
        <v>965</v>
      </c>
      <c r="D46" s="114">
        <v>6053</v>
      </c>
      <c r="E46" s="114"/>
      <c r="F46" s="114"/>
      <c r="G46" s="114"/>
      <c r="H46" s="114"/>
      <c r="I46" s="114">
        <v>374860</v>
      </c>
      <c r="J46" s="114">
        <v>2</v>
      </c>
      <c r="K46" s="114">
        <v>900340</v>
      </c>
      <c r="L46" s="114"/>
      <c r="M46" s="114"/>
      <c r="N46" s="114"/>
      <c r="O46" s="114"/>
      <c r="P46" s="114"/>
      <c r="Q46" s="114"/>
      <c r="R46" s="114">
        <v>316544</v>
      </c>
      <c r="S46" s="114"/>
      <c r="T46" s="114">
        <v>13987</v>
      </c>
      <c r="U46" s="114">
        <v>6119113</v>
      </c>
      <c r="V46" s="114">
        <v>1386857</v>
      </c>
      <c r="W46" s="114">
        <v>517320</v>
      </c>
      <c r="X46" s="114"/>
      <c r="Y46" s="114">
        <v>4031675</v>
      </c>
      <c r="Z46" s="114"/>
      <c r="AA46" s="114"/>
      <c r="AB46" s="114">
        <v>5</v>
      </c>
      <c r="AC46" s="114">
        <v>33445</v>
      </c>
      <c r="AD46" s="114">
        <v>5</v>
      </c>
      <c r="AE46" s="114">
        <v>12448</v>
      </c>
      <c r="AF46" s="114"/>
      <c r="AG46" s="114">
        <v>162</v>
      </c>
      <c r="AH46" s="114">
        <v>5</v>
      </c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/>
      <c r="AY46" s="114">
        <v>17984</v>
      </c>
      <c r="AZ46" s="114"/>
      <c r="BA46" s="114">
        <v>130413</v>
      </c>
      <c r="BB46" s="114"/>
      <c r="BC46" s="114">
        <v>808033</v>
      </c>
      <c r="BD46" s="114"/>
      <c r="BE46" s="114">
        <v>14771383</v>
      </c>
    </row>
    <row r="47" spans="1:57" x14ac:dyDescent="0.15">
      <c r="A47" s="113">
        <v>2001</v>
      </c>
      <c r="B47" s="114">
        <v>75592</v>
      </c>
      <c r="C47" s="114">
        <v>998</v>
      </c>
      <c r="D47" s="114"/>
      <c r="E47" s="114"/>
      <c r="F47" s="114"/>
      <c r="G47" s="114">
        <v>19</v>
      </c>
      <c r="H47" s="114"/>
      <c r="I47" s="114">
        <v>252922</v>
      </c>
      <c r="J47" s="114">
        <v>2</v>
      </c>
      <c r="K47" s="114">
        <v>983221</v>
      </c>
      <c r="L47" s="114"/>
      <c r="M47" s="114"/>
      <c r="N47" s="114"/>
      <c r="O47" s="114"/>
      <c r="P47" s="114"/>
      <c r="Q47" s="114"/>
      <c r="R47" s="114">
        <v>668958</v>
      </c>
      <c r="S47" s="114"/>
      <c r="T47" s="114">
        <v>58640</v>
      </c>
      <c r="U47" s="114">
        <v>4644387</v>
      </c>
      <c r="V47" s="114">
        <v>1666741</v>
      </c>
      <c r="W47" s="114">
        <v>494839</v>
      </c>
      <c r="X47" s="114"/>
      <c r="Y47" s="114">
        <v>3841670</v>
      </c>
      <c r="Z47" s="114"/>
      <c r="AA47" s="114">
        <v>17636</v>
      </c>
      <c r="AB47" s="114"/>
      <c r="AC47" s="114">
        <v>3360</v>
      </c>
      <c r="AD47" s="114">
        <v>13</v>
      </c>
      <c r="AE47" s="114"/>
      <c r="AF47" s="114"/>
      <c r="AG47" s="114">
        <v>147</v>
      </c>
      <c r="AH47" s="114">
        <v>1</v>
      </c>
      <c r="AI47" s="114"/>
      <c r="AJ47" s="114"/>
      <c r="AK47" s="114">
        <v>3</v>
      </c>
      <c r="AL47" s="114"/>
      <c r="AM47" s="114"/>
      <c r="AN47" s="114"/>
      <c r="AO47" s="114"/>
      <c r="AP47" s="114">
        <v>110402</v>
      </c>
      <c r="AQ47" s="114"/>
      <c r="AR47" s="114"/>
      <c r="AS47" s="114"/>
      <c r="AT47" s="114"/>
      <c r="AU47" s="114"/>
      <c r="AV47" s="114"/>
      <c r="AW47" s="114"/>
      <c r="AX47" s="114"/>
      <c r="AY47" s="114">
        <v>153979</v>
      </c>
      <c r="AZ47" s="114"/>
      <c r="BA47" s="114">
        <v>346711</v>
      </c>
      <c r="BB47" s="114"/>
      <c r="BC47" s="114">
        <v>959179</v>
      </c>
      <c r="BD47" s="114"/>
      <c r="BE47" s="114">
        <v>14279420</v>
      </c>
    </row>
    <row r="48" spans="1:57" x14ac:dyDescent="0.15">
      <c r="A48" s="113">
        <v>2002</v>
      </c>
      <c r="B48" s="114">
        <v>61660</v>
      </c>
      <c r="C48" s="114">
        <v>1046</v>
      </c>
      <c r="D48" s="114"/>
      <c r="E48" s="114"/>
      <c r="F48" s="114"/>
      <c r="G48" s="114">
        <v>51</v>
      </c>
      <c r="H48" s="114">
        <v>977</v>
      </c>
      <c r="I48" s="114">
        <v>99762</v>
      </c>
      <c r="J48" s="114">
        <v>2</v>
      </c>
      <c r="K48" s="114">
        <v>690772</v>
      </c>
      <c r="L48" s="114"/>
      <c r="M48" s="114"/>
      <c r="N48" s="114"/>
      <c r="O48" s="114"/>
      <c r="P48" s="114"/>
      <c r="Q48" s="114"/>
      <c r="R48" s="114">
        <v>515590</v>
      </c>
      <c r="S48" s="114"/>
      <c r="T48" s="114">
        <v>62768</v>
      </c>
      <c r="U48" s="114">
        <v>4677258</v>
      </c>
      <c r="V48" s="114">
        <v>1484090</v>
      </c>
      <c r="W48" s="114">
        <v>801626</v>
      </c>
      <c r="X48" s="114"/>
      <c r="Y48" s="114">
        <v>3798546</v>
      </c>
      <c r="Z48" s="114"/>
      <c r="AA48" s="114">
        <v>318766</v>
      </c>
      <c r="AB48" s="114"/>
      <c r="AC48" s="114">
        <v>4021</v>
      </c>
      <c r="AD48" s="114">
        <v>14</v>
      </c>
      <c r="AE48" s="114"/>
      <c r="AF48" s="114"/>
      <c r="AG48" s="114">
        <v>155</v>
      </c>
      <c r="AH48" s="114">
        <v>1</v>
      </c>
      <c r="AI48" s="114"/>
      <c r="AJ48" s="114"/>
      <c r="AK48" s="114"/>
      <c r="AL48" s="114"/>
      <c r="AM48" s="114"/>
      <c r="AN48" s="114">
        <v>1890</v>
      </c>
      <c r="AO48" s="114"/>
      <c r="AP48" s="114">
        <v>282069</v>
      </c>
      <c r="AQ48" s="114"/>
      <c r="AR48" s="114"/>
      <c r="AS48" s="114"/>
      <c r="AT48" s="114"/>
      <c r="AU48" s="114"/>
      <c r="AV48" s="114"/>
      <c r="AW48" s="114"/>
      <c r="AX48" s="114"/>
      <c r="AY48" s="114">
        <v>85139</v>
      </c>
      <c r="AZ48" s="114"/>
      <c r="BA48" s="114">
        <v>392160</v>
      </c>
      <c r="BB48" s="114"/>
      <c r="BC48" s="114">
        <v>983790</v>
      </c>
      <c r="BD48" s="114"/>
      <c r="BE48" s="114">
        <v>14262153</v>
      </c>
    </row>
    <row r="49" spans="1:57" x14ac:dyDescent="0.15">
      <c r="A49" s="113">
        <v>2003</v>
      </c>
      <c r="B49" s="114">
        <v>66302</v>
      </c>
      <c r="C49" s="114">
        <v>2007</v>
      </c>
      <c r="D49" s="114">
        <v>6466</v>
      </c>
      <c r="E49" s="114"/>
      <c r="F49" s="114"/>
      <c r="G49" s="114"/>
      <c r="H49" s="114">
        <v>4430</v>
      </c>
      <c r="I49" s="114">
        <v>120658</v>
      </c>
      <c r="J49" s="114"/>
      <c r="K49" s="114">
        <v>770812</v>
      </c>
      <c r="L49" s="114"/>
      <c r="M49" s="114"/>
      <c r="N49" s="114"/>
      <c r="O49" s="114"/>
      <c r="P49" s="114"/>
      <c r="Q49" s="114"/>
      <c r="R49" s="114">
        <v>814216</v>
      </c>
      <c r="S49" s="114"/>
      <c r="T49" s="114">
        <v>12339</v>
      </c>
      <c r="U49" s="114">
        <v>4798632</v>
      </c>
      <c r="V49" s="114">
        <v>1462417</v>
      </c>
      <c r="W49" s="114">
        <v>1161308</v>
      </c>
      <c r="X49" s="114"/>
      <c r="Y49" s="114">
        <v>3559914</v>
      </c>
      <c r="Z49" s="114"/>
      <c r="AA49" s="114">
        <v>81987</v>
      </c>
      <c r="AB49" s="114"/>
      <c r="AC49" s="114"/>
      <c r="AD49" s="114">
        <v>25</v>
      </c>
      <c r="AE49" s="114"/>
      <c r="AF49" s="114"/>
      <c r="AG49" s="114">
        <v>144</v>
      </c>
      <c r="AH49" s="114">
        <v>6</v>
      </c>
      <c r="AI49" s="114"/>
      <c r="AJ49" s="114"/>
      <c r="AK49" s="114"/>
      <c r="AL49" s="114"/>
      <c r="AM49" s="114"/>
      <c r="AN49" s="114"/>
      <c r="AO49" s="114"/>
      <c r="AP49" s="114">
        <v>6</v>
      </c>
      <c r="AQ49" s="114"/>
      <c r="AR49" s="114"/>
      <c r="AS49" s="114"/>
      <c r="AT49" s="114"/>
      <c r="AU49" s="114"/>
      <c r="AV49" s="114"/>
      <c r="AW49" s="114"/>
      <c r="AX49" s="114"/>
      <c r="AY49" s="114">
        <v>109966</v>
      </c>
      <c r="AZ49" s="114"/>
      <c r="BA49" s="114"/>
      <c r="BB49" s="114"/>
      <c r="BC49" s="114">
        <v>1045679</v>
      </c>
      <c r="BD49" s="114"/>
      <c r="BE49" s="114">
        <v>14017314</v>
      </c>
    </row>
    <row r="50" spans="1:57" x14ac:dyDescent="0.15">
      <c r="A50" s="113">
        <v>2004</v>
      </c>
      <c r="B50" s="114">
        <v>35150</v>
      </c>
      <c r="C50" s="114">
        <v>3017</v>
      </c>
      <c r="D50" s="114">
        <v>2005</v>
      </c>
      <c r="E50" s="114"/>
      <c r="F50" s="114"/>
      <c r="G50" s="114"/>
      <c r="H50" s="114">
        <v>6381</v>
      </c>
      <c r="I50" s="114">
        <v>163703</v>
      </c>
      <c r="J50" s="114"/>
      <c r="K50" s="114">
        <v>659112</v>
      </c>
      <c r="L50" s="114"/>
      <c r="M50" s="114"/>
      <c r="N50" s="114"/>
      <c r="O50" s="114"/>
      <c r="P50" s="114"/>
      <c r="Q50" s="114"/>
      <c r="R50" s="114">
        <v>504080</v>
      </c>
      <c r="S50" s="114">
        <v>41281</v>
      </c>
      <c r="T50" s="114"/>
      <c r="U50" s="114">
        <v>5210421</v>
      </c>
      <c r="V50" s="114">
        <v>1552351</v>
      </c>
      <c r="W50" s="114">
        <v>1398838</v>
      </c>
      <c r="X50" s="114"/>
      <c r="Y50" s="114">
        <v>3064737</v>
      </c>
      <c r="Z50" s="114"/>
      <c r="AA50" s="114"/>
      <c r="AB50" s="114"/>
      <c r="AC50" s="114"/>
      <c r="AD50" s="114">
        <v>12</v>
      </c>
      <c r="AE50" s="114"/>
      <c r="AF50" s="114"/>
      <c r="AG50" s="114">
        <v>74</v>
      </c>
      <c r="AH50" s="114">
        <v>6</v>
      </c>
      <c r="AI50" s="114"/>
      <c r="AJ50" s="114"/>
      <c r="AK50" s="114"/>
      <c r="AL50" s="114"/>
      <c r="AM50" s="114"/>
      <c r="AN50" s="114"/>
      <c r="AO50" s="114"/>
      <c r="AP50" s="114">
        <v>56016</v>
      </c>
      <c r="AQ50" s="114"/>
      <c r="AR50" s="114"/>
      <c r="AS50" s="114"/>
      <c r="AT50" s="114"/>
      <c r="AU50" s="114"/>
      <c r="AV50" s="114"/>
      <c r="AW50" s="114"/>
      <c r="AX50" s="114">
        <v>75203</v>
      </c>
      <c r="AY50" s="114">
        <v>40979</v>
      </c>
      <c r="AZ50" s="114"/>
      <c r="BA50" s="114">
        <v>88293</v>
      </c>
      <c r="BB50" s="114"/>
      <c r="BC50" s="114">
        <v>1041590</v>
      </c>
      <c r="BD50" s="114"/>
      <c r="BE50" s="114">
        <v>13943249</v>
      </c>
    </row>
    <row r="51" spans="1:57" x14ac:dyDescent="0.15">
      <c r="A51" s="113">
        <v>2005</v>
      </c>
      <c r="B51" s="114">
        <v>28271</v>
      </c>
      <c r="C51" s="114">
        <v>1586</v>
      </c>
      <c r="D51" s="114">
        <v>13</v>
      </c>
      <c r="E51" s="114"/>
      <c r="F51" s="114"/>
      <c r="G51" s="114"/>
      <c r="H51" s="114">
        <v>2110</v>
      </c>
      <c r="I51" s="114">
        <v>202309</v>
      </c>
      <c r="J51" s="114"/>
      <c r="K51" s="114">
        <v>635302</v>
      </c>
      <c r="L51" s="114"/>
      <c r="M51" s="114"/>
      <c r="N51" s="114"/>
      <c r="O51" s="114"/>
      <c r="P51" s="114"/>
      <c r="Q51" s="114"/>
      <c r="R51" s="114">
        <v>349975</v>
      </c>
      <c r="S51" s="114"/>
      <c r="T51" s="114">
        <v>50979</v>
      </c>
      <c r="U51" s="114">
        <v>5259146</v>
      </c>
      <c r="V51" s="114">
        <v>1474192</v>
      </c>
      <c r="W51" s="114">
        <v>1306360</v>
      </c>
      <c r="X51" s="114"/>
      <c r="Y51" s="114">
        <v>3575910</v>
      </c>
      <c r="Z51" s="114"/>
      <c r="AA51" s="114"/>
      <c r="AB51" s="114"/>
      <c r="AC51" s="114"/>
      <c r="AD51" s="114">
        <v>14</v>
      </c>
      <c r="AE51" s="114"/>
      <c r="AF51" s="114"/>
      <c r="AG51" s="114">
        <v>96</v>
      </c>
      <c r="AH51" s="114">
        <v>1</v>
      </c>
      <c r="AI51" s="114"/>
      <c r="AJ51" s="114"/>
      <c r="AK51" s="114"/>
      <c r="AL51" s="114"/>
      <c r="AM51" s="114"/>
      <c r="AN51" s="114"/>
      <c r="AO51" s="114"/>
      <c r="AP51" s="114">
        <v>32752</v>
      </c>
      <c r="AQ51" s="114"/>
      <c r="AR51" s="114"/>
      <c r="AS51" s="114"/>
      <c r="AT51" s="114"/>
      <c r="AU51" s="114"/>
      <c r="AV51" s="114"/>
      <c r="AW51" s="114"/>
      <c r="AX51" s="114">
        <v>55453</v>
      </c>
      <c r="AY51" s="114"/>
      <c r="AZ51" s="114"/>
      <c r="BA51" s="114">
        <v>90395</v>
      </c>
      <c r="BB51" s="114"/>
      <c r="BC51" s="114">
        <v>1061815</v>
      </c>
      <c r="BD51" s="114"/>
      <c r="BE51" s="114">
        <v>14126679</v>
      </c>
    </row>
    <row r="52" spans="1:57" x14ac:dyDescent="0.15">
      <c r="A52" s="113">
        <v>2006</v>
      </c>
      <c r="B52" s="114">
        <v>43541</v>
      </c>
      <c r="C52" s="114">
        <v>1058</v>
      </c>
      <c r="D52" s="114"/>
      <c r="E52" s="114"/>
      <c r="F52" s="114"/>
      <c r="G52" s="114"/>
      <c r="H52" s="114"/>
      <c r="I52" s="114">
        <v>132741</v>
      </c>
      <c r="J52" s="114"/>
      <c r="K52" s="114">
        <v>2332</v>
      </c>
      <c r="L52" s="114"/>
      <c r="M52" s="114"/>
      <c r="N52" s="114"/>
      <c r="O52" s="114"/>
      <c r="P52" s="114">
        <v>24199</v>
      </c>
      <c r="Q52" s="114"/>
      <c r="R52" s="114">
        <v>578041</v>
      </c>
      <c r="S52" s="114"/>
      <c r="T52" s="114"/>
      <c r="U52" s="114">
        <v>5182167</v>
      </c>
      <c r="V52" s="114">
        <v>1476589</v>
      </c>
      <c r="W52" s="114">
        <v>2011255</v>
      </c>
      <c r="X52" s="114"/>
      <c r="Y52" s="114">
        <v>3522263</v>
      </c>
      <c r="Z52" s="114"/>
      <c r="AA52" s="114">
        <v>21946</v>
      </c>
      <c r="AB52" s="114"/>
      <c r="AC52" s="114"/>
      <c r="AD52" s="114">
        <v>14</v>
      </c>
      <c r="AE52" s="114"/>
      <c r="AF52" s="114"/>
      <c r="AG52" s="114">
        <v>118</v>
      </c>
      <c r="AH52" s="114">
        <v>2</v>
      </c>
      <c r="AI52" s="114"/>
      <c r="AJ52" s="114"/>
      <c r="AK52" s="114"/>
      <c r="AL52" s="114"/>
      <c r="AM52" s="114"/>
      <c r="AN52" s="114"/>
      <c r="AO52" s="114"/>
      <c r="AP52" s="114">
        <v>2</v>
      </c>
      <c r="AQ52" s="114"/>
      <c r="AR52" s="114"/>
      <c r="AS52" s="114"/>
      <c r="AT52" s="114"/>
      <c r="AU52" s="114"/>
      <c r="AV52" s="114"/>
      <c r="AW52" s="114"/>
      <c r="AX52" s="114">
        <v>42943</v>
      </c>
      <c r="AY52" s="114">
        <v>46151</v>
      </c>
      <c r="AZ52" s="114"/>
      <c r="BA52" s="114">
        <v>45728</v>
      </c>
      <c r="BB52" s="114"/>
      <c r="BC52" s="114">
        <v>1003021</v>
      </c>
      <c r="BD52" s="114"/>
      <c r="BE52" s="114">
        <v>14134111</v>
      </c>
    </row>
    <row r="53" spans="1:57" x14ac:dyDescent="0.15">
      <c r="A53" s="113">
        <v>2007</v>
      </c>
      <c r="B53" s="114">
        <v>31755</v>
      </c>
      <c r="C53" s="114">
        <v>1002</v>
      </c>
      <c r="D53" s="114"/>
      <c r="E53" s="114"/>
      <c r="F53" s="114"/>
      <c r="G53" s="114"/>
      <c r="H53" s="114">
        <v>2156</v>
      </c>
      <c r="I53" s="114">
        <v>185767</v>
      </c>
      <c r="J53" s="114">
        <v>2</v>
      </c>
      <c r="K53" s="114">
        <v>2099</v>
      </c>
      <c r="L53" s="114"/>
      <c r="M53" s="114"/>
      <c r="N53" s="114"/>
      <c r="O53" s="114"/>
      <c r="P53" s="114">
        <v>120044</v>
      </c>
      <c r="Q53" s="114"/>
      <c r="R53" s="114">
        <v>610904</v>
      </c>
      <c r="S53" s="114"/>
      <c r="T53" s="114"/>
      <c r="U53" s="114">
        <v>4570934</v>
      </c>
      <c r="V53" s="114">
        <v>1549526</v>
      </c>
      <c r="W53" s="114">
        <v>2535442</v>
      </c>
      <c r="X53" s="114"/>
      <c r="Y53" s="114">
        <v>3174964</v>
      </c>
      <c r="Z53" s="114"/>
      <c r="AA53" s="114"/>
      <c r="AB53" s="114"/>
      <c r="AC53" s="114"/>
      <c r="AD53" s="114">
        <v>7</v>
      </c>
      <c r="AE53" s="114"/>
      <c r="AF53" s="114"/>
      <c r="AG53" s="114">
        <v>56</v>
      </c>
      <c r="AH53" s="114">
        <v>3</v>
      </c>
      <c r="AI53" s="114"/>
      <c r="AJ53" s="114"/>
      <c r="AK53" s="114"/>
      <c r="AL53" s="114"/>
      <c r="AM53" s="114">
        <v>3918</v>
      </c>
      <c r="AN53" s="114"/>
      <c r="AO53" s="114"/>
      <c r="AP53" s="114">
        <v>50717</v>
      </c>
      <c r="AQ53" s="114"/>
      <c r="AR53" s="114"/>
      <c r="AS53" s="114"/>
      <c r="AT53" s="114"/>
      <c r="AU53" s="114"/>
      <c r="AV53" s="114"/>
      <c r="AW53" s="114"/>
      <c r="AX53" s="114"/>
      <c r="AY53" s="114">
        <v>894</v>
      </c>
      <c r="AZ53" s="114"/>
      <c r="BA53" s="114"/>
      <c r="BB53" s="114"/>
      <c r="BC53" s="114">
        <v>896172</v>
      </c>
      <c r="BD53" s="114"/>
      <c r="BE53" s="114">
        <v>13736362</v>
      </c>
    </row>
    <row r="54" spans="1:57" x14ac:dyDescent="0.15">
      <c r="A54" s="113">
        <v>2008</v>
      </c>
      <c r="B54" s="114">
        <v>21089</v>
      </c>
      <c r="C54" s="114">
        <v>1033</v>
      </c>
      <c r="D54" s="114">
        <v>3905</v>
      </c>
      <c r="E54" s="114"/>
      <c r="F54" s="114"/>
      <c r="G54" s="114">
        <v>2</v>
      </c>
      <c r="H54" s="114"/>
      <c r="I54" s="114">
        <v>111539</v>
      </c>
      <c r="J54" s="114">
        <v>4</v>
      </c>
      <c r="K54" s="114">
        <v>3134</v>
      </c>
      <c r="L54" s="114"/>
      <c r="M54" s="114"/>
      <c r="N54" s="114">
        <v>2858</v>
      </c>
      <c r="O54" s="114"/>
      <c r="P54" s="114">
        <v>91594</v>
      </c>
      <c r="Q54" s="114"/>
      <c r="R54" s="114">
        <v>500729</v>
      </c>
      <c r="S54" s="114"/>
      <c r="T54" s="114">
        <v>5842</v>
      </c>
      <c r="U54" s="114">
        <v>3737968</v>
      </c>
      <c r="V54" s="114">
        <v>1436691</v>
      </c>
      <c r="W54" s="114">
        <v>2954205</v>
      </c>
      <c r="X54" s="114"/>
      <c r="Y54" s="114">
        <v>2867627</v>
      </c>
      <c r="Z54" s="114"/>
      <c r="AA54" s="114">
        <v>46498</v>
      </c>
      <c r="AB54" s="114"/>
      <c r="AC54" s="114"/>
      <c r="AD54" s="114">
        <v>1</v>
      </c>
      <c r="AE54" s="114"/>
      <c r="AF54" s="114"/>
      <c r="AG54" s="114">
        <v>67</v>
      </c>
      <c r="AH54" s="114">
        <v>3</v>
      </c>
      <c r="AI54" s="114"/>
      <c r="AJ54" s="114"/>
      <c r="AK54" s="114"/>
      <c r="AL54" s="114"/>
      <c r="AM54" s="114">
        <v>9143</v>
      </c>
      <c r="AN54" s="114"/>
      <c r="AO54" s="114"/>
      <c r="AP54" s="114">
        <v>1</v>
      </c>
      <c r="AQ54" s="114"/>
      <c r="AR54" s="114"/>
      <c r="AS54" s="114"/>
      <c r="AT54" s="114"/>
      <c r="AU54" s="114"/>
      <c r="AV54" s="114"/>
      <c r="AW54" s="114"/>
      <c r="AX54" s="114"/>
      <c r="AY54" s="114">
        <v>110018</v>
      </c>
      <c r="AZ54" s="114"/>
      <c r="BA54" s="114">
        <v>22022</v>
      </c>
      <c r="BB54" s="114"/>
      <c r="BC54" s="114">
        <v>1316953</v>
      </c>
      <c r="BD54" s="114"/>
      <c r="BE54" s="114">
        <v>13242926</v>
      </c>
    </row>
    <row r="55" spans="1:57" x14ac:dyDescent="0.15">
      <c r="A55" s="113">
        <v>2009</v>
      </c>
      <c r="B55" s="114">
        <v>17394</v>
      </c>
      <c r="C55" s="114">
        <v>1389</v>
      </c>
      <c r="D55" s="114"/>
      <c r="E55" s="114"/>
      <c r="F55" s="114"/>
      <c r="G55" s="114"/>
      <c r="H55" s="114"/>
      <c r="I55" s="114">
        <v>73821</v>
      </c>
      <c r="J55" s="114">
        <v>4</v>
      </c>
      <c r="K55" s="114">
        <v>1118</v>
      </c>
      <c r="L55" s="114"/>
      <c r="M55" s="114"/>
      <c r="N55" s="114">
        <v>21697</v>
      </c>
      <c r="O55" s="114"/>
      <c r="P55" s="114">
        <v>83110</v>
      </c>
      <c r="Q55" s="114"/>
      <c r="R55" s="114">
        <v>534309</v>
      </c>
      <c r="S55" s="114"/>
      <c r="T55" s="114">
        <v>8897</v>
      </c>
      <c r="U55" s="114">
        <v>2745773</v>
      </c>
      <c r="V55" s="114">
        <v>1398178</v>
      </c>
      <c r="W55" s="114">
        <v>2808597</v>
      </c>
      <c r="X55" s="114"/>
      <c r="Y55" s="114">
        <v>2446324</v>
      </c>
      <c r="Z55" s="114"/>
      <c r="AA55" s="114">
        <v>78864</v>
      </c>
      <c r="AB55" s="114"/>
      <c r="AC55" s="114"/>
      <c r="AD55" s="114"/>
      <c r="AE55" s="114"/>
      <c r="AF55" s="114"/>
      <c r="AG55" s="114">
        <v>50</v>
      </c>
      <c r="AH55" s="114"/>
      <c r="AI55" s="114"/>
      <c r="AJ55" s="114"/>
      <c r="AK55" s="114"/>
      <c r="AL55" s="114"/>
      <c r="AM55" s="114"/>
      <c r="AN55" s="114"/>
      <c r="AO55" s="114"/>
      <c r="AP55" s="114">
        <v>193624</v>
      </c>
      <c r="AQ55" s="114"/>
      <c r="AR55" s="114"/>
      <c r="AS55" s="114"/>
      <c r="AT55" s="114"/>
      <c r="AU55" s="114"/>
      <c r="AV55" s="114"/>
      <c r="AW55" s="114"/>
      <c r="AX55" s="114"/>
      <c r="AY55" s="114">
        <v>179202</v>
      </c>
      <c r="AZ55" s="114"/>
      <c r="BA55" s="114">
        <v>22844</v>
      </c>
      <c r="BB55" s="114"/>
      <c r="BC55" s="114">
        <v>1190292</v>
      </c>
      <c r="BD55" s="114"/>
      <c r="BE55" s="114">
        <v>11805487</v>
      </c>
    </row>
    <row r="56" spans="1:57" x14ac:dyDescent="0.15">
      <c r="A56" s="113">
        <v>2010</v>
      </c>
      <c r="B56" s="114">
        <v>28953</v>
      </c>
      <c r="C56" s="114">
        <v>1713</v>
      </c>
      <c r="D56" s="114"/>
      <c r="E56" s="114"/>
      <c r="F56" s="114"/>
      <c r="G56" s="114"/>
      <c r="H56" s="114">
        <v>7177</v>
      </c>
      <c r="I56" s="114">
        <v>73170</v>
      </c>
      <c r="J56" s="114"/>
      <c r="K56" s="114">
        <v>6903</v>
      </c>
      <c r="L56" s="114"/>
      <c r="M56" s="114"/>
      <c r="N56" s="114"/>
      <c r="O56" s="114"/>
      <c r="P56" s="114"/>
      <c r="Q56" s="114"/>
      <c r="R56" s="114">
        <v>813412</v>
      </c>
      <c r="S56" s="114"/>
      <c r="T56" s="114"/>
      <c r="U56" s="114">
        <v>2041823</v>
      </c>
      <c r="V56" s="114">
        <v>1414930</v>
      </c>
      <c r="W56" s="114">
        <v>3328762</v>
      </c>
      <c r="X56" s="114"/>
      <c r="Y56" s="114">
        <v>3235069</v>
      </c>
      <c r="Z56" s="114"/>
      <c r="AA56" s="114"/>
      <c r="AB56" s="114"/>
      <c r="AC56" s="114"/>
      <c r="AD56" s="114"/>
      <c r="AE56" s="114"/>
      <c r="AF56" s="114"/>
      <c r="AG56" s="114">
        <v>52</v>
      </c>
      <c r="AH56" s="114"/>
      <c r="AI56" s="114"/>
      <c r="AJ56" s="114"/>
      <c r="AK56" s="114"/>
      <c r="AL56" s="114"/>
      <c r="AM56" s="114"/>
      <c r="AN56" s="114"/>
      <c r="AO56" s="114"/>
      <c r="AP56" s="114">
        <v>159558</v>
      </c>
      <c r="AQ56" s="114"/>
      <c r="AR56" s="114"/>
      <c r="AS56" s="114"/>
      <c r="AT56" s="114"/>
      <c r="AU56" s="114"/>
      <c r="AV56" s="114"/>
      <c r="AW56" s="114"/>
      <c r="AX56" s="114"/>
      <c r="AY56" s="114">
        <v>66776</v>
      </c>
      <c r="AZ56" s="114"/>
      <c r="BA56" s="114">
        <v>112922</v>
      </c>
      <c r="BB56" s="114"/>
      <c r="BC56" s="114">
        <v>1233572</v>
      </c>
      <c r="BD56" s="114"/>
      <c r="BE56" s="114">
        <v>12524792</v>
      </c>
    </row>
    <row r="57" spans="1:57" x14ac:dyDescent="0.15">
      <c r="A57" s="113">
        <v>2011</v>
      </c>
      <c r="B57" s="114">
        <v>27016</v>
      </c>
      <c r="C57" s="114">
        <v>2222</v>
      </c>
      <c r="D57" s="114"/>
      <c r="E57" s="114"/>
      <c r="F57" s="114"/>
      <c r="G57" s="114">
        <v>3</v>
      </c>
      <c r="H57" s="114"/>
      <c r="I57" s="114">
        <v>51041</v>
      </c>
      <c r="J57" s="114"/>
      <c r="K57" s="114">
        <v>36754</v>
      </c>
      <c r="L57" s="114"/>
      <c r="M57" s="114"/>
      <c r="N57" s="114"/>
      <c r="O57" s="114"/>
      <c r="P57" s="114">
        <v>23106</v>
      </c>
      <c r="Q57" s="114"/>
      <c r="R57" s="114">
        <v>549152</v>
      </c>
      <c r="S57" s="114"/>
      <c r="T57" s="114">
        <v>1263</v>
      </c>
      <c r="U57" s="114">
        <v>1855027</v>
      </c>
      <c r="V57" s="114">
        <v>1576943</v>
      </c>
      <c r="W57" s="114">
        <v>4170213</v>
      </c>
      <c r="X57" s="114"/>
      <c r="Y57" s="114">
        <v>2842373</v>
      </c>
      <c r="Z57" s="114"/>
      <c r="AA57" s="114">
        <v>103802</v>
      </c>
      <c r="AB57" s="114"/>
      <c r="AC57" s="114"/>
      <c r="AD57" s="114"/>
      <c r="AE57" s="114"/>
      <c r="AF57" s="114"/>
      <c r="AG57" s="114">
        <v>42</v>
      </c>
      <c r="AH57" s="114">
        <v>2</v>
      </c>
      <c r="AI57" s="114"/>
      <c r="AJ57" s="114"/>
      <c r="AK57" s="114"/>
      <c r="AL57" s="114"/>
      <c r="AM57" s="114"/>
      <c r="AN57" s="114"/>
      <c r="AO57" s="114"/>
      <c r="AP57" s="114">
        <v>101091</v>
      </c>
      <c r="AQ57" s="114"/>
      <c r="AR57" s="114"/>
      <c r="AS57" s="114"/>
      <c r="AT57" s="114"/>
      <c r="AU57" s="114"/>
      <c r="AV57" s="114"/>
      <c r="AW57" s="114"/>
      <c r="AX57" s="114"/>
      <c r="AY57" s="114">
        <v>43659</v>
      </c>
      <c r="AZ57" s="114"/>
      <c r="BA57" s="114">
        <v>43903</v>
      </c>
      <c r="BB57" s="114"/>
      <c r="BC57" s="114">
        <v>1267607</v>
      </c>
      <c r="BD57" s="114"/>
      <c r="BE57" s="114">
        <v>12695219</v>
      </c>
    </row>
    <row r="58" spans="1:57" x14ac:dyDescent="0.15">
      <c r="A58" s="113">
        <v>2012</v>
      </c>
      <c r="B58" s="114">
        <v>21971</v>
      </c>
      <c r="C58" s="114">
        <v>1250</v>
      </c>
      <c r="D58" s="114">
        <v>2215</v>
      </c>
      <c r="E58" s="114"/>
      <c r="F58" s="114"/>
      <c r="G58" s="114">
        <v>5413</v>
      </c>
      <c r="H58" s="114"/>
      <c r="I58" s="114">
        <v>280</v>
      </c>
      <c r="J58" s="114"/>
      <c r="K58" s="114">
        <v>21690</v>
      </c>
      <c r="L58" s="114"/>
      <c r="M58" s="114"/>
      <c r="N58" s="114"/>
      <c r="O58" s="114"/>
      <c r="P58" s="114">
        <v>20408</v>
      </c>
      <c r="Q58" s="114"/>
      <c r="R58" s="114"/>
      <c r="S58" s="114"/>
      <c r="T58" s="114"/>
      <c r="U58" s="114">
        <v>1958378</v>
      </c>
      <c r="V58" s="114">
        <v>1860885</v>
      </c>
      <c r="W58" s="114">
        <v>3998657</v>
      </c>
      <c r="X58" s="114"/>
      <c r="Y58" s="114">
        <v>3203245</v>
      </c>
      <c r="Z58" s="114"/>
      <c r="AA58" s="114"/>
      <c r="AB58" s="114"/>
      <c r="AC58" s="114"/>
      <c r="AD58" s="114"/>
      <c r="AE58" s="114"/>
      <c r="AF58" s="114"/>
      <c r="AG58" s="114">
        <v>16</v>
      </c>
      <c r="AH58" s="114"/>
      <c r="AI58" s="114"/>
      <c r="AJ58" s="114"/>
      <c r="AK58" s="114"/>
      <c r="AL58" s="114"/>
      <c r="AM58" s="114"/>
      <c r="AN58" s="114"/>
      <c r="AO58" s="114"/>
      <c r="AP58" s="114">
        <v>493521</v>
      </c>
      <c r="AQ58" s="114"/>
      <c r="AR58" s="114"/>
      <c r="AS58" s="114"/>
      <c r="AT58" s="114"/>
      <c r="AU58" s="114"/>
      <c r="AV58" s="114"/>
      <c r="AW58" s="114"/>
      <c r="AX58" s="114"/>
      <c r="AY58" s="114">
        <v>158697</v>
      </c>
      <c r="AZ58" s="114"/>
      <c r="BA58" s="114">
        <v>43964</v>
      </c>
      <c r="BB58" s="114">
        <v>45488</v>
      </c>
      <c r="BC58" s="114">
        <v>1434698</v>
      </c>
      <c r="BD58" s="114"/>
      <c r="BE58" s="114">
        <v>13270776</v>
      </c>
    </row>
    <row r="59" spans="1:57" x14ac:dyDescent="0.15">
      <c r="A59" s="113">
        <v>2013</v>
      </c>
      <c r="B59" s="114">
        <v>20787</v>
      </c>
      <c r="C59" s="114">
        <v>502</v>
      </c>
      <c r="D59" s="114"/>
      <c r="E59" s="114"/>
      <c r="F59" s="114">
        <v>0</v>
      </c>
      <c r="G59" s="114"/>
      <c r="H59" s="114"/>
      <c r="I59" s="114"/>
      <c r="J59" s="114"/>
      <c r="K59" s="114">
        <v>10456</v>
      </c>
      <c r="L59" s="114"/>
      <c r="M59" s="114"/>
      <c r="N59" s="114"/>
      <c r="O59" s="114"/>
      <c r="P59" s="114">
        <v>7613</v>
      </c>
      <c r="Q59" s="114"/>
      <c r="R59" s="114"/>
      <c r="S59" s="114"/>
      <c r="T59" s="114">
        <v>20818</v>
      </c>
      <c r="U59" s="114">
        <v>1558363</v>
      </c>
      <c r="V59" s="114">
        <v>1305809</v>
      </c>
      <c r="W59" s="114">
        <v>3217585</v>
      </c>
      <c r="X59" s="114"/>
      <c r="Y59" s="114">
        <v>3015511</v>
      </c>
      <c r="Z59" s="114"/>
      <c r="AA59" s="114"/>
      <c r="AB59" s="114"/>
      <c r="AC59" s="114"/>
      <c r="AD59" s="114"/>
      <c r="AE59" s="114"/>
      <c r="AF59" s="114"/>
      <c r="AG59" s="114">
        <v>40</v>
      </c>
      <c r="AH59" s="114"/>
      <c r="AI59" s="114"/>
      <c r="AJ59" s="114"/>
      <c r="AK59" s="114"/>
      <c r="AL59" s="114"/>
      <c r="AM59" s="114"/>
      <c r="AN59" s="114"/>
      <c r="AO59" s="114"/>
      <c r="AP59" s="114">
        <v>1259684</v>
      </c>
      <c r="AQ59" s="114"/>
      <c r="AR59" s="114"/>
      <c r="AS59" s="114"/>
      <c r="AT59" s="114"/>
      <c r="AU59" s="114"/>
      <c r="AV59" s="114"/>
      <c r="AW59" s="114">
        <v>24617</v>
      </c>
      <c r="AX59" s="114">
        <v>30264</v>
      </c>
      <c r="AY59" s="114">
        <v>183222</v>
      </c>
      <c r="AZ59" s="114"/>
      <c r="BA59" s="114">
        <v>66326</v>
      </c>
      <c r="BB59" s="114">
        <v>184250</v>
      </c>
      <c r="BC59" s="114">
        <v>1098235</v>
      </c>
      <c r="BD59" s="114"/>
      <c r="BE59" s="114">
        <v>12004082</v>
      </c>
    </row>
    <row r="60" spans="1:57" x14ac:dyDescent="0.15">
      <c r="A60" s="113">
        <v>2014</v>
      </c>
      <c r="B60" s="114">
        <v>24300</v>
      </c>
      <c r="C60" s="114">
        <v>375</v>
      </c>
      <c r="D60" s="114"/>
      <c r="E60" s="114"/>
      <c r="F60" s="114"/>
      <c r="G60" s="114">
        <v>1</v>
      </c>
      <c r="H60" s="114"/>
      <c r="I60" s="114"/>
      <c r="J60" s="114"/>
      <c r="K60" s="114">
        <v>603</v>
      </c>
      <c r="L60" s="114"/>
      <c r="M60" s="114"/>
      <c r="N60" s="114"/>
      <c r="O60" s="114"/>
      <c r="P60" s="114">
        <v>34944</v>
      </c>
      <c r="Q60" s="114"/>
      <c r="R60" s="114"/>
      <c r="S60" s="114"/>
      <c r="T60" s="114"/>
      <c r="U60" s="114">
        <v>1353598</v>
      </c>
      <c r="V60" s="114">
        <v>1394279</v>
      </c>
      <c r="W60" s="114">
        <v>3112762</v>
      </c>
      <c r="X60" s="114"/>
      <c r="Y60" s="114">
        <v>2531624</v>
      </c>
      <c r="Z60" s="114"/>
      <c r="AA60" s="114">
        <v>46293</v>
      </c>
      <c r="AB60" s="114"/>
      <c r="AC60" s="114"/>
      <c r="AD60" s="114"/>
      <c r="AE60" s="114"/>
      <c r="AF60" s="114"/>
      <c r="AG60" s="114">
        <v>47</v>
      </c>
      <c r="AH60" s="114"/>
      <c r="AI60" s="114"/>
      <c r="AJ60" s="114"/>
      <c r="AK60" s="114"/>
      <c r="AL60" s="114"/>
      <c r="AM60" s="114"/>
      <c r="AN60" s="114"/>
      <c r="AO60" s="114"/>
      <c r="AP60" s="114">
        <v>2000913</v>
      </c>
      <c r="AQ60" s="114"/>
      <c r="AR60" s="114"/>
      <c r="AS60" s="114"/>
      <c r="AT60" s="114"/>
      <c r="AU60" s="114"/>
      <c r="AV60" s="114"/>
      <c r="AW60" s="114"/>
      <c r="AX60" s="114"/>
      <c r="AY60" s="114">
        <v>247008</v>
      </c>
      <c r="AZ60" s="114"/>
      <c r="BA60" s="114">
        <v>90397</v>
      </c>
      <c r="BB60" s="114"/>
      <c r="BC60" s="114">
        <v>836232</v>
      </c>
      <c r="BD60" s="114"/>
      <c r="BE60" s="114">
        <v>11673376</v>
      </c>
    </row>
    <row r="61" spans="1:57" x14ac:dyDescent="0.15">
      <c r="A61" s="113">
        <v>2015</v>
      </c>
      <c r="B61" s="114">
        <v>18645</v>
      </c>
      <c r="C61" s="114">
        <v>50</v>
      </c>
      <c r="D61" s="114"/>
      <c r="E61" s="114"/>
      <c r="F61" s="114"/>
      <c r="G61" s="114">
        <v>1</v>
      </c>
      <c r="H61" s="114"/>
      <c r="I61" s="114"/>
      <c r="J61" s="114"/>
      <c r="K61" s="114">
        <v>1812</v>
      </c>
      <c r="L61" s="114"/>
      <c r="M61" s="114"/>
      <c r="N61" s="114"/>
      <c r="O61" s="114"/>
      <c r="P61" s="114"/>
      <c r="Q61" s="114"/>
      <c r="R61" s="114"/>
      <c r="S61" s="114"/>
      <c r="T61" s="114"/>
      <c r="U61" s="114">
        <v>1046301</v>
      </c>
      <c r="V61" s="114">
        <v>1214649</v>
      </c>
      <c r="W61" s="114">
        <v>2367885</v>
      </c>
      <c r="X61" s="114"/>
      <c r="Y61" s="114">
        <v>2097112</v>
      </c>
      <c r="Z61" s="114"/>
      <c r="AA61" s="114">
        <v>45556</v>
      </c>
      <c r="AB61" s="114"/>
      <c r="AC61" s="114"/>
      <c r="AD61" s="114"/>
      <c r="AE61" s="114"/>
      <c r="AF61" s="114"/>
      <c r="AG61" s="114">
        <v>33</v>
      </c>
      <c r="AH61" s="114"/>
      <c r="AI61" s="114"/>
      <c r="AJ61" s="114"/>
      <c r="AK61" s="114"/>
      <c r="AL61" s="114"/>
      <c r="AM61" s="114"/>
      <c r="AN61" s="114"/>
      <c r="AO61" s="114"/>
      <c r="AP61" s="114">
        <v>2816872</v>
      </c>
      <c r="AQ61" s="114"/>
      <c r="AR61" s="114"/>
      <c r="AS61" s="114"/>
      <c r="AT61" s="114"/>
      <c r="AU61" s="114"/>
      <c r="AV61" s="114"/>
      <c r="AW61" s="114"/>
      <c r="AX61" s="114"/>
      <c r="AY61" s="114">
        <v>308290</v>
      </c>
      <c r="AZ61" s="114"/>
      <c r="BA61" s="114">
        <v>156126</v>
      </c>
      <c r="BB61" s="114">
        <v>91362</v>
      </c>
      <c r="BC61" s="114">
        <v>748263</v>
      </c>
      <c r="BD61" s="114"/>
      <c r="BE61" s="114">
        <v>10912957</v>
      </c>
    </row>
    <row r="62" spans="1:57" x14ac:dyDescent="0.15">
      <c r="A62" s="113">
        <v>2016</v>
      </c>
      <c r="B62" s="114">
        <v>28241</v>
      </c>
      <c r="C62" s="114">
        <v>60</v>
      </c>
      <c r="D62" s="114"/>
      <c r="E62" s="114"/>
      <c r="F62" s="114"/>
      <c r="G62" s="114"/>
      <c r="H62" s="114"/>
      <c r="I62" s="114"/>
      <c r="J62" s="114">
        <v>5890</v>
      </c>
      <c r="K62" s="114">
        <v>12244</v>
      </c>
      <c r="L62" s="114"/>
      <c r="M62" s="114"/>
      <c r="N62" s="114"/>
      <c r="O62" s="114"/>
      <c r="P62" s="114"/>
      <c r="Q62" s="114"/>
      <c r="R62" s="114"/>
      <c r="S62" s="114"/>
      <c r="T62" s="114"/>
      <c r="U62" s="114">
        <v>1098556</v>
      </c>
      <c r="V62" s="114">
        <v>1239814</v>
      </c>
      <c r="W62" s="114">
        <v>1655566</v>
      </c>
      <c r="X62" s="114"/>
      <c r="Y62" s="114">
        <v>1812718</v>
      </c>
      <c r="Z62" s="114"/>
      <c r="AA62" s="114">
        <v>115962</v>
      </c>
      <c r="AB62" s="114"/>
      <c r="AC62" s="114"/>
      <c r="AD62" s="114"/>
      <c r="AE62" s="114"/>
      <c r="AF62" s="114"/>
      <c r="AG62" s="114">
        <v>18</v>
      </c>
      <c r="AH62" s="114"/>
      <c r="AI62" s="114"/>
      <c r="AJ62" s="114"/>
      <c r="AK62" s="114"/>
      <c r="AL62" s="114"/>
      <c r="AM62" s="114"/>
      <c r="AN62" s="114"/>
      <c r="AO62" s="114"/>
      <c r="AP62" s="114">
        <v>3872048</v>
      </c>
      <c r="AQ62" s="114"/>
      <c r="AR62" s="114"/>
      <c r="AS62" s="114"/>
      <c r="AT62" s="114"/>
      <c r="AU62" s="114"/>
      <c r="AV62" s="114"/>
      <c r="AW62" s="114"/>
      <c r="AX62" s="114"/>
      <c r="AY62" s="114">
        <v>160174</v>
      </c>
      <c r="AZ62" s="114"/>
      <c r="BA62" s="114"/>
      <c r="BB62" s="114"/>
      <c r="BC62" s="114">
        <v>564163</v>
      </c>
      <c r="BD62" s="114"/>
      <c r="BE62" s="114">
        <v>10565454</v>
      </c>
    </row>
    <row r="63" spans="1:57" x14ac:dyDescent="0.15">
      <c r="A63" s="113">
        <v>2017</v>
      </c>
      <c r="B63" s="114">
        <v>33050</v>
      </c>
      <c r="C63" s="114">
        <v>42</v>
      </c>
      <c r="D63" s="114"/>
      <c r="E63" s="114"/>
      <c r="F63" s="114"/>
      <c r="G63" s="114"/>
      <c r="H63" s="114"/>
      <c r="I63" s="114"/>
      <c r="J63" s="114">
        <v>3969</v>
      </c>
      <c r="K63" s="114">
        <v>2209</v>
      </c>
      <c r="L63" s="114"/>
      <c r="M63" s="114"/>
      <c r="N63" s="114"/>
      <c r="O63" s="114"/>
      <c r="P63" s="114"/>
      <c r="Q63" s="114"/>
      <c r="R63" s="114"/>
      <c r="S63" s="114"/>
      <c r="T63" s="114">
        <v>25160</v>
      </c>
      <c r="U63" s="114">
        <v>580748</v>
      </c>
      <c r="V63" s="114">
        <v>998736</v>
      </c>
      <c r="W63" s="114">
        <v>1335334</v>
      </c>
      <c r="X63" s="114"/>
      <c r="Y63" s="114">
        <v>1107848</v>
      </c>
      <c r="Z63" s="114"/>
      <c r="AA63" s="114"/>
      <c r="AB63" s="114"/>
      <c r="AC63" s="114"/>
      <c r="AD63" s="114"/>
      <c r="AE63" s="114"/>
      <c r="AF63" s="114"/>
      <c r="AG63" s="114">
        <v>24</v>
      </c>
      <c r="AH63" s="114"/>
      <c r="AI63" s="114"/>
      <c r="AJ63" s="114"/>
      <c r="AK63" s="114"/>
      <c r="AL63" s="114"/>
      <c r="AM63" s="114"/>
      <c r="AN63" s="114"/>
      <c r="AO63" s="114"/>
      <c r="AP63" s="114">
        <v>6108088</v>
      </c>
      <c r="AQ63" s="114"/>
      <c r="AR63" s="114"/>
      <c r="AS63" s="114"/>
      <c r="AT63" s="114"/>
      <c r="AU63" s="114"/>
      <c r="AV63" s="114"/>
      <c r="AW63" s="114"/>
      <c r="AX63" s="114"/>
      <c r="AY63" s="114">
        <v>45831</v>
      </c>
      <c r="AZ63" s="114"/>
      <c r="BA63" s="114"/>
      <c r="BB63" s="114"/>
      <c r="BC63" s="114">
        <v>512891</v>
      </c>
      <c r="BD63" s="114"/>
      <c r="BE63" s="114">
        <v>10753930</v>
      </c>
    </row>
    <row r="64" spans="1:57" ht="14.1" customHeight="1" x14ac:dyDescent="0.15">
      <c r="A64" s="113">
        <v>2018</v>
      </c>
      <c r="B64" s="114">
        <v>37003</v>
      </c>
      <c r="C64" s="114">
        <v>59</v>
      </c>
      <c r="D64" s="114"/>
      <c r="E64" s="114"/>
      <c r="F64" s="114"/>
      <c r="G64" s="114"/>
      <c r="H64" s="114"/>
      <c r="I64" s="114"/>
      <c r="J64" s="114">
        <v>5826</v>
      </c>
      <c r="K64" s="114">
        <v>4839</v>
      </c>
      <c r="L64" s="114"/>
      <c r="M64" s="114"/>
      <c r="N64" s="114"/>
      <c r="O64" s="114"/>
      <c r="P64" s="114"/>
      <c r="Q64" s="114"/>
      <c r="R64" s="114"/>
      <c r="S64" s="114"/>
      <c r="T64" s="114">
        <v>93541</v>
      </c>
      <c r="U64" s="114">
        <v>677079</v>
      </c>
      <c r="V64" s="114">
        <v>395295</v>
      </c>
      <c r="W64" s="114">
        <v>589379</v>
      </c>
      <c r="X64" s="114"/>
      <c r="Y64" s="114">
        <v>926748</v>
      </c>
      <c r="Z64" s="114"/>
      <c r="AA64" s="114"/>
      <c r="AB64" s="114"/>
      <c r="AC64" s="114"/>
      <c r="AD64" s="114"/>
      <c r="AE64" s="114"/>
      <c r="AF64" s="114"/>
      <c r="AG64" s="114">
        <v>16</v>
      </c>
      <c r="AH64" s="114"/>
      <c r="AI64" s="114"/>
      <c r="AJ64" s="114"/>
      <c r="AK64" s="114"/>
      <c r="AL64" s="114"/>
      <c r="AM64" s="114"/>
      <c r="AN64" s="114"/>
      <c r="AO64" s="114"/>
      <c r="AP64" s="114">
        <v>7273943</v>
      </c>
      <c r="AQ64" s="114"/>
      <c r="AR64" s="114"/>
      <c r="AS64" s="114"/>
      <c r="AT64" s="114"/>
      <c r="AU64" s="114"/>
      <c r="AV64" s="114"/>
      <c r="AW64" s="114"/>
      <c r="AX64" s="114"/>
      <c r="AY64" s="114">
        <v>46484</v>
      </c>
      <c r="AZ64" s="114"/>
      <c r="BA64" s="114"/>
      <c r="BB64" s="114"/>
      <c r="BC64" s="114">
        <v>581613</v>
      </c>
      <c r="BD64" s="114"/>
      <c r="BE64" s="114">
        <v>10631825</v>
      </c>
    </row>
    <row r="65" spans="1:58" s="116" customFormat="1" x14ac:dyDescent="0.15">
      <c r="A65" s="115" t="s">
        <v>225</v>
      </c>
      <c r="B65" s="114">
        <v>28757</v>
      </c>
      <c r="C65" s="114">
        <v>38</v>
      </c>
      <c r="D65" s="110"/>
      <c r="E65" s="110"/>
      <c r="F65" s="110"/>
      <c r="G65" s="114">
        <v>1993</v>
      </c>
      <c r="H65" s="110"/>
      <c r="I65" s="110"/>
      <c r="J65" s="110"/>
      <c r="K65" s="114"/>
      <c r="L65" s="110"/>
      <c r="M65" s="110"/>
      <c r="N65" s="110"/>
      <c r="O65" s="110"/>
      <c r="P65" s="114">
        <v>23523</v>
      </c>
      <c r="Q65" s="110"/>
      <c r="R65" s="110"/>
      <c r="S65" s="110"/>
      <c r="T65" s="114">
        <v>72425</v>
      </c>
      <c r="U65" s="114">
        <v>200454</v>
      </c>
      <c r="V65" s="114">
        <v>262612</v>
      </c>
      <c r="W65" s="114">
        <v>268853</v>
      </c>
      <c r="X65" s="110"/>
      <c r="Y65" s="114">
        <v>763608</v>
      </c>
      <c r="Z65" s="110"/>
      <c r="AA65" s="110"/>
      <c r="AB65" s="110"/>
      <c r="AC65" s="110"/>
      <c r="AD65" s="110"/>
      <c r="AE65" s="114"/>
      <c r="AF65" s="110"/>
      <c r="AG65" s="114">
        <v>30</v>
      </c>
      <c r="AH65" s="114"/>
      <c r="AI65" s="110"/>
      <c r="AJ65" s="110"/>
      <c r="AK65" s="110"/>
      <c r="AL65" s="110"/>
      <c r="AM65" s="110"/>
      <c r="AN65" s="110"/>
      <c r="AO65" s="114">
        <v>461401</v>
      </c>
      <c r="AP65" s="114">
        <v>7579105</v>
      </c>
      <c r="AQ65" s="110"/>
      <c r="AR65" s="110"/>
      <c r="AS65" s="110"/>
      <c r="AT65" s="110"/>
      <c r="AU65" s="110"/>
      <c r="AV65" s="110"/>
      <c r="AW65" s="110"/>
      <c r="AX65" s="110"/>
      <c r="AY65" s="110"/>
      <c r="AZ65" s="110"/>
      <c r="BA65" s="110"/>
      <c r="BB65" s="110"/>
      <c r="BC65" s="114">
        <v>780992</v>
      </c>
      <c r="BD65" s="110"/>
      <c r="BE65" s="114">
        <v>10443791</v>
      </c>
      <c r="BF65" s="110"/>
    </row>
    <row r="66" spans="1:58" x14ac:dyDescent="0.15">
      <c r="A66" s="115" t="s">
        <v>240</v>
      </c>
      <c r="B66" s="114">
        <v>24665</v>
      </c>
      <c r="C66" s="114">
        <v>40</v>
      </c>
      <c r="D66" s="114">
        <v>0</v>
      </c>
      <c r="E66" s="114"/>
      <c r="F66" s="114"/>
      <c r="G66" s="114"/>
      <c r="H66" s="114"/>
      <c r="I66" s="114"/>
      <c r="J66" s="114"/>
      <c r="K66" s="114">
        <v>310</v>
      </c>
      <c r="L66" s="114"/>
      <c r="M66" s="114"/>
      <c r="N66" s="114"/>
      <c r="O66" s="114"/>
      <c r="P66" s="114">
        <v>45908</v>
      </c>
      <c r="Q66" s="114"/>
      <c r="R66" s="114"/>
      <c r="S66" s="114"/>
      <c r="T66" s="114"/>
      <c r="U66" s="114">
        <v>193525</v>
      </c>
      <c r="V66" s="114">
        <v>557496</v>
      </c>
      <c r="W66" s="114">
        <v>222355</v>
      </c>
      <c r="X66" s="114"/>
      <c r="Y66" s="114">
        <v>292195</v>
      </c>
      <c r="Z66" s="114"/>
      <c r="AA66" s="114"/>
      <c r="AB66" s="114"/>
      <c r="AC66" s="114"/>
      <c r="AD66" s="114"/>
      <c r="AE66" s="114"/>
      <c r="AF66" s="114"/>
      <c r="AG66" s="114">
        <v>20</v>
      </c>
      <c r="AH66" s="114">
        <v>0</v>
      </c>
      <c r="AI66" s="114"/>
      <c r="AJ66" s="114"/>
      <c r="AK66" s="114"/>
      <c r="AL66" s="114"/>
      <c r="AM66" s="114"/>
      <c r="AN66" s="114"/>
      <c r="AO66" s="114">
        <v>978809</v>
      </c>
      <c r="AP66" s="114">
        <v>6772080</v>
      </c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14">
        <v>1015401</v>
      </c>
      <c r="BD66" s="114"/>
      <c r="BE66" s="114">
        <v>10102804</v>
      </c>
      <c r="BF66" s="114"/>
    </row>
    <row r="67" spans="1:58" x14ac:dyDescent="0.15">
      <c r="A67" s="115" t="s">
        <v>242</v>
      </c>
      <c r="B67" s="114">
        <v>25655</v>
      </c>
      <c r="C67" s="114">
        <v>162</v>
      </c>
      <c r="D67" s="114"/>
      <c r="E67" s="114"/>
      <c r="F67" s="114"/>
      <c r="G67" s="114"/>
      <c r="H67" s="114"/>
      <c r="I67" s="114"/>
      <c r="J67" s="114"/>
      <c r="K67" s="114">
        <v>306</v>
      </c>
      <c r="L67" s="114"/>
      <c r="M67" s="114"/>
      <c r="N67" s="114"/>
      <c r="O67" s="114"/>
      <c r="P67" s="114">
        <v>138074</v>
      </c>
      <c r="Q67" s="114"/>
      <c r="R67" s="114"/>
      <c r="S67" s="114"/>
      <c r="T67" s="114">
        <v>46545</v>
      </c>
      <c r="U67" s="114"/>
      <c r="V67" s="114">
        <v>487820</v>
      </c>
      <c r="W67" s="114">
        <v>202810</v>
      </c>
      <c r="X67" s="114"/>
      <c r="Y67" s="114">
        <v>260391</v>
      </c>
      <c r="Z67" s="114"/>
      <c r="AA67" s="114"/>
      <c r="AB67" s="114"/>
      <c r="AC67" s="114"/>
      <c r="AD67" s="114"/>
      <c r="AE67" s="114"/>
      <c r="AF67" s="114"/>
      <c r="AG67" s="114">
        <v>27</v>
      </c>
      <c r="AH67" s="114"/>
      <c r="AI67" s="114"/>
      <c r="AJ67" s="114"/>
      <c r="AK67" s="114"/>
      <c r="AL67" s="114"/>
      <c r="AM67" s="114"/>
      <c r="AN67" s="114"/>
      <c r="AO67" s="114">
        <v>1280787</v>
      </c>
      <c r="AP67" s="114">
        <v>6705026</v>
      </c>
      <c r="AQ67" s="114"/>
      <c r="AR67" s="114"/>
      <c r="AS67" s="114"/>
      <c r="AT67" s="114"/>
      <c r="AU67" s="114"/>
      <c r="AV67" s="114"/>
      <c r="AW67" s="114"/>
      <c r="AX67" s="114"/>
      <c r="AY67" s="114"/>
      <c r="AZ67" s="114"/>
      <c r="BA67" s="114"/>
      <c r="BB67" s="114"/>
      <c r="BC67" s="114">
        <v>927504</v>
      </c>
      <c r="BD67" s="114"/>
      <c r="BE67" s="114">
        <f>SUM(B67:BD67)</f>
        <v>10075107</v>
      </c>
    </row>
    <row r="68" spans="1:58" x14ac:dyDescent="0.15">
      <c r="A68" s="115" t="s">
        <v>292</v>
      </c>
      <c r="B68" s="114">
        <v>19408</v>
      </c>
      <c r="C68" s="114">
        <v>50</v>
      </c>
      <c r="G68" s="114">
        <v>1</v>
      </c>
      <c r="K68" s="114">
        <v>685</v>
      </c>
      <c r="P68" s="114">
        <v>93236</v>
      </c>
      <c r="U68" s="114">
        <v>161245</v>
      </c>
      <c r="V68" s="114">
        <v>344183</v>
      </c>
      <c r="W68" s="114">
        <v>227324</v>
      </c>
      <c r="Y68" s="114">
        <v>112776</v>
      </c>
      <c r="AE68" s="114">
        <v>0</v>
      </c>
      <c r="AG68" s="114">
        <v>10</v>
      </c>
      <c r="AH68" s="114">
        <v>0</v>
      </c>
      <c r="AO68" s="114">
        <v>1643576</v>
      </c>
      <c r="AP68" s="114">
        <v>6809409</v>
      </c>
      <c r="BC68" s="114">
        <v>1135323</v>
      </c>
      <c r="BE68" s="114">
        <f>SUM(B68:BD68)</f>
        <v>10547226</v>
      </c>
    </row>
    <row r="70" spans="1:58" x14ac:dyDescent="0.15">
      <c r="A70" s="110" t="s">
        <v>63</v>
      </c>
    </row>
    <row r="71" spans="1:58" x14ac:dyDescent="0.15">
      <c r="A71" s="117" t="s">
        <v>64</v>
      </c>
    </row>
    <row r="72" spans="1:58" x14ac:dyDescent="0.15">
      <c r="A72" s="117" t="s">
        <v>65</v>
      </c>
    </row>
    <row r="73" spans="1:58" x14ac:dyDescent="0.15">
      <c r="A73" s="117" t="s">
        <v>66</v>
      </c>
    </row>
    <row r="74" spans="1:58" x14ac:dyDescent="0.15">
      <c r="A74" s="117" t="s">
        <v>67</v>
      </c>
    </row>
    <row r="75" spans="1:58" x14ac:dyDescent="0.15">
      <c r="A75" s="117" t="s">
        <v>68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80"/>
  <sheetViews>
    <sheetView zoomScaleNormal="100" workbookViewId="0">
      <pane xSplit="1" ySplit="6" topLeftCell="B53" activePane="bottomRight" state="frozen"/>
      <selection activeCell="C52" sqref="C52"/>
      <selection pane="topRight" activeCell="C52" sqref="C52"/>
      <selection pane="bottomLeft" activeCell="C52" sqref="C52"/>
      <selection pane="bottomRight"/>
    </sheetView>
  </sheetViews>
  <sheetFormatPr defaultColWidth="9" defaultRowHeight="14.25" x14ac:dyDescent="0.15"/>
  <cols>
    <col min="1" max="1" width="35.625" style="87" customWidth="1"/>
    <col min="2" max="2" width="11.5" style="87" customWidth="1"/>
    <col min="3" max="3" width="10.5" style="87" bestFit="1" customWidth="1"/>
    <col min="4" max="4" width="9" style="87"/>
    <col min="5" max="5" width="12.125" style="87" bestFit="1" customWidth="1"/>
    <col min="6" max="6" width="9" style="87"/>
    <col min="7" max="7" width="12.625" style="87" customWidth="1"/>
    <col min="8" max="8" width="11.5" style="87" customWidth="1"/>
    <col min="9" max="30" width="12.875" style="87" customWidth="1"/>
    <col min="31" max="31" width="12.125" style="87" bestFit="1" customWidth="1"/>
    <col min="32" max="32" width="9" style="87"/>
    <col min="33" max="33" width="10.5" style="87" bestFit="1" customWidth="1"/>
    <col min="34" max="34" width="9" style="87"/>
    <col min="35" max="35" width="12.125" style="87" bestFit="1" customWidth="1"/>
    <col min="36" max="16384" width="9" style="87"/>
  </cols>
  <sheetData>
    <row r="1" spans="1:29" ht="15.75" x14ac:dyDescent="0.15">
      <c r="A1" s="86" t="s">
        <v>293</v>
      </c>
      <c r="F1" s="5"/>
    </row>
    <row r="3" spans="1:29" ht="15.75" x14ac:dyDescent="0.15">
      <c r="A3" s="87" t="s">
        <v>294</v>
      </c>
      <c r="B3" s="88"/>
    </row>
    <row r="4" spans="1:29" ht="15.75" x14ac:dyDescent="0.15">
      <c r="A4" s="87" t="s">
        <v>295</v>
      </c>
      <c r="B4" s="4" t="s">
        <v>241</v>
      </c>
    </row>
    <row r="5" spans="1:29" ht="15.75" x14ac:dyDescent="0.15">
      <c r="A5" s="87" t="s">
        <v>296</v>
      </c>
      <c r="B5" s="87" t="s">
        <v>297</v>
      </c>
    </row>
    <row r="6" spans="1:29" s="89" customFormat="1" ht="42.75" x14ac:dyDescent="0.15">
      <c r="B6" s="89" t="s">
        <v>1</v>
      </c>
      <c r="C6" s="89" t="s">
        <v>69</v>
      </c>
      <c r="D6" s="89" t="s">
        <v>70</v>
      </c>
      <c r="E6" s="89" t="s">
        <v>71</v>
      </c>
      <c r="F6" s="89" t="s">
        <v>72</v>
      </c>
      <c r="G6" s="89" t="s">
        <v>73</v>
      </c>
      <c r="H6" s="89" t="s">
        <v>74</v>
      </c>
      <c r="I6" s="89" t="s">
        <v>75</v>
      </c>
      <c r="J6" s="89" t="s">
        <v>76</v>
      </c>
      <c r="K6" s="89" t="s">
        <v>77</v>
      </c>
      <c r="L6" s="89" t="s">
        <v>78</v>
      </c>
      <c r="M6" s="89" t="s">
        <v>79</v>
      </c>
      <c r="N6" s="89" t="s">
        <v>80</v>
      </c>
      <c r="O6" s="89" t="s">
        <v>81</v>
      </c>
      <c r="P6" s="89" t="s">
        <v>82</v>
      </c>
      <c r="Q6" s="89" t="s">
        <v>83</v>
      </c>
      <c r="R6" s="89" t="s">
        <v>84</v>
      </c>
      <c r="S6" s="89" t="s">
        <v>85</v>
      </c>
      <c r="T6" s="89" t="s">
        <v>86</v>
      </c>
      <c r="U6" s="89" t="s">
        <v>87</v>
      </c>
      <c r="V6" s="89" t="s">
        <v>88</v>
      </c>
      <c r="W6" s="89" t="s">
        <v>80</v>
      </c>
      <c r="X6" s="89" t="s">
        <v>89</v>
      </c>
      <c r="Y6" s="89" t="s">
        <v>3</v>
      </c>
      <c r="Z6" s="89" t="s">
        <v>69</v>
      </c>
      <c r="AA6" s="89" t="s">
        <v>70</v>
      </c>
      <c r="AB6" s="89" t="s">
        <v>71</v>
      </c>
      <c r="AC6" s="89" t="s">
        <v>72</v>
      </c>
    </row>
    <row r="7" spans="1:29" s="89" customFormat="1" hidden="1" x14ac:dyDescent="0.15"/>
    <row r="8" spans="1:29" s="89" customFormat="1" hidden="1" x14ac:dyDescent="0.15"/>
    <row r="9" spans="1:29" s="89" customFormat="1" hidden="1" x14ac:dyDescent="0.15"/>
    <row r="10" spans="1:29" s="89" customFormat="1" hidden="1" x14ac:dyDescent="0.15"/>
    <row r="11" spans="1:29" x14ac:dyDescent="0.15">
      <c r="A11" s="90">
        <v>1964</v>
      </c>
      <c r="B11" s="91">
        <v>63</v>
      </c>
      <c r="C11" s="91">
        <v>11</v>
      </c>
      <c r="D11" s="91">
        <v>2</v>
      </c>
      <c r="E11" s="91">
        <v>34</v>
      </c>
      <c r="F11" s="91">
        <v>16</v>
      </c>
      <c r="G11" s="91">
        <v>2626</v>
      </c>
      <c r="H11" s="91"/>
      <c r="I11" s="91">
        <v>1448</v>
      </c>
      <c r="J11" s="91">
        <v>14</v>
      </c>
      <c r="K11" s="91">
        <v>577</v>
      </c>
      <c r="L11" s="91">
        <v>391</v>
      </c>
      <c r="M11" s="91"/>
      <c r="N11" s="91">
        <v>193</v>
      </c>
      <c r="O11" s="91">
        <v>2</v>
      </c>
      <c r="P11" s="91">
        <v>2613</v>
      </c>
      <c r="Q11" s="91">
        <v>2208</v>
      </c>
      <c r="R11" s="91">
        <v>0</v>
      </c>
      <c r="S11" s="91"/>
      <c r="T11" s="91">
        <v>103</v>
      </c>
      <c r="U11" s="91">
        <v>81</v>
      </c>
      <c r="V11" s="91">
        <v>10</v>
      </c>
      <c r="W11" s="91">
        <v>193</v>
      </c>
      <c r="X11" s="91">
        <v>6</v>
      </c>
      <c r="Y11" s="91">
        <v>76</v>
      </c>
      <c r="Z11" s="91">
        <v>12</v>
      </c>
      <c r="AA11" s="91">
        <v>4</v>
      </c>
      <c r="AB11" s="91">
        <v>45</v>
      </c>
      <c r="AC11" s="91">
        <v>16</v>
      </c>
    </row>
    <row r="12" spans="1:29" x14ac:dyDescent="0.15">
      <c r="A12" s="90">
        <v>1965</v>
      </c>
      <c r="B12" s="91">
        <v>76</v>
      </c>
      <c r="C12" s="91">
        <v>12</v>
      </c>
      <c r="D12" s="91">
        <v>4</v>
      </c>
      <c r="E12" s="91">
        <v>45</v>
      </c>
      <c r="F12" s="91">
        <v>16</v>
      </c>
      <c r="G12" s="91">
        <v>3452</v>
      </c>
      <c r="H12" s="91"/>
      <c r="I12" s="91">
        <v>1723</v>
      </c>
      <c r="J12" s="91">
        <v>14</v>
      </c>
      <c r="K12" s="91">
        <v>986</v>
      </c>
      <c r="L12" s="91">
        <v>500</v>
      </c>
      <c r="M12" s="91"/>
      <c r="N12" s="91">
        <v>229</v>
      </c>
      <c r="O12" s="91">
        <v>0</v>
      </c>
      <c r="P12" s="91">
        <v>3404</v>
      </c>
      <c r="Q12" s="91">
        <v>2853</v>
      </c>
      <c r="R12" s="91">
        <v>1</v>
      </c>
      <c r="S12" s="91"/>
      <c r="T12" s="91">
        <v>112</v>
      </c>
      <c r="U12" s="91">
        <v>191</v>
      </c>
      <c r="V12" s="91">
        <v>7</v>
      </c>
      <c r="W12" s="91">
        <v>229</v>
      </c>
      <c r="X12" s="91">
        <v>10</v>
      </c>
      <c r="Y12" s="91">
        <v>124</v>
      </c>
      <c r="Z12" s="91">
        <v>46</v>
      </c>
      <c r="AA12" s="91">
        <v>9</v>
      </c>
      <c r="AB12" s="91">
        <v>45</v>
      </c>
      <c r="AC12" s="91">
        <v>23</v>
      </c>
    </row>
    <row r="13" spans="1:29" x14ac:dyDescent="0.15">
      <c r="A13" s="90">
        <v>1966</v>
      </c>
      <c r="B13" s="91">
        <v>127</v>
      </c>
      <c r="C13" s="91">
        <v>46</v>
      </c>
      <c r="D13" s="91">
        <v>9</v>
      </c>
      <c r="E13" s="91">
        <v>45</v>
      </c>
      <c r="F13" s="91">
        <v>27</v>
      </c>
      <c r="G13" s="91">
        <v>4351</v>
      </c>
      <c r="H13" s="91"/>
      <c r="I13" s="91">
        <v>1921</v>
      </c>
      <c r="J13" s="91">
        <v>11</v>
      </c>
      <c r="K13" s="91">
        <v>1365</v>
      </c>
      <c r="L13" s="91">
        <v>811</v>
      </c>
      <c r="M13" s="91"/>
      <c r="N13" s="91">
        <v>241</v>
      </c>
      <c r="O13" s="91">
        <v>0</v>
      </c>
      <c r="P13" s="91">
        <v>4287</v>
      </c>
      <c r="Q13" s="91">
        <v>3662</v>
      </c>
      <c r="R13" s="91">
        <v>7</v>
      </c>
      <c r="S13" s="91"/>
      <c r="T13" s="91">
        <v>104</v>
      </c>
      <c r="U13" s="91">
        <v>241</v>
      </c>
      <c r="V13" s="91">
        <v>16</v>
      </c>
      <c r="W13" s="91">
        <v>241</v>
      </c>
      <c r="X13" s="91">
        <v>16</v>
      </c>
      <c r="Y13" s="91">
        <v>191</v>
      </c>
      <c r="Z13" s="91">
        <v>39</v>
      </c>
      <c r="AA13" s="91">
        <v>11</v>
      </c>
      <c r="AB13" s="91">
        <v>100</v>
      </c>
      <c r="AC13" s="91">
        <v>41</v>
      </c>
    </row>
    <row r="14" spans="1:29" x14ac:dyDescent="0.15">
      <c r="A14" s="90">
        <v>1967</v>
      </c>
      <c r="B14" s="91">
        <v>191</v>
      </c>
      <c r="C14" s="91">
        <v>39</v>
      </c>
      <c r="D14" s="91">
        <v>11</v>
      </c>
      <c r="E14" s="91">
        <v>100</v>
      </c>
      <c r="F14" s="91">
        <v>41</v>
      </c>
      <c r="G14" s="91">
        <v>5338</v>
      </c>
      <c r="H14" s="91"/>
      <c r="I14" s="91">
        <v>2250</v>
      </c>
      <c r="J14" s="91">
        <v>12</v>
      </c>
      <c r="K14" s="91">
        <v>1572</v>
      </c>
      <c r="L14" s="91">
        <v>1220</v>
      </c>
      <c r="M14" s="91"/>
      <c r="N14" s="91">
        <v>282</v>
      </c>
      <c r="O14" s="91">
        <v>2</v>
      </c>
      <c r="P14" s="91">
        <v>5296</v>
      </c>
      <c r="Q14" s="91">
        <v>4561</v>
      </c>
      <c r="R14" s="91">
        <v>17</v>
      </c>
      <c r="S14" s="91"/>
      <c r="T14" s="91">
        <v>86</v>
      </c>
      <c r="U14" s="91">
        <v>292</v>
      </c>
      <c r="V14" s="91">
        <v>35</v>
      </c>
      <c r="W14" s="91">
        <v>282</v>
      </c>
      <c r="X14" s="91">
        <v>21</v>
      </c>
      <c r="Y14" s="91">
        <v>233</v>
      </c>
      <c r="Z14" s="91">
        <v>44</v>
      </c>
      <c r="AA14" s="91">
        <v>14</v>
      </c>
      <c r="AB14" s="91">
        <v>97</v>
      </c>
      <c r="AC14" s="91">
        <v>78</v>
      </c>
    </row>
    <row r="15" spans="1:29" x14ac:dyDescent="0.15">
      <c r="A15" s="90">
        <v>1968</v>
      </c>
      <c r="B15" s="91">
        <v>233</v>
      </c>
      <c r="C15" s="91">
        <v>44</v>
      </c>
      <c r="D15" s="91">
        <v>14</v>
      </c>
      <c r="E15" s="91">
        <v>97</v>
      </c>
      <c r="F15" s="91">
        <v>78</v>
      </c>
      <c r="G15" s="91">
        <v>6711</v>
      </c>
      <c r="H15" s="91"/>
      <c r="I15" s="91">
        <v>2554</v>
      </c>
      <c r="J15" s="91">
        <v>12</v>
      </c>
      <c r="K15" s="91">
        <v>2140</v>
      </c>
      <c r="L15" s="91">
        <v>1727</v>
      </c>
      <c r="M15" s="91">
        <v>0</v>
      </c>
      <c r="N15" s="91">
        <v>277</v>
      </c>
      <c r="O15" s="91">
        <v>1</v>
      </c>
      <c r="P15" s="91">
        <v>6589</v>
      </c>
      <c r="Q15" s="91">
        <v>5367</v>
      </c>
      <c r="R15" s="91">
        <v>25</v>
      </c>
      <c r="S15" s="91"/>
      <c r="T15" s="91">
        <v>247</v>
      </c>
      <c r="U15" s="91">
        <v>579</v>
      </c>
      <c r="V15" s="91">
        <v>72</v>
      </c>
      <c r="W15" s="91">
        <v>277</v>
      </c>
      <c r="X15" s="91">
        <v>21</v>
      </c>
      <c r="Y15" s="91">
        <v>355</v>
      </c>
      <c r="Z15" s="91">
        <v>75</v>
      </c>
      <c r="AA15" s="91">
        <v>26</v>
      </c>
      <c r="AB15" s="91">
        <v>124</v>
      </c>
      <c r="AC15" s="91">
        <v>129</v>
      </c>
    </row>
    <row r="16" spans="1:29" x14ac:dyDescent="0.15">
      <c r="A16" s="90">
        <v>1969</v>
      </c>
      <c r="B16" s="91">
        <v>388</v>
      </c>
      <c r="C16" s="91">
        <v>78</v>
      </c>
      <c r="D16" s="91">
        <v>26</v>
      </c>
      <c r="E16" s="91">
        <v>165</v>
      </c>
      <c r="F16" s="91">
        <v>122</v>
      </c>
      <c r="G16" s="91">
        <v>8139</v>
      </c>
      <c r="H16" s="91"/>
      <c r="I16" s="91">
        <v>2830</v>
      </c>
      <c r="J16" s="91">
        <v>11</v>
      </c>
      <c r="K16" s="91">
        <v>2825</v>
      </c>
      <c r="L16" s="91">
        <v>2171</v>
      </c>
      <c r="M16" s="91"/>
      <c r="N16" s="91">
        <v>297</v>
      </c>
      <c r="O16" s="91">
        <v>5</v>
      </c>
      <c r="P16" s="91">
        <v>8136</v>
      </c>
      <c r="Q16" s="91">
        <v>6633</v>
      </c>
      <c r="R16" s="91">
        <v>30</v>
      </c>
      <c r="S16" s="91"/>
      <c r="T16" s="91">
        <v>263</v>
      </c>
      <c r="U16" s="91">
        <v>819</v>
      </c>
      <c r="V16" s="91">
        <v>80</v>
      </c>
      <c r="W16" s="91">
        <v>297</v>
      </c>
      <c r="X16" s="91">
        <v>13</v>
      </c>
      <c r="Y16" s="91">
        <v>391</v>
      </c>
      <c r="Z16" s="91">
        <v>94</v>
      </c>
      <c r="AA16" s="91">
        <v>32</v>
      </c>
      <c r="AB16" s="91">
        <v>133</v>
      </c>
      <c r="AC16" s="91">
        <v>133</v>
      </c>
    </row>
    <row r="17" spans="1:29" x14ac:dyDescent="0.15">
      <c r="A17" s="90">
        <v>1970</v>
      </c>
      <c r="B17" s="91">
        <v>391</v>
      </c>
      <c r="C17" s="91">
        <v>95</v>
      </c>
      <c r="D17" s="91">
        <v>32</v>
      </c>
      <c r="E17" s="91">
        <v>131</v>
      </c>
      <c r="F17" s="91">
        <v>133</v>
      </c>
      <c r="G17" s="91">
        <v>9632</v>
      </c>
      <c r="H17" s="91"/>
      <c r="I17" s="91">
        <v>3432</v>
      </c>
      <c r="J17" s="91">
        <v>10</v>
      </c>
      <c r="K17" s="91">
        <v>3224</v>
      </c>
      <c r="L17" s="91">
        <v>2610</v>
      </c>
      <c r="M17" s="91"/>
      <c r="N17" s="91">
        <v>352</v>
      </c>
      <c r="O17" s="91">
        <v>3</v>
      </c>
      <c r="P17" s="91">
        <v>9413</v>
      </c>
      <c r="Q17" s="91">
        <v>7583</v>
      </c>
      <c r="R17" s="91">
        <v>38</v>
      </c>
      <c r="S17" s="91"/>
      <c r="T17" s="91">
        <v>380</v>
      </c>
      <c r="U17" s="91">
        <v>969</v>
      </c>
      <c r="V17" s="91">
        <v>71</v>
      </c>
      <c r="W17" s="91">
        <v>352</v>
      </c>
      <c r="X17" s="91">
        <v>20</v>
      </c>
      <c r="Y17" s="91">
        <v>610</v>
      </c>
      <c r="Z17" s="91">
        <v>148</v>
      </c>
      <c r="AA17" s="91">
        <v>42</v>
      </c>
      <c r="AB17" s="91">
        <v>206</v>
      </c>
      <c r="AC17" s="91">
        <v>213</v>
      </c>
    </row>
    <row r="18" spans="1:29" x14ac:dyDescent="0.15">
      <c r="A18" s="90">
        <v>1971</v>
      </c>
      <c r="B18" s="91">
        <v>610</v>
      </c>
      <c r="C18" s="91">
        <v>148</v>
      </c>
      <c r="D18" s="91">
        <v>42</v>
      </c>
      <c r="E18" s="91">
        <v>206</v>
      </c>
      <c r="F18" s="91">
        <v>213</v>
      </c>
      <c r="G18" s="91">
        <v>11300</v>
      </c>
      <c r="H18" s="91"/>
      <c r="I18" s="91">
        <v>3708</v>
      </c>
      <c r="J18" s="91">
        <v>11</v>
      </c>
      <c r="K18" s="91">
        <v>3996</v>
      </c>
      <c r="L18" s="91">
        <v>3292</v>
      </c>
      <c r="M18" s="91"/>
      <c r="N18" s="91">
        <v>290</v>
      </c>
      <c r="O18" s="91">
        <v>4</v>
      </c>
      <c r="P18" s="91">
        <v>11197</v>
      </c>
      <c r="Q18" s="91">
        <v>9097</v>
      </c>
      <c r="R18" s="91">
        <v>52</v>
      </c>
      <c r="S18" s="91"/>
      <c r="T18" s="91">
        <v>558</v>
      </c>
      <c r="U18" s="91">
        <v>1099</v>
      </c>
      <c r="V18" s="91">
        <v>82</v>
      </c>
      <c r="W18" s="91">
        <v>290</v>
      </c>
      <c r="X18" s="91">
        <v>19</v>
      </c>
      <c r="Y18" s="91">
        <v>713</v>
      </c>
      <c r="Z18" s="91">
        <v>154</v>
      </c>
      <c r="AA18" s="91">
        <v>55</v>
      </c>
      <c r="AB18" s="91">
        <v>295</v>
      </c>
      <c r="AC18" s="91">
        <v>209</v>
      </c>
    </row>
    <row r="19" spans="1:29" x14ac:dyDescent="0.15">
      <c r="A19" s="90">
        <v>1972</v>
      </c>
      <c r="B19" s="91">
        <v>734</v>
      </c>
      <c r="C19" s="91">
        <v>327</v>
      </c>
      <c r="D19" s="91">
        <v>61</v>
      </c>
      <c r="E19" s="91">
        <v>268</v>
      </c>
      <c r="F19" s="91">
        <v>77</v>
      </c>
      <c r="G19" s="91">
        <v>12918</v>
      </c>
      <c r="H19" s="91">
        <v>8289</v>
      </c>
      <c r="I19" s="91">
        <v>4046</v>
      </c>
      <c r="J19" s="91">
        <v>12</v>
      </c>
      <c r="K19" s="91">
        <v>4230</v>
      </c>
      <c r="L19" s="91">
        <v>4388</v>
      </c>
      <c r="M19" s="91"/>
      <c r="N19" s="91">
        <v>226</v>
      </c>
      <c r="O19" s="91">
        <v>13</v>
      </c>
      <c r="P19" s="91">
        <v>12887</v>
      </c>
      <c r="Q19" s="91">
        <v>10695</v>
      </c>
      <c r="R19" s="91">
        <v>30</v>
      </c>
      <c r="S19" s="91">
        <v>1915</v>
      </c>
      <c r="T19" s="91">
        <v>596</v>
      </c>
      <c r="U19" s="91">
        <v>1183</v>
      </c>
      <c r="V19" s="91">
        <v>138</v>
      </c>
      <c r="W19" s="91">
        <v>226</v>
      </c>
      <c r="X19" s="91">
        <v>20</v>
      </c>
      <c r="Y19" s="91">
        <v>769</v>
      </c>
      <c r="Z19" s="91">
        <v>359</v>
      </c>
      <c r="AA19" s="91">
        <v>52</v>
      </c>
      <c r="AB19" s="91">
        <v>275</v>
      </c>
      <c r="AC19" s="91">
        <v>83</v>
      </c>
    </row>
    <row r="20" spans="1:29" x14ac:dyDescent="0.15">
      <c r="A20" s="90">
        <v>1973</v>
      </c>
      <c r="B20" s="91">
        <v>769</v>
      </c>
      <c r="C20" s="91">
        <v>359</v>
      </c>
      <c r="D20" s="91">
        <v>52</v>
      </c>
      <c r="E20" s="91">
        <v>275</v>
      </c>
      <c r="F20" s="91">
        <v>83</v>
      </c>
      <c r="G20" s="91">
        <v>14273</v>
      </c>
      <c r="H20" s="91">
        <v>8777</v>
      </c>
      <c r="I20" s="91">
        <v>4533</v>
      </c>
      <c r="J20" s="91">
        <v>13</v>
      </c>
      <c r="K20" s="91">
        <v>4230</v>
      </c>
      <c r="L20" s="91">
        <v>5108</v>
      </c>
      <c r="M20" s="91"/>
      <c r="N20" s="91">
        <v>355</v>
      </c>
      <c r="O20" s="91">
        <v>33</v>
      </c>
      <c r="P20" s="91">
        <v>14174</v>
      </c>
      <c r="Q20" s="91">
        <v>11569</v>
      </c>
      <c r="R20" s="91">
        <v>50</v>
      </c>
      <c r="S20" s="91">
        <v>2163</v>
      </c>
      <c r="T20" s="91">
        <v>776</v>
      </c>
      <c r="U20" s="91">
        <v>1288</v>
      </c>
      <c r="V20" s="91">
        <v>99</v>
      </c>
      <c r="W20" s="91">
        <v>355</v>
      </c>
      <c r="X20" s="91">
        <v>37</v>
      </c>
      <c r="Y20" s="91">
        <v>868</v>
      </c>
      <c r="Z20" s="91">
        <v>439</v>
      </c>
      <c r="AA20" s="91">
        <v>56</v>
      </c>
      <c r="AB20" s="91">
        <v>260</v>
      </c>
      <c r="AC20" s="91">
        <v>113</v>
      </c>
    </row>
    <row r="21" spans="1:29" x14ac:dyDescent="0.15">
      <c r="A21" s="90">
        <v>1974</v>
      </c>
      <c r="B21" s="91">
        <v>868</v>
      </c>
      <c r="C21" s="91">
        <v>439</v>
      </c>
      <c r="D21" s="91">
        <v>56</v>
      </c>
      <c r="E21" s="91">
        <v>260</v>
      </c>
      <c r="F21" s="91">
        <v>113</v>
      </c>
      <c r="G21" s="91">
        <v>14311</v>
      </c>
      <c r="H21" s="91">
        <v>8326</v>
      </c>
      <c r="I21" s="91">
        <v>4352</v>
      </c>
      <c r="J21" s="91">
        <v>15</v>
      </c>
      <c r="K21" s="91">
        <v>3959</v>
      </c>
      <c r="L21" s="91">
        <v>5732</v>
      </c>
      <c r="M21" s="91"/>
      <c r="N21" s="91">
        <v>225</v>
      </c>
      <c r="O21" s="91">
        <v>28</v>
      </c>
      <c r="P21" s="91">
        <v>14171</v>
      </c>
      <c r="Q21" s="91">
        <v>11603</v>
      </c>
      <c r="R21" s="91">
        <v>14</v>
      </c>
      <c r="S21" s="91">
        <v>2204</v>
      </c>
      <c r="T21" s="91">
        <v>873</v>
      </c>
      <c r="U21" s="91">
        <v>1273</v>
      </c>
      <c r="V21" s="91">
        <v>58</v>
      </c>
      <c r="W21" s="91">
        <v>225</v>
      </c>
      <c r="X21" s="91">
        <v>28</v>
      </c>
      <c r="Y21" s="91">
        <v>1045</v>
      </c>
      <c r="Z21" s="91">
        <v>279</v>
      </c>
      <c r="AA21" s="91">
        <v>62</v>
      </c>
      <c r="AB21" s="91">
        <v>545</v>
      </c>
      <c r="AC21" s="91">
        <v>159</v>
      </c>
    </row>
    <row r="22" spans="1:29" x14ac:dyDescent="0.15">
      <c r="A22" s="90">
        <v>1975</v>
      </c>
      <c r="B22" s="91">
        <v>1045</v>
      </c>
      <c r="C22" s="91">
        <v>279</v>
      </c>
      <c r="D22" s="91">
        <v>62</v>
      </c>
      <c r="E22" s="91">
        <v>545</v>
      </c>
      <c r="F22" s="91">
        <v>159</v>
      </c>
      <c r="G22" s="91">
        <v>14061</v>
      </c>
      <c r="H22" s="91">
        <v>8140</v>
      </c>
      <c r="I22" s="91">
        <v>4430</v>
      </c>
      <c r="J22" s="91">
        <v>22</v>
      </c>
      <c r="K22" s="91">
        <v>3688</v>
      </c>
      <c r="L22" s="91">
        <v>5859</v>
      </c>
      <c r="M22" s="91"/>
      <c r="N22" s="91">
        <v>39</v>
      </c>
      <c r="O22" s="91">
        <v>22</v>
      </c>
      <c r="P22" s="91">
        <v>14087</v>
      </c>
      <c r="Q22" s="91">
        <v>11975</v>
      </c>
      <c r="R22" s="91">
        <v>9</v>
      </c>
      <c r="S22" s="91">
        <v>1992</v>
      </c>
      <c r="T22" s="91">
        <v>848</v>
      </c>
      <c r="U22" s="91">
        <v>1145</v>
      </c>
      <c r="V22" s="91"/>
      <c r="W22" s="91">
        <v>39</v>
      </c>
      <c r="X22" s="91">
        <v>22</v>
      </c>
      <c r="Y22" s="91">
        <v>1019</v>
      </c>
      <c r="Z22" s="91">
        <v>270</v>
      </c>
      <c r="AA22" s="91">
        <v>60</v>
      </c>
      <c r="AB22" s="91">
        <v>539</v>
      </c>
      <c r="AC22" s="91">
        <v>150</v>
      </c>
    </row>
    <row r="23" spans="1:29" x14ac:dyDescent="0.15">
      <c r="A23" s="90">
        <v>1976</v>
      </c>
      <c r="B23" s="91">
        <v>1020</v>
      </c>
      <c r="C23" s="91">
        <v>270</v>
      </c>
      <c r="D23" s="91">
        <v>60</v>
      </c>
      <c r="E23" s="91">
        <v>539</v>
      </c>
      <c r="F23" s="91">
        <v>150</v>
      </c>
      <c r="G23" s="91">
        <v>15209</v>
      </c>
      <c r="H23" s="91">
        <v>8417</v>
      </c>
      <c r="I23" s="91">
        <v>4330</v>
      </c>
      <c r="J23" s="91">
        <v>25</v>
      </c>
      <c r="K23" s="91">
        <v>4062</v>
      </c>
      <c r="L23" s="91">
        <v>6620</v>
      </c>
      <c r="M23" s="91"/>
      <c r="N23" s="91">
        <v>116</v>
      </c>
      <c r="O23" s="91">
        <v>56</v>
      </c>
      <c r="P23" s="91">
        <v>15230</v>
      </c>
      <c r="Q23" s="91">
        <v>12832</v>
      </c>
      <c r="R23" s="91">
        <v>4</v>
      </c>
      <c r="S23" s="91">
        <v>2224</v>
      </c>
      <c r="T23" s="91">
        <v>813</v>
      </c>
      <c r="U23" s="91">
        <v>1411</v>
      </c>
      <c r="V23" s="91"/>
      <c r="W23" s="91">
        <v>116</v>
      </c>
      <c r="X23" s="91">
        <v>52</v>
      </c>
      <c r="Y23" s="91">
        <v>999</v>
      </c>
      <c r="Z23" s="91">
        <v>276</v>
      </c>
      <c r="AA23" s="91">
        <v>64</v>
      </c>
      <c r="AB23" s="91">
        <v>501</v>
      </c>
      <c r="AC23" s="91">
        <v>158</v>
      </c>
    </row>
    <row r="24" spans="1:29" x14ac:dyDescent="0.15">
      <c r="A24" s="90">
        <v>1977</v>
      </c>
      <c r="B24" s="91">
        <v>999</v>
      </c>
      <c r="C24" s="91">
        <v>276</v>
      </c>
      <c r="D24" s="91">
        <v>64</v>
      </c>
      <c r="E24" s="91">
        <v>501</v>
      </c>
      <c r="F24" s="91">
        <v>158</v>
      </c>
      <c r="G24" s="91">
        <v>15907</v>
      </c>
      <c r="H24" s="91">
        <v>8348</v>
      </c>
      <c r="I24" s="91">
        <v>4268</v>
      </c>
      <c r="J24" s="91">
        <v>23</v>
      </c>
      <c r="K24" s="91">
        <v>4056</v>
      </c>
      <c r="L24" s="91">
        <v>7360</v>
      </c>
      <c r="M24" s="91"/>
      <c r="N24" s="91">
        <v>167</v>
      </c>
      <c r="O24" s="91">
        <v>33</v>
      </c>
      <c r="P24" s="91">
        <v>15816</v>
      </c>
      <c r="Q24" s="91">
        <v>13343</v>
      </c>
      <c r="R24" s="91">
        <v>19</v>
      </c>
      <c r="S24" s="91">
        <v>2244</v>
      </c>
      <c r="T24" s="91">
        <v>897</v>
      </c>
      <c r="U24" s="91">
        <v>1347</v>
      </c>
      <c r="V24" s="91"/>
      <c r="W24" s="91">
        <v>167</v>
      </c>
      <c r="X24" s="91">
        <v>35</v>
      </c>
      <c r="Y24" s="91">
        <v>1107</v>
      </c>
      <c r="Z24" s="91">
        <v>323</v>
      </c>
      <c r="AA24" s="91">
        <v>61</v>
      </c>
      <c r="AB24" s="91">
        <v>548</v>
      </c>
      <c r="AC24" s="91">
        <v>174</v>
      </c>
    </row>
    <row r="25" spans="1:29" x14ac:dyDescent="0.15">
      <c r="A25" s="90">
        <v>1978</v>
      </c>
      <c r="B25" s="91">
        <v>1224</v>
      </c>
      <c r="C25" s="91">
        <v>323</v>
      </c>
      <c r="D25" s="91">
        <v>61</v>
      </c>
      <c r="E25" s="91">
        <v>665</v>
      </c>
      <c r="F25" s="91">
        <v>174</v>
      </c>
      <c r="G25" s="91">
        <v>17285</v>
      </c>
      <c r="H25" s="91">
        <v>8892</v>
      </c>
      <c r="I25" s="91">
        <v>4437</v>
      </c>
      <c r="J25" s="91">
        <v>155</v>
      </c>
      <c r="K25" s="91">
        <v>4297</v>
      </c>
      <c r="L25" s="91">
        <v>8224</v>
      </c>
      <c r="M25" s="91"/>
      <c r="N25" s="91">
        <v>127</v>
      </c>
      <c r="O25" s="91">
        <v>46</v>
      </c>
      <c r="P25" s="91">
        <v>17186</v>
      </c>
      <c r="Q25" s="91">
        <v>14359</v>
      </c>
      <c r="R25" s="91">
        <v>36</v>
      </c>
      <c r="S25" s="91">
        <v>2624</v>
      </c>
      <c r="T25" s="91">
        <v>1056</v>
      </c>
      <c r="U25" s="91">
        <v>1567</v>
      </c>
      <c r="V25" s="91"/>
      <c r="W25" s="91">
        <v>127</v>
      </c>
      <c r="X25" s="91">
        <v>39</v>
      </c>
      <c r="Y25" s="91">
        <v>1042</v>
      </c>
      <c r="Z25" s="91">
        <v>284</v>
      </c>
      <c r="AA25" s="91">
        <v>67</v>
      </c>
      <c r="AB25" s="91">
        <v>502</v>
      </c>
      <c r="AC25" s="91">
        <v>188</v>
      </c>
    </row>
    <row r="26" spans="1:29" x14ac:dyDescent="0.15">
      <c r="A26" s="90">
        <v>1979</v>
      </c>
      <c r="B26" s="91">
        <v>1042</v>
      </c>
      <c r="C26" s="91">
        <v>284</v>
      </c>
      <c r="D26" s="91">
        <v>67</v>
      </c>
      <c r="E26" s="91">
        <v>502</v>
      </c>
      <c r="F26" s="91">
        <v>188</v>
      </c>
      <c r="G26" s="91">
        <v>19031</v>
      </c>
      <c r="H26" s="91">
        <v>9040</v>
      </c>
      <c r="I26" s="91">
        <v>4631</v>
      </c>
      <c r="J26" s="91">
        <v>21</v>
      </c>
      <c r="K26" s="91">
        <v>4388</v>
      </c>
      <c r="L26" s="91">
        <v>9773</v>
      </c>
      <c r="M26" s="91"/>
      <c r="N26" s="91">
        <v>168</v>
      </c>
      <c r="O26" s="91">
        <v>49</v>
      </c>
      <c r="P26" s="91">
        <v>18741</v>
      </c>
      <c r="Q26" s="91">
        <v>15433</v>
      </c>
      <c r="R26" s="91">
        <v>23</v>
      </c>
      <c r="S26" s="91">
        <v>3066</v>
      </c>
      <c r="T26" s="91">
        <v>939</v>
      </c>
      <c r="U26" s="91">
        <v>2127</v>
      </c>
      <c r="V26" s="91"/>
      <c r="W26" s="91">
        <v>168</v>
      </c>
      <c r="X26" s="91">
        <v>50</v>
      </c>
      <c r="Y26" s="91">
        <v>1332</v>
      </c>
      <c r="Z26" s="91">
        <v>372</v>
      </c>
      <c r="AA26" s="91">
        <v>78</v>
      </c>
      <c r="AB26" s="91">
        <v>695</v>
      </c>
      <c r="AC26" s="91">
        <v>187</v>
      </c>
    </row>
    <row r="27" spans="1:29" x14ac:dyDescent="0.15">
      <c r="A27" s="90">
        <v>1980</v>
      </c>
      <c r="B27" s="91">
        <v>1332</v>
      </c>
      <c r="C27" s="91">
        <v>372</v>
      </c>
      <c r="D27" s="91">
        <v>78</v>
      </c>
      <c r="E27" s="91">
        <v>695</v>
      </c>
      <c r="F27" s="91">
        <v>187</v>
      </c>
      <c r="G27" s="91">
        <v>17889</v>
      </c>
      <c r="H27" s="91">
        <v>7694</v>
      </c>
      <c r="I27" s="91">
        <v>4125</v>
      </c>
      <c r="J27" s="91">
        <v>14</v>
      </c>
      <c r="K27" s="91">
        <v>3555</v>
      </c>
      <c r="L27" s="91">
        <v>9985</v>
      </c>
      <c r="M27" s="91"/>
      <c r="N27" s="91">
        <v>152</v>
      </c>
      <c r="O27" s="91">
        <v>58</v>
      </c>
      <c r="P27" s="91">
        <v>17634</v>
      </c>
      <c r="Q27" s="91">
        <v>14885</v>
      </c>
      <c r="R27" s="91">
        <v>4</v>
      </c>
      <c r="S27" s="91">
        <v>2555</v>
      </c>
      <c r="T27" s="91">
        <v>869</v>
      </c>
      <c r="U27" s="91">
        <v>1686</v>
      </c>
      <c r="V27" s="91"/>
      <c r="W27" s="91">
        <v>152</v>
      </c>
      <c r="X27" s="91">
        <v>37</v>
      </c>
      <c r="Y27" s="91">
        <v>1580</v>
      </c>
      <c r="Z27" s="91">
        <v>446</v>
      </c>
      <c r="AA27" s="91">
        <v>76</v>
      </c>
      <c r="AB27" s="91">
        <v>858</v>
      </c>
      <c r="AC27" s="91">
        <v>200</v>
      </c>
    </row>
    <row r="28" spans="1:29" x14ac:dyDescent="0.15">
      <c r="A28" s="90">
        <v>1981</v>
      </c>
      <c r="B28" s="91">
        <v>1580</v>
      </c>
      <c r="C28" s="91">
        <v>446</v>
      </c>
      <c r="D28" s="91">
        <v>76</v>
      </c>
      <c r="E28" s="91">
        <v>858</v>
      </c>
      <c r="F28" s="91">
        <v>200</v>
      </c>
      <c r="G28" s="91">
        <v>18467</v>
      </c>
      <c r="H28" s="91">
        <v>7767</v>
      </c>
      <c r="I28" s="91">
        <v>4156</v>
      </c>
      <c r="J28" s="91">
        <v>14</v>
      </c>
      <c r="K28" s="91">
        <v>3597</v>
      </c>
      <c r="L28" s="91">
        <v>10495</v>
      </c>
      <c r="M28" s="91"/>
      <c r="N28" s="91">
        <v>169</v>
      </c>
      <c r="O28" s="91">
        <v>36</v>
      </c>
      <c r="P28" s="91">
        <v>18566</v>
      </c>
      <c r="Q28" s="91">
        <v>15762</v>
      </c>
      <c r="R28" s="91">
        <v>4</v>
      </c>
      <c r="S28" s="91">
        <v>2593</v>
      </c>
      <c r="T28" s="91">
        <v>756</v>
      </c>
      <c r="U28" s="91">
        <v>1837</v>
      </c>
      <c r="V28" s="91"/>
      <c r="W28" s="91">
        <v>169</v>
      </c>
      <c r="X28" s="91">
        <v>33</v>
      </c>
      <c r="Y28" s="91">
        <v>1481</v>
      </c>
      <c r="Z28" s="91">
        <v>379</v>
      </c>
      <c r="AA28" s="91">
        <v>80</v>
      </c>
      <c r="AB28" s="91">
        <v>839</v>
      </c>
      <c r="AC28" s="91">
        <v>184</v>
      </c>
    </row>
    <row r="29" spans="1:29" x14ac:dyDescent="0.15">
      <c r="A29" s="90">
        <v>1982</v>
      </c>
      <c r="B29" s="91">
        <v>1481</v>
      </c>
      <c r="C29" s="91">
        <v>379</v>
      </c>
      <c r="D29" s="91">
        <v>80</v>
      </c>
      <c r="E29" s="91">
        <v>839</v>
      </c>
      <c r="F29" s="91">
        <v>184</v>
      </c>
      <c r="G29" s="91">
        <v>19503</v>
      </c>
      <c r="H29" s="91">
        <v>7702</v>
      </c>
      <c r="I29" s="91">
        <v>4126</v>
      </c>
      <c r="J29" s="91">
        <v>14</v>
      </c>
      <c r="K29" s="91">
        <v>3561</v>
      </c>
      <c r="L29" s="91">
        <v>11624</v>
      </c>
      <c r="M29" s="91"/>
      <c r="N29" s="91">
        <v>143</v>
      </c>
      <c r="O29" s="91">
        <v>35</v>
      </c>
      <c r="P29" s="91">
        <v>19352</v>
      </c>
      <c r="Q29" s="91">
        <v>16630</v>
      </c>
      <c r="R29" s="91">
        <v>5</v>
      </c>
      <c r="S29" s="91">
        <v>2543</v>
      </c>
      <c r="T29" s="91">
        <v>629</v>
      </c>
      <c r="U29" s="91">
        <v>1914</v>
      </c>
      <c r="V29" s="91"/>
      <c r="W29" s="91">
        <v>143</v>
      </c>
      <c r="X29" s="91">
        <v>25</v>
      </c>
      <c r="Y29" s="91">
        <v>1633</v>
      </c>
      <c r="Z29" s="91">
        <v>499</v>
      </c>
      <c r="AA29" s="91">
        <v>59</v>
      </c>
      <c r="AB29" s="91">
        <v>886</v>
      </c>
      <c r="AC29" s="91">
        <v>189</v>
      </c>
    </row>
    <row r="30" spans="1:29" x14ac:dyDescent="0.15">
      <c r="A30" s="90">
        <v>1983</v>
      </c>
      <c r="B30" s="91">
        <v>1602</v>
      </c>
      <c r="C30" s="91">
        <v>499</v>
      </c>
      <c r="D30" s="91">
        <v>59</v>
      </c>
      <c r="E30" s="91">
        <v>855</v>
      </c>
      <c r="F30" s="91">
        <v>189</v>
      </c>
      <c r="G30" s="91">
        <v>18958</v>
      </c>
      <c r="H30" s="91">
        <v>8042</v>
      </c>
      <c r="I30" s="91">
        <v>4261</v>
      </c>
      <c r="J30" s="91">
        <v>14</v>
      </c>
      <c r="K30" s="91">
        <v>3767</v>
      </c>
      <c r="L30" s="91">
        <v>10706</v>
      </c>
      <c r="M30" s="91"/>
      <c r="N30" s="91">
        <v>196</v>
      </c>
      <c r="O30" s="91">
        <v>14</v>
      </c>
      <c r="P30" s="91">
        <v>18711</v>
      </c>
      <c r="Q30" s="91">
        <v>16917</v>
      </c>
      <c r="R30" s="91">
        <v>21</v>
      </c>
      <c r="S30" s="91">
        <v>1547</v>
      </c>
      <c r="T30" s="91">
        <v>414</v>
      </c>
      <c r="U30" s="91">
        <v>1133</v>
      </c>
      <c r="V30" s="91"/>
      <c r="W30" s="91">
        <v>196</v>
      </c>
      <c r="X30" s="91">
        <v>9</v>
      </c>
      <c r="Y30" s="91">
        <v>1849</v>
      </c>
      <c r="Z30" s="91">
        <v>496</v>
      </c>
      <c r="AA30" s="91">
        <v>66</v>
      </c>
      <c r="AB30" s="91">
        <v>1110</v>
      </c>
      <c r="AC30" s="91">
        <v>177</v>
      </c>
    </row>
    <row r="31" spans="1:29" x14ac:dyDescent="0.15">
      <c r="A31" s="90">
        <v>1984</v>
      </c>
      <c r="B31" s="91">
        <v>1849</v>
      </c>
      <c r="C31" s="91">
        <v>495</v>
      </c>
      <c r="D31" s="91">
        <v>66</v>
      </c>
      <c r="E31" s="91">
        <v>1110</v>
      </c>
      <c r="F31" s="91">
        <v>177</v>
      </c>
      <c r="G31" s="91">
        <v>19845</v>
      </c>
      <c r="H31" s="91">
        <v>8233</v>
      </c>
      <c r="I31" s="91">
        <v>4214</v>
      </c>
      <c r="J31" s="91">
        <v>13</v>
      </c>
      <c r="K31" s="91">
        <v>4006</v>
      </c>
      <c r="L31" s="91">
        <v>11340</v>
      </c>
      <c r="M31" s="91"/>
      <c r="N31" s="91">
        <v>251</v>
      </c>
      <c r="O31" s="91">
        <v>22</v>
      </c>
      <c r="P31" s="91">
        <v>19663</v>
      </c>
      <c r="Q31" s="91">
        <v>17899</v>
      </c>
      <c r="R31" s="91">
        <v>45</v>
      </c>
      <c r="S31" s="91">
        <v>1441</v>
      </c>
      <c r="T31" s="91">
        <v>284</v>
      </c>
      <c r="U31" s="91">
        <v>1157</v>
      </c>
      <c r="V31" s="91"/>
      <c r="W31" s="91">
        <v>251</v>
      </c>
      <c r="X31" s="91">
        <v>12</v>
      </c>
      <c r="Y31" s="91">
        <v>2031</v>
      </c>
      <c r="Z31" s="91">
        <v>555</v>
      </c>
      <c r="AA31" s="91">
        <v>69</v>
      </c>
      <c r="AB31" s="91">
        <v>1188</v>
      </c>
      <c r="AC31" s="91">
        <v>219</v>
      </c>
    </row>
    <row r="32" spans="1:29" x14ac:dyDescent="0.15">
      <c r="A32" s="90">
        <v>1985</v>
      </c>
      <c r="B32" s="91">
        <v>2031</v>
      </c>
      <c r="C32" s="91">
        <v>555</v>
      </c>
      <c r="D32" s="91">
        <v>69</v>
      </c>
      <c r="E32" s="91">
        <v>1188</v>
      </c>
      <c r="F32" s="91">
        <v>219</v>
      </c>
      <c r="G32" s="91">
        <v>20324</v>
      </c>
      <c r="H32" s="91">
        <v>8204</v>
      </c>
      <c r="I32" s="91">
        <v>4277</v>
      </c>
      <c r="J32" s="91">
        <v>13</v>
      </c>
      <c r="K32" s="91">
        <v>3915</v>
      </c>
      <c r="L32" s="91">
        <v>11795</v>
      </c>
      <c r="M32" s="91"/>
      <c r="N32" s="91">
        <v>314</v>
      </c>
      <c r="O32" s="91">
        <v>11</v>
      </c>
      <c r="P32" s="91">
        <v>20086</v>
      </c>
      <c r="Q32" s="91">
        <v>18046</v>
      </c>
      <c r="R32" s="91">
        <v>30</v>
      </c>
      <c r="S32" s="91">
        <v>1662</v>
      </c>
      <c r="T32" s="91">
        <v>277</v>
      </c>
      <c r="U32" s="91">
        <v>1385</v>
      </c>
      <c r="V32" s="91"/>
      <c r="W32" s="91">
        <v>314</v>
      </c>
      <c r="X32" s="91">
        <v>23</v>
      </c>
      <c r="Y32" s="91">
        <v>2269</v>
      </c>
      <c r="Z32" s="91">
        <v>664</v>
      </c>
      <c r="AA32" s="91">
        <v>69</v>
      </c>
      <c r="AB32" s="91">
        <v>1323</v>
      </c>
      <c r="AC32" s="91">
        <v>214</v>
      </c>
    </row>
    <row r="33" spans="1:29" x14ac:dyDescent="0.15">
      <c r="A33" s="90">
        <v>1986</v>
      </c>
      <c r="B33" s="91">
        <v>2269</v>
      </c>
      <c r="C33" s="91">
        <v>664</v>
      </c>
      <c r="D33" s="91">
        <v>69</v>
      </c>
      <c r="E33" s="91">
        <v>1323</v>
      </c>
      <c r="F33" s="91">
        <v>214</v>
      </c>
      <c r="G33" s="91">
        <v>20591</v>
      </c>
      <c r="H33" s="91">
        <v>7870</v>
      </c>
      <c r="I33" s="91">
        <v>3801</v>
      </c>
      <c r="J33" s="91">
        <v>11</v>
      </c>
      <c r="K33" s="91">
        <v>4058</v>
      </c>
      <c r="L33" s="91">
        <v>12339</v>
      </c>
      <c r="M33" s="91"/>
      <c r="N33" s="91">
        <v>345</v>
      </c>
      <c r="O33" s="91">
        <v>36</v>
      </c>
      <c r="P33" s="91">
        <v>20507</v>
      </c>
      <c r="Q33" s="91">
        <v>18305</v>
      </c>
      <c r="R33" s="91">
        <v>37</v>
      </c>
      <c r="S33" s="91">
        <v>1670</v>
      </c>
      <c r="T33" s="91">
        <v>270</v>
      </c>
      <c r="U33" s="91">
        <v>1400</v>
      </c>
      <c r="V33" s="91"/>
      <c r="W33" s="91">
        <v>345</v>
      </c>
      <c r="X33" s="91">
        <v>36</v>
      </c>
      <c r="Y33" s="91">
        <v>2353</v>
      </c>
      <c r="Z33" s="91">
        <v>575</v>
      </c>
      <c r="AA33" s="91">
        <v>56</v>
      </c>
      <c r="AB33" s="91">
        <v>1505</v>
      </c>
      <c r="AC33" s="91">
        <v>217</v>
      </c>
    </row>
    <row r="34" spans="1:29" x14ac:dyDescent="0.15">
      <c r="A34" s="90">
        <v>1987</v>
      </c>
      <c r="B34" s="91">
        <v>2335</v>
      </c>
      <c r="C34" s="91">
        <v>605</v>
      </c>
      <c r="D34" s="91">
        <v>58</v>
      </c>
      <c r="E34" s="91">
        <v>1431</v>
      </c>
      <c r="F34" s="91">
        <v>241</v>
      </c>
      <c r="G34" s="91">
        <v>21174</v>
      </c>
      <c r="H34" s="91">
        <v>8214</v>
      </c>
      <c r="I34" s="91">
        <v>3932</v>
      </c>
      <c r="J34" s="91">
        <v>10</v>
      </c>
      <c r="K34" s="91">
        <v>4272</v>
      </c>
      <c r="L34" s="91">
        <v>12546</v>
      </c>
      <c r="M34" s="91"/>
      <c r="N34" s="91">
        <v>323</v>
      </c>
      <c r="O34" s="91">
        <v>26</v>
      </c>
      <c r="P34" s="91">
        <v>20952</v>
      </c>
      <c r="Q34" s="91">
        <v>18797</v>
      </c>
      <c r="R34" s="91">
        <v>45</v>
      </c>
      <c r="S34" s="91">
        <v>1716</v>
      </c>
      <c r="T34" s="91">
        <v>235</v>
      </c>
      <c r="U34" s="91">
        <v>1481</v>
      </c>
      <c r="V34" s="91"/>
      <c r="W34" s="91">
        <v>323</v>
      </c>
      <c r="X34" s="91">
        <v>20</v>
      </c>
      <c r="Y34" s="91">
        <v>2738</v>
      </c>
      <c r="Z34" s="91">
        <v>708</v>
      </c>
      <c r="AA34" s="91">
        <v>56</v>
      </c>
      <c r="AB34" s="91">
        <v>1700</v>
      </c>
      <c r="AC34" s="91">
        <v>274</v>
      </c>
    </row>
    <row r="35" spans="1:29" x14ac:dyDescent="0.15">
      <c r="A35" s="90">
        <v>1988</v>
      </c>
      <c r="B35" s="91">
        <v>2497</v>
      </c>
      <c r="C35" s="91">
        <v>636</v>
      </c>
      <c r="D35" s="91" t="s">
        <v>2</v>
      </c>
      <c r="E35" s="91">
        <v>1615</v>
      </c>
      <c r="F35" s="91">
        <v>245</v>
      </c>
      <c r="G35" s="91">
        <v>17866</v>
      </c>
      <c r="H35" s="91">
        <v>4193</v>
      </c>
      <c r="I35" s="91">
        <v>4183</v>
      </c>
      <c r="J35" s="91">
        <v>9</v>
      </c>
      <c r="K35" s="91" t="s">
        <v>2</v>
      </c>
      <c r="L35" s="91">
        <v>13241</v>
      </c>
      <c r="M35" s="91">
        <v>76</v>
      </c>
      <c r="N35" s="91">
        <v>329</v>
      </c>
      <c r="O35" s="91">
        <v>28</v>
      </c>
      <c r="P35" s="91">
        <v>17786</v>
      </c>
      <c r="Q35" s="91">
        <v>17291</v>
      </c>
      <c r="R35" s="91"/>
      <c r="S35" s="91">
        <v>139</v>
      </c>
      <c r="T35" s="91">
        <v>139</v>
      </c>
      <c r="U35" s="91" t="s">
        <v>2</v>
      </c>
      <c r="V35" s="91"/>
      <c r="W35" s="91">
        <v>329</v>
      </c>
      <c r="X35" s="91">
        <v>9</v>
      </c>
      <c r="Y35" s="91">
        <v>2577</v>
      </c>
      <c r="Z35" s="91">
        <v>678</v>
      </c>
      <c r="AA35" s="91" t="s">
        <v>2</v>
      </c>
      <c r="AB35" s="91">
        <v>1642</v>
      </c>
      <c r="AC35" s="91">
        <v>257</v>
      </c>
    </row>
    <row r="36" spans="1:29" x14ac:dyDescent="0.15">
      <c r="A36" s="90">
        <v>1989</v>
      </c>
      <c r="B36" s="91">
        <v>2577</v>
      </c>
      <c r="C36" s="91">
        <v>678</v>
      </c>
      <c r="D36" s="91" t="s">
        <v>2</v>
      </c>
      <c r="E36" s="91">
        <v>1642</v>
      </c>
      <c r="F36" s="91">
        <v>257</v>
      </c>
      <c r="G36" s="91">
        <v>19045</v>
      </c>
      <c r="H36" s="91">
        <v>4425</v>
      </c>
      <c r="I36" s="91">
        <v>4415</v>
      </c>
      <c r="J36" s="91">
        <v>10</v>
      </c>
      <c r="K36" s="91" t="s">
        <v>2</v>
      </c>
      <c r="L36" s="91">
        <v>14214</v>
      </c>
      <c r="M36" s="91">
        <v>70</v>
      </c>
      <c r="N36" s="91">
        <v>327</v>
      </c>
      <c r="O36" s="91">
        <v>9</v>
      </c>
      <c r="P36" s="91">
        <v>18792</v>
      </c>
      <c r="Q36" s="91">
        <v>18396</v>
      </c>
      <c r="R36" s="91">
        <v>5</v>
      </c>
      <c r="S36" s="91">
        <v>37</v>
      </c>
      <c r="T36" s="91">
        <v>37</v>
      </c>
      <c r="U36" s="91" t="s">
        <v>2</v>
      </c>
      <c r="V36" s="91"/>
      <c r="W36" s="91">
        <v>327</v>
      </c>
      <c r="X36" s="91">
        <v>11</v>
      </c>
      <c r="Y36" s="91">
        <v>2831</v>
      </c>
      <c r="Z36" s="91">
        <v>691</v>
      </c>
      <c r="AA36" s="91" t="s">
        <v>2</v>
      </c>
      <c r="AB36" s="91">
        <v>1820</v>
      </c>
      <c r="AC36" s="91">
        <v>320</v>
      </c>
    </row>
    <row r="37" spans="1:29" x14ac:dyDescent="0.15">
      <c r="A37" s="90">
        <v>1990</v>
      </c>
      <c r="B37" s="91">
        <v>2831</v>
      </c>
      <c r="C37" s="91">
        <v>691</v>
      </c>
      <c r="D37" s="91" t="s">
        <v>2</v>
      </c>
      <c r="E37" s="91">
        <v>1820</v>
      </c>
      <c r="F37" s="91">
        <v>320</v>
      </c>
      <c r="G37" s="91">
        <v>19294</v>
      </c>
      <c r="H37" s="91">
        <v>4556</v>
      </c>
      <c r="I37" s="91">
        <v>4549</v>
      </c>
      <c r="J37" s="91">
        <v>7</v>
      </c>
      <c r="K37" s="91" t="s">
        <v>2</v>
      </c>
      <c r="L37" s="91">
        <v>14340</v>
      </c>
      <c r="M37" s="91">
        <v>85</v>
      </c>
      <c r="N37" s="91">
        <v>296</v>
      </c>
      <c r="O37" s="91">
        <v>17</v>
      </c>
      <c r="P37" s="91">
        <v>19304</v>
      </c>
      <c r="Q37" s="91">
        <v>18919</v>
      </c>
      <c r="R37" s="91">
        <v>2</v>
      </c>
      <c r="S37" s="91">
        <v>49</v>
      </c>
      <c r="T37" s="91">
        <v>49</v>
      </c>
      <c r="U37" s="91" t="s">
        <v>2</v>
      </c>
      <c r="V37" s="91"/>
      <c r="W37" s="91">
        <v>296</v>
      </c>
      <c r="X37" s="91">
        <v>38</v>
      </c>
      <c r="Y37" s="91">
        <v>2821</v>
      </c>
      <c r="Z37" s="91">
        <v>684</v>
      </c>
      <c r="AA37" s="91" t="s">
        <v>2</v>
      </c>
      <c r="AB37" s="91">
        <v>1838</v>
      </c>
      <c r="AC37" s="91">
        <v>300</v>
      </c>
    </row>
    <row r="38" spans="1:29" x14ac:dyDescent="0.15">
      <c r="A38" s="90">
        <v>1991</v>
      </c>
      <c r="B38" s="91">
        <v>2821</v>
      </c>
      <c r="C38" s="91">
        <v>684</v>
      </c>
      <c r="D38" s="91" t="s">
        <v>2</v>
      </c>
      <c r="E38" s="91">
        <v>1838</v>
      </c>
      <c r="F38" s="91">
        <v>300</v>
      </c>
      <c r="G38" s="91">
        <v>20022</v>
      </c>
      <c r="H38" s="91">
        <v>4562</v>
      </c>
      <c r="I38" s="91">
        <v>4562</v>
      </c>
      <c r="J38" s="91"/>
      <c r="K38" s="91" t="s">
        <v>2</v>
      </c>
      <c r="L38" s="91">
        <v>15051</v>
      </c>
      <c r="M38" s="91">
        <v>78</v>
      </c>
      <c r="N38" s="91">
        <v>331</v>
      </c>
      <c r="O38" s="91"/>
      <c r="P38" s="91">
        <v>19901</v>
      </c>
      <c r="Q38" s="91">
        <v>19499</v>
      </c>
      <c r="R38" s="91">
        <v>9</v>
      </c>
      <c r="S38" s="91">
        <v>15</v>
      </c>
      <c r="T38" s="91">
        <v>15</v>
      </c>
      <c r="U38" s="91" t="s">
        <v>2</v>
      </c>
      <c r="V38" s="91"/>
      <c r="W38" s="91">
        <v>331</v>
      </c>
      <c r="X38" s="91">
        <v>46</v>
      </c>
      <c r="Y38" s="91">
        <v>2942</v>
      </c>
      <c r="Z38" s="91">
        <v>721</v>
      </c>
      <c r="AA38" s="91" t="s">
        <v>2</v>
      </c>
      <c r="AB38" s="91">
        <v>1849</v>
      </c>
      <c r="AC38" s="91">
        <v>372</v>
      </c>
    </row>
    <row r="39" spans="1:29" x14ac:dyDescent="0.15">
      <c r="A39" s="90">
        <v>1992</v>
      </c>
      <c r="B39" s="91">
        <v>2932</v>
      </c>
      <c r="C39" s="91">
        <v>721</v>
      </c>
      <c r="D39" s="91" t="s">
        <v>2</v>
      </c>
      <c r="E39" s="91">
        <v>1839</v>
      </c>
      <c r="F39" s="91">
        <v>372</v>
      </c>
      <c r="G39" s="91">
        <v>20462</v>
      </c>
      <c r="H39" s="91">
        <v>4703</v>
      </c>
      <c r="I39" s="91">
        <v>4703</v>
      </c>
      <c r="J39" s="91"/>
      <c r="K39" s="91" t="s">
        <v>2</v>
      </c>
      <c r="L39" s="91">
        <v>15317</v>
      </c>
      <c r="M39" s="91">
        <v>85</v>
      </c>
      <c r="N39" s="91">
        <v>335</v>
      </c>
      <c r="O39" s="91">
        <v>23</v>
      </c>
      <c r="P39" s="91">
        <v>20361</v>
      </c>
      <c r="Q39" s="91">
        <v>19979</v>
      </c>
      <c r="R39" s="91">
        <v>14</v>
      </c>
      <c r="S39" s="91">
        <v>16</v>
      </c>
      <c r="T39" s="91">
        <v>16</v>
      </c>
      <c r="U39" s="91" t="s">
        <v>2</v>
      </c>
      <c r="V39" s="91"/>
      <c r="W39" s="91">
        <v>335</v>
      </c>
      <c r="X39" s="91">
        <v>17</v>
      </c>
      <c r="Y39" s="91">
        <v>3034</v>
      </c>
      <c r="Z39" s="91">
        <v>764</v>
      </c>
      <c r="AA39" s="91" t="s">
        <v>2</v>
      </c>
      <c r="AB39" s="91">
        <v>1895</v>
      </c>
      <c r="AC39" s="91">
        <v>374</v>
      </c>
    </row>
    <row r="40" spans="1:29" x14ac:dyDescent="0.15">
      <c r="A40" s="90">
        <v>1993</v>
      </c>
      <c r="B40" s="91">
        <v>3033</v>
      </c>
      <c r="C40" s="91">
        <v>764</v>
      </c>
      <c r="D40" s="91" t="s">
        <v>2</v>
      </c>
      <c r="E40" s="91">
        <v>1894</v>
      </c>
      <c r="F40" s="91">
        <v>374</v>
      </c>
      <c r="G40" s="91">
        <v>20082</v>
      </c>
      <c r="H40" s="91">
        <v>4549</v>
      </c>
      <c r="I40" s="91">
        <v>4549</v>
      </c>
      <c r="J40" s="91"/>
      <c r="K40" s="91" t="s">
        <v>2</v>
      </c>
      <c r="L40" s="91">
        <v>15068</v>
      </c>
      <c r="M40" s="91">
        <v>72</v>
      </c>
      <c r="N40" s="91">
        <v>393</v>
      </c>
      <c r="O40" s="91"/>
      <c r="P40" s="91">
        <v>20260</v>
      </c>
      <c r="Q40" s="91">
        <v>19754</v>
      </c>
      <c r="R40" s="91">
        <v>10</v>
      </c>
      <c r="S40" s="91">
        <v>32</v>
      </c>
      <c r="T40" s="91">
        <v>32</v>
      </c>
      <c r="U40" s="91" t="s">
        <v>2</v>
      </c>
      <c r="V40" s="91"/>
      <c r="W40" s="91">
        <v>393</v>
      </c>
      <c r="X40" s="91">
        <v>71</v>
      </c>
      <c r="Y40" s="91">
        <v>2855</v>
      </c>
      <c r="Z40" s="91">
        <v>697</v>
      </c>
      <c r="AA40" s="91" t="s">
        <v>2</v>
      </c>
      <c r="AB40" s="91">
        <v>1776</v>
      </c>
      <c r="AC40" s="91">
        <v>381</v>
      </c>
    </row>
    <row r="41" spans="1:29" x14ac:dyDescent="0.15">
      <c r="A41" s="90">
        <v>1994</v>
      </c>
      <c r="B41" s="91">
        <v>2855</v>
      </c>
      <c r="C41" s="91">
        <v>697</v>
      </c>
      <c r="D41" s="91" t="s">
        <v>2</v>
      </c>
      <c r="E41" s="91">
        <v>1776</v>
      </c>
      <c r="F41" s="91">
        <v>381</v>
      </c>
      <c r="G41" s="91">
        <v>20294</v>
      </c>
      <c r="H41" s="91">
        <v>4715</v>
      </c>
      <c r="I41" s="91">
        <v>4715</v>
      </c>
      <c r="J41" s="91"/>
      <c r="K41" s="91" t="s">
        <v>2</v>
      </c>
      <c r="L41" s="91">
        <v>15080</v>
      </c>
      <c r="M41" s="91">
        <v>62</v>
      </c>
      <c r="N41" s="91">
        <v>437</v>
      </c>
      <c r="O41" s="91"/>
      <c r="P41" s="91">
        <v>20113</v>
      </c>
      <c r="Q41" s="91">
        <v>19542</v>
      </c>
      <c r="R41" s="91">
        <v>14</v>
      </c>
      <c r="S41" s="91">
        <v>83</v>
      </c>
      <c r="T41" s="91">
        <v>83</v>
      </c>
      <c r="U41" s="91" t="s">
        <v>2</v>
      </c>
      <c r="V41" s="91"/>
      <c r="W41" s="91">
        <v>437</v>
      </c>
      <c r="X41" s="91">
        <v>37</v>
      </c>
      <c r="Y41" s="91">
        <v>3037</v>
      </c>
      <c r="Z41" s="91">
        <v>722</v>
      </c>
      <c r="AA41" s="91" t="s">
        <v>2</v>
      </c>
      <c r="AB41" s="91">
        <v>2083</v>
      </c>
      <c r="AC41" s="91">
        <v>232</v>
      </c>
    </row>
    <row r="42" spans="1:29" x14ac:dyDescent="0.15">
      <c r="A42" s="90">
        <v>1995</v>
      </c>
      <c r="B42" s="91">
        <v>3037</v>
      </c>
      <c r="C42" s="91">
        <v>722</v>
      </c>
      <c r="D42" s="91" t="s">
        <v>2</v>
      </c>
      <c r="E42" s="91">
        <v>2083</v>
      </c>
      <c r="F42" s="91">
        <v>232</v>
      </c>
      <c r="G42" s="91"/>
      <c r="H42" s="91">
        <v>4903</v>
      </c>
      <c r="I42" s="91">
        <v>4903</v>
      </c>
      <c r="J42" s="91"/>
      <c r="K42" s="91" t="s">
        <v>2</v>
      </c>
      <c r="L42" s="91">
        <v>14828</v>
      </c>
      <c r="M42" s="91">
        <v>83</v>
      </c>
      <c r="N42" s="91">
        <v>431</v>
      </c>
      <c r="O42" s="91">
        <v>5</v>
      </c>
      <c r="P42" s="91">
        <v>20524</v>
      </c>
      <c r="Q42" s="91">
        <v>19921</v>
      </c>
      <c r="R42" s="91">
        <v>6</v>
      </c>
      <c r="S42" s="91">
        <v>86</v>
      </c>
      <c r="T42" s="91">
        <v>86</v>
      </c>
      <c r="U42" s="91" t="s">
        <v>2</v>
      </c>
      <c r="V42" s="91"/>
      <c r="W42" s="91">
        <v>431</v>
      </c>
      <c r="X42" s="91">
        <v>80</v>
      </c>
      <c r="Y42" s="91">
        <v>2763</v>
      </c>
      <c r="Z42" s="91">
        <v>638</v>
      </c>
      <c r="AA42" s="91" t="s">
        <v>2</v>
      </c>
      <c r="AB42" s="91">
        <v>1953</v>
      </c>
      <c r="AC42" s="91">
        <v>172</v>
      </c>
    </row>
    <row r="43" spans="1:29" x14ac:dyDescent="0.15">
      <c r="A43" s="90">
        <v>1996</v>
      </c>
      <c r="B43" s="91">
        <v>2763</v>
      </c>
      <c r="C43" s="91">
        <v>638</v>
      </c>
      <c r="D43" s="91" t="s">
        <v>2</v>
      </c>
      <c r="E43" s="91">
        <v>1953</v>
      </c>
      <c r="F43" s="91">
        <v>173</v>
      </c>
      <c r="G43" s="91">
        <v>20668</v>
      </c>
      <c r="H43" s="91">
        <v>4984</v>
      </c>
      <c r="I43" s="91">
        <v>4984</v>
      </c>
      <c r="J43" s="91"/>
      <c r="K43" s="91" t="s">
        <v>2</v>
      </c>
      <c r="L43" s="91">
        <v>15230</v>
      </c>
      <c r="M43" s="91">
        <v>78</v>
      </c>
      <c r="N43" s="91">
        <v>371</v>
      </c>
      <c r="O43" s="91">
        <v>5</v>
      </c>
      <c r="P43" s="91">
        <v>20627</v>
      </c>
      <c r="Q43" s="91">
        <v>20119</v>
      </c>
      <c r="R43" s="91">
        <v>6</v>
      </c>
      <c r="S43" s="91">
        <v>115</v>
      </c>
      <c r="T43" s="91">
        <v>115</v>
      </c>
      <c r="U43" s="91" t="s">
        <v>2</v>
      </c>
      <c r="V43" s="91"/>
      <c r="W43" s="91">
        <v>371</v>
      </c>
      <c r="X43" s="91">
        <v>15</v>
      </c>
      <c r="Y43" s="91">
        <v>2804</v>
      </c>
      <c r="Z43" s="91">
        <v>712</v>
      </c>
      <c r="AA43" s="91" t="s">
        <v>2</v>
      </c>
      <c r="AB43" s="91">
        <v>1966</v>
      </c>
      <c r="AC43" s="91">
        <v>127</v>
      </c>
    </row>
    <row r="44" spans="1:29" x14ac:dyDescent="0.15">
      <c r="A44" s="90">
        <v>1997</v>
      </c>
      <c r="B44" s="91">
        <v>2805</v>
      </c>
      <c r="C44" s="91">
        <v>712</v>
      </c>
      <c r="D44" s="91" t="s">
        <v>2</v>
      </c>
      <c r="E44" s="91">
        <v>1966</v>
      </c>
      <c r="F44" s="91">
        <v>128</v>
      </c>
      <c r="G44" s="91">
        <v>20219</v>
      </c>
      <c r="H44" s="91">
        <v>4937</v>
      </c>
      <c r="I44" s="91">
        <v>4937</v>
      </c>
      <c r="J44" s="91"/>
      <c r="K44" s="91" t="s">
        <v>2</v>
      </c>
      <c r="L44" s="91">
        <v>14840</v>
      </c>
      <c r="M44" s="91">
        <v>70</v>
      </c>
      <c r="N44" s="91">
        <v>358</v>
      </c>
      <c r="O44" s="91">
        <v>14</v>
      </c>
      <c r="P44" s="91">
        <v>20194</v>
      </c>
      <c r="Q44" s="91">
        <v>19633</v>
      </c>
      <c r="R44" s="91">
        <v>47</v>
      </c>
      <c r="S44" s="91">
        <v>156</v>
      </c>
      <c r="T44" s="91">
        <v>156</v>
      </c>
      <c r="U44" s="91" t="s">
        <v>2</v>
      </c>
      <c r="V44" s="91"/>
      <c r="W44" s="91">
        <v>358</v>
      </c>
      <c r="X44" s="91"/>
      <c r="Y44" s="91">
        <v>2830</v>
      </c>
      <c r="Z44" s="91">
        <v>671</v>
      </c>
      <c r="AA44" s="91" t="s">
        <v>2</v>
      </c>
      <c r="AB44" s="91">
        <v>2002</v>
      </c>
      <c r="AC44" s="91">
        <v>157</v>
      </c>
    </row>
    <row r="45" spans="1:29" x14ac:dyDescent="0.15">
      <c r="A45" s="90">
        <v>1998</v>
      </c>
      <c r="B45" s="91">
        <v>2831</v>
      </c>
      <c r="C45" s="91">
        <v>671</v>
      </c>
      <c r="D45" s="91" t="s">
        <v>2</v>
      </c>
      <c r="E45" s="91">
        <v>2002</v>
      </c>
      <c r="F45" s="91">
        <v>157</v>
      </c>
      <c r="G45" s="91">
        <v>19519</v>
      </c>
      <c r="H45" s="91">
        <v>4764</v>
      </c>
      <c r="I45" s="91">
        <v>4764</v>
      </c>
      <c r="J45" s="91"/>
      <c r="K45" s="91" t="s">
        <v>2</v>
      </c>
      <c r="L45" s="91">
        <v>14118</v>
      </c>
      <c r="M45" s="91">
        <v>243</v>
      </c>
      <c r="N45" s="91">
        <v>384</v>
      </c>
      <c r="O45" s="91">
        <v>11</v>
      </c>
      <c r="P45" s="91">
        <v>19673</v>
      </c>
      <c r="Q45" s="91">
        <v>18693</v>
      </c>
      <c r="R45" s="91">
        <v>57</v>
      </c>
      <c r="S45" s="91">
        <v>532</v>
      </c>
      <c r="T45" s="91">
        <v>532</v>
      </c>
      <c r="U45" s="91" t="s">
        <v>2</v>
      </c>
      <c r="V45" s="91"/>
      <c r="W45" s="91">
        <v>384</v>
      </c>
      <c r="X45" s="91">
        <v>8</v>
      </c>
      <c r="Y45" s="91">
        <v>2677</v>
      </c>
      <c r="Z45" s="91">
        <v>626</v>
      </c>
      <c r="AA45" s="91" t="s">
        <v>2</v>
      </c>
      <c r="AB45" s="91">
        <v>1829</v>
      </c>
      <c r="AC45" s="91">
        <v>222</v>
      </c>
    </row>
    <row r="46" spans="1:29" x14ac:dyDescent="0.15">
      <c r="A46" s="90">
        <v>1999</v>
      </c>
      <c r="B46" s="91">
        <v>2681</v>
      </c>
      <c r="C46" s="91">
        <v>626</v>
      </c>
      <c r="D46" s="91" t="s">
        <v>2</v>
      </c>
      <c r="E46" s="91">
        <v>1829</v>
      </c>
      <c r="F46" s="91">
        <v>227</v>
      </c>
      <c r="G46" s="91">
        <v>20102</v>
      </c>
      <c r="H46" s="91">
        <v>4936</v>
      </c>
      <c r="I46" s="91">
        <v>4936</v>
      </c>
      <c r="J46" s="91"/>
      <c r="K46" s="91" t="s">
        <v>2</v>
      </c>
      <c r="L46" s="91">
        <v>14106</v>
      </c>
      <c r="M46" s="91">
        <v>520</v>
      </c>
      <c r="N46" s="91">
        <v>387</v>
      </c>
      <c r="O46" s="91">
        <v>152</v>
      </c>
      <c r="P46" s="91">
        <v>20445</v>
      </c>
      <c r="Q46" s="91">
        <v>18702</v>
      </c>
      <c r="R46" s="91">
        <v>95</v>
      </c>
      <c r="S46" s="91">
        <v>573</v>
      </c>
      <c r="T46" s="91">
        <v>573</v>
      </c>
      <c r="U46" s="91" t="s">
        <v>2</v>
      </c>
      <c r="V46" s="91"/>
      <c r="W46" s="91">
        <v>515</v>
      </c>
      <c r="X46" s="91">
        <v>560</v>
      </c>
      <c r="Y46" s="91">
        <v>2338</v>
      </c>
      <c r="Z46" s="91">
        <v>542</v>
      </c>
      <c r="AA46" s="91" t="s">
        <v>2</v>
      </c>
      <c r="AB46" s="91">
        <v>1535</v>
      </c>
      <c r="AC46" s="91">
        <v>261</v>
      </c>
    </row>
    <row r="47" spans="1:29" x14ac:dyDescent="0.15">
      <c r="A47" s="90">
        <v>2000</v>
      </c>
      <c r="B47" s="91">
        <v>2334</v>
      </c>
      <c r="C47" s="91">
        <v>542</v>
      </c>
      <c r="D47" s="91" t="s">
        <v>2</v>
      </c>
      <c r="E47" s="91">
        <v>1535</v>
      </c>
      <c r="F47" s="91">
        <v>258</v>
      </c>
      <c r="G47" s="91">
        <v>20557</v>
      </c>
      <c r="H47" s="91">
        <v>5046</v>
      </c>
      <c r="I47" s="91">
        <v>5046</v>
      </c>
      <c r="J47" s="91"/>
      <c r="K47" s="91" t="s">
        <v>2</v>
      </c>
      <c r="L47" s="91">
        <v>14793</v>
      </c>
      <c r="M47" s="91">
        <v>247</v>
      </c>
      <c r="N47" s="91">
        <v>439</v>
      </c>
      <c r="O47" s="91">
        <v>48</v>
      </c>
      <c r="P47" s="91">
        <v>20129</v>
      </c>
      <c r="Q47" s="91">
        <v>18411</v>
      </c>
      <c r="R47" s="91">
        <v>55</v>
      </c>
      <c r="S47" s="91">
        <v>573</v>
      </c>
      <c r="T47" s="91">
        <v>573</v>
      </c>
      <c r="U47" s="91" t="s">
        <v>2</v>
      </c>
      <c r="V47" s="91"/>
      <c r="W47" s="91">
        <v>603</v>
      </c>
      <c r="X47" s="91">
        <v>487</v>
      </c>
      <c r="Y47" s="91">
        <v>2762</v>
      </c>
      <c r="Z47" s="91">
        <v>666</v>
      </c>
      <c r="AA47" s="91" t="s">
        <v>2</v>
      </c>
      <c r="AB47" s="91">
        <v>1835</v>
      </c>
      <c r="AC47" s="91">
        <v>261</v>
      </c>
    </row>
    <row r="48" spans="1:29" x14ac:dyDescent="0.15">
      <c r="A48" s="90">
        <v>2001</v>
      </c>
      <c r="B48" s="91">
        <v>2779</v>
      </c>
      <c r="C48" s="91">
        <v>666</v>
      </c>
      <c r="D48" s="91" t="s">
        <v>2</v>
      </c>
      <c r="E48" s="91">
        <v>1851</v>
      </c>
      <c r="F48" s="91">
        <v>261</v>
      </c>
      <c r="G48" s="91">
        <v>20001</v>
      </c>
      <c r="H48" s="91">
        <v>4999</v>
      </c>
      <c r="I48" s="91">
        <v>4999</v>
      </c>
      <c r="J48" s="91"/>
      <c r="K48" s="91" t="s">
        <v>2</v>
      </c>
      <c r="L48" s="91">
        <v>14336</v>
      </c>
      <c r="M48" s="91">
        <v>245</v>
      </c>
      <c r="N48" s="91">
        <v>293</v>
      </c>
      <c r="O48" s="91">
        <v>128</v>
      </c>
      <c r="P48" s="91">
        <v>19658</v>
      </c>
      <c r="Q48" s="91">
        <v>18010</v>
      </c>
      <c r="R48" s="91">
        <v>76</v>
      </c>
      <c r="S48" s="91">
        <v>508</v>
      </c>
      <c r="T48" s="91">
        <v>508</v>
      </c>
      <c r="U48" s="91" t="s">
        <v>2</v>
      </c>
      <c r="V48" s="91"/>
      <c r="W48" s="91">
        <v>580</v>
      </c>
      <c r="X48" s="91">
        <v>483</v>
      </c>
      <c r="Y48" s="91">
        <v>2824</v>
      </c>
      <c r="Z48" s="91">
        <v>516</v>
      </c>
      <c r="AA48" s="91" t="s">
        <v>2</v>
      </c>
      <c r="AB48" s="91">
        <v>2308</v>
      </c>
      <c r="AC48" s="91" t="s">
        <v>2</v>
      </c>
    </row>
    <row r="49" spans="1:29" x14ac:dyDescent="0.15">
      <c r="A49" s="90">
        <v>2002</v>
      </c>
      <c r="B49" s="91">
        <v>2824</v>
      </c>
      <c r="C49" s="91">
        <v>516</v>
      </c>
      <c r="D49" s="91" t="s">
        <v>2</v>
      </c>
      <c r="E49" s="91">
        <v>2308</v>
      </c>
      <c r="F49" s="91" t="s">
        <v>2</v>
      </c>
      <c r="G49" s="91">
        <v>19331</v>
      </c>
      <c r="H49" s="91">
        <v>4615</v>
      </c>
      <c r="I49" s="91">
        <v>4615</v>
      </c>
      <c r="J49" s="91"/>
      <c r="K49" s="91" t="s">
        <v>2</v>
      </c>
      <c r="L49" s="91">
        <v>13924</v>
      </c>
      <c r="M49" s="91">
        <v>476</v>
      </c>
      <c r="N49" s="91">
        <v>286</v>
      </c>
      <c r="O49" s="91">
        <v>30</v>
      </c>
      <c r="P49" s="91">
        <v>19780</v>
      </c>
      <c r="Q49" s="91">
        <v>18070</v>
      </c>
      <c r="R49" s="91">
        <v>29</v>
      </c>
      <c r="S49" s="91">
        <v>505</v>
      </c>
      <c r="T49" s="91">
        <v>505</v>
      </c>
      <c r="U49" s="91" t="s">
        <v>2</v>
      </c>
      <c r="V49" s="91"/>
      <c r="W49" s="91">
        <v>442</v>
      </c>
      <c r="X49" s="91">
        <v>734</v>
      </c>
      <c r="Y49" s="91">
        <v>2375</v>
      </c>
      <c r="Z49" s="91">
        <v>437</v>
      </c>
      <c r="AA49" s="91" t="s">
        <v>2</v>
      </c>
      <c r="AB49" s="91">
        <v>1937</v>
      </c>
      <c r="AC49" s="91" t="s">
        <v>2</v>
      </c>
    </row>
    <row r="50" spans="1:29" x14ac:dyDescent="0.15">
      <c r="A50" s="90">
        <v>2003</v>
      </c>
      <c r="B50" s="91">
        <v>2375</v>
      </c>
      <c r="C50" s="91">
        <v>437</v>
      </c>
      <c r="D50" s="91" t="s">
        <v>2</v>
      </c>
      <c r="E50" s="91">
        <v>1937</v>
      </c>
      <c r="F50" s="91" t="s">
        <v>2</v>
      </c>
      <c r="G50" s="91">
        <v>19097</v>
      </c>
      <c r="H50" s="91">
        <v>4440</v>
      </c>
      <c r="I50" s="91">
        <v>4440</v>
      </c>
      <c r="J50" s="91"/>
      <c r="K50" s="91" t="s">
        <v>2</v>
      </c>
      <c r="L50" s="91">
        <v>14029</v>
      </c>
      <c r="M50" s="91">
        <v>310</v>
      </c>
      <c r="N50" s="91">
        <v>318</v>
      </c>
      <c r="O50" s="91" t="s">
        <v>2</v>
      </c>
      <c r="P50" s="91">
        <v>19143</v>
      </c>
      <c r="Q50" s="91">
        <v>16975</v>
      </c>
      <c r="R50" s="91">
        <v>4</v>
      </c>
      <c r="S50" s="91">
        <v>608</v>
      </c>
      <c r="T50" s="91">
        <v>608</v>
      </c>
      <c r="U50" s="91" t="s">
        <v>2</v>
      </c>
      <c r="V50" s="91"/>
      <c r="W50" s="91">
        <v>521</v>
      </c>
      <c r="X50" s="91">
        <v>1035</v>
      </c>
      <c r="Y50" s="91">
        <v>2328</v>
      </c>
      <c r="Z50" s="91">
        <v>437</v>
      </c>
      <c r="AA50" s="91" t="s">
        <v>2</v>
      </c>
      <c r="AB50" s="91">
        <v>1891</v>
      </c>
      <c r="AC50" s="91" t="s">
        <v>2</v>
      </c>
    </row>
    <row r="51" spans="1:29" x14ac:dyDescent="0.15">
      <c r="A51" s="90">
        <v>2004</v>
      </c>
      <c r="B51" s="91">
        <v>2333</v>
      </c>
      <c r="C51" s="91">
        <v>437</v>
      </c>
      <c r="D51" s="91" t="s">
        <v>2</v>
      </c>
      <c r="E51" s="91">
        <v>1896</v>
      </c>
      <c r="F51" s="91" t="s">
        <v>2</v>
      </c>
      <c r="G51" s="91">
        <v>18693</v>
      </c>
      <c r="H51" s="91">
        <v>4442</v>
      </c>
      <c r="I51" s="91">
        <v>4442</v>
      </c>
      <c r="J51" s="91"/>
      <c r="K51" s="91" t="s">
        <v>2</v>
      </c>
      <c r="L51" s="91">
        <v>13681</v>
      </c>
      <c r="M51" s="91">
        <v>268</v>
      </c>
      <c r="N51" s="91">
        <v>302</v>
      </c>
      <c r="O51" s="91" t="s">
        <v>2</v>
      </c>
      <c r="P51" s="91">
        <v>18944</v>
      </c>
      <c r="Q51" s="91">
        <v>16213</v>
      </c>
      <c r="R51" s="91">
        <v>1</v>
      </c>
      <c r="S51" s="91">
        <v>592</v>
      </c>
      <c r="T51" s="91">
        <v>592</v>
      </c>
      <c r="U51" s="91" t="s">
        <v>2</v>
      </c>
      <c r="V51" s="91"/>
      <c r="W51" s="91">
        <v>466</v>
      </c>
      <c r="X51" s="91">
        <v>1672</v>
      </c>
      <c r="Y51" s="91">
        <v>2082</v>
      </c>
      <c r="Z51" s="91">
        <v>347</v>
      </c>
      <c r="AA51" s="91" t="s">
        <v>2</v>
      </c>
      <c r="AB51" s="91">
        <v>1735</v>
      </c>
      <c r="AC51" s="91" t="s">
        <v>2</v>
      </c>
    </row>
    <row r="52" spans="1:29" x14ac:dyDescent="0.15">
      <c r="A52" s="90">
        <v>2005</v>
      </c>
      <c r="B52" s="91">
        <v>2082</v>
      </c>
      <c r="C52" s="91">
        <v>347</v>
      </c>
      <c r="D52" s="91" t="s">
        <v>2</v>
      </c>
      <c r="E52" s="91">
        <v>1735</v>
      </c>
      <c r="F52" s="91" t="s">
        <v>2</v>
      </c>
      <c r="G52" s="91">
        <v>19636</v>
      </c>
      <c r="H52" s="91">
        <v>4910</v>
      </c>
      <c r="I52" s="91">
        <v>4910</v>
      </c>
      <c r="J52" s="91"/>
      <c r="K52" s="91" t="s">
        <v>2</v>
      </c>
      <c r="L52" s="91">
        <v>14120</v>
      </c>
      <c r="M52" s="91">
        <v>290</v>
      </c>
      <c r="N52" s="91">
        <v>317</v>
      </c>
      <c r="O52" s="91" t="s">
        <v>2</v>
      </c>
      <c r="P52" s="91">
        <v>19325</v>
      </c>
      <c r="Q52" s="91">
        <v>15810</v>
      </c>
      <c r="R52" s="91">
        <v>3</v>
      </c>
      <c r="S52" s="91">
        <v>583</v>
      </c>
      <c r="T52" s="91">
        <v>583</v>
      </c>
      <c r="U52" s="91" t="s">
        <v>2</v>
      </c>
      <c r="V52" s="91"/>
      <c r="W52" s="91">
        <v>470</v>
      </c>
      <c r="X52" s="91">
        <v>2459</v>
      </c>
      <c r="Y52" s="91">
        <v>2392</v>
      </c>
      <c r="Z52" s="91">
        <v>452</v>
      </c>
      <c r="AA52" s="91" t="s">
        <v>2</v>
      </c>
      <c r="AB52" s="91">
        <v>1940</v>
      </c>
      <c r="AC52" s="91" t="s">
        <v>2</v>
      </c>
    </row>
    <row r="53" spans="1:29" x14ac:dyDescent="0.15">
      <c r="A53" s="90">
        <v>2006</v>
      </c>
      <c r="B53" s="91">
        <v>2392</v>
      </c>
      <c r="C53" s="91">
        <v>452</v>
      </c>
      <c r="D53" s="91" t="s">
        <v>2</v>
      </c>
      <c r="E53" s="91">
        <v>1940</v>
      </c>
      <c r="F53" s="91" t="s">
        <v>2</v>
      </c>
      <c r="G53" s="91">
        <v>19107</v>
      </c>
      <c r="H53" s="91">
        <v>4781</v>
      </c>
      <c r="I53" s="91">
        <v>4781</v>
      </c>
      <c r="J53" s="91"/>
      <c r="K53" s="91" t="s">
        <v>2</v>
      </c>
      <c r="L53" s="91">
        <v>13493</v>
      </c>
      <c r="M53" s="91">
        <v>307</v>
      </c>
      <c r="N53" s="91">
        <v>257</v>
      </c>
      <c r="O53" s="91">
        <v>269</v>
      </c>
      <c r="P53" s="91">
        <v>19180</v>
      </c>
      <c r="Q53" s="91">
        <v>16867</v>
      </c>
      <c r="R53" s="91">
        <v>104</v>
      </c>
      <c r="S53" s="91">
        <v>603</v>
      </c>
      <c r="T53" s="91">
        <v>603</v>
      </c>
      <c r="U53" s="91" t="s">
        <v>2</v>
      </c>
      <c r="V53" s="91"/>
      <c r="W53" s="91">
        <v>498</v>
      </c>
      <c r="X53" s="91">
        <v>1109</v>
      </c>
      <c r="Y53" s="91">
        <v>2320</v>
      </c>
      <c r="Z53" s="91">
        <v>496</v>
      </c>
      <c r="AA53" s="91" t="s">
        <v>2</v>
      </c>
      <c r="AB53" s="91">
        <v>1823</v>
      </c>
      <c r="AC53" s="91" t="s">
        <v>2</v>
      </c>
    </row>
    <row r="54" spans="1:29" x14ac:dyDescent="0.15">
      <c r="A54" s="90">
        <v>2007</v>
      </c>
      <c r="B54" s="91">
        <v>2320</v>
      </c>
      <c r="C54" s="91">
        <v>496</v>
      </c>
      <c r="D54" s="91" t="s">
        <v>2</v>
      </c>
      <c r="E54" s="91">
        <v>1823</v>
      </c>
      <c r="F54" s="91" t="s">
        <v>2</v>
      </c>
      <c r="G54" s="91">
        <v>18768</v>
      </c>
      <c r="H54" s="91">
        <v>4703</v>
      </c>
      <c r="I54" s="91">
        <v>4703</v>
      </c>
      <c r="J54" s="91"/>
      <c r="K54" s="91" t="s">
        <v>2</v>
      </c>
      <c r="L54" s="91">
        <v>13603</v>
      </c>
      <c r="M54" s="91">
        <v>232</v>
      </c>
      <c r="N54" s="91">
        <v>230</v>
      </c>
      <c r="O54" s="91" t="s">
        <v>2</v>
      </c>
      <c r="P54" s="91">
        <v>18940</v>
      </c>
      <c r="Q54" s="91">
        <v>16322</v>
      </c>
      <c r="R54" s="91">
        <v>115</v>
      </c>
      <c r="S54" s="91">
        <v>592</v>
      </c>
      <c r="T54" s="91">
        <v>592</v>
      </c>
      <c r="U54" s="91" t="s">
        <v>2</v>
      </c>
      <c r="V54" s="91"/>
      <c r="W54" s="91">
        <v>517</v>
      </c>
      <c r="X54" s="91">
        <v>1394</v>
      </c>
      <c r="Y54" s="91">
        <v>2147</v>
      </c>
      <c r="Z54" s="91">
        <v>481</v>
      </c>
      <c r="AA54" s="91" t="s">
        <v>2</v>
      </c>
      <c r="AB54" s="91">
        <v>1667</v>
      </c>
      <c r="AC54" s="91" t="s">
        <v>2</v>
      </c>
    </row>
    <row r="55" spans="1:29" x14ac:dyDescent="0.15">
      <c r="A55" s="90">
        <v>2008</v>
      </c>
      <c r="B55" s="91">
        <v>2147</v>
      </c>
      <c r="C55" s="91">
        <v>481</v>
      </c>
      <c r="D55" s="91" t="s">
        <v>2</v>
      </c>
      <c r="E55" s="91">
        <v>1667</v>
      </c>
      <c r="F55" s="91" t="s">
        <v>2</v>
      </c>
      <c r="G55" s="91">
        <v>18096</v>
      </c>
      <c r="H55" s="91">
        <v>4527</v>
      </c>
      <c r="I55" s="91">
        <v>4527</v>
      </c>
      <c r="J55" s="91"/>
      <c r="K55" s="91" t="s">
        <v>2</v>
      </c>
      <c r="L55" s="91">
        <v>13241</v>
      </c>
      <c r="M55" s="91">
        <v>42</v>
      </c>
      <c r="N55" s="91">
        <v>218</v>
      </c>
      <c r="O55" s="91">
        <v>69</v>
      </c>
      <c r="P55" s="91">
        <v>18053</v>
      </c>
      <c r="Q55" s="91">
        <v>15831</v>
      </c>
      <c r="R55" s="91">
        <v>141</v>
      </c>
      <c r="S55" s="91">
        <v>581</v>
      </c>
      <c r="T55" s="91">
        <v>581</v>
      </c>
      <c r="U55" s="91" t="s">
        <v>2</v>
      </c>
      <c r="V55" s="91"/>
      <c r="W55" s="91">
        <v>460</v>
      </c>
      <c r="X55" s="91">
        <v>1046</v>
      </c>
      <c r="Y55" s="91">
        <v>2189</v>
      </c>
      <c r="Z55" s="91">
        <v>584</v>
      </c>
      <c r="AA55" s="91" t="s">
        <v>2</v>
      </c>
      <c r="AB55" s="91">
        <v>1606</v>
      </c>
      <c r="AC55" s="91" t="s">
        <v>2</v>
      </c>
    </row>
    <row r="56" spans="1:29" x14ac:dyDescent="0.15">
      <c r="A56" s="90">
        <v>2009</v>
      </c>
      <c r="B56" s="91">
        <v>2189</v>
      </c>
      <c r="C56" s="91">
        <v>584</v>
      </c>
      <c r="D56" s="91" t="s">
        <v>2</v>
      </c>
      <c r="E56" s="91">
        <v>1606</v>
      </c>
      <c r="F56" s="91" t="s">
        <v>2</v>
      </c>
      <c r="G56" s="91">
        <v>16886</v>
      </c>
      <c r="H56" s="91">
        <v>4724</v>
      </c>
      <c r="I56" s="91">
        <v>4724</v>
      </c>
      <c r="J56" s="91"/>
      <c r="K56" s="91" t="s">
        <v>2</v>
      </c>
      <c r="L56" s="91">
        <v>11687</v>
      </c>
      <c r="M56" s="91">
        <v>235</v>
      </c>
      <c r="N56" s="91">
        <v>162</v>
      </c>
      <c r="O56" s="91">
        <v>76</v>
      </c>
      <c r="P56" s="91">
        <v>17326</v>
      </c>
      <c r="Q56" s="91">
        <v>15233</v>
      </c>
      <c r="R56" s="91">
        <v>194</v>
      </c>
      <c r="S56" s="91">
        <v>725</v>
      </c>
      <c r="T56" s="91">
        <v>725</v>
      </c>
      <c r="U56" s="91" t="s">
        <v>2</v>
      </c>
      <c r="V56" s="91"/>
      <c r="W56" s="91">
        <v>353</v>
      </c>
      <c r="X56" s="91">
        <v>917</v>
      </c>
      <c r="Y56" s="91">
        <v>1661</v>
      </c>
      <c r="Z56" s="91">
        <v>309</v>
      </c>
      <c r="AA56" s="91" t="s">
        <v>2</v>
      </c>
      <c r="AB56" s="91">
        <v>1351</v>
      </c>
      <c r="AC56" s="91" t="s">
        <v>2</v>
      </c>
    </row>
    <row r="57" spans="1:29" x14ac:dyDescent="0.15">
      <c r="A57" s="90">
        <v>2010</v>
      </c>
      <c r="B57" s="91">
        <v>1661</v>
      </c>
      <c r="C57" s="91">
        <v>309</v>
      </c>
      <c r="D57" s="91" t="s">
        <v>2</v>
      </c>
      <c r="E57" s="91">
        <v>1351</v>
      </c>
      <c r="F57" s="91" t="s">
        <v>2</v>
      </c>
      <c r="G57" s="91">
        <v>17470</v>
      </c>
      <c r="H57" s="91">
        <v>4457</v>
      </c>
      <c r="I57" s="91">
        <v>4457</v>
      </c>
      <c r="J57" s="91"/>
      <c r="K57" s="91" t="s">
        <v>2</v>
      </c>
      <c r="L57" s="91">
        <v>12504</v>
      </c>
      <c r="M57" s="91">
        <v>242</v>
      </c>
      <c r="N57" s="91">
        <v>166</v>
      </c>
      <c r="O57" s="91">
        <v>106</v>
      </c>
      <c r="P57" s="91">
        <v>17317</v>
      </c>
      <c r="Q57" s="91">
        <v>14505</v>
      </c>
      <c r="R57" s="91">
        <v>181</v>
      </c>
      <c r="S57" s="91">
        <v>770</v>
      </c>
      <c r="T57" s="91">
        <v>770</v>
      </c>
      <c r="U57" s="91" t="s">
        <v>2</v>
      </c>
      <c r="V57" s="91"/>
      <c r="W57" s="91">
        <v>480</v>
      </c>
      <c r="X57" s="91">
        <v>1381</v>
      </c>
      <c r="Y57" s="91">
        <v>1819</v>
      </c>
      <c r="Z57" s="91">
        <v>221</v>
      </c>
      <c r="AA57" s="91" t="s">
        <v>2</v>
      </c>
      <c r="AB57" s="91">
        <v>1598</v>
      </c>
      <c r="AC57" s="91" t="s">
        <v>2</v>
      </c>
    </row>
    <row r="58" spans="1:29" x14ac:dyDescent="0.15">
      <c r="A58" s="90">
        <v>2011</v>
      </c>
      <c r="B58" s="91">
        <v>1819.1189999999999</v>
      </c>
      <c r="C58" s="91">
        <v>221.43100000000001</v>
      </c>
      <c r="D58" s="91" t="s">
        <v>2</v>
      </c>
      <c r="E58" s="91">
        <v>1597.6880000000001</v>
      </c>
      <c r="F58" s="91" t="s">
        <v>2</v>
      </c>
      <c r="G58" s="91">
        <v>17421.866999999998</v>
      </c>
      <c r="H58" s="91">
        <v>4061.3310000000001</v>
      </c>
      <c r="I58" s="91">
        <v>4061.3310000000001</v>
      </c>
      <c r="J58" s="91"/>
      <c r="K58" s="91" t="s">
        <v>2</v>
      </c>
      <c r="L58" s="91">
        <v>12859.397000000001</v>
      </c>
      <c r="M58" s="91">
        <v>201.36799999999999</v>
      </c>
      <c r="N58" s="91">
        <v>122.913</v>
      </c>
      <c r="O58" s="91">
        <v>176.858</v>
      </c>
      <c r="P58" s="91">
        <v>17465.798999999999</v>
      </c>
      <c r="Q58" s="91">
        <v>15878.968000000001</v>
      </c>
      <c r="R58" s="91">
        <v>101.776</v>
      </c>
      <c r="S58" s="91">
        <v>630.52</v>
      </c>
      <c r="T58" s="91">
        <v>630.52</v>
      </c>
      <c r="U58" s="91" t="s">
        <v>2</v>
      </c>
      <c r="V58" s="91"/>
      <c r="W58" s="91">
        <v>458.26600000000002</v>
      </c>
      <c r="X58" s="91">
        <v>396.26900000000001</v>
      </c>
      <c r="Y58" s="91">
        <v>1775.184</v>
      </c>
      <c r="Z58" s="91">
        <v>202.08500000000001</v>
      </c>
      <c r="AA58" s="91" t="s">
        <v>2</v>
      </c>
      <c r="AB58" s="91">
        <v>1573.0989999999999</v>
      </c>
      <c r="AC58" s="91" t="s">
        <v>2</v>
      </c>
    </row>
    <row r="59" spans="1:29" x14ac:dyDescent="0.15">
      <c r="A59" s="90">
        <v>2012</v>
      </c>
      <c r="B59" s="91">
        <v>1775.184</v>
      </c>
      <c r="C59" s="91">
        <v>202.08500000000001</v>
      </c>
      <c r="D59" s="91" t="s">
        <v>2</v>
      </c>
      <c r="E59" s="91">
        <v>1573.0989999999999</v>
      </c>
      <c r="F59" s="91" t="s">
        <v>2</v>
      </c>
      <c r="G59" s="91">
        <v>17991.096000000001</v>
      </c>
      <c r="H59" s="91">
        <v>4215.5919999999996</v>
      </c>
      <c r="I59" s="91">
        <v>4215.5919999999996</v>
      </c>
      <c r="J59" s="108"/>
      <c r="K59" s="91" t="s">
        <v>2</v>
      </c>
      <c r="L59" s="91">
        <v>13329.697</v>
      </c>
      <c r="M59" s="91">
        <v>208.21899999999999</v>
      </c>
      <c r="N59" s="91">
        <v>119.383</v>
      </c>
      <c r="O59" s="91">
        <v>118.205</v>
      </c>
      <c r="P59" s="91">
        <v>17702.022000000001</v>
      </c>
      <c r="Q59" s="91">
        <v>15846.975</v>
      </c>
      <c r="R59" s="91">
        <v>200.505</v>
      </c>
      <c r="S59" s="91">
        <v>786.577</v>
      </c>
      <c r="T59" s="91">
        <v>786.577</v>
      </c>
      <c r="U59" s="91" t="s">
        <v>2</v>
      </c>
      <c r="V59" s="91"/>
      <c r="W59" s="91">
        <v>523.96799999999996</v>
      </c>
      <c r="X59" s="91">
        <v>343.99700000000001</v>
      </c>
      <c r="Y59" s="91">
        <v>2064.2579999999998</v>
      </c>
      <c r="Z59" s="91">
        <v>217.554</v>
      </c>
      <c r="AA59" s="91" t="s">
        <v>2</v>
      </c>
      <c r="AB59" s="91">
        <v>1846.704</v>
      </c>
      <c r="AC59" s="91" t="s">
        <v>2</v>
      </c>
    </row>
    <row r="60" spans="1:29" x14ac:dyDescent="0.15">
      <c r="A60" s="90">
        <v>2013</v>
      </c>
      <c r="B60" s="91">
        <v>2064.2579999999998</v>
      </c>
      <c r="C60" s="91">
        <v>217.554</v>
      </c>
      <c r="D60" s="91" t="s">
        <v>2</v>
      </c>
      <c r="E60" s="91">
        <v>1846.704</v>
      </c>
      <c r="F60" s="91" t="s">
        <v>2</v>
      </c>
      <c r="G60" s="91">
        <v>16614.348000000002</v>
      </c>
      <c r="H60" s="91">
        <v>4601.4009999999998</v>
      </c>
      <c r="I60" s="91">
        <v>4601.4009999999998</v>
      </c>
      <c r="J60" s="108"/>
      <c r="K60" s="91" t="s">
        <v>2</v>
      </c>
      <c r="L60" s="91">
        <v>11615.411</v>
      </c>
      <c r="M60" s="91">
        <v>235.52699999999999</v>
      </c>
      <c r="N60" s="91">
        <v>106.586</v>
      </c>
      <c r="O60" s="91">
        <v>55.423000000000002</v>
      </c>
      <c r="P60" s="91">
        <v>16720.942999999999</v>
      </c>
      <c r="Q60" s="91">
        <v>14937.073</v>
      </c>
      <c r="R60" s="91">
        <v>238.27600000000001</v>
      </c>
      <c r="S60" s="91">
        <v>757.81700000000001</v>
      </c>
      <c r="T60" s="91">
        <v>757.81700000000001</v>
      </c>
      <c r="U60" s="91" t="s">
        <v>2</v>
      </c>
      <c r="V60" s="91"/>
      <c r="W60" s="91">
        <v>437.88900000000001</v>
      </c>
      <c r="X60" s="91">
        <v>349.88799999999998</v>
      </c>
      <c r="Y60" s="91">
        <v>1957.663</v>
      </c>
      <c r="Z60" s="91">
        <v>220.03700000000001</v>
      </c>
      <c r="AA60" s="91" t="s">
        <v>2</v>
      </c>
      <c r="AB60" s="91">
        <v>1737.626</v>
      </c>
      <c r="AC60" s="91" t="s">
        <v>2</v>
      </c>
    </row>
    <row r="61" spans="1:29" x14ac:dyDescent="0.15">
      <c r="A61" s="90">
        <v>2014</v>
      </c>
      <c r="B61" s="91">
        <v>1957.663</v>
      </c>
      <c r="C61" s="91">
        <v>220.03700000000001</v>
      </c>
      <c r="D61" s="91" t="s">
        <v>2</v>
      </c>
      <c r="E61" s="91">
        <v>1737.626</v>
      </c>
      <c r="F61" s="91" t="s">
        <v>2</v>
      </c>
      <c r="G61" s="91">
        <v>16449.310000000001</v>
      </c>
      <c r="H61" s="91">
        <v>4306.6660000000002</v>
      </c>
      <c r="I61" s="91">
        <v>4306.6660000000002</v>
      </c>
      <c r="J61" s="108"/>
      <c r="K61" s="91" t="s">
        <v>2</v>
      </c>
      <c r="L61" s="91">
        <v>11697.455</v>
      </c>
      <c r="M61" s="91">
        <v>217.756</v>
      </c>
      <c r="N61" s="91">
        <v>111.605</v>
      </c>
      <c r="O61" s="91">
        <v>115.828</v>
      </c>
      <c r="P61" s="91">
        <v>16453.415000000001</v>
      </c>
      <c r="Q61" s="91">
        <v>14575.001</v>
      </c>
      <c r="R61" s="91">
        <v>245.47499999999999</v>
      </c>
      <c r="S61" s="91">
        <v>816.798</v>
      </c>
      <c r="T61" s="91">
        <v>816.798</v>
      </c>
      <c r="U61" s="91" t="s">
        <v>2</v>
      </c>
      <c r="V61" s="91"/>
      <c r="W61" s="91">
        <v>478.83199999999999</v>
      </c>
      <c r="X61" s="91">
        <v>337.30900000000003</v>
      </c>
      <c r="Y61" s="91">
        <v>1953.558</v>
      </c>
      <c r="Z61" s="91">
        <v>204.84899999999999</v>
      </c>
      <c r="AA61" s="91" t="s">
        <v>2</v>
      </c>
      <c r="AB61" s="91">
        <v>1748.7090000000001</v>
      </c>
      <c r="AC61" s="91" t="s">
        <v>2</v>
      </c>
    </row>
    <row r="62" spans="1:29" x14ac:dyDescent="0.15">
      <c r="A62" s="90">
        <v>2015</v>
      </c>
      <c r="B62" s="91">
        <v>1952.8610000000001</v>
      </c>
      <c r="C62" s="91">
        <v>204.84899999999999</v>
      </c>
      <c r="D62" s="91"/>
      <c r="E62" s="91">
        <v>1748.0119999999999</v>
      </c>
      <c r="F62" s="91"/>
      <c r="G62" s="91">
        <v>15229.346</v>
      </c>
      <c r="H62" s="91">
        <v>4353.1480000000001</v>
      </c>
      <c r="I62" s="91">
        <v>4353.1480000000001</v>
      </c>
      <c r="J62" s="108"/>
      <c r="K62" s="91"/>
      <c r="L62" s="91">
        <v>10613.458000000001</v>
      </c>
      <c r="M62" s="91">
        <v>218.62799999999999</v>
      </c>
      <c r="N62" s="91">
        <v>44.043999999999997</v>
      </c>
      <c r="O62" s="91">
        <v>6.8000000000000005E-2</v>
      </c>
      <c r="P62" s="91">
        <v>15289.852999999999</v>
      </c>
      <c r="Q62" s="91">
        <v>12426.444</v>
      </c>
      <c r="R62" s="91">
        <v>183.51900000000001</v>
      </c>
      <c r="S62" s="91">
        <v>890.53399999999999</v>
      </c>
      <c r="T62" s="91">
        <v>890.53399999999999</v>
      </c>
      <c r="U62" s="91"/>
      <c r="V62" s="91"/>
      <c r="W62" s="91">
        <v>383.25700000000001</v>
      </c>
      <c r="X62" s="91">
        <v>1406.0989999999999</v>
      </c>
      <c r="Y62" s="91">
        <v>1892.354</v>
      </c>
      <c r="Z62" s="91">
        <v>219.01900000000001</v>
      </c>
      <c r="AA62" s="91"/>
      <c r="AB62" s="91">
        <v>1673.335</v>
      </c>
      <c r="AC62" s="91"/>
    </row>
    <row r="63" spans="1:29" x14ac:dyDescent="0.15">
      <c r="A63" s="90">
        <v>2016</v>
      </c>
      <c r="B63" s="91">
        <v>1892.354</v>
      </c>
      <c r="C63" s="91">
        <v>219.01900000000001</v>
      </c>
      <c r="D63" s="91"/>
      <c r="E63" s="91">
        <v>1673.335</v>
      </c>
      <c r="F63" s="91"/>
      <c r="G63" s="91">
        <v>15122.019</v>
      </c>
      <c r="H63" s="91">
        <v>4268.0590000000002</v>
      </c>
      <c r="I63" s="91">
        <v>4268.0590000000002</v>
      </c>
      <c r="J63" s="108"/>
      <c r="K63" s="91"/>
      <c r="L63" s="91">
        <v>10628.732</v>
      </c>
      <c r="M63" s="91">
        <v>196.3</v>
      </c>
      <c r="N63" s="91">
        <v>28.928000000000001</v>
      </c>
      <c r="O63" s="91"/>
      <c r="P63" s="91">
        <v>15373.531000000001</v>
      </c>
      <c r="Q63" s="91">
        <v>12650.207</v>
      </c>
      <c r="R63" s="91">
        <v>276.36500000000001</v>
      </c>
      <c r="S63" s="91">
        <v>762.35900000000004</v>
      </c>
      <c r="T63" s="91">
        <v>762.35900000000004</v>
      </c>
      <c r="U63" s="91"/>
      <c r="V63" s="91"/>
      <c r="W63" s="91">
        <v>473.46100000000001</v>
      </c>
      <c r="X63" s="91">
        <v>1211.1389999999999</v>
      </c>
      <c r="Y63" s="91">
        <v>1639.155</v>
      </c>
      <c r="Z63" s="91">
        <v>200.16499999999999</v>
      </c>
      <c r="AA63" s="91"/>
      <c r="AB63" s="91">
        <v>1438.99</v>
      </c>
      <c r="AC63" s="91"/>
    </row>
    <row r="64" spans="1:29" x14ac:dyDescent="0.15">
      <c r="A64" s="90">
        <v>2017</v>
      </c>
      <c r="B64" s="91">
        <v>1639.155</v>
      </c>
      <c r="C64" s="91">
        <v>200.16499999999999</v>
      </c>
      <c r="D64" s="91"/>
      <c r="E64" s="91">
        <v>1438.99</v>
      </c>
      <c r="F64" s="91"/>
      <c r="G64" s="91">
        <v>15385.066999999999</v>
      </c>
      <c r="H64" s="91">
        <v>4480.6139999999996</v>
      </c>
      <c r="I64" s="91">
        <v>4480.6139999999996</v>
      </c>
      <c r="J64" s="108"/>
      <c r="K64" s="91"/>
      <c r="L64" s="91">
        <v>10638.674999999999</v>
      </c>
      <c r="M64" s="91">
        <v>218.34299999999999</v>
      </c>
      <c r="N64" s="91">
        <v>47.435000000000002</v>
      </c>
      <c r="O64" s="91"/>
      <c r="P64" s="91">
        <v>15462.942999999999</v>
      </c>
      <c r="Q64" s="91">
        <v>12496.47</v>
      </c>
      <c r="R64" s="91">
        <v>176.53299999999999</v>
      </c>
      <c r="S64" s="91">
        <v>722.98299999999995</v>
      </c>
      <c r="T64" s="91">
        <v>722.98299999999995</v>
      </c>
      <c r="U64" s="91"/>
      <c r="V64" s="91"/>
      <c r="W64" s="91">
        <v>429.06099999999998</v>
      </c>
      <c r="X64" s="91">
        <v>1637.896</v>
      </c>
      <c r="Y64" s="91">
        <v>1561.279</v>
      </c>
      <c r="Z64" s="91">
        <v>205.792</v>
      </c>
      <c r="AA64" s="91"/>
      <c r="AB64" s="91">
        <v>1355.4870000000001</v>
      </c>
      <c r="AC64" s="91"/>
    </row>
    <row r="65" spans="1:35" x14ac:dyDescent="0.15">
      <c r="A65" s="90">
        <v>2018</v>
      </c>
      <c r="B65" s="91">
        <v>1551.6949999999999</v>
      </c>
      <c r="C65" s="91">
        <v>205.792</v>
      </c>
      <c r="D65" s="91"/>
      <c r="E65" s="91">
        <v>1345.903</v>
      </c>
      <c r="F65" s="91"/>
      <c r="G65" s="91">
        <v>14834.897000000001</v>
      </c>
      <c r="H65" s="91">
        <v>3981.6239999999998</v>
      </c>
      <c r="I65" s="91">
        <v>3981.6239999999998</v>
      </c>
      <c r="J65" s="108"/>
      <c r="K65" s="91"/>
      <c r="L65" s="91">
        <v>10793.683000000001</v>
      </c>
      <c r="M65" s="91"/>
      <c r="N65" s="91">
        <v>59.59</v>
      </c>
      <c r="O65" s="91"/>
      <c r="P65" s="91">
        <v>14919.248</v>
      </c>
      <c r="Q65" s="91">
        <v>11802.632</v>
      </c>
      <c r="R65" s="91">
        <v>259.601</v>
      </c>
      <c r="S65" s="91">
        <v>190.18</v>
      </c>
      <c r="T65" s="91">
        <v>190.18</v>
      </c>
      <c r="U65" s="91"/>
      <c r="V65" s="91"/>
      <c r="W65" s="91">
        <v>548.22</v>
      </c>
      <c r="X65" s="91">
        <v>2118.6149999999998</v>
      </c>
      <c r="Y65" s="91">
        <v>1467.3440000000001</v>
      </c>
      <c r="Z65" s="91">
        <v>210.76499999999999</v>
      </c>
      <c r="AA65" s="91"/>
      <c r="AB65" s="91">
        <v>1256.579</v>
      </c>
      <c r="AC65" s="91"/>
    </row>
    <row r="66" spans="1:35" x14ac:dyDescent="0.15">
      <c r="A66" s="90">
        <v>2019</v>
      </c>
      <c r="B66" s="91">
        <v>1467.3440000000001</v>
      </c>
      <c r="C66" s="91">
        <v>210.76499999999999</v>
      </c>
      <c r="D66" s="91"/>
      <c r="E66" s="91">
        <v>1256.579</v>
      </c>
      <c r="F66" s="91"/>
      <c r="G66" s="91">
        <v>14469.394</v>
      </c>
      <c r="H66" s="91">
        <v>3631.29</v>
      </c>
      <c r="I66" s="91">
        <v>3631.29</v>
      </c>
      <c r="J66" s="108"/>
      <c r="K66" s="91"/>
      <c r="L66" s="91">
        <v>10785.634</v>
      </c>
      <c r="M66" s="91"/>
      <c r="N66" s="91">
        <v>52.47</v>
      </c>
      <c r="O66" s="91"/>
      <c r="P66" s="91">
        <v>14326.175999999999</v>
      </c>
      <c r="Q66" s="91">
        <v>10376.102999999999</v>
      </c>
      <c r="R66" s="91">
        <v>171.786</v>
      </c>
      <c r="S66" s="91">
        <v>219.34899999999999</v>
      </c>
      <c r="T66" s="91"/>
      <c r="U66" s="91"/>
      <c r="V66" s="91"/>
      <c r="W66" s="91">
        <v>603.63900000000001</v>
      </c>
      <c r="X66" s="91">
        <v>2955.299</v>
      </c>
      <c r="Y66" s="91">
        <v>1610.5619999999999</v>
      </c>
      <c r="Z66" s="91">
        <v>238.512</v>
      </c>
      <c r="AA66" s="91"/>
      <c r="AB66" s="91">
        <v>1372.05</v>
      </c>
      <c r="AC66" s="91"/>
    </row>
    <row r="67" spans="1:35" x14ac:dyDescent="0.15">
      <c r="A67" s="90">
        <v>2020</v>
      </c>
      <c r="B67" s="91">
        <v>1610.5619999999999</v>
      </c>
      <c r="C67" s="91">
        <v>238.512</v>
      </c>
      <c r="D67" s="91"/>
      <c r="E67" s="91">
        <v>1372.05</v>
      </c>
      <c r="F67" s="91"/>
      <c r="G67" s="91">
        <v>13290.183999999999</v>
      </c>
      <c r="H67" s="91">
        <v>3013.45</v>
      </c>
      <c r="I67" s="91">
        <v>3013.45</v>
      </c>
      <c r="J67" s="108"/>
      <c r="K67" s="91"/>
      <c r="L67" s="91">
        <v>10234.165000000001</v>
      </c>
      <c r="M67" s="91"/>
      <c r="N67" s="91">
        <v>42.569000000000003</v>
      </c>
      <c r="O67" s="91"/>
      <c r="P67" s="91">
        <v>13334.634</v>
      </c>
      <c r="Q67" s="91">
        <v>10334.062</v>
      </c>
      <c r="R67" s="91">
        <v>117.48</v>
      </c>
      <c r="S67" s="91">
        <v>209.63</v>
      </c>
      <c r="T67" s="91"/>
      <c r="U67" s="91"/>
      <c r="V67" s="91"/>
      <c r="W67" s="91">
        <v>645.21600000000001</v>
      </c>
      <c r="X67" s="91">
        <v>2028.2460000000001</v>
      </c>
      <c r="Y67" s="91">
        <v>1566.1120000000001</v>
      </c>
      <c r="Z67" s="91">
        <v>207.791</v>
      </c>
      <c r="AA67" s="91"/>
      <c r="AB67" s="91">
        <v>1358.3209999999999</v>
      </c>
      <c r="AC67" s="91"/>
    </row>
    <row r="68" spans="1:35" x14ac:dyDescent="0.15">
      <c r="A68" s="90">
        <v>2021</v>
      </c>
      <c r="B68" s="91">
        <v>1566.1120000000001</v>
      </c>
      <c r="C68" s="91">
        <v>207.791</v>
      </c>
      <c r="D68" s="91"/>
      <c r="E68" s="91">
        <v>1358.3209999999999</v>
      </c>
      <c r="F68" s="91"/>
      <c r="G68" s="91">
        <v>13471.431</v>
      </c>
      <c r="H68" s="91">
        <v>3128.413</v>
      </c>
      <c r="I68" s="91">
        <v>3128.413</v>
      </c>
      <c r="J68" s="108"/>
      <c r="K68" s="91"/>
      <c r="L68" s="91">
        <v>10305.781000000001</v>
      </c>
      <c r="M68" s="91"/>
      <c r="N68" s="91">
        <v>37.237000000000002</v>
      </c>
      <c r="O68" s="91"/>
      <c r="P68" s="91">
        <v>13465.569</v>
      </c>
      <c r="Q68" s="91">
        <v>10608.591</v>
      </c>
      <c r="R68" s="91">
        <v>183.63900000000001</v>
      </c>
      <c r="S68" s="91">
        <v>202.39500000000001</v>
      </c>
      <c r="T68" s="91"/>
      <c r="U68" s="91"/>
      <c r="V68" s="91"/>
      <c r="W68" s="91">
        <v>530.01599999999996</v>
      </c>
      <c r="X68" s="91">
        <v>1940.9280000000001</v>
      </c>
      <c r="Y68" s="91">
        <v>1571.9739999999999</v>
      </c>
      <c r="Z68" s="91">
        <v>199.965</v>
      </c>
      <c r="AA68" s="91"/>
      <c r="AB68" s="91">
        <v>1372.009</v>
      </c>
      <c r="AC68" s="91"/>
    </row>
    <row r="69" spans="1:35" s="93" customFormat="1" x14ac:dyDescent="0.15">
      <c r="A69" s="90">
        <v>2022</v>
      </c>
      <c r="B69" s="91">
        <v>1571.9739999999999</v>
      </c>
      <c r="C69" s="91">
        <v>199.965</v>
      </c>
      <c r="D69" s="91"/>
      <c r="E69" s="91">
        <v>1372.009</v>
      </c>
      <c r="F69" s="91"/>
      <c r="G69" s="91">
        <v>14089.536</v>
      </c>
      <c r="H69" s="91">
        <v>2937.3310000000001</v>
      </c>
      <c r="I69" s="91">
        <v>2937.3310000000001</v>
      </c>
      <c r="J69" s="108"/>
      <c r="K69" s="91"/>
      <c r="L69" s="91">
        <v>10916.074000000001</v>
      </c>
      <c r="M69" s="91"/>
      <c r="N69" s="91">
        <v>35.119</v>
      </c>
      <c r="O69" s="91">
        <v>201.012</v>
      </c>
      <c r="P69" s="91">
        <v>13924.87</v>
      </c>
      <c r="Q69" s="91">
        <v>12744.636</v>
      </c>
      <c r="R69" s="91">
        <v>249.33099999999999</v>
      </c>
      <c r="S69" s="91">
        <v>200.631</v>
      </c>
      <c r="T69" s="91"/>
      <c r="U69" s="91"/>
      <c r="V69" s="91"/>
      <c r="W69" s="91">
        <v>594.78200000000004</v>
      </c>
      <c r="X69" s="91">
        <v>135.49</v>
      </c>
      <c r="Y69" s="91">
        <v>1736.64</v>
      </c>
      <c r="Z69" s="91">
        <v>213.947</v>
      </c>
      <c r="AA69" s="91"/>
      <c r="AB69" s="91">
        <v>1522.693</v>
      </c>
      <c r="AC69" s="91"/>
      <c r="AD69" s="87"/>
      <c r="AF69" s="92"/>
      <c r="AH69" s="92"/>
    </row>
    <row r="70" spans="1:35" x14ac:dyDescent="0.15">
      <c r="A70" s="90"/>
      <c r="B70" s="101"/>
      <c r="C70" s="94"/>
      <c r="D70" s="102"/>
      <c r="E70" s="103"/>
      <c r="F70" s="102"/>
      <c r="G70" s="101"/>
      <c r="H70" s="94"/>
      <c r="I70" s="104"/>
      <c r="K70" s="94"/>
      <c r="L70" s="94"/>
      <c r="M70" s="105"/>
      <c r="N70" s="94"/>
      <c r="O70" s="105"/>
      <c r="P70" s="101"/>
      <c r="Q70" s="94"/>
      <c r="R70" s="94"/>
      <c r="S70" s="94"/>
      <c r="T70" s="102"/>
      <c r="U70" s="104"/>
      <c r="V70" s="102"/>
      <c r="W70" s="94"/>
      <c r="X70" s="94"/>
      <c r="Y70" s="101"/>
      <c r="Z70" s="94"/>
      <c r="AA70" s="94"/>
      <c r="AB70" s="106"/>
      <c r="AC70" s="95"/>
      <c r="AE70" s="95"/>
      <c r="AG70" s="95"/>
      <c r="AI70" s="95"/>
    </row>
    <row r="71" spans="1:35" x14ac:dyDescent="0.15">
      <c r="A71" s="90"/>
      <c r="B71" s="96"/>
      <c r="C71" s="98"/>
      <c r="E71" s="98"/>
      <c r="G71" s="99"/>
      <c r="H71" s="98"/>
      <c r="I71" s="97"/>
      <c r="K71" s="98"/>
      <c r="L71" s="98"/>
      <c r="M71" s="98"/>
      <c r="N71" s="98"/>
      <c r="O71" s="100"/>
      <c r="P71" s="99"/>
      <c r="Q71" s="98"/>
      <c r="R71" s="98"/>
      <c r="S71" s="98"/>
      <c r="U71" s="97"/>
      <c r="W71" s="98"/>
      <c r="X71" s="100"/>
      <c r="Y71" s="99"/>
      <c r="Z71" s="98"/>
      <c r="AA71" s="98"/>
      <c r="AB71" s="98"/>
      <c r="AC71" s="98"/>
      <c r="AE71" s="97"/>
      <c r="AG71" s="97"/>
      <c r="AI71" s="98"/>
    </row>
    <row r="72" spans="1:35" x14ac:dyDescent="0.15">
      <c r="A72" s="90"/>
      <c r="B72" s="96"/>
      <c r="C72" s="98"/>
      <c r="E72" s="98"/>
      <c r="G72" s="99"/>
      <c r="H72" s="98"/>
      <c r="I72" s="97"/>
      <c r="K72" s="98"/>
      <c r="L72" s="98"/>
      <c r="M72" s="98"/>
      <c r="N72" s="98"/>
      <c r="O72" s="100"/>
      <c r="P72" s="99"/>
      <c r="Q72" s="98"/>
      <c r="R72" s="98"/>
      <c r="S72" s="98"/>
      <c r="U72" s="97"/>
      <c r="W72" s="98"/>
      <c r="X72" s="100"/>
      <c r="Y72" s="99"/>
      <c r="Z72" s="98"/>
      <c r="AA72" s="98"/>
      <c r="AB72" s="98"/>
      <c r="AC72" s="98"/>
      <c r="AE72" s="97"/>
      <c r="AG72" s="97"/>
      <c r="AI72" s="98"/>
    </row>
    <row r="73" spans="1:35" x14ac:dyDescent="0.15">
      <c r="A73" s="90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U73" s="91"/>
      <c r="V73" s="91"/>
      <c r="W73" s="91"/>
      <c r="X73" s="91"/>
      <c r="Y73" s="91"/>
      <c r="Z73" s="91"/>
      <c r="AA73" s="91"/>
      <c r="AB73" s="91"/>
      <c r="AC73" s="91"/>
    </row>
    <row r="76" spans="1:35" x14ac:dyDescent="0.15">
      <c r="A76" s="87" t="s">
        <v>63</v>
      </c>
    </row>
    <row r="77" spans="1:35" x14ac:dyDescent="0.15">
      <c r="A77" s="107" t="s">
        <v>95</v>
      </c>
    </row>
    <row r="78" spans="1:35" x14ac:dyDescent="0.15">
      <c r="A78" s="107" t="s">
        <v>96</v>
      </c>
    </row>
    <row r="79" spans="1:35" x14ac:dyDescent="0.15">
      <c r="A79" s="107" t="s">
        <v>97</v>
      </c>
    </row>
    <row r="80" spans="1:35" x14ac:dyDescent="0.15">
      <c r="A80" s="107" t="s">
        <v>98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467D1-5486-46A4-B939-791305383C91}">
  <dimension ref="A1:R71"/>
  <sheetViews>
    <sheetView zoomScaleNormal="100" workbookViewId="0"/>
  </sheetViews>
  <sheetFormatPr defaultColWidth="8.875" defaultRowHeight="15.75" x14ac:dyDescent="0.15"/>
  <cols>
    <col min="1" max="1" width="20.625" style="4" customWidth="1"/>
    <col min="2" max="2" width="19.125" style="4" customWidth="1"/>
    <col min="3" max="3" width="19.875" style="4" customWidth="1"/>
    <col min="4" max="5" width="8.875" style="4"/>
    <col min="6" max="6" width="5.875" style="4" customWidth="1"/>
    <col min="7" max="7" width="6.625" style="4" customWidth="1"/>
    <col min="8" max="8" width="7.625" style="4" customWidth="1"/>
    <col min="9" max="9" width="21.5" style="4" customWidth="1"/>
    <col min="10" max="10" width="16.625" style="4" customWidth="1"/>
    <col min="11" max="11" width="18.875" style="4" customWidth="1"/>
    <col min="12" max="12" width="20" style="4" customWidth="1"/>
    <col min="13" max="13" width="10.875" style="4" customWidth="1"/>
    <col min="14" max="14" width="14.5" style="4" customWidth="1"/>
    <col min="15" max="15" width="15.5" style="4" customWidth="1"/>
    <col min="16" max="16" width="12.875" style="4" customWidth="1"/>
    <col min="17" max="17" width="15.625" style="4" customWidth="1"/>
    <col min="18" max="18" width="18.625" style="4" bestFit="1" customWidth="1"/>
    <col min="19" max="16384" width="8.875" style="4"/>
  </cols>
  <sheetData>
    <row r="1" spans="1:18" x14ac:dyDescent="0.15">
      <c r="A1" s="4" t="s">
        <v>101</v>
      </c>
    </row>
    <row r="2" spans="1:18" x14ac:dyDescent="0.15">
      <c r="A2" s="5" t="s">
        <v>289</v>
      </c>
    </row>
    <row r="3" spans="1:18" x14ac:dyDescent="0.15">
      <c r="A3" s="5"/>
    </row>
    <row r="4" spans="1:18" x14ac:dyDescent="0.15">
      <c r="A4" s="4" t="s">
        <v>102</v>
      </c>
      <c r="B4" s="4" t="s">
        <v>103</v>
      </c>
    </row>
    <row r="5" spans="1:18" x14ac:dyDescent="0.15">
      <c r="A5" s="4" t="s">
        <v>104</v>
      </c>
      <c r="B5" s="4" t="s">
        <v>105</v>
      </c>
    </row>
    <row r="6" spans="1:18" x14ac:dyDescent="0.15">
      <c r="A6" s="4" t="s">
        <v>106</v>
      </c>
      <c r="B6" s="4" t="s">
        <v>288</v>
      </c>
    </row>
    <row r="7" spans="1:18" x14ac:dyDescent="0.15">
      <c r="A7" s="4" t="s">
        <v>107</v>
      </c>
      <c r="B7" s="4" t="s">
        <v>226</v>
      </c>
      <c r="C7" s="4" t="s">
        <v>227</v>
      </c>
    </row>
    <row r="8" spans="1:18" x14ac:dyDescent="0.15">
      <c r="A8" s="4" t="s">
        <v>108</v>
      </c>
      <c r="B8" s="4" t="s">
        <v>109</v>
      </c>
    </row>
    <row r="9" spans="1:18" x14ac:dyDescent="0.15">
      <c r="A9" s="4" t="s">
        <v>110</v>
      </c>
    </row>
    <row r="10" spans="1:18" x14ac:dyDescent="0.15">
      <c r="M10" s="127" t="s">
        <v>230</v>
      </c>
      <c r="N10" s="128"/>
      <c r="O10" s="129"/>
      <c r="P10" s="127" t="s">
        <v>231</v>
      </c>
      <c r="Q10" s="128"/>
      <c r="R10" s="129"/>
    </row>
    <row r="11" spans="1:18" x14ac:dyDescent="0.15">
      <c r="L11" s="79"/>
      <c r="M11" s="79"/>
      <c r="N11" s="79" t="s">
        <v>232</v>
      </c>
      <c r="O11" s="79" t="s">
        <v>233</v>
      </c>
      <c r="P11" s="79"/>
      <c r="Q11" s="80" t="s">
        <v>232</v>
      </c>
      <c r="R11" s="80" t="s">
        <v>233</v>
      </c>
    </row>
    <row r="12" spans="1:18" x14ac:dyDescent="0.15">
      <c r="A12" s="4" t="s">
        <v>107</v>
      </c>
      <c r="B12" s="4" t="s">
        <v>108</v>
      </c>
      <c r="C12" s="4" t="s">
        <v>111</v>
      </c>
      <c r="D12" s="4" t="s">
        <v>112</v>
      </c>
      <c r="E12" s="4" t="s">
        <v>113</v>
      </c>
      <c r="F12" s="4" t="s">
        <v>115</v>
      </c>
      <c r="G12" s="4" t="s">
        <v>116</v>
      </c>
      <c r="H12" s="4" t="s">
        <v>117</v>
      </c>
      <c r="I12" s="4" t="s">
        <v>118</v>
      </c>
      <c r="J12" s="4" t="s">
        <v>119</v>
      </c>
      <c r="L12" s="79"/>
      <c r="M12" s="79" t="s">
        <v>5</v>
      </c>
      <c r="N12" s="79" t="s">
        <v>5</v>
      </c>
      <c r="O12" s="79" t="s">
        <v>5</v>
      </c>
      <c r="P12" s="80" t="s">
        <v>298</v>
      </c>
      <c r="Q12" s="80" t="s">
        <v>298</v>
      </c>
      <c r="R12" s="80" t="s">
        <v>298</v>
      </c>
    </row>
    <row r="13" spans="1:18" x14ac:dyDescent="0.15">
      <c r="A13" s="4" t="s">
        <v>138</v>
      </c>
      <c r="B13" s="4" t="s">
        <v>120</v>
      </c>
      <c r="C13" s="4" t="s">
        <v>121</v>
      </c>
      <c r="E13" s="4" t="s">
        <v>122</v>
      </c>
      <c r="I13" s="4">
        <v>279</v>
      </c>
      <c r="J13" s="4">
        <v>14264</v>
      </c>
      <c r="L13" s="81" t="s">
        <v>176</v>
      </c>
      <c r="M13" s="82">
        <f>I13+I30+I41+I42</f>
        <v>19408</v>
      </c>
      <c r="N13" s="80">
        <f>ROUND(M13,0)</f>
        <v>19408</v>
      </c>
      <c r="O13" s="80">
        <v>19408</v>
      </c>
      <c r="P13" s="82">
        <f>J13+J30+J41+J42</f>
        <v>5867071</v>
      </c>
      <c r="Q13" s="80">
        <f>ROUND(P13,0)</f>
        <v>5867071</v>
      </c>
      <c r="R13" s="80">
        <v>5867071</v>
      </c>
    </row>
    <row r="14" spans="1:18" x14ac:dyDescent="0.15">
      <c r="A14" s="4" t="s">
        <v>138</v>
      </c>
      <c r="B14" s="4" t="s">
        <v>139</v>
      </c>
      <c r="C14" s="4" t="s">
        <v>140</v>
      </c>
      <c r="E14" s="4" t="s">
        <v>122</v>
      </c>
      <c r="I14" s="4">
        <v>18</v>
      </c>
      <c r="J14" s="4">
        <v>9658</v>
      </c>
      <c r="L14" s="81" t="s">
        <v>177</v>
      </c>
      <c r="M14" s="82">
        <f>I14+I31+I43+I48</f>
        <v>50</v>
      </c>
      <c r="N14" s="80">
        <f t="shared" ref="N14:N66" si="0">ROUND(M14,0)</f>
        <v>50</v>
      </c>
      <c r="O14" s="80">
        <v>50</v>
      </c>
      <c r="P14" s="82">
        <f>J14+J31+J43+J48</f>
        <v>111061</v>
      </c>
      <c r="Q14" s="80">
        <f t="shared" ref="Q14:Q66" si="1">ROUND(P14,0)</f>
        <v>111061</v>
      </c>
      <c r="R14" s="80">
        <v>111061</v>
      </c>
    </row>
    <row r="15" spans="1:18" x14ac:dyDescent="0.15">
      <c r="A15" s="4" t="s">
        <v>138</v>
      </c>
      <c r="B15" s="4" t="s">
        <v>238</v>
      </c>
      <c r="C15" s="4" t="s">
        <v>125</v>
      </c>
      <c r="E15" s="4" t="s">
        <v>122</v>
      </c>
      <c r="I15" s="4">
        <v>685</v>
      </c>
      <c r="J15" s="4">
        <v>56291</v>
      </c>
      <c r="L15" s="81" t="s">
        <v>147</v>
      </c>
      <c r="M15" s="82"/>
      <c r="N15" s="80"/>
      <c r="O15" s="80"/>
      <c r="P15" s="82"/>
      <c r="Q15" s="80"/>
      <c r="R15" s="80"/>
    </row>
    <row r="16" spans="1:18" x14ac:dyDescent="0.15">
      <c r="A16" s="4" t="s">
        <v>138</v>
      </c>
      <c r="B16" s="4" t="s">
        <v>228</v>
      </c>
      <c r="C16" s="4" t="s">
        <v>181</v>
      </c>
      <c r="E16" s="4" t="s">
        <v>122</v>
      </c>
      <c r="I16" s="4">
        <v>38221</v>
      </c>
      <c r="J16" s="4">
        <v>3511092</v>
      </c>
      <c r="L16" s="81" t="s">
        <v>178</v>
      </c>
      <c r="M16" s="82"/>
      <c r="N16" s="80"/>
      <c r="O16" s="80"/>
      <c r="P16" s="82"/>
      <c r="Q16" s="80"/>
      <c r="R16" s="80"/>
    </row>
    <row r="17" spans="1:18" x14ac:dyDescent="0.15">
      <c r="A17" s="4" t="s">
        <v>138</v>
      </c>
      <c r="B17" s="4" t="s">
        <v>290</v>
      </c>
      <c r="C17" s="4" t="s">
        <v>142</v>
      </c>
      <c r="E17" s="4" t="s">
        <v>122</v>
      </c>
      <c r="I17" s="4">
        <v>68110</v>
      </c>
      <c r="J17" s="4">
        <v>6588897</v>
      </c>
      <c r="L17" s="79" t="s">
        <v>234</v>
      </c>
      <c r="M17" s="79"/>
      <c r="N17" s="80"/>
      <c r="O17" s="79"/>
      <c r="P17" s="79"/>
      <c r="Q17" s="80"/>
      <c r="R17" s="79"/>
    </row>
    <row r="18" spans="1:18" x14ac:dyDescent="0.15">
      <c r="A18" s="4" t="s">
        <v>138</v>
      </c>
      <c r="B18" s="4" t="s">
        <v>143</v>
      </c>
      <c r="C18" s="4" t="s">
        <v>144</v>
      </c>
      <c r="E18" s="4" t="s">
        <v>122</v>
      </c>
      <c r="I18" s="4">
        <v>260477</v>
      </c>
      <c r="J18" s="4">
        <v>27398571</v>
      </c>
      <c r="L18" s="81" t="s">
        <v>158</v>
      </c>
      <c r="M18" s="82">
        <f>+I49</f>
        <v>1</v>
      </c>
      <c r="N18" s="80">
        <f t="shared" si="0"/>
        <v>1</v>
      </c>
      <c r="O18" s="80">
        <v>1</v>
      </c>
      <c r="P18" s="82">
        <f>J49</f>
        <v>1835</v>
      </c>
      <c r="Q18" s="80">
        <f t="shared" si="1"/>
        <v>1835</v>
      </c>
      <c r="R18" s="80">
        <v>1835</v>
      </c>
    </row>
    <row r="19" spans="1:18" x14ac:dyDescent="0.15">
      <c r="A19" s="4" t="s">
        <v>138</v>
      </c>
      <c r="B19" s="4" t="s">
        <v>126</v>
      </c>
      <c r="C19" s="4" t="s">
        <v>127</v>
      </c>
      <c r="E19" s="4" t="s">
        <v>122</v>
      </c>
      <c r="I19" s="4">
        <v>191639</v>
      </c>
      <c r="J19" s="4">
        <v>19908452</v>
      </c>
      <c r="L19" s="81" t="s">
        <v>123</v>
      </c>
      <c r="M19" s="82"/>
      <c r="N19" s="80"/>
      <c r="O19" s="80"/>
      <c r="P19" s="82"/>
      <c r="Q19" s="80"/>
      <c r="R19" s="80"/>
    </row>
    <row r="20" spans="1:18" x14ac:dyDescent="0.15">
      <c r="A20" s="4" t="s">
        <v>138</v>
      </c>
      <c r="B20" s="4" t="s">
        <v>129</v>
      </c>
      <c r="C20" s="4" t="s">
        <v>130</v>
      </c>
      <c r="E20" s="4" t="s">
        <v>122</v>
      </c>
      <c r="I20" s="4">
        <v>69147</v>
      </c>
      <c r="J20" s="4">
        <v>6601574</v>
      </c>
      <c r="L20" s="81" t="s">
        <v>124</v>
      </c>
      <c r="M20" s="82"/>
      <c r="N20" s="80"/>
      <c r="O20" s="80"/>
      <c r="P20" s="82"/>
      <c r="Q20" s="80"/>
      <c r="R20" s="80"/>
    </row>
    <row r="21" spans="1:18" x14ac:dyDescent="0.15">
      <c r="A21" s="4" t="s">
        <v>138</v>
      </c>
      <c r="B21" s="4" t="s">
        <v>229</v>
      </c>
      <c r="C21" s="4" t="s">
        <v>194</v>
      </c>
      <c r="E21" s="4" t="s">
        <v>122</v>
      </c>
      <c r="I21" s="4">
        <v>1643576</v>
      </c>
      <c r="J21" s="4">
        <v>162264984</v>
      </c>
      <c r="L21" s="81" t="s">
        <v>148</v>
      </c>
      <c r="M21" s="82"/>
      <c r="N21" s="80"/>
      <c r="O21" s="80"/>
      <c r="P21" s="82"/>
      <c r="Q21" s="80"/>
      <c r="R21" s="80"/>
    </row>
    <row r="22" spans="1:18" x14ac:dyDescent="0.15">
      <c r="A22" s="4" t="s">
        <v>138</v>
      </c>
      <c r="B22" s="4" t="s">
        <v>132</v>
      </c>
      <c r="C22" s="4" t="s">
        <v>133</v>
      </c>
      <c r="E22" s="4" t="s">
        <v>122</v>
      </c>
      <c r="I22" s="4">
        <v>6203899</v>
      </c>
      <c r="J22" s="4">
        <v>596983990</v>
      </c>
      <c r="L22" s="81" t="s">
        <v>125</v>
      </c>
      <c r="M22" s="82">
        <f>I15</f>
        <v>685</v>
      </c>
      <c r="N22" s="80">
        <f t="shared" si="0"/>
        <v>685</v>
      </c>
      <c r="O22" s="80">
        <v>685</v>
      </c>
      <c r="P22" s="82">
        <f>J15</f>
        <v>56291</v>
      </c>
      <c r="Q22" s="80">
        <f t="shared" si="1"/>
        <v>56291</v>
      </c>
      <c r="R22" s="80">
        <v>56291</v>
      </c>
    </row>
    <row r="23" spans="1:18" x14ac:dyDescent="0.15">
      <c r="A23" s="4" t="s">
        <v>138</v>
      </c>
      <c r="B23" s="4" t="s">
        <v>136</v>
      </c>
      <c r="C23" s="4" t="s">
        <v>137</v>
      </c>
      <c r="E23" s="4" t="s">
        <v>122</v>
      </c>
      <c r="I23" s="4">
        <v>599764</v>
      </c>
      <c r="J23" s="4">
        <v>59530447</v>
      </c>
      <c r="L23" s="81" t="s">
        <v>179</v>
      </c>
      <c r="M23" s="82"/>
      <c r="N23" s="80"/>
      <c r="O23" s="80"/>
      <c r="P23" s="82"/>
      <c r="Q23" s="80"/>
      <c r="R23" s="80"/>
    </row>
    <row r="24" spans="1:18" x14ac:dyDescent="0.15">
      <c r="A24" s="4" t="s">
        <v>145</v>
      </c>
      <c r="B24" s="4" t="s">
        <v>228</v>
      </c>
      <c r="C24" s="4" t="s">
        <v>181</v>
      </c>
      <c r="E24" s="4" t="s">
        <v>122</v>
      </c>
      <c r="I24" s="4">
        <v>7999</v>
      </c>
      <c r="J24" s="4">
        <v>828308</v>
      </c>
      <c r="L24" s="81" t="s">
        <v>18</v>
      </c>
      <c r="M24" s="82"/>
      <c r="N24" s="80"/>
      <c r="O24" s="80"/>
      <c r="P24" s="82"/>
      <c r="Q24" s="80"/>
      <c r="R24" s="80"/>
    </row>
    <row r="25" spans="1:18" x14ac:dyDescent="0.15">
      <c r="A25" s="4" t="s">
        <v>145</v>
      </c>
      <c r="B25" s="4" t="s">
        <v>290</v>
      </c>
      <c r="C25" s="4" t="s">
        <v>142</v>
      </c>
      <c r="E25" s="4" t="s">
        <v>122</v>
      </c>
      <c r="I25" s="4">
        <v>12025</v>
      </c>
      <c r="J25" s="4">
        <v>1085699</v>
      </c>
      <c r="L25" s="81" t="s">
        <v>19</v>
      </c>
      <c r="M25" s="82"/>
      <c r="N25" s="80"/>
      <c r="O25" s="80"/>
      <c r="P25" s="82"/>
      <c r="Q25" s="80"/>
      <c r="R25" s="80"/>
    </row>
    <row r="26" spans="1:18" x14ac:dyDescent="0.15">
      <c r="A26" s="4" t="s">
        <v>145</v>
      </c>
      <c r="B26" s="4" t="s">
        <v>143</v>
      </c>
      <c r="C26" s="4" t="s">
        <v>144</v>
      </c>
      <c r="E26" s="4" t="s">
        <v>122</v>
      </c>
      <c r="I26" s="4">
        <v>22976</v>
      </c>
      <c r="J26" s="4">
        <v>2707461</v>
      </c>
      <c r="L26" s="81" t="s">
        <v>180</v>
      </c>
      <c r="M26" s="82"/>
      <c r="N26" s="80"/>
      <c r="O26" s="80"/>
      <c r="P26" s="82"/>
      <c r="Q26" s="80"/>
      <c r="R26" s="80"/>
    </row>
    <row r="27" spans="1:18" x14ac:dyDescent="0.15">
      <c r="A27" s="4" t="s">
        <v>145</v>
      </c>
      <c r="B27" s="4" t="s">
        <v>129</v>
      </c>
      <c r="C27" s="4" t="s">
        <v>130</v>
      </c>
      <c r="E27" s="4" t="s">
        <v>122</v>
      </c>
      <c r="I27" s="4">
        <v>29270</v>
      </c>
      <c r="J27" s="4">
        <v>2868479</v>
      </c>
      <c r="L27" s="81" t="s">
        <v>181</v>
      </c>
      <c r="M27" s="82">
        <f>I16+I24+I32</f>
        <v>93236</v>
      </c>
      <c r="N27" s="80">
        <f t="shared" si="0"/>
        <v>93236</v>
      </c>
      <c r="O27" s="80">
        <v>93236</v>
      </c>
      <c r="P27" s="82">
        <f>J16+J24+J32</f>
        <v>8580986</v>
      </c>
      <c r="Q27" s="80">
        <f t="shared" si="1"/>
        <v>8580986</v>
      </c>
      <c r="R27" s="80">
        <v>8580986</v>
      </c>
    </row>
    <row r="28" spans="1:18" x14ac:dyDescent="0.15">
      <c r="A28" s="4" t="s">
        <v>145</v>
      </c>
      <c r="B28" s="4" t="s">
        <v>132</v>
      </c>
      <c r="C28" s="4" t="s">
        <v>133</v>
      </c>
      <c r="E28" s="4" t="s">
        <v>122</v>
      </c>
      <c r="I28" s="4">
        <v>125890</v>
      </c>
      <c r="J28" s="4">
        <v>12707870</v>
      </c>
      <c r="L28" s="81" t="s">
        <v>182</v>
      </c>
      <c r="M28" s="82"/>
      <c r="N28" s="80"/>
      <c r="O28" s="80"/>
      <c r="P28" s="82"/>
      <c r="Q28" s="80"/>
      <c r="R28" s="80"/>
    </row>
    <row r="29" spans="1:18" x14ac:dyDescent="0.15">
      <c r="A29" s="4" t="s">
        <v>145</v>
      </c>
      <c r="B29" s="4" t="s">
        <v>136</v>
      </c>
      <c r="C29" s="4" t="s">
        <v>137</v>
      </c>
      <c r="E29" s="4" t="s">
        <v>122</v>
      </c>
      <c r="I29" s="4">
        <v>211466</v>
      </c>
      <c r="J29" s="4">
        <v>22191436</v>
      </c>
      <c r="L29" s="81" t="s">
        <v>183</v>
      </c>
      <c r="M29" s="82"/>
      <c r="N29" s="80"/>
      <c r="O29" s="80"/>
      <c r="P29" s="82"/>
      <c r="Q29" s="80"/>
      <c r="R29" s="80"/>
    </row>
    <row r="30" spans="1:18" x14ac:dyDescent="0.15">
      <c r="A30" s="4" t="s">
        <v>146</v>
      </c>
      <c r="B30" s="4" t="s">
        <v>120</v>
      </c>
      <c r="C30" s="4" t="s">
        <v>121</v>
      </c>
      <c r="E30" s="4" t="s">
        <v>122</v>
      </c>
      <c r="I30" s="4">
        <v>17127</v>
      </c>
      <c r="J30" s="4">
        <v>5554684</v>
      </c>
      <c r="L30" s="81" t="s">
        <v>184</v>
      </c>
      <c r="M30" s="82"/>
      <c r="N30" s="80"/>
      <c r="O30" s="80"/>
      <c r="P30" s="82"/>
      <c r="Q30" s="80"/>
      <c r="R30" s="80"/>
    </row>
    <row r="31" spans="1:18" x14ac:dyDescent="0.15">
      <c r="A31" s="4" t="s">
        <v>146</v>
      </c>
      <c r="B31" s="4" t="s">
        <v>139</v>
      </c>
      <c r="C31" s="4" t="s">
        <v>140</v>
      </c>
      <c r="E31" s="4" t="s">
        <v>122</v>
      </c>
      <c r="I31" s="4">
        <v>15</v>
      </c>
      <c r="J31" s="4">
        <v>67380</v>
      </c>
      <c r="L31" s="81" t="s">
        <v>141</v>
      </c>
      <c r="M31" s="82"/>
      <c r="N31" s="80"/>
      <c r="O31" s="80"/>
      <c r="P31" s="82"/>
      <c r="Q31" s="80"/>
      <c r="R31" s="80"/>
    </row>
    <row r="32" spans="1:18" x14ac:dyDescent="0.15">
      <c r="A32" s="4" t="s">
        <v>146</v>
      </c>
      <c r="B32" s="4" t="s">
        <v>228</v>
      </c>
      <c r="C32" s="4" t="s">
        <v>181</v>
      </c>
      <c r="E32" s="4" t="s">
        <v>122</v>
      </c>
      <c r="I32" s="4">
        <v>47016</v>
      </c>
      <c r="J32" s="4">
        <v>4241586</v>
      </c>
      <c r="L32" s="81" t="s">
        <v>142</v>
      </c>
      <c r="M32" s="82">
        <f>+I17+I25+I33</f>
        <v>161245</v>
      </c>
      <c r="N32" s="80">
        <f t="shared" si="0"/>
        <v>161245</v>
      </c>
      <c r="O32" s="80">
        <v>161245</v>
      </c>
      <c r="P32" s="82">
        <f>+J17+J25+J33</f>
        <v>15778671</v>
      </c>
      <c r="Q32" s="80">
        <f t="shared" si="1"/>
        <v>15778671</v>
      </c>
      <c r="R32" s="80">
        <v>15778671</v>
      </c>
    </row>
    <row r="33" spans="1:18" x14ac:dyDescent="0.15">
      <c r="A33" s="4" t="s">
        <v>146</v>
      </c>
      <c r="B33" s="4" t="s">
        <v>290</v>
      </c>
      <c r="C33" s="4" t="s">
        <v>142</v>
      </c>
      <c r="E33" s="4" t="s">
        <v>122</v>
      </c>
      <c r="I33" s="4">
        <v>81110</v>
      </c>
      <c r="J33" s="4">
        <v>8104075</v>
      </c>
      <c r="L33" s="81" t="s">
        <v>144</v>
      </c>
      <c r="M33" s="82">
        <f>I18+I26+I34</f>
        <v>344183</v>
      </c>
      <c r="N33" s="80">
        <f t="shared" si="0"/>
        <v>344183</v>
      </c>
      <c r="O33" s="80">
        <v>344183</v>
      </c>
      <c r="P33" s="82">
        <f>J18+J26+J34</f>
        <v>36752536</v>
      </c>
      <c r="Q33" s="80">
        <f t="shared" si="1"/>
        <v>36752536</v>
      </c>
      <c r="R33" s="80">
        <v>36752536</v>
      </c>
    </row>
    <row r="34" spans="1:18" x14ac:dyDescent="0.15">
      <c r="A34" s="4" t="s">
        <v>146</v>
      </c>
      <c r="B34" s="4" t="s">
        <v>143</v>
      </c>
      <c r="C34" s="4" t="s">
        <v>144</v>
      </c>
      <c r="E34" s="4" t="s">
        <v>122</v>
      </c>
      <c r="I34" s="4">
        <v>60730</v>
      </c>
      <c r="J34" s="4">
        <v>6646504</v>
      </c>
      <c r="L34" s="81" t="s">
        <v>127</v>
      </c>
      <c r="M34" s="82">
        <f>I19+I35</f>
        <v>227324</v>
      </c>
      <c r="N34" s="80">
        <f t="shared" si="0"/>
        <v>227324</v>
      </c>
      <c r="O34" s="80">
        <v>227324</v>
      </c>
      <c r="P34" s="82">
        <f>J19+J35</f>
        <v>23353247</v>
      </c>
      <c r="Q34" s="80">
        <f t="shared" si="1"/>
        <v>23353247</v>
      </c>
      <c r="R34" s="80">
        <v>23353247</v>
      </c>
    </row>
    <row r="35" spans="1:18" x14ac:dyDescent="0.15">
      <c r="A35" s="4" t="s">
        <v>146</v>
      </c>
      <c r="B35" s="4" t="s">
        <v>126</v>
      </c>
      <c r="C35" s="4" t="s">
        <v>127</v>
      </c>
      <c r="E35" s="4" t="s">
        <v>122</v>
      </c>
      <c r="I35" s="4">
        <v>35685</v>
      </c>
      <c r="J35" s="4">
        <v>3444795</v>
      </c>
      <c r="L35" s="81" t="s">
        <v>128</v>
      </c>
      <c r="M35" s="82"/>
      <c r="N35" s="80"/>
      <c r="O35" s="80"/>
      <c r="P35" s="82"/>
      <c r="Q35" s="80"/>
      <c r="R35" s="80"/>
    </row>
    <row r="36" spans="1:18" x14ac:dyDescent="0.15">
      <c r="A36" s="4" t="s">
        <v>146</v>
      </c>
      <c r="B36" s="4" t="s">
        <v>129</v>
      </c>
      <c r="C36" s="4" t="s">
        <v>130</v>
      </c>
      <c r="E36" s="4" t="s">
        <v>122</v>
      </c>
      <c r="I36" s="4">
        <v>14359</v>
      </c>
      <c r="J36" s="4">
        <v>1437350</v>
      </c>
      <c r="L36" s="81" t="s">
        <v>130</v>
      </c>
      <c r="M36" s="82">
        <f>I20+I27+I36</f>
        <v>112776</v>
      </c>
      <c r="N36" s="80">
        <f t="shared" si="0"/>
        <v>112776</v>
      </c>
      <c r="O36" s="80">
        <v>112776</v>
      </c>
      <c r="P36" s="82">
        <f>J20+J27+J36</f>
        <v>10907403</v>
      </c>
      <c r="Q36" s="80">
        <f t="shared" si="1"/>
        <v>10907403</v>
      </c>
      <c r="R36" s="80">
        <v>10907403</v>
      </c>
    </row>
    <row r="37" spans="1:18" x14ac:dyDescent="0.15">
      <c r="A37" s="4" t="s">
        <v>146</v>
      </c>
      <c r="B37" s="4" t="s">
        <v>291</v>
      </c>
      <c r="C37" s="4" t="s">
        <v>131</v>
      </c>
      <c r="E37" s="4" t="s">
        <v>122</v>
      </c>
      <c r="I37" s="4">
        <v>0</v>
      </c>
      <c r="J37" s="4">
        <v>269</v>
      </c>
      <c r="L37" s="81" t="s">
        <v>185</v>
      </c>
      <c r="M37" s="82"/>
      <c r="N37" s="80"/>
      <c r="O37" s="80"/>
      <c r="P37" s="82"/>
      <c r="Q37" s="80"/>
      <c r="R37" s="80"/>
    </row>
    <row r="38" spans="1:18" x14ac:dyDescent="0.15">
      <c r="A38" s="4" t="s">
        <v>146</v>
      </c>
      <c r="B38" s="4" t="s">
        <v>153</v>
      </c>
      <c r="C38" s="4" t="s">
        <v>154</v>
      </c>
      <c r="E38" s="4" t="s">
        <v>122</v>
      </c>
      <c r="I38" s="4">
        <v>10</v>
      </c>
      <c r="J38" s="4">
        <v>5970</v>
      </c>
      <c r="L38" s="81" t="s">
        <v>156</v>
      </c>
      <c r="M38" s="82"/>
      <c r="N38" s="80"/>
      <c r="O38" s="80"/>
      <c r="P38" s="82"/>
      <c r="Q38" s="80"/>
      <c r="R38" s="80"/>
    </row>
    <row r="39" spans="1:18" x14ac:dyDescent="0.15">
      <c r="A39" s="4" t="s">
        <v>146</v>
      </c>
      <c r="B39" s="4" t="s">
        <v>132</v>
      </c>
      <c r="C39" s="4" t="s">
        <v>133</v>
      </c>
      <c r="E39" s="4" t="s">
        <v>122</v>
      </c>
      <c r="I39" s="4">
        <v>479620</v>
      </c>
      <c r="J39" s="4">
        <v>46810864</v>
      </c>
      <c r="L39" s="81" t="s">
        <v>186</v>
      </c>
      <c r="M39" s="82"/>
      <c r="N39" s="80"/>
      <c r="O39" s="80"/>
      <c r="P39" s="82"/>
      <c r="Q39" s="80"/>
      <c r="R39" s="80"/>
    </row>
    <row r="40" spans="1:18" x14ac:dyDescent="0.15">
      <c r="A40" s="4" t="s">
        <v>146</v>
      </c>
      <c r="B40" s="4" t="s">
        <v>136</v>
      </c>
      <c r="C40" s="4" t="s">
        <v>137</v>
      </c>
      <c r="E40" s="4" t="s">
        <v>122</v>
      </c>
      <c r="I40" s="4">
        <v>324090</v>
      </c>
      <c r="J40" s="4">
        <v>32278372</v>
      </c>
      <c r="L40" s="81" t="s">
        <v>187</v>
      </c>
      <c r="M40" s="82"/>
      <c r="N40" s="80"/>
      <c r="O40" s="80"/>
      <c r="P40" s="82"/>
      <c r="Q40" s="80"/>
      <c r="R40" s="80"/>
    </row>
    <row r="41" spans="1:18" x14ac:dyDescent="0.15">
      <c r="A41" s="4" t="s">
        <v>151</v>
      </c>
      <c r="B41" s="4" t="s">
        <v>120</v>
      </c>
      <c r="C41" s="4" t="s">
        <v>121</v>
      </c>
      <c r="E41" s="4" t="s">
        <v>122</v>
      </c>
      <c r="I41" s="4">
        <v>1911</v>
      </c>
      <c r="J41" s="4">
        <v>209072</v>
      </c>
      <c r="L41" s="81" t="s">
        <v>188</v>
      </c>
      <c r="M41" s="82"/>
      <c r="N41" s="80"/>
      <c r="O41" s="80"/>
      <c r="P41" s="82"/>
      <c r="Q41" s="80"/>
      <c r="R41" s="80"/>
    </row>
    <row r="42" spans="1:18" x14ac:dyDescent="0.15">
      <c r="A42" s="4" t="s">
        <v>152</v>
      </c>
      <c r="B42" s="4" t="s">
        <v>120</v>
      </c>
      <c r="C42" s="4" t="s">
        <v>121</v>
      </c>
      <c r="E42" s="4" t="s">
        <v>122</v>
      </c>
      <c r="I42" s="4">
        <v>91</v>
      </c>
      <c r="J42" s="4">
        <v>89051</v>
      </c>
      <c r="L42" s="81" t="s">
        <v>131</v>
      </c>
      <c r="M42" s="82">
        <f>+I37</f>
        <v>0</v>
      </c>
      <c r="N42" s="80">
        <f t="shared" si="0"/>
        <v>0</v>
      </c>
      <c r="O42" s="80">
        <v>0</v>
      </c>
      <c r="P42" s="82">
        <f>+J37</f>
        <v>269</v>
      </c>
      <c r="Q42" s="80">
        <f t="shared" si="1"/>
        <v>269</v>
      </c>
      <c r="R42" s="80">
        <v>269</v>
      </c>
    </row>
    <row r="43" spans="1:18" x14ac:dyDescent="0.15">
      <c r="A43" s="4" t="s">
        <v>152</v>
      </c>
      <c r="B43" s="4" t="s">
        <v>139</v>
      </c>
      <c r="C43" s="4" t="s">
        <v>140</v>
      </c>
      <c r="E43" s="4" t="s">
        <v>122</v>
      </c>
      <c r="I43" s="4">
        <v>17</v>
      </c>
      <c r="J43" s="4">
        <v>31961</v>
      </c>
      <c r="L43" s="81" t="s">
        <v>189</v>
      </c>
      <c r="M43" s="82"/>
      <c r="N43" s="80"/>
      <c r="O43" s="80"/>
      <c r="P43" s="82"/>
      <c r="Q43" s="80"/>
      <c r="R43" s="80"/>
    </row>
    <row r="44" spans="1:18" x14ac:dyDescent="0.15">
      <c r="A44" s="4" t="s">
        <v>152</v>
      </c>
      <c r="B44" s="4" t="s">
        <v>153</v>
      </c>
      <c r="C44" s="4" t="s">
        <v>154</v>
      </c>
      <c r="E44" s="4" t="s">
        <v>122</v>
      </c>
      <c r="I44" s="4">
        <v>0</v>
      </c>
      <c r="J44" s="4">
        <v>7752</v>
      </c>
      <c r="L44" s="81" t="s">
        <v>154</v>
      </c>
      <c r="M44" s="85">
        <f>+I38+I44</f>
        <v>10</v>
      </c>
      <c r="N44" s="80">
        <f t="shared" si="0"/>
        <v>10</v>
      </c>
      <c r="O44" s="80">
        <v>10</v>
      </c>
      <c r="P44" s="83">
        <f>+J38+J44</f>
        <v>13722</v>
      </c>
      <c r="Q44" s="80">
        <f t="shared" si="1"/>
        <v>13722</v>
      </c>
      <c r="R44" s="80">
        <v>13722</v>
      </c>
    </row>
    <row r="45" spans="1:18" x14ac:dyDescent="0.15">
      <c r="A45" s="4" t="s">
        <v>152</v>
      </c>
      <c r="B45" s="4" t="s">
        <v>149</v>
      </c>
      <c r="C45" s="4" t="s">
        <v>150</v>
      </c>
      <c r="E45" s="4" t="s">
        <v>122</v>
      </c>
      <c r="I45" s="4">
        <v>0</v>
      </c>
      <c r="J45" s="4">
        <v>16199</v>
      </c>
      <c r="L45" s="81" t="s">
        <v>239</v>
      </c>
      <c r="M45" s="82">
        <f>+I45+I50</f>
        <v>0</v>
      </c>
      <c r="N45" s="80">
        <f t="shared" si="0"/>
        <v>0</v>
      </c>
      <c r="O45" s="80">
        <v>0</v>
      </c>
      <c r="P45" s="82">
        <f>J45+J50</f>
        <v>30119</v>
      </c>
      <c r="Q45" s="80">
        <f t="shared" si="1"/>
        <v>30119</v>
      </c>
      <c r="R45" s="80">
        <v>30119</v>
      </c>
    </row>
    <row r="46" spans="1:18" x14ac:dyDescent="0.15">
      <c r="A46" s="4" t="s">
        <v>152</v>
      </c>
      <c r="B46" s="4" t="s">
        <v>132</v>
      </c>
      <c r="C46" s="4" t="s">
        <v>133</v>
      </c>
      <c r="E46" s="4" t="s">
        <v>122</v>
      </c>
      <c r="I46" s="4">
        <v>0</v>
      </c>
      <c r="J46" s="4">
        <v>10635</v>
      </c>
      <c r="L46" s="79" t="s">
        <v>235</v>
      </c>
      <c r="M46" s="79"/>
      <c r="N46" s="80"/>
      <c r="O46" s="79"/>
      <c r="P46" s="79"/>
      <c r="Q46" s="80"/>
      <c r="R46" s="79"/>
    </row>
    <row r="47" spans="1:18" x14ac:dyDescent="0.15">
      <c r="A47" s="4" t="s">
        <v>152</v>
      </c>
      <c r="B47" s="4" t="s">
        <v>136</v>
      </c>
      <c r="C47" s="4" t="s">
        <v>137</v>
      </c>
      <c r="E47" s="4" t="s">
        <v>122</v>
      </c>
      <c r="I47" s="4">
        <v>3</v>
      </c>
      <c r="J47" s="4">
        <v>20406</v>
      </c>
      <c r="L47" s="81" t="s">
        <v>190</v>
      </c>
      <c r="M47" s="82"/>
      <c r="N47" s="80"/>
      <c r="O47" s="80"/>
      <c r="P47" s="82"/>
      <c r="Q47" s="80"/>
      <c r="R47" s="80"/>
    </row>
    <row r="48" spans="1:18" x14ac:dyDescent="0.15">
      <c r="A48" s="4" t="s">
        <v>155</v>
      </c>
      <c r="B48" s="4" t="s">
        <v>139</v>
      </c>
      <c r="C48" s="4" t="s">
        <v>140</v>
      </c>
      <c r="E48" s="4" t="s">
        <v>122</v>
      </c>
      <c r="I48" s="4">
        <v>0</v>
      </c>
      <c r="J48" s="4">
        <v>2062</v>
      </c>
      <c r="L48" s="81" t="s">
        <v>191</v>
      </c>
      <c r="M48" s="82"/>
      <c r="N48" s="80"/>
      <c r="O48" s="80"/>
      <c r="P48" s="82"/>
      <c r="Q48" s="80"/>
      <c r="R48" s="80"/>
    </row>
    <row r="49" spans="1:18" x14ac:dyDescent="0.15">
      <c r="A49" s="4" t="s">
        <v>155</v>
      </c>
      <c r="B49" s="4" t="s">
        <v>157</v>
      </c>
      <c r="C49" s="4" t="s">
        <v>158</v>
      </c>
      <c r="E49" s="4" t="s">
        <v>122</v>
      </c>
      <c r="I49" s="4">
        <v>1</v>
      </c>
      <c r="J49" s="4">
        <v>1835</v>
      </c>
      <c r="L49" s="81" t="s">
        <v>192</v>
      </c>
      <c r="M49" s="82"/>
      <c r="N49" s="80"/>
      <c r="O49" s="80"/>
      <c r="P49" s="82"/>
      <c r="Q49" s="80"/>
      <c r="R49" s="80"/>
    </row>
    <row r="50" spans="1:18" x14ac:dyDescent="0.15">
      <c r="A50" s="4" t="s">
        <v>155</v>
      </c>
      <c r="B50" s="4" t="s">
        <v>149</v>
      </c>
      <c r="C50" s="4" t="s">
        <v>150</v>
      </c>
      <c r="E50" s="4" t="s">
        <v>122</v>
      </c>
      <c r="I50" s="4">
        <v>0</v>
      </c>
      <c r="J50" s="4">
        <v>13920</v>
      </c>
      <c r="L50" s="81" t="s">
        <v>44</v>
      </c>
      <c r="M50" s="82"/>
      <c r="N50" s="80"/>
      <c r="O50" s="80"/>
      <c r="P50" s="82"/>
      <c r="Q50" s="80"/>
      <c r="R50" s="80"/>
    </row>
    <row r="51" spans="1:18" x14ac:dyDescent="0.15">
      <c r="I51" s="4">
        <f>SUM(I13:I50)</f>
        <v>10547226</v>
      </c>
      <c r="J51" s="4">
        <f>SUM(J13:J50)</f>
        <v>1034252215</v>
      </c>
      <c r="L51" s="81" t="s">
        <v>193</v>
      </c>
      <c r="M51" s="82"/>
      <c r="N51" s="80"/>
      <c r="O51" s="80"/>
      <c r="P51" s="82"/>
      <c r="Q51" s="80"/>
      <c r="R51" s="80"/>
    </row>
    <row r="52" spans="1:18" x14ac:dyDescent="0.15">
      <c r="L52" s="81" t="s">
        <v>194</v>
      </c>
      <c r="M52" s="82">
        <f>I21</f>
        <v>1643576</v>
      </c>
      <c r="N52" s="80">
        <f t="shared" si="0"/>
        <v>1643576</v>
      </c>
      <c r="O52" s="80">
        <v>1643576</v>
      </c>
      <c r="P52" s="82">
        <f>J21</f>
        <v>162264984</v>
      </c>
      <c r="Q52" s="80">
        <f t="shared" si="1"/>
        <v>162264984</v>
      </c>
      <c r="R52" s="80">
        <v>162264984</v>
      </c>
    </row>
    <row r="53" spans="1:18" x14ac:dyDescent="0.15">
      <c r="L53" s="81" t="s">
        <v>195</v>
      </c>
      <c r="M53" s="82">
        <f>I22+I28+I39+I46</f>
        <v>6809409</v>
      </c>
      <c r="N53" s="80">
        <f t="shared" si="0"/>
        <v>6809409</v>
      </c>
      <c r="O53" s="80">
        <v>6809409</v>
      </c>
      <c r="P53" s="82">
        <f>J22+J28+J39+J46</f>
        <v>656513359</v>
      </c>
      <c r="Q53" s="80">
        <f t="shared" si="1"/>
        <v>656513359</v>
      </c>
      <c r="R53" s="80">
        <v>656513359</v>
      </c>
    </row>
    <row r="54" spans="1:18" x14ac:dyDescent="0.15">
      <c r="L54" s="81" t="s">
        <v>196</v>
      </c>
      <c r="M54" s="82"/>
      <c r="N54" s="80"/>
      <c r="O54" s="80"/>
      <c r="P54" s="82"/>
      <c r="Q54" s="80"/>
      <c r="R54" s="80"/>
    </row>
    <row r="55" spans="1:18" x14ac:dyDescent="0.15">
      <c r="L55" s="81" t="s">
        <v>49</v>
      </c>
      <c r="M55" s="82"/>
      <c r="N55" s="80"/>
      <c r="O55" s="80"/>
      <c r="P55" s="82"/>
      <c r="Q55" s="80"/>
      <c r="R55" s="80"/>
    </row>
    <row r="56" spans="1:18" x14ac:dyDescent="0.15">
      <c r="L56" s="81" t="s">
        <v>197</v>
      </c>
      <c r="M56" s="82"/>
      <c r="N56" s="80"/>
      <c r="O56" s="80"/>
      <c r="P56" s="82"/>
      <c r="Q56" s="80"/>
      <c r="R56" s="80"/>
    </row>
    <row r="57" spans="1:18" x14ac:dyDescent="0.15">
      <c r="L57" s="81" t="s">
        <v>198</v>
      </c>
      <c r="M57" s="82"/>
      <c r="N57" s="80"/>
      <c r="O57" s="80"/>
      <c r="P57" s="82"/>
      <c r="Q57" s="80"/>
      <c r="R57" s="80"/>
    </row>
    <row r="58" spans="1:18" x14ac:dyDescent="0.15">
      <c r="L58" s="81" t="s">
        <v>199</v>
      </c>
      <c r="M58" s="82"/>
      <c r="N58" s="80"/>
      <c r="O58" s="80"/>
      <c r="P58" s="82"/>
      <c r="Q58" s="80"/>
      <c r="R58" s="80"/>
    </row>
    <row r="59" spans="1:18" x14ac:dyDescent="0.15">
      <c r="L59" s="81" t="s">
        <v>200</v>
      </c>
      <c r="M59" s="82"/>
      <c r="N59" s="80"/>
      <c r="O59" s="80"/>
      <c r="P59" s="82"/>
      <c r="Q59" s="80"/>
      <c r="R59" s="80"/>
    </row>
    <row r="60" spans="1:18" x14ac:dyDescent="0.15">
      <c r="L60" s="81" t="s">
        <v>54</v>
      </c>
      <c r="M60" s="82"/>
      <c r="N60" s="80"/>
      <c r="O60" s="80"/>
      <c r="P60" s="82"/>
      <c r="Q60" s="80"/>
      <c r="R60" s="80"/>
    </row>
    <row r="61" spans="1:18" x14ac:dyDescent="0.15">
      <c r="L61" s="81" t="s">
        <v>201</v>
      </c>
      <c r="M61" s="82"/>
      <c r="N61" s="80"/>
      <c r="O61" s="80"/>
      <c r="P61" s="82"/>
      <c r="Q61" s="80"/>
      <c r="R61" s="80"/>
    </row>
    <row r="62" spans="1:18" x14ac:dyDescent="0.15">
      <c r="L62" s="81" t="s">
        <v>134</v>
      </c>
      <c r="M62" s="82"/>
      <c r="N62" s="80"/>
      <c r="O62" s="80"/>
      <c r="P62" s="82"/>
      <c r="Q62" s="80"/>
      <c r="R62" s="80"/>
    </row>
    <row r="63" spans="1:18" x14ac:dyDescent="0.15">
      <c r="L63" s="81" t="s">
        <v>202</v>
      </c>
      <c r="M63" s="82"/>
      <c r="N63" s="80"/>
      <c r="O63" s="80"/>
      <c r="P63" s="82"/>
      <c r="Q63" s="80"/>
      <c r="R63" s="80"/>
    </row>
    <row r="64" spans="1:18" x14ac:dyDescent="0.15">
      <c r="L64" s="81" t="s">
        <v>135</v>
      </c>
      <c r="M64" s="82"/>
      <c r="N64" s="80"/>
      <c r="O64" s="80"/>
      <c r="P64" s="82"/>
      <c r="Q64" s="80"/>
      <c r="R64" s="80"/>
    </row>
    <row r="65" spans="12:18" x14ac:dyDescent="0.15">
      <c r="L65" s="81" t="s">
        <v>59</v>
      </c>
      <c r="M65" s="82"/>
      <c r="N65" s="80"/>
      <c r="O65" s="80"/>
      <c r="P65" s="82"/>
      <c r="Q65" s="80"/>
      <c r="R65" s="80"/>
    </row>
    <row r="66" spans="12:18" x14ac:dyDescent="0.15">
      <c r="L66" s="81" t="s">
        <v>137</v>
      </c>
      <c r="M66" s="82">
        <f>I23+I29+I40+I47</f>
        <v>1135323</v>
      </c>
      <c r="N66" s="80">
        <f t="shared" si="0"/>
        <v>1135323</v>
      </c>
      <c r="O66" s="80">
        <v>1135323</v>
      </c>
      <c r="P66" s="82">
        <f>J23+J29+J40+J47</f>
        <v>114020661</v>
      </c>
      <c r="Q66" s="80">
        <f t="shared" si="1"/>
        <v>114020661</v>
      </c>
      <c r="R66" s="80">
        <v>114020661</v>
      </c>
    </row>
    <row r="67" spans="12:18" x14ac:dyDescent="0.15">
      <c r="L67" s="79"/>
      <c r="M67" s="82"/>
      <c r="N67" s="80"/>
      <c r="O67" s="80"/>
      <c r="P67" s="82"/>
      <c r="Q67" s="80"/>
      <c r="R67" s="80"/>
    </row>
    <row r="68" spans="12:18" x14ac:dyDescent="0.15">
      <c r="L68" s="79" t="s">
        <v>203</v>
      </c>
      <c r="M68" s="82">
        <f>SUM(M13:M67)</f>
        <v>10547226</v>
      </c>
      <c r="N68" s="80">
        <f>SUM(N13:N67)</f>
        <v>10547226</v>
      </c>
      <c r="O68" s="80">
        <v>10547226</v>
      </c>
      <c r="P68" s="82">
        <f>SUM(P13:P67)</f>
        <v>1034252215</v>
      </c>
      <c r="Q68" s="80">
        <f t="shared" ref="Q68" si="2">ROUND(P68,0)</f>
        <v>1034252215</v>
      </c>
      <c r="R68" s="80">
        <v>1034252215</v>
      </c>
    </row>
    <row r="69" spans="12:18" x14ac:dyDescent="0.15">
      <c r="M69" s="84"/>
    </row>
    <row r="70" spans="12:18" x14ac:dyDescent="0.15">
      <c r="L70" s="4" t="s">
        <v>205</v>
      </c>
      <c r="M70" s="84">
        <f>I51</f>
        <v>10547226</v>
      </c>
      <c r="P70" s="4">
        <f>J51</f>
        <v>1034252215</v>
      </c>
    </row>
    <row r="71" spans="12:18" x14ac:dyDescent="0.15">
      <c r="L71" s="4" t="s">
        <v>204</v>
      </c>
      <c r="M71" s="84">
        <f>M68-M70</f>
        <v>0</v>
      </c>
      <c r="P71" s="84">
        <f>P68-P70</f>
        <v>0</v>
      </c>
    </row>
  </sheetData>
  <mergeCells count="2">
    <mergeCell ref="M10:O10"/>
    <mergeCell ref="P10:R10"/>
  </mergeCells>
  <phoneticPr fontId="5"/>
  <hyperlinks>
    <hyperlink ref="A2" r:id="rId1" xr:uid="{2A56DC87-1CA0-44ED-9F7E-6E43FEC34B61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CDA63-141C-4357-8509-98C87CD1917A}">
  <dimension ref="A1:K50"/>
  <sheetViews>
    <sheetView zoomScaleNormal="100" workbookViewId="0"/>
  </sheetViews>
  <sheetFormatPr defaultColWidth="8.875" defaultRowHeight="15.75" x14ac:dyDescent="0.15"/>
  <cols>
    <col min="1" max="1" width="20.625" style="4" customWidth="1"/>
    <col min="2" max="2" width="19.125" style="4" customWidth="1"/>
    <col min="3" max="3" width="19.875" style="4" customWidth="1"/>
    <col min="4" max="5" width="8.875" style="4"/>
    <col min="6" max="6" width="5.625" style="4" customWidth="1"/>
    <col min="7" max="7" width="5.875" style="4" customWidth="1"/>
    <col min="8" max="8" width="6.625" style="4" customWidth="1"/>
    <col min="9" max="9" width="7.625" style="4" customWidth="1"/>
    <col min="10" max="10" width="21.5" style="4" customWidth="1"/>
    <col min="11" max="11" width="16.625" style="4" customWidth="1"/>
    <col min="12" max="13" width="8.875" style="4"/>
    <col min="14" max="14" width="13.125" style="4" customWidth="1"/>
    <col min="15" max="23" width="8.875" style="4"/>
    <col min="24" max="24" width="10.5" style="4" bestFit="1" customWidth="1"/>
    <col min="25" max="16384" width="8.875" style="4"/>
  </cols>
  <sheetData>
    <row r="1" spans="1:11" x14ac:dyDescent="0.15">
      <c r="A1" s="4" t="s">
        <v>101</v>
      </c>
    </row>
    <row r="2" spans="1:11" x14ac:dyDescent="0.15">
      <c r="A2" s="5" t="s">
        <v>289</v>
      </c>
    </row>
    <row r="3" spans="1:11" x14ac:dyDescent="0.15">
      <c r="A3" s="5"/>
    </row>
    <row r="4" spans="1:11" x14ac:dyDescent="0.15">
      <c r="A4" s="4" t="s">
        <v>102</v>
      </c>
      <c r="B4" s="4" t="s">
        <v>103</v>
      </c>
    </row>
    <row r="5" spans="1:11" x14ac:dyDescent="0.15">
      <c r="A5" s="4" t="s">
        <v>104</v>
      </c>
      <c r="B5" s="4" t="s">
        <v>105</v>
      </c>
    </row>
    <row r="6" spans="1:11" x14ac:dyDescent="0.15">
      <c r="A6" s="4" t="s">
        <v>106</v>
      </c>
      <c r="B6" s="4" t="s">
        <v>288</v>
      </c>
    </row>
    <row r="7" spans="1:11" x14ac:dyDescent="0.15">
      <c r="A7" s="4" t="s">
        <v>107</v>
      </c>
      <c r="B7" s="4" t="s">
        <v>226</v>
      </c>
      <c r="C7" s="4" t="s">
        <v>227</v>
      </c>
    </row>
    <row r="8" spans="1:11" x14ac:dyDescent="0.15">
      <c r="A8" s="4" t="s">
        <v>108</v>
      </c>
      <c r="B8" s="4" t="s">
        <v>109</v>
      </c>
    </row>
    <row r="9" spans="1:11" x14ac:dyDescent="0.15">
      <c r="A9" s="4" t="s">
        <v>110</v>
      </c>
    </row>
    <row r="12" spans="1:11" x14ac:dyDescent="0.15">
      <c r="A12" s="4" t="s">
        <v>107</v>
      </c>
      <c r="B12" s="4" t="s">
        <v>108</v>
      </c>
      <c r="C12" s="4" t="s">
        <v>111</v>
      </c>
      <c r="D12" s="4" t="s">
        <v>112</v>
      </c>
      <c r="E12" s="4" t="s">
        <v>113</v>
      </c>
      <c r="F12" s="4" t="s">
        <v>114</v>
      </c>
      <c r="G12" s="4" t="s">
        <v>115</v>
      </c>
      <c r="H12" s="4" t="s">
        <v>116</v>
      </c>
      <c r="I12" s="4" t="s">
        <v>117</v>
      </c>
      <c r="J12" s="4" t="s">
        <v>118</v>
      </c>
      <c r="K12" s="4" t="s">
        <v>119</v>
      </c>
    </row>
    <row r="13" spans="1:11" x14ac:dyDescent="0.15">
      <c r="A13" s="4" t="s">
        <v>138</v>
      </c>
      <c r="B13" s="4" t="s">
        <v>120</v>
      </c>
      <c r="C13" s="4" t="s">
        <v>121</v>
      </c>
      <c r="E13" s="4" t="s">
        <v>122</v>
      </c>
      <c r="J13" s="4">
        <v>279</v>
      </c>
      <c r="K13" s="4">
        <v>14264</v>
      </c>
    </row>
    <row r="14" spans="1:11" x14ac:dyDescent="0.15">
      <c r="A14" s="4" t="s">
        <v>138</v>
      </c>
      <c r="B14" s="4" t="s">
        <v>139</v>
      </c>
      <c r="C14" s="4" t="s">
        <v>140</v>
      </c>
      <c r="E14" s="4" t="s">
        <v>122</v>
      </c>
      <c r="J14" s="4">
        <v>18</v>
      </c>
      <c r="K14" s="4">
        <v>9658</v>
      </c>
    </row>
    <row r="15" spans="1:11" x14ac:dyDescent="0.15">
      <c r="A15" s="4" t="s">
        <v>138</v>
      </c>
      <c r="B15" s="4" t="s">
        <v>238</v>
      </c>
      <c r="C15" s="4" t="s">
        <v>125</v>
      </c>
      <c r="E15" s="4" t="s">
        <v>122</v>
      </c>
      <c r="J15" s="4">
        <v>685</v>
      </c>
      <c r="K15" s="4">
        <v>56291</v>
      </c>
    </row>
    <row r="16" spans="1:11" x14ac:dyDescent="0.15">
      <c r="A16" s="4" t="s">
        <v>138</v>
      </c>
      <c r="B16" s="4" t="s">
        <v>228</v>
      </c>
      <c r="C16" s="4" t="s">
        <v>181</v>
      </c>
      <c r="E16" s="4" t="s">
        <v>122</v>
      </c>
      <c r="J16" s="4">
        <v>38221</v>
      </c>
      <c r="K16" s="4">
        <v>3511092</v>
      </c>
    </row>
    <row r="17" spans="1:11" x14ac:dyDescent="0.15">
      <c r="A17" s="4" t="s">
        <v>138</v>
      </c>
      <c r="B17" s="4" t="s">
        <v>290</v>
      </c>
      <c r="C17" s="4" t="s">
        <v>142</v>
      </c>
      <c r="E17" s="4" t="s">
        <v>122</v>
      </c>
      <c r="J17" s="4">
        <v>68110</v>
      </c>
      <c r="K17" s="4">
        <v>6588897</v>
      </c>
    </row>
    <row r="18" spans="1:11" x14ac:dyDescent="0.15">
      <c r="A18" s="4" t="s">
        <v>138</v>
      </c>
      <c r="B18" s="4" t="s">
        <v>143</v>
      </c>
      <c r="C18" s="4" t="s">
        <v>144</v>
      </c>
      <c r="E18" s="4" t="s">
        <v>122</v>
      </c>
      <c r="J18" s="4">
        <v>260477</v>
      </c>
      <c r="K18" s="4">
        <v>27398571</v>
      </c>
    </row>
    <row r="19" spans="1:11" x14ac:dyDescent="0.15">
      <c r="A19" s="4" t="s">
        <v>138</v>
      </c>
      <c r="B19" s="4" t="s">
        <v>126</v>
      </c>
      <c r="C19" s="4" t="s">
        <v>127</v>
      </c>
      <c r="E19" s="4" t="s">
        <v>122</v>
      </c>
      <c r="J19" s="4">
        <v>191639</v>
      </c>
      <c r="K19" s="4">
        <v>19908452</v>
      </c>
    </row>
    <row r="20" spans="1:11" x14ac:dyDescent="0.15">
      <c r="A20" s="4" t="s">
        <v>138</v>
      </c>
      <c r="B20" s="4" t="s">
        <v>129</v>
      </c>
      <c r="C20" s="4" t="s">
        <v>130</v>
      </c>
      <c r="E20" s="4" t="s">
        <v>122</v>
      </c>
      <c r="J20" s="4">
        <v>69147</v>
      </c>
      <c r="K20" s="4">
        <v>6601574</v>
      </c>
    </row>
    <row r="21" spans="1:11" x14ac:dyDescent="0.15">
      <c r="A21" s="4" t="s">
        <v>138</v>
      </c>
      <c r="B21" s="4" t="s">
        <v>229</v>
      </c>
      <c r="C21" s="4" t="s">
        <v>194</v>
      </c>
      <c r="E21" s="4" t="s">
        <v>122</v>
      </c>
      <c r="J21" s="4">
        <v>1643576</v>
      </c>
      <c r="K21" s="4">
        <v>162264984</v>
      </c>
    </row>
    <row r="22" spans="1:11" x14ac:dyDescent="0.15">
      <c r="A22" s="4" t="s">
        <v>138</v>
      </c>
      <c r="B22" s="4" t="s">
        <v>132</v>
      </c>
      <c r="C22" s="4" t="s">
        <v>133</v>
      </c>
      <c r="E22" s="4" t="s">
        <v>122</v>
      </c>
      <c r="J22" s="4">
        <v>6203899</v>
      </c>
      <c r="K22" s="4">
        <v>596983990</v>
      </c>
    </row>
    <row r="23" spans="1:11" x14ac:dyDescent="0.15">
      <c r="A23" s="4" t="s">
        <v>138</v>
      </c>
      <c r="B23" s="4" t="s">
        <v>136</v>
      </c>
      <c r="C23" s="4" t="s">
        <v>137</v>
      </c>
      <c r="E23" s="4" t="s">
        <v>122</v>
      </c>
      <c r="J23" s="4">
        <v>599764</v>
      </c>
      <c r="K23" s="4">
        <v>59530447</v>
      </c>
    </row>
    <row r="24" spans="1:11" x14ac:dyDescent="0.15">
      <c r="A24" s="4" t="s">
        <v>145</v>
      </c>
      <c r="B24" s="4" t="s">
        <v>228</v>
      </c>
      <c r="C24" s="4" t="s">
        <v>181</v>
      </c>
      <c r="E24" s="4" t="s">
        <v>122</v>
      </c>
      <c r="J24" s="4">
        <v>7999</v>
      </c>
      <c r="K24" s="4">
        <v>828308</v>
      </c>
    </row>
    <row r="25" spans="1:11" x14ac:dyDescent="0.15">
      <c r="A25" s="4" t="s">
        <v>145</v>
      </c>
      <c r="B25" s="4" t="s">
        <v>290</v>
      </c>
      <c r="C25" s="4" t="s">
        <v>142</v>
      </c>
      <c r="E25" s="4" t="s">
        <v>122</v>
      </c>
      <c r="J25" s="4">
        <v>12025</v>
      </c>
      <c r="K25" s="4">
        <v>1085699</v>
      </c>
    </row>
    <row r="26" spans="1:11" x14ac:dyDescent="0.15">
      <c r="A26" s="4" t="s">
        <v>145</v>
      </c>
      <c r="B26" s="4" t="s">
        <v>143</v>
      </c>
      <c r="C26" s="4" t="s">
        <v>144</v>
      </c>
      <c r="E26" s="4" t="s">
        <v>122</v>
      </c>
      <c r="J26" s="4">
        <v>22976</v>
      </c>
      <c r="K26" s="4">
        <v>2707461</v>
      </c>
    </row>
    <row r="27" spans="1:11" x14ac:dyDescent="0.15">
      <c r="A27" s="4" t="s">
        <v>145</v>
      </c>
      <c r="B27" s="4" t="s">
        <v>129</v>
      </c>
      <c r="C27" s="4" t="s">
        <v>130</v>
      </c>
      <c r="E27" s="4" t="s">
        <v>122</v>
      </c>
      <c r="J27" s="4">
        <v>29270</v>
      </c>
      <c r="K27" s="4">
        <v>2868479</v>
      </c>
    </row>
    <row r="28" spans="1:11" x14ac:dyDescent="0.15">
      <c r="A28" s="4" t="s">
        <v>145</v>
      </c>
      <c r="B28" s="4" t="s">
        <v>132</v>
      </c>
      <c r="C28" s="4" t="s">
        <v>133</v>
      </c>
      <c r="E28" s="4" t="s">
        <v>122</v>
      </c>
      <c r="J28" s="4">
        <v>125890</v>
      </c>
      <c r="K28" s="4">
        <v>12707870</v>
      </c>
    </row>
    <row r="29" spans="1:11" x14ac:dyDescent="0.15">
      <c r="A29" s="4" t="s">
        <v>145</v>
      </c>
      <c r="B29" s="4" t="s">
        <v>136</v>
      </c>
      <c r="C29" s="4" t="s">
        <v>137</v>
      </c>
      <c r="E29" s="4" t="s">
        <v>122</v>
      </c>
      <c r="J29" s="4">
        <v>211466</v>
      </c>
      <c r="K29" s="4">
        <v>22191436</v>
      </c>
    </row>
    <row r="30" spans="1:11" x14ac:dyDescent="0.15">
      <c r="A30" s="4" t="s">
        <v>146</v>
      </c>
      <c r="B30" s="4" t="s">
        <v>120</v>
      </c>
      <c r="C30" s="4" t="s">
        <v>121</v>
      </c>
      <c r="E30" s="4" t="s">
        <v>122</v>
      </c>
      <c r="J30" s="4">
        <v>17127</v>
      </c>
      <c r="K30" s="4">
        <v>5554684</v>
      </c>
    </row>
    <row r="31" spans="1:11" x14ac:dyDescent="0.15">
      <c r="A31" s="4" t="s">
        <v>146</v>
      </c>
      <c r="B31" s="4" t="s">
        <v>139</v>
      </c>
      <c r="C31" s="4" t="s">
        <v>140</v>
      </c>
      <c r="E31" s="4" t="s">
        <v>122</v>
      </c>
      <c r="J31" s="4">
        <v>15</v>
      </c>
      <c r="K31" s="4">
        <v>67380</v>
      </c>
    </row>
    <row r="32" spans="1:11" x14ac:dyDescent="0.15">
      <c r="A32" s="4" t="s">
        <v>146</v>
      </c>
      <c r="B32" s="4" t="s">
        <v>228</v>
      </c>
      <c r="C32" s="4" t="s">
        <v>181</v>
      </c>
      <c r="E32" s="4" t="s">
        <v>122</v>
      </c>
      <c r="J32" s="4">
        <v>47016</v>
      </c>
      <c r="K32" s="4">
        <v>4241586</v>
      </c>
    </row>
    <row r="33" spans="1:11" x14ac:dyDescent="0.15">
      <c r="A33" s="4" t="s">
        <v>146</v>
      </c>
      <c r="B33" s="4" t="s">
        <v>290</v>
      </c>
      <c r="C33" s="4" t="s">
        <v>142</v>
      </c>
      <c r="E33" s="4" t="s">
        <v>122</v>
      </c>
      <c r="J33" s="4">
        <v>81110</v>
      </c>
      <c r="K33" s="4">
        <v>8104075</v>
      </c>
    </row>
    <row r="34" spans="1:11" x14ac:dyDescent="0.15">
      <c r="A34" s="4" t="s">
        <v>146</v>
      </c>
      <c r="B34" s="4" t="s">
        <v>143</v>
      </c>
      <c r="C34" s="4" t="s">
        <v>144</v>
      </c>
      <c r="E34" s="4" t="s">
        <v>122</v>
      </c>
      <c r="J34" s="4">
        <v>60730</v>
      </c>
      <c r="K34" s="4">
        <v>6646504</v>
      </c>
    </row>
    <row r="35" spans="1:11" x14ac:dyDescent="0.15">
      <c r="A35" s="4" t="s">
        <v>146</v>
      </c>
      <c r="B35" s="4" t="s">
        <v>126</v>
      </c>
      <c r="C35" s="4" t="s">
        <v>127</v>
      </c>
      <c r="E35" s="4" t="s">
        <v>122</v>
      </c>
      <c r="J35" s="4">
        <v>35685</v>
      </c>
      <c r="K35" s="4">
        <v>3444795</v>
      </c>
    </row>
    <row r="36" spans="1:11" x14ac:dyDescent="0.15">
      <c r="A36" s="4" t="s">
        <v>146</v>
      </c>
      <c r="B36" s="4" t="s">
        <v>129</v>
      </c>
      <c r="C36" s="4" t="s">
        <v>130</v>
      </c>
      <c r="E36" s="4" t="s">
        <v>122</v>
      </c>
      <c r="J36" s="4">
        <v>14359</v>
      </c>
      <c r="K36" s="4">
        <v>1437350</v>
      </c>
    </row>
    <row r="37" spans="1:11" x14ac:dyDescent="0.15">
      <c r="A37" s="4" t="s">
        <v>146</v>
      </c>
      <c r="B37" s="4" t="s">
        <v>291</v>
      </c>
      <c r="C37" s="4" t="s">
        <v>131</v>
      </c>
      <c r="E37" s="4" t="s">
        <v>122</v>
      </c>
      <c r="J37" s="4">
        <v>0</v>
      </c>
      <c r="K37" s="4">
        <v>269</v>
      </c>
    </row>
    <row r="38" spans="1:11" x14ac:dyDescent="0.15">
      <c r="A38" s="4" t="s">
        <v>146</v>
      </c>
      <c r="B38" s="4" t="s">
        <v>153</v>
      </c>
      <c r="C38" s="4" t="s">
        <v>154</v>
      </c>
      <c r="E38" s="4" t="s">
        <v>122</v>
      </c>
      <c r="J38" s="4">
        <v>10</v>
      </c>
      <c r="K38" s="4">
        <v>5970</v>
      </c>
    </row>
    <row r="39" spans="1:11" x14ac:dyDescent="0.15">
      <c r="A39" s="4" t="s">
        <v>146</v>
      </c>
      <c r="B39" s="4" t="s">
        <v>132</v>
      </c>
      <c r="C39" s="4" t="s">
        <v>133</v>
      </c>
      <c r="E39" s="4" t="s">
        <v>122</v>
      </c>
      <c r="J39" s="4">
        <v>479620</v>
      </c>
      <c r="K39" s="4">
        <v>46810864</v>
      </c>
    </row>
    <row r="40" spans="1:11" x14ac:dyDescent="0.15">
      <c r="A40" s="4" t="s">
        <v>146</v>
      </c>
      <c r="B40" s="4" t="s">
        <v>136</v>
      </c>
      <c r="C40" s="4" t="s">
        <v>137</v>
      </c>
      <c r="E40" s="4" t="s">
        <v>122</v>
      </c>
      <c r="J40" s="4">
        <v>324090</v>
      </c>
      <c r="K40" s="4">
        <v>32278372</v>
      </c>
    </row>
    <row r="41" spans="1:11" x14ac:dyDescent="0.15">
      <c r="A41" s="4" t="s">
        <v>151</v>
      </c>
      <c r="B41" s="4" t="s">
        <v>120</v>
      </c>
      <c r="C41" s="4" t="s">
        <v>121</v>
      </c>
      <c r="E41" s="4" t="s">
        <v>122</v>
      </c>
      <c r="J41" s="4">
        <v>1911</v>
      </c>
      <c r="K41" s="4">
        <v>209072</v>
      </c>
    </row>
    <row r="42" spans="1:11" x14ac:dyDescent="0.15">
      <c r="A42" s="4" t="s">
        <v>152</v>
      </c>
      <c r="B42" s="4" t="s">
        <v>120</v>
      </c>
      <c r="C42" s="4" t="s">
        <v>121</v>
      </c>
      <c r="E42" s="4" t="s">
        <v>122</v>
      </c>
      <c r="J42" s="4">
        <v>91</v>
      </c>
      <c r="K42" s="4">
        <v>89051</v>
      </c>
    </row>
    <row r="43" spans="1:11" x14ac:dyDescent="0.15">
      <c r="A43" s="4" t="s">
        <v>152</v>
      </c>
      <c r="B43" s="4" t="s">
        <v>139</v>
      </c>
      <c r="C43" s="4" t="s">
        <v>140</v>
      </c>
      <c r="E43" s="4" t="s">
        <v>122</v>
      </c>
      <c r="J43" s="4">
        <v>17</v>
      </c>
      <c r="K43" s="4">
        <v>31961</v>
      </c>
    </row>
    <row r="44" spans="1:11" x14ac:dyDescent="0.15">
      <c r="A44" s="4" t="s">
        <v>152</v>
      </c>
      <c r="B44" s="4" t="s">
        <v>153</v>
      </c>
      <c r="C44" s="4" t="s">
        <v>154</v>
      </c>
      <c r="E44" s="4" t="s">
        <v>122</v>
      </c>
      <c r="J44" s="4">
        <v>0</v>
      </c>
      <c r="K44" s="4">
        <v>7752</v>
      </c>
    </row>
    <row r="45" spans="1:11" x14ac:dyDescent="0.15">
      <c r="A45" s="4" t="s">
        <v>152</v>
      </c>
      <c r="B45" s="4" t="s">
        <v>149</v>
      </c>
      <c r="C45" s="4" t="s">
        <v>150</v>
      </c>
      <c r="E45" s="4" t="s">
        <v>122</v>
      </c>
      <c r="J45" s="4">
        <v>0</v>
      </c>
      <c r="K45" s="4">
        <v>16199</v>
      </c>
    </row>
    <row r="46" spans="1:11" x14ac:dyDescent="0.15">
      <c r="A46" s="4" t="s">
        <v>152</v>
      </c>
      <c r="B46" s="4" t="s">
        <v>132</v>
      </c>
      <c r="C46" s="4" t="s">
        <v>133</v>
      </c>
      <c r="E46" s="4" t="s">
        <v>122</v>
      </c>
      <c r="J46" s="4">
        <v>0</v>
      </c>
      <c r="K46" s="4">
        <v>10635</v>
      </c>
    </row>
    <row r="47" spans="1:11" x14ac:dyDescent="0.15">
      <c r="A47" s="4" t="s">
        <v>152</v>
      </c>
      <c r="B47" s="4" t="s">
        <v>136</v>
      </c>
      <c r="C47" s="4" t="s">
        <v>137</v>
      </c>
      <c r="E47" s="4" t="s">
        <v>122</v>
      </c>
      <c r="J47" s="4">
        <v>3</v>
      </c>
      <c r="K47" s="4">
        <v>20406</v>
      </c>
    </row>
    <row r="48" spans="1:11" x14ac:dyDescent="0.15">
      <c r="A48" s="4" t="s">
        <v>155</v>
      </c>
      <c r="B48" s="4" t="s">
        <v>139</v>
      </c>
      <c r="C48" s="4" t="s">
        <v>140</v>
      </c>
      <c r="E48" s="4" t="s">
        <v>122</v>
      </c>
      <c r="J48" s="4">
        <v>0</v>
      </c>
      <c r="K48" s="4">
        <v>2062</v>
      </c>
    </row>
    <row r="49" spans="1:11" x14ac:dyDescent="0.15">
      <c r="A49" s="4" t="s">
        <v>155</v>
      </c>
      <c r="B49" s="4" t="s">
        <v>157</v>
      </c>
      <c r="C49" s="4" t="s">
        <v>158</v>
      </c>
      <c r="E49" s="4" t="s">
        <v>122</v>
      </c>
      <c r="J49" s="4">
        <v>1</v>
      </c>
      <c r="K49" s="4">
        <v>1835</v>
      </c>
    </row>
    <row r="50" spans="1:11" x14ac:dyDescent="0.15">
      <c r="A50" s="4" t="s">
        <v>155</v>
      </c>
      <c r="B50" s="4" t="s">
        <v>149</v>
      </c>
      <c r="C50" s="4" t="s">
        <v>150</v>
      </c>
      <c r="E50" s="4" t="s">
        <v>122</v>
      </c>
      <c r="J50" s="4">
        <v>0</v>
      </c>
      <c r="K50" s="4">
        <v>13920</v>
      </c>
    </row>
  </sheetData>
  <phoneticPr fontId="5"/>
  <hyperlinks>
    <hyperlink ref="A2" r:id="rId1" xr:uid="{68192A7C-2DDB-4490-B2E9-140A087FD580}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4DA3B-9D3C-4F5E-97AF-276D8CE3F243}">
  <dimension ref="A1:R53"/>
  <sheetViews>
    <sheetView zoomScaleNormal="100" workbookViewId="0">
      <pane xSplit="1" topLeftCell="B1" activePane="topRight" state="frozen"/>
      <selection activeCell="A197" sqref="A197"/>
      <selection pane="topRight"/>
    </sheetView>
  </sheetViews>
  <sheetFormatPr defaultColWidth="8.875" defaultRowHeight="15.75" x14ac:dyDescent="0.15"/>
  <cols>
    <col min="1" max="1" width="29.875" style="4" customWidth="1"/>
    <col min="2" max="2" width="19.875" style="4" customWidth="1"/>
    <col min="3" max="4" width="9.625" style="4" bestFit="1" customWidth="1"/>
    <col min="5" max="5" width="9.5" style="4" bestFit="1" customWidth="1"/>
    <col min="6" max="8" width="9.625" style="4" bestFit="1" customWidth="1"/>
    <col min="9" max="10" width="16.625" style="4" customWidth="1"/>
    <col min="11" max="14" width="9.125" style="4" bestFit="1" customWidth="1"/>
    <col min="15" max="15" width="10" style="4" bestFit="1" customWidth="1"/>
    <col min="16" max="16" width="10.5" style="4" customWidth="1"/>
    <col min="17" max="17" width="9.125" style="4" bestFit="1" customWidth="1"/>
    <col min="18" max="18" width="28" style="4" bestFit="1" customWidth="1"/>
    <col min="19" max="16384" width="8.875" style="4"/>
  </cols>
  <sheetData>
    <row r="1" spans="1:18" x14ac:dyDescent="0.15">
      <c r="A1" s="4" t="s">
        <v>236</v>
      </c>
    </row>
    <row r="2" spans="1:18" x14ac:dyDescent="0.15">
      <c r="A2" s="5" t="s">
        <v>237</v>
      </c>
    </row>
    <row r="3" spans="1:18" x14ac:dyDescent="0.15">
      <c r="A3" s="6" t="s">
        <v>243</v>
      </c>
    </row>
    <row r="4" spans="1:18" x14ac:dyDescent="0.15">
      <c r="A4" s="5" t="s">
        <v>244</v>
      </c>
    </row>
    <row r="5" spans="1:18" x14ac:dyDescent="0.15">
      <c r="A5" s="6" t="s">
        <v>245</v>
      </c>
    </row>
    <row r="8" spans="1:18" x14ac:dyDescent="0.15">
      <c r="A8" s="7" t="s">
        <v>246</v>
      </c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0" t="s">
        <v>247</v>
      </c>
      <c r="R8" s="10"/>
    </row>
    <row r="9" spans="1:18" x14ac:dyDescent="0.15">
      <c r="A9" s="11"/>
      <c r="B9" s="12"/>
      <c r="C9" s="13"/>
      <c r="D9" s="13"/>
      <c r="E9" s="13"/>
      <c r="F9" s="13"/>
      <c r="G9" s="13"/>
      <c r="H9" s="13"/>
      <c r="I9" s="13"/>
      <c r="J9" s="14"/>
      <c r="K9" s="15"/>
      <c r="L9" s="16"/>
      <c r="M9" s="16"/>
      <c r="N9" s="16"/>
      <c r="O9" s="16"/>
      <c r="P9" s="17"/>
      <c r="Q9" s="18"/>
      <c r="R9" s="19"/>
    </row>
    <row r="10" spans="1:18" x14ac:dyDescent="0.15">
      <c r="A10" s="20" t="s">
        <v>248</v>
      </c>
      <c r="B10" s="21" t="s">
        <v>249</v>
      </c>
      <c r="C10" s="22" t="s">
        <v>250</v>
      </c>
      <c r="D10" s="22" t="s">
        <v>251</v>
      </c>
      <c r="E10" s="22" t="s">
        <v>252</v>
      </c>
      <c r="F10" s="22" t="s">
        <v>253</v>
      </c>
      <c r="G10" s="22" t="s">
        <v>254</v>
      </c>
      <c r="H10" s="22" t="s">
        <v>255</v>
      </c>
      <c r="I10" s="23"/>
      <c r="J10" s="24"/>
      <c r="K10" s="25" t="s">
        <v>256</v>
      </c>
      <c r="L10" s="26" t="s">
        <v>257</v>
      </c>
      <c r="M10" s="26" t="s">
        <v>258</v>
      </c>
      <c r="N10" s="26" t="s">
        <v>259</v>
      </c>
      <c r="O10" s="27" t="s">
        <v>260</v>
      </c>
      <c r="P10" s="28"/>
      <c r="Q10" s="29"/>
      <c r="R10" s="22" t="s">
        <v>206</v>
      </c>
    </row>
    <row r="11" spans="1:18" x14ac:dyDescent="0.15">
      <c r="A11" s="20"/>
      <c r="B11" s="21"/>
      <c r="C11" s="22" t="s">
        <v>261</v>
      </c>
      <c r="D11" s="22" t="s">
        <v>261</v>
      </c>
      <c r="E11" s="22" t="s">
        <v>207</v>
      </c>
      <c r="F11" s="22"/>
      <c r="G11" s="22"/>
      <c r="H11" s="22" t="s">
        <v>261</v>
      </c>
      <c r="I11" s="22" t="s">
        <v>262</v>
      </c>
      <c r="J11" s="30" t="s">
        <v>263</v>
      </c>
      <c r="K11" s="25"/>
      <c r="L11" s="26"/>
      <c r="M11" s="26"/>
      <c r="N11" s="26"/>
      <c r="O11" s="26"/>
      <c r="P11" s="26" t="s">
        <v>264</v>
      </c>
      <c r="Q11" s="25" t="s">
        <v>265</v>
      </c>
      <c r="R11" s="22"/>
    </row>
    <row r="12" spans="1:18" ht="24" x14ac:dyDescent="0.15">
      <c r="A12" s="31"/>
      <c r="B12" s="32" t="s">
        <v>266</v>
      </c>
      <c r="C12" s="32" t="s">
        <v>208</v>
      </c>
      <c r="D12" s="32" t="s">
        <v>267</v>
      </c>
      <c r="E12" s="32" t="s">
        <v>268</v>
      </c>
      <c r="F12" s="32" t="s">
        <v>209</v>
      </c>
      <c r="G12" s="32" t="s">
        <v>269</v>
      </c>
      <c r="H12" s="32" t="s">
        <v>270</v>
      </c>
      <c r="I12" s="32" t="s">
        <v>271</v>
      </c>
      <c r="J12" s="33" t="s">
        <v>272</v>
      </c>
      <c r="K12" s="34" t="s">
        <v>210</v>
      </c>
      <c r="L12" s="34" t="s">
        <v>211</v>
      </c>
      <c r="M12" s="34" t="s">
        <v>212</v>
      </c>
      <c r="N12" s="35" t="s">
        <v>213</v>
      </c>
      <c r="O12" s="36" t="s">
        <v>273</v>
      </c>
      <c r="P12" s="37"/>
      <c r="Q12" s="37"/>
      <c r="R12" s="38"/>
    </row>
    <row r="13" spans="1:18" x14ac:dyDescent="0.15">
      <c r="A13" s="11"/>
      <c r="B13" s="39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1"/>
      <c r="R13" s="42"/>
    </row>
    <row r="14" spans="1:18" ht="36" customHeight="1" x14ac:dyDescent="0.15">
      <c r="A14" s="43" t="s">
        <v>160</v>
      </c>
      <c r="B14" s="44">
        <v>7574603</v>
      </c>
      <c r="C14" s="45">
        <v>1568093</v>
      </c>
      <c r="D14" s="45">
        <v>1342405</v>
      </c>
      <c r="E14" s="45">
        <v>736627</v>
      </c>
      <c r="F14" s="45">
        <v>1137694</v>
      </c>
      <c r="G14" s="45">
        <v>1188467</v>
      </c>
      <c r="H14" s="45">
        <v>1601317</v>
      </c>
      <c r="I14" s="45">
        <v>645851</v>
      </c>
      <c r="J14" s="45">
        <v>955466</v>
      </c>
      <c r="K14" s="45">
        <v>445765</v>
      </c>
      <c r="L14" s="45">
        <v>197149</v>
      </c>
      <c r="M14" s="45">
        <v>9322</v>
      </c>
      <c r="N14" s="45">
        <v>14424</v>
      </c>
      <c r="O14" s="45">
        <v>1571974</v>
      </c>
      <c r="P14" s="45">
        <v>944894</v>
      </c>
      <c r="Q14" s="46">
        <v>627080</v>
      </c>
      <c r="R14" s="47" t="s">
        <v>214</v>
      </c>
    </row>
    <row r="15" spans="1:18" x14ac:dyDescent="0.15">
      <c r="A15" s="11" t="s">
        <v>161</v>
      </c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50"/>
      <c r="P15" s="50"/>
      <c r="Q15" s="51"/>
      <c r="R15" s="52"/>
    </row>
    <row r="16" spans="1:18" x14ac:dyDescent="0.15">
      <c r="A16" s="53" t="s">
        <v>162</v>
      </c>
      <c r="B16" s="48">
        <v>4100564</v>
      </c>
      <c r="C16" s="49">
        <v>731112</v>
      </c>
      <c r="D16" s="54">
        <v>979865</v>
      </c>
      <c r="E16" s="54">
        <v>438655</v>
      </c>
      <c r="F16" s="54">
        <v>443957</v>
      </c>
      <c r="G16" s="54">
        <v>571374</v>
      </c>
      <c r="H16" s="49">
        <v>935601</v>
      </c>
      <c r="I16" s="54">
        <v>247704</v>
      </c>
      <c r="J16" s="54">
        <v>687897</v>
      </c>
      <c r="K16" s="54">
        <v>162812</v>
      </c>
      <c r="L16" s="54">
        <v>138550</v>
      </c>
      <c r="M16" s="54" t="s">
        <v>159</v>
      </c>
      <c r="N16" s="54">
        <v>3710</v>
      </c>
      <c r="O16" s="49">
        <v>199965</v>
      </c>
      <c r="P16" s="49">
        <v>72552</v>
      </c>
      <c r="Q16" s="55">
        <v>127413</v>
      </c>
      <c r="R16" s="42" t="s">
        <v>215</v>
      </c>
    </row>
    <row r="17" spans="1:18" x14ac:dyDescent="0.15">
      <c r="A17" s="53"/>
      <c r="B17" s="48"/>
      <c r="C17" s="49"/>
      <c r="D17" s="54"/>
      <c r="E17" s="54"/>
      <c r="F17" s="54"/>
      <c r="G17" s="54"/>
      <c r="H17" s="49"/>
      <c r="I17" s="54"/>
      <c r="J17" s="54"/>
      <c r="K17" s="54"/>
      <c r="L17" s="54"/>
      <c r="M17" s="54"/>
      <c r="N17" s="54"/>
      <c r="O17" s="54"/>
      <c r="P17" s="54"/>
      <c r="Q17" s="56"/>
      <c r="R17" s="42"/>
    </row>
    <row r="18" spans="1:18" ht="15" customHeight="1" x14ac:dyDescent="0.15">
      <c r="A18" s="53" t="s">
        <v>163</v>
      </c>
      <c r="B18" s="48">
        <v>3474039</v>
      </c>
      <c r="C18" s="49">
        <v>836981</v>
      </c>
      <c r="D18" s="49">
        <v>362540</v>
      </c>
      <c r="E18" s="49">
        <v>297972</v>
      </c>
      <c r="F18" s="49">
        <v>693737</v>
      </c>
      <c r="G18" s="49">
        <v>617093</v>
      </c>
      <c r="H18" s="49">
        <v>665716</v>
      </c>
      <c r="I18" s="49">
        <v>398147</v>
      </c>
      <c r="J18" s="49">
        <v>267569</v>
      </c>
      <c r="K18" s="49">
        <v>282953</v>
      </c>
      <c r="L18" s="49">
        <v>58599</v>
      </c>
      <c r="M18" s="49">
        <v>9322</v>
      </c>
      <c r="N18" s="49">
        <v>10714</v>
      </c>
      <c r="O18" s="54">
        <v>1372009</v>
      </c>
      <c r="P18" s="54">
        <v>872342</v>
      </c>
      <c r="Q18" s="56">
        <v>499667</v>
      </c>
      <c r="R18" s="42" t="s">
        <v>216</v>
      </c>
    </row>
    <row r="19" spans="1:18" x14ac:dyDescent="0.15">
      <c r="A19" s="11" t="s">
        <v>161</v>
      </c>
      <c r="B19" s="48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50"/>
      <c r="P19" s="50"/>
      <c r="Q19" s="51"/>
      <c r="R19" s="52"/>
    </row>
    <row r="20" spans="1:18" x14ac:dyDescent="0.15">
      <c r="A20" s="57" t="s">
        <v>164</v>
      </c>
      <c r="B20" s="44">
        <v>184764723</v>
      </c>
      <c r="C20" s="45">
        <v>49192243</v>
      </c>
      <c r="D20" s="45">
        <v>40028436</v>
      </c>
      <c r="E20" s="45">
        <v>11305031</v>
      </c>
      <c r="F20" s="45">
        <v>13844072</v>
      </c>
      <c r="G20" s="45">
        <v>39778943</v>
      </c>
      <c r="H20" s="45">
        <v>30615998</v>
      </c>
      <c r="I20" s="45">
        <v>10780980</v>
      </c>
      <c r="J20" s="45">
        <v>19835018</v>
      </c>
      <c r="K20" s="45">
        <v>2782656</v>
      </c>
      <c r="L20" s="45">
        <v>2280287</v>
      </c>
      <c r="M20" s="45">
        <v>67100</v>
      </c>
      <c r="N20" s="45">
        <v>71099</v>
      </c>
      <c r="O20" s="45">
        <v>14089536</v>
      </c>
      <c r="P20" s="45">
        <v>10915464</v>
      </c>
      <c r="Q20" s="46">
        <v>3174072</v>
      </c>
      <c r="R20" s="58" t="s">
        <v>274</v>
      </c>
    </row>
    <row r="21" spans="1:18" ht="24" customHeight="1" x14ac:dyDescent="0.15">
      <c r="A21" s="11"/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50"/>
      <c r="P21" s="50"/>
      <c r="Q21" s="51"/>
      <c r="R21" s="42"/>
    </row>
    <row r="22" spans="1:18" x14ac:dyDescent="0.15">
      <c r="A22" s="53" t="s">
        <v>275</v>
      </c>
      <c r="B22" s="48">
        <v>150129089</v>
      </c>
      <c r="C22" s="49">
        <v>46400294</v>
      </c>
      <c r="D22" s="49">
        <v>14160936</v>
      </c>
      <c r="E22" s="49">
        <v>10972634</v>
      </c>
      <c r="F22" s="49">
        <v>11532621</v>
      </c>
      <c r="G22" s="49">
        <v>39003928</v>
      </c>
      <c r="H22" s="49">
        <v>28058676</v>
      </c>
      <c r="I22" s="49">
        <v>10440594</v>
      </c>
      <c r="J22" s="49">
        <v>17618082</v>
      </c>
      <c r="K22" s="49">
        <v>2597144</v>
      </c>
      <c r="L22" s="49">
        <v>2249635</v>
      </c>
      <c r="M22" s="59">
        <v>56441</v>
      </c>
      <c r="N22" s="49">
        <v>56756</v>
      </c>
      <c r="O22" s="49">
        <v>2937331</v>
      </c>
      <c r="P22" s="49">
        <v>1674915</v>
      </c>
      <c r="Q22" s="55">
        <v>1262416</v>
      </c>
      <c r="R22" s="42" t="s">
        <v>217</v>
      </c>
    </row>
    <row r="23" spans="1:18" ht="24" customHeight="1" x14ac:dyDescent="0.15">
      <c r="A23" s="53"/>
      <c r="B23" s="48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55"/>
      <c r="R23" s="42"/>
    </row>
    <row r="24" spans="1:18" x14ac:dyDescent="0.15">
      <c r="A24" s="53" t="s">
        <v>165</v>
      </c>
      <c r="B24" s="48">
        <v>32863248</v>
      </c>
      <c r="C24" s="49">
        <v>2361452</v>
      </c>
      <c r="D24" s="49">
        <v>25867500</v>
      </c>
      <c r="E24" s="49">
        <v>118131</v>
      </c>
      <c r="F24" s="49">
        <v>2001761</v>
      </c>
      <c r="G24" s="49">
        <v>490277</v>
      </c>
      <c r="H24" s="49">
        <v>2024127</v>
      </c>
      <c r="I24" s="49" t="s">
        <v>159</v>
      </c>
      <c r="J24" s="49">
        <v>2024127</v>
      </c>
      <c r="K24" s="49">
        <v>184058</v>
      </c>
      <c r="L24" s="49">
        <v>16726</v>
      </c>
      <c r="M24" s="49">
        <v>2091</v>
      </c>
      <c r="N24" s="49">
        <v>14193</v>
      </c>
      <c r="O24" s="49">
        <v>10916074</v>
      </c>
      <c r="P24" s="49">
        <v>9093721</v>
      </c>
      <c r="Q24" s="55">
        <v>1822353</v>
      </c>
      <c r="R24" s="60" t="s">
        <v>218</v>
      </c>
    </row>
    <row r="25" spans="1:18" x14ac:dyDescent="0.15">
      <c r="A25" s="53"/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50"/>
      <c r="P25" s="50"/>
      <c r="Q25" s="51"/>
      <c r="R25" s="60"/>
    </row>
    <row r="26" spans="1:18" ht="24" x14ac:dyDescent="0.15">
      <c r="A26" s="53" t="s">
        <v>166</v>
      </c>
      <c r="B26" s="48">
        <v>244486</v>
      </c>
      <c r="C26" s="49">
        <v>19723</v>
      </c>
      <c r="D26" s="49" t="s">
        <v>159</v>
      </c>
      <c r="E26" s="49" t="s">
        <v>159</v>
      </c>
      <c r="F26" s="49">
        <v>99578</v>
      </c>
      <c r="G26" s="49">
        <v>63424</v>
      </c>
      <c r="H26" s="49">
        <v>61761</v>
      </c>
      <c r="I26" s="49">
        <v>60131</v>
      </c>
      <c r="J26" s="49">
        <v>1630</v>
      </c>
      <c r="K26" s="49" t="s">
        <v>159</v>
      </c>
      <c r="L26" s="49" t="s">
        <v>159</v>
      </c>
      <c r="M26" s="49">
        <v>8568</v>
      </c>
      <c r="N26" s="49" t="s">
        <v>159</v>
      </c>
      <c r="O26" s="49">
        <v>35119</v>
      </c>
      <c r="P26" s="49" t="s">
        <v>159</v>
      </c>
      <c r="Q26" s="55">
        <v>35119</v>
      </c>
      <c r="R26" s="60" t="s">
        <v>276</v>
      </c>
    </row>
    <row r="27" spans="1:18" ht="30.6" customHeight="1" x14ac:dyDescent="0.15">
      <c r="A27" s="53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50"/>
      <c r="P27" s="50"/>
      <c r="Q27" s="51"/>
      <c r="R27" s="60"/>
    </row>
    <row r="28" spans="1:18" x14ac:dyDescent="0.15">
      <c r="A28" s="53" t="s">
        <v>167</v>
      </c>
      <c r="B28" s="48" t="s">
        <v>159</v>
      </c>
      <c r="C28" s="49" t="s">
        <v>159</v>
      </c>
      <c r="D28" s="49" t="s">
        <v>159</v>
      </c>
      <c r="E28" s="49" t="s">
        <v>159</v>
      </c>
      <c r="F28" s="49" t="s">
        <v>159</v>
      </c>
      <c r="G28" s="49" t="s">
        <v>159</v>
      </c>
      <c r="H28" s="49" t="s">
        <v>159</v>
      </c>
      <c r="I28" s="49" t="s">
        <v>159</v>
      </c>
      <c r="J28" s="49" t="s">
        <v>159</v>
      </c>
      <c r="K28" s="49" t="s">
        <v>159</v>
      </c>
      <c r="L28" s="49" t="s">
        <v>159</v>
      </c>
      <c r="M28" s="49" t="s">
        <v>159</v>
      </c>
      <c r="N28" s="49" t="s">
        <v>159</v>
      </c>
      <c r="O28" s="49" t="s">
        <v>159</v>
      </c>
      <c r="P28" s="49" t="s">
        <v>159</v>
      </c>
      <c r="Q28" s="55" t="s">
        <v>159</v>
      </c>
      <c r="R28" s="60" t="s">
        <v>277</v>
      </c>
    </row>
    <row r="29" spans="1:18" x14ac:dyDescent="0.15">
      <c r="A29" s="53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50"/>
      <c r="P29" s="50"/>
      <c r="Q29" s="51"/>
      <c r="R29" s="60"/>
    </row>
    <row r="30" spans="1:18" ht="15" customHeight="1" x14ac:dyDescent="0.15">
      <c r="A30" s="61" t="s">
        <v>168</v>
      </c>
      <c r="B30" s="48">
        <v>1527900</v>
      </c>
      <c r="C30" s="49">
        <v>410774</v>
      </c>
      <c r="D30" s="49" t="s">
        <v>159</v>
      </c>
      <c r="E30" s="49">
        <v>214266</v>
      </c>
      <c r="F30" s="49">
        <v>210112</v>
      </c>
      <c r="G30" s="49">
        <v>221314</v>
      </c>
      <c r="H30" s="49">
        <v>471434</v>
      </c>
      <c r="I30" s="49">
        <v>280255</v>
      </c>
      <c r="J30" s="49">
        <v>191179</v>
      </c>
      <c r="K30" s="49">
        <v>1454</v>
      </c>
      <c r="L30" s="49">
        <v>13926</v>
      </c>
      <c r="M30" s="49" t="s">
        <v>159</v>
      </c>
      <c r="N30" s="49">
        <v>150</v>
      </c>
      <c r="O30" s="49">
        <v>201012</v>
      </c>
      <c r="P30" s="49">
        <v>146828</v>
      </c>
      <c r="Q30" s="55">
        <v>54184</v>
      </c>
      <c r="R30" s="60" t="s">
        <v>219</v>
      </c>
    </row>
    <row r="31" spans="1:18" x14ac:dyDescent="0.15">
      <c r="A31" s="62"/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50"/>
      <c r="P31" s="50"/>
      <c r="Q31" s="51"/>
      <c r="R31" s="60"/>
    </row>
    <row r="32" spans="1:18" x14ac:dyDescent="0.15">
      <c r="A32" s="57" t="s">
        <v>169</v>
      </c>
      <c r="B32" s="44">
        <v>184448473</v>
      </c>
      <c r="C32" s="45">
        <v>49164577</v>
      </c>
      <c r="D32" s="45">
        <v>39962631</v>
      </c>
      <c r="E32" s="45">
        <v>11408523</v>
      </c>
      <c r="F32" s="45">
        <v>13708571</v>
      </c>
      <c r="G32" s="45">
        <v>39805776</v>
      </c>
      <c r="H32" s="45">
        <v>30398395</v>
      </c>
      <c r="I32" s="45">
        <v>10727974</v>
      </c>
      <c r="J32" s="45">
        <v>19670421</v>
      </c>
      <c r="K32" s="45">
        <v>2735469</v>
      </c>
      <c r="L32" s="45">
        <v>2258785</v>
      </c>
      <c r="M32" s="45">
        <v>66724</v>
      </c>
      <c r="N32" s="45">
        <v>70881</v>
      </c>
      <c r="O32" s="45">
        <v>13924870</v>
      </c>
      <c r="P32" s="45">
        <v>10696045</v>
      </c>
      <c r="Q32" s="46">
        <v>3228825</v>
      </c>
      <c r="R32" s="47" t="s">
        <v>278</v>
      </c>
    </row>
    <row r="33" spans="1:18" ht="24" customHeight="1" x14ac:dyDescent="0.15">
      <c r="A33" s="11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50"/>
      <c r="P33" s="50"/>
      <c r="Q33" s="51"/>
      <c r="R33" s="60"/>
    </row>
    <row r="34" spans="1:18" x14ac:dyDescent="0.15">
      <c r="A34" s="53" t="s">
        <v>170</v>
      </c>
      <c r="B34" s="48">
        <v>150824842</v>
      </c>
      <c r="C34" s="49">
        <v>44774484</v>
      </c>
      <c r="D34" s="49">
        <v>38232113</v>
      </c>
      <c r="E34" s="49">
        <v>4027425</v>
      </c>
      <c r="F34" s="49">
        <v>12249240</v>
      </c>
      <c r="G34" s="49">
        <v>31664668</v>
      </c>
      <c r="H34" s="49">
        <v>19876912</v>
      </c>
      <c r="I34" s="49">
        <v>10420716</v>
      </c>
      <c r="J34" s="49">
        <v>9456196</v>
      </c>
      <c r="K34" s="49">
        <v>1811340</v>
      </c>
      <c r="L34" s="49">
        <v>1658037</v>
      </c>
      <c r="M34" s="49">
        <v>47832</v>
      </c>
      <c r="N34" s="49">
        <v>39008</v>
      </c>
      <c r="O34" s="49">
        <v>12744636</v>
      </c>
      <c r="P34" s="49">
        <v>10296441</v>
      </c>
      <c r="Q34" s="55">
        <v>2448195</v>
      </c>
      <c r="R34" s="60" t="s">
        <v>220</v>
      </c>
    </row>
    <row r="35" spans="1:18" ht="24" customHeight="1" x14ac:dyDescent="0.15">
      <c r="A35" s="53"/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5"/>
      <c r="R35" s="60"/>
    </row>
    <row r="36" spans="1:18" x14ac:dyDescent="0.15">
      <c r="A36" s="53" t="s">
        <v>171</v>
      </c>
      <c r="B36" s="48">
        <v>29347208</v>
      </c>
      <c r="C36" s="49">
        <v>4360883</v>
      </c>
      <c r="D36" s="49" t="s">
        <v>159</v>
      </c>
      <c r="E36" s="49">
        <v>7234623</v>
      </c>
      <c r="F36" s="49">
        <v>1122791</v>
      </c>
      <c r="G36" s="49">
        <v>7995993</v>
      </c>
      <c r="H36" s="49">
        <v>8632918</v>
      </c>
      <c r="I36" s="49">
        <v>173141</v>
      </c>
      <c r="J36" s="49">
        <v>8459777</v>
      </c>
      <c r="K36" s="49">
        <v>765879</v>
      </c>
      <c r="L36" s="49">
        <v>11421</v>
      </c>
      <c r="M36" s="49">
        <v>683</v>
      </c>
      <c r="N36" s="49">
        <v>31107</v>
      </c>
      <c r="O36" s="49">
        <v>249331</v>
      </c>
      <c r="P36" s="49">
        <v>241818</v>
      </c>
      <c r="Q36" s="55">
        <v>7513</v>
      </c>
      <c r="R36" s="60" t="s">
        <v>221</v>
      </c>
    </row>
    <row r="37" spans="1:18" ht="24" customHeight="1" x14ac:dyDescent="0.15">
      <c r="A37" s="53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55"/>
      <c r="R37" s="60"/>
    </row>
    <row r="38" spans="1:18" ht="24" x14ac:dyDescent="0.15">
      <c r="A38" s="53" t="s">
        <v>172</v>
      </c>
      <c r="B38" s="48">
        <v>1520482</v>
      </c>
      <c r="C38" s="49">
        <v>1296</v>
      </c>
      <c r="D38" s="49">
        <v>1019430</v>
      </c>
      <c r="E38" s="49">
        <v>95616</v>
      </c>
      <c r="F38" s="49">
        <v>184587</v>
      </c>
      <c r="G38" s="49">
        <v>99295</v>
      </c>
      <c r="H38" s="49">
        <v>120258</v>
      </c>
      <c r="I38" s="49" t="s">
        <v>159</v>
      </c>
      <c r="J38" s="49">
        <v>120258</v>
      </c>
      <c r="K38" s="49">
        <v>8294</v>
      </c>
      <c r="L38" s="49">
        <v>21458</v>
      </c>
      <c r="M38" s="49" t="s">
        <v>159</v>
      </c>
      <c r="N38" s="49" t="s">
        <v>159</v>
      </c>
      <c r="O38" s="49">
        <v>594782</v>
      </c>
      <c r="P38" s="49">
        <v>56376</v>
      </c>
      <c r="Q38" s="55">
        <v>538406</v>
      </c>
      <c r="R38" s="60" t="s">
        <v>279</v>
      </c>
    </row>
    <row r="39" spans="1:18" x14ac:dyDescent="0.15">
      <c r="A39" s="53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55"/>
      <c r="R39" s="60"/>
    </row>
    <row r="40" spans="1:18" x14ac:dyDescent="0.15">
      <c r="A40" s="53" t="s">
        <v>173</v>
      </c>
      <c r="B40" s="48">
        <v>1734303</v>
      </c>
      <c r="C40" s="49">
        <v>409</v>
      </c>
      <c r="D40" s="49">
        <v>40325</v>
      </c>
      <c r="E40" s="49" t="s">
        <v>159</v>
      </c>
      <c r="F40" s="49">
        <v>68793</v>
      </c>
      <c r="G40" s="49">
        <v>1236</v>
      </c>
      <c r="H40" s="49">
        <v>1623540</v>
      </c>
      <c r="I40" s="49">
        <v>134117</v>
      </c>
      <c r="J40" s="49">
        <v>1489423</v>
      </c>
      <c r="K40" s="49">
        <v>54761</v>
      </c>
      <c r="L40" s="49">
        <v>554098</v>
      </c>
      <c r="M40" s="49">
        <v>1</v>
      </c>
      <c r="N40" s="49" t="s">
        <v>159</v>
      </c>
      <c r="O40" s="49">
        <v>200631</v>
      </c>
      <c r="P40" s="49">
        <v>15647</v>
      </c>
      <c r="Q40" s="55">
        <v>184984</v>
      </c>
      <c r="R40" s="60" t="s">
        <v>222</v>
      </c>
    </row>
    <row r="41" spans="1:18" ht="30.6" customHeight="1" x14ac:dyDescent="0.15">
      <c r="A41" s="53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55"/>
      <c r="R41" s="60"/>
    </row>
    <row r="42" spans="1:18" x14ac:dyDescent="0.15">
      <c r="A42" s="61" t="s">
        <v>174</v>
      </c>
      <c r="B42" s="48">
        <v>1021638</v>
      </c>
      <c r="C42" s="49">
        <v>27505</v>
      </c>
      <c r="D42" s="49">
        <v>670763</v>
      </c>
      <c r="E42" s="49">
        <v>50859</v>
      </c>
      <c r="F42" s="49">
        <v>83160</v>
      </c>
      <c r="G42" s="49">
        <v>44584</v>
      </c>
      <c r="H42" s="49">
        <v>144767</v>
      </c>
      <c r="I42" s="49" t="s">
        <v>159</v>
      </c>
      <c r="J42" s="49">
        <v>144767</v>
      </c>
      <c r="K42" s="49">
        <v>95195</v>
      </c>
      <c r="L42" s="49">
        <v>13771</v>
      </c>
      <c r="M42" s="49">
        <v>18208</v>
      </c>
      <c r="N42" s="49">
        <v>766</v>
      </c>
      <c r="O42" s="49">
        <v>135490</v>
      </c>
      <c r="P42" s="49">
        <v>85763</v>
      </c>
      <c r="Q42" s="55">
        <v>49727</v>
      </c>
      <c r="R42" s="60" t="s">
        <v>223</v>
      </c>
    </row>
    <row r="43" spans="1:18" x14ac:dyDescent="0.15">
      <c r="A43" s="11"/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55"/>
      <c r="R43" s="60"/>
    </row>
    <row r="44" spans="1:18" ht="36" customHeight="1" x14ac:dyDescent="0.15">
      <c r="A44" s="57" t="s">
        <v>175</v>
      </c>
      <c r="B44" s="44">
        <v>7890853</v>
      </c>
      <c r="C44" s="45">
        <v>1595759</v>
      </c>
      <c r="D44" s="45">
        <v>1408210</v>
      </c>
      <c r="E44" s="45">
        <v>633135</v>
      </c>
      <c r="F44" s="45">
        <v>1273195</v>
      </c>
      <c r="G44" s="45">
        <v>1161634</v>
      </c>
      <c r="H44" s="45">
        <v>1818920</v>
      </c>
      <c r="I44" s="45">
        <v>698857</v>
      </c>
      <c r="J44" s="45">
        <v>1120063</v>
      </c>
      <c r="K44" s="45">
        <v>492952</v>
      </c>
      <c r="L44" s="45">
        <v>218651</v>
      </c>
      <c r="M44" s="45">
        <v>9698</v>
      </c>
      <c r="N44" s="45">
        <v>14642</v>
      </c>
      <c r="O44" s="45">
        <v>1736640</v>
      </c>
      <c r="P44" s="45">
        <v>1164313</v>
      </c>
      <c r="Q44" s="46">
        <v>572327</v>
      </c>
      <c r="R44" s="47" t="s">
        <v>280</v>
      </c>
    </row>
    <row r="45" spans="1:18" x14ac:dyDescent="0.15">
      <c r="A45" s="11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55"/>
      <c r="R45" s="60"/>
    </row>
    <row r="46" spans="1:18" ht="24" customHeight="1" x14ac:dyDescent="0.15">
      <c r="A46" s="53" t="s">
        <v>162</v>
      </c>
      <c r="B46" s="48">
        <v>4404496</v>
      </c>
      <c r="C46" s="49">
        <v>833568</v>
      </c>
      <c r="D46" s="49">
        <v>1114374</v>
      </c>
      <c r="E46" s="49">
        <v>348322</v>
      </c>
      <c r="F46" s="49">
        <v>562872</v>
      </c>
      <c r="G46" s="49">
        <v>540871</v>
      </c>
      <c r="H46" s="49">
        <v>1004489</v>
      </c>
      <c r="I46" s="49">
        <v>292857</v>
      </c>
      <c r="J46" s="49">
        <v>711632</v>
      </c>
      <c r="K46" s="49">
        <v>176856</v>
      </c>
      <c r="L46" s="49">
        <v>168766</v>
      </c>
      <c r="M46" s="49" t="s">
        <v>159</v>
      </c>
      <c r="N46" s="49">
        <v>5284</v>
      </c>
      <c r="O46" s="49">
        <v>213947</v>
      </c>
      <c r="P46" s="49">
        <v>79762</v>
      </c>
      <c r="Q46" s="55">
        <v>134185</v>
      </c>
      <c r="R46" s="42" t="s">
        <v>215</v>
      </c>
    </row>
    <row r="47" spans="1:18" x14ac:dyDescent="0.15">
      <c r="A47" s="53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55"/>
      <c r="R47" s="42"/>
    </row>
    <row r="48" spans="1:18" ht="36" customHeight="1" x14ac:dyDescent="0.15">
      <c r="A48" s="53" t="s">
        <v>163</v>
      </c>
      <c r="B48" s="63">
        <v>3486357</v>
      </c>
      <c r="C48" s="64">
        <v>762191</v>
      </c>
      <c r="D48" s="65">
        <v>293836</v>
      </c>
      <c r="E48" s="64">
        <v>284813</v>
      </c>
      <c r="F48" s="64">
        <v>710323</v>
      </c>
      <c r="G48" s="64">
        <v>620763</v>
      </c>
      <c r="H48" s="65">
        <v>814431</v>
      </c>
      <c r="I48" s="65">
        <v>406000</v>
      </c>
      <c r="J48" s="64">
        <v>408431</v>
      </c>
      <c r="K48" s="65">
        <v>316096</v>
      </c>
      <c r="L48" s="65">
        <v>49885</v>
      </c>
      <c r="M48" s="65">
        <v>9698</v>
      </c>
      <c r="N48" s="65">
        <v>9358</v>
      </c>
      <c r="O48" s="65">
        <v>1522693</v>
      </c>
      <c r="P48" s="65">
        <v>1084551</v>
      </c>
      <c r="Q48" s="66">
        <v>438142</v>
      </c>
      <c r="R48" s="42" t="s">
        <v>216</v>
      </c>
    </row>
    <row r="49" spans="1:18" x14ac:dyDescent="0.15">
      <c r="A49" s="67"/>
      <c r="B49" s="68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70"/>
    </row>
    <row r="50" spans="1:18" x14ac:dyDescent="0.2">
      <c r="A50" s="71" t="s">
        <v>281</v>
      </c>
      <c r="B50" s="72"/>
      <c r="C50" s="72"/>
      <c r="D50" s="72"/>
      <c r="E50" s="72"/>
      <c r="F50" s="72"/>
      <c r="G50" s="72"/>
      <c r="H50" s="72"/>
      <c r="I50" s="73"/>
      <c r="J50" s="71"/>
      <c r="K50" s="71" t="s">
        <v>282</v>
      </c>
      <c r="L50" s="72"/>
      <c r="M50" s="71"/>
      <c r="N50" s="72"/>
      <c r="O50" s="72"/>
      <c r="P50" s="72"/>
      <c r="Q50" s="72"/>
      <c r="R50" s="72"/>
    </row>
    <row r="51" spans="1:18" x14ac:dyDescent="0.2">
      <c r="A51" s="73" t="s">
        <v>283</v>
      </c>
      <c r="B51" s="72"/>
      <c r="C51" s="72"/>
      <c r="D51" s="72"/>
      <c r="E51" s="74"/>
      <c r="F51" s="73"/>
      <c r="G51" s="73"/>
      <c r="H51" s="73"/>
      <c r="I51" s="73"/>
      <c r="J51" s="71"/>
      <c r="K51" s="71" t="s">
        <v>284</v>
      </c>
      <c r="L51" s="72"/>
      <c r="M51" s="72"/>
      <c r="N51" s="72"/>
      <c r="O51" s="72"/>
      <c r="P51" s="72"/>
      <c r="Q51" s="72"/>
      <c r="R51" s="72"/>
    </row>
    <row r="52" spans="1:18" ht="15" customHeight="1" x14ac:dyDescent="0.2">
      <c r="A52" s="73" t="s">
        <v>285</v>
      </c>
      <c r="B52" s="72"/>
      <c r="C52" s="72"/>
      <c r="D52" s="72"/>
      <c r="E52" s="74"/>
      <c r="F52" s="71"/>
      <c r="G52" s="72"/>
      <c r="H52" s="72"/>
      <c r="I52" s="72"/>
      <c r="J52" s="75"/>
      <c r="K52" s="76" t="s">
        <v>286</v>
      </c>
      <c r="L52" s="77"/>
      <c r="M52" s="77"/>
      <c r="N52" s="77"/>
      <c r="O52" s="77"/>
      <c r="P52" s="77"/>
      <c r="Q52" s="72"/>
      <c r="R52" s="72"/>
    </row>
    <row r="53" spans="1:18" x14ac:dyDescent="0.2">
      <c r="A53" s="78" t="s">
        <v>287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</row>
  </sheetData>
  <phoneticPr fontId="5"/>
  <hyperlinks>
    <hyperlink ref="A2" r:id="rId1" location="menu2" xr:uid="{036E193F-499D-4996-9883-B682ADD6ECA2}"/>
    <hyperlink ref="A4" r:id="rId2" xr:uid="{4E628A1C-3487-4F7B-90BA-0EAF0A236BC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グラフ</vt:lpstr>
      <vt:lpstr>データ</vt:lpstr>
      <vt:lpstr>参照データ→</vt:lpstr>
      <vt:lpstr>databank（LPG輸入数量）</vt:lpstr>
      <vt:lpstr>databank（LPG需給総括表）</vt:lpstr>
      <vt:lpstr>2022年度貿易統計</vt:lpstr>
      <vt:lpstr>2022年度貿易統計元データ</vt:lpstr>
      <vt:lpstr>資源エネルギー統計年報（2022）</vt:lpstr>
      <vt:lpstr>グラフ!Print_Area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池田 和史</dc:creator>
  <cp:lastModifiedBy>宮山 茂己</cp:lastModifiedBy>
  <cp:lastPrinted>2024-04-25T10:17:34Z</cp:lastPrinted>
  <dcterms:created xsi:type="dcterms:W3CDTF">1997-01-08T22:48:59Z</dcterms:created>
  <dcterms:modified xsi:type="dcterms:W3CDTF">2024-07-17T04:20:11Z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635601222515106</vt:r8>
  </property>
</Properties>
</file>