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charts/chart1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13_ncr:1_{E66F5065-A3CC-4BF9-A525-7ABA36315CF4}" xr6:coauthVersionLast="45" xr6:coauthVersionMax="45" xr10:uidLastSave="{00000000-0000-0000-0000-000000000000}"/>
  <bookViews>
    <workbookView xWindow="5880" yWindow="2010" windowWidth="23040" windowHeight="16395" activeTab="1" xr2:uid="{00000000-000D-0000-FFFF-FFFF00000000}"/>
  </bookViews>
  <sheets>
    <sheet name="グラフ2020" sheetId="19" r:id="rId1"/>
    <sheet name="データ2020" sheetId="18" r:id="rId2"/>
    <sheet name="グラフ2019" sheetId="16" r:id="rId3"/>
    <sheet name="データ2019" sheetId="17" r:id="rId4"/>
    <sheet name="グラフ2018" sheetId="21" r:id="rId5"/>
    <sheet name="データ2018" sheetId="20" r:id="rId6"/>
    <sheet name="グラフ2017" sheetId="22" r:id="rId7"/>
    <sheet name="データ2017" sheetId="23" r:id="rId8"/>
    <sheet name="グラフ2016" sheetId="24" r:id="rId9"/>
    <sheet name="データ2016" sheetId="25" r:id="rId10"/>
  </sheets>
  <externalReferences>
    <externalReference r:id="rId11"/>
    <externalReference r:id="rId12"/>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5" i="25" l="1"/>
  <c r="L65" i="25" s="1"/>
  <c r="F12" i="25" s="1"/>
  <c r="K64" i="25"/>
  <c r="L64" i="25" s="1"/>
  <c r="E12" i="25" s="1"/>
  <c r="K63" i="25"/>
  <c r="L63" i="25" s="1"/>
  <c r="D12" i="25" s="1"/>
  <c r="K62" i="25"/>
  <c r="L62" i="25" s="1"/>
  <c r="C12" i="25" s="1"/>
  <c r="C11" i="25" s="1"/>
  <c r="K56" i="25"/>
  <c r="L56" i="25" s="1"/>
  <c r="F7" i="25" s="1"/>
  <c r="K55" i="25"/>
  <c r="L55" i="25" s="1"/>
  <c r="E7" i="25" s="1"/>
  <c r="K54" i="25"/>
  <c r="L54" i="25" s="1"/>
  <c r="D7" i="25" s="1"/>
  <c r="K53" i="25"/>
  <c r="L53" i="25" s="1"/>
  <c r="C7" i="25" s="1"/>
  <c r="C6" i="25" s="1"/>
  <c r="L36" i="25"/>
  <c r="C10" i="25"/>
  <c r="C5" i="25"/>
  <c r="K65" i="23"/>
  <c r="L65" i="23" s="1"/>
  <c r="F12" i="23" s="1"/>
  <c r="K64" i="23"/>
  <c r="L64" i="23" s="1"/>
  <c r="E12" i="23" s="1"/>
  <c r="K63" i="23"/>
  <c r="L63" i="23" s="1"/>
  <c r="D12" i="23" s="1"/>
  <c r="K62" i="23"/>
  <c r="L62" i="23" s="1"/>
  <c r="C12" i="23" s="1"/>
  <c r="K56" i="23"/>
  <c r="L56" i="23" s="1"/>
  <c r="F7" i="23" s="1"/>
  <c r="K55" i="23"/>
  <c r="L55" i="23" s="1"/>
  <c r="E7" i="23" s="1"/>
  <c r="K54" i="23"/>
  <c r="L54" i="23" s="1"/>
  <c r="D7" i="23" s="1"/>
  <c r="K53" i="23"/>
  <c r="L53" i="23" s="1"/>
  <c r="C7" i="23" s="1"/>
  <c r="L36" i="23"/>
  <c r="F5" i="25" l="1"/>
  <c r="F6" i="25" s="1"/>
  <c r="F10" i="25"/>
  <c r="F11" i="25" s="1"/>
  <c r="D5" i="25"/>
  <c r="D6" i="25" s="1"/>
  <c r="D10" i="25"/>
  <c r="D11" i="25" s="1"/>
  <c r="E5" i="25"/>
  <c r="E6" i="25" s="1"/>
  <c r="E10" i="25"/>
  <c r="E11" i="25" s="1"/>
  <c r="E5" i="23"/>
  <c r="E6" i="23" s="1"/>
  <c r="E10" i="23"/>
  <c r="E11" i="23" s="1"/>
  <c r="F5" i="23"/>
  <c r="F6" i="23" s="1"/>
  <c r="F10" i="23"/>
  <c r="F11" i="23" s="1"/>
  <c r="C5" i="23"/>
  <c r="C6" i="23" s="1"/>
  <c r="C10" i="23"/>
  <c r="C11" i="23" s="1"/>
  <c r="D5" i="23"/>
  <c r="D6" i="23" s="1"/>
  <c r="D10" i="23"/>
  <c r="D11" i="23" s="1"/>
  <c r="M37" i="18"/>
  <c r="L70" i="18"/>
  <c r="M70" i="18" s="1"/>
  <c r="G12" i="18" s="1"/>
  <c r="L69" i="18"/>
  <c r="M69" i="18" s="1"/>
  <c r="F12" i="18" s="1"/>
  <c r="L68" i="18"/>
  <c r="M68" i="18" s="1"/>
  <c r="E12" i="18" s="1"/>
  <c r="L67" i="18"/>
  <c r="M67" i="18" s="1"/>
  <c r="D12" i="18" s="1"/>
  <c r="L66" i="18"/>
  <c r="M66" i="18" s="1"/>
  <c r="C12" i="18" s="1"/>
  <c r="L60" i="18"/>
  <c r="M60" i="18" s="1"/>
  <c r="G7" i="18" s="1"/>
  <c r="L59" i="18"/>
  <c r="M59" i="18" s="1"/>
  <c r="F7" i="18" s="1"/>
  <c r="L58" i="18"/>
  <c r="M58" i="18" s="1"/>
  <c r="E7" i="18" s="1"/>
  <c r="L57" i="18"/>
  <c r="M57" i="18" s="1"/>
  <c r="D7" i="18" s="1"/>
  <c r="L56" i="18"/>
  <c r="M56" i="18" s="1"/>
  <c r="C7" i="18" s="1"/>
  <c r="G5" i="18" l="1"/>
  <c r="G6" i="18" s="1"/>
  <c r="D10" i="18"/>
  <c r="D11" i="18" s="1"/>
  <c r="C5" i="18"/>
  <c r="C6" i="18" s="1"/>
  <c r="E10" i="18"/>
  <c r="E11" i="18"/>
  <c r="C10" i="18"/>
  <c r="C11" i="18" s="1"/>
  <c r="E5" i="18"/>
  <c r="E6" i="18" s="1"/>
  <c r="F10" i="18"/>
  <c r="F11" i="18" s="1"/>
  <c r="F5" i="18"/>
  <c r="F6" i="18" s="1"/>
  <c r="D5" i="18"/>
  <c r="D6" i="18" s="1"/>
  <c r="G10" i="18"/>
  <c r="G11" i="18" s="1"/>
  <c r="L66" i="17"/>
  <c r="L69" i="17" l="1"/>
  <c r="M69" i="17" s="1"/>
  <c r="F12" i="17" s="1"/>
  <c r="L57" i="17"/>
  <c r="L59" i="17"/>
  <c r="M59" i="17" s="1"/>
  <c r="F7" i="17" s="1"/>
  <c r="F5" i="17" s="1"/>
  <c r="F6" i="17" s="1"/>
  <c r="L60" i="17"/>
  <c r="L58" i="17"/>
  <c r="L56" i="17"/>
  <c r="F10" i="17" l="1"/>
  <c r="F11" i="17" s="1"/>
  <c r="M66" i="17"/>
  <c r="C12" i="17"/>
  <c r="C10" i="17" s="1"/>
  <c r="L70" i="17"/>
  <c r="M70" i="17" s="1"/>
  <c r="G12" i="17" s="1"/>
  <c r="L68" i="17"/>
  <c r="M68" i="17" s="1"/>
  <c r="E12" i="17" s="1"/>
  <c r="E10" i="17" s="1"/>
  <c r="L67" i="17"/>
  <c r="M60" i="17"/>
  <c r="G7" i="17" s="1"/>
  <c r="M58" i="17"/>
  <c r="E7" i="17" s="1"/>
  <c r="M57" i="17"/>
  <c r="D7" i="17" s="1"/>
  <c r="D5" i="17" s="1"/>
  <c r="M56" i="17"/>
  <c r="C7" i="17" s="1"/>
  <c r="C5" i="17" s="1"/>
  <c r="C6" i="17" s="1"/>
  <c r="M37" i="17"/>
  <c r="M67" i="17" l="1"/>
  <c r="D12" i="17" s="1"/>
  <c r="E5" i="17"/>
  <c r="E6" i="17" s="1"/>
  <c r="C11" i="17"/>
  <c r="D6" i="17"/>
  <c r="E11" i="17"/>
  <c r="G5" i="17"/>
  <c r="G6" i="17" s="1"/>
  <c r="G10" i="17"/>
  <c r="G11" i="17" s="1"/>
  <c r="D10" i="17" l="1"/>
  <c r="D11"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tc={7B8B1620-5833-4C7D-8A97-D670D9336B88}</author>
    <author>tc={58DD56AE-46BB-49CE-AA7F-195971DA6A73}</author>
  </authors>
  <commentList>
    <comment ref="K35" authorId="0" shapeId="0" xr:uid="{7B8B1620-5833-4C7D-8A97-D670D9336B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3rd Quarter 2018に7.4%と記載されていたが、4th Quarter 2018には前年比のも含めて数字が消されている
20191204:for OECD 2019でも - となっている。三枝
返信:
消費税10％に更新しました。芳佳</t>
      </text>
    </comment>
    <comment ref="K56" authorId="1" shapeId="0" xr:uid="{58DD56AE-46BB-49CE-AA7F-195971DA6A7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修正前（3rd Quarter 2018, p. 347）: 42.4
返信:
修正前（Energy prices 2019, p. 353）: 46.0。芳佳</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tc={6C886903-310E-47D9-A221-13E8363B45AE}</author>
    <author>tc={7B9548F8-258A-4AE8-A076-2FBA0BD69F80}</author>
  </authors>
  <commentList>
    <comment ref="K35" authorId="0" shapeId="0" xr:uid="{6C886903-310E-47D9-A221-13E8363B45A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3rd Quarter 2018に7.4%と記載されていたが、4th Quarter 2018には前年比のも含めて数字が消されている
20191204:for OECD 2019でも - となっている。三枝</t>
      </text>
    </comment>
    <comment ref="K56" authorId="1" shapeId="0" xr:uid="{7B9548F8-258A-4AE8-A076-2FBA0BD69F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修正前（3rd Quarter 2018, p. 347）: 42.4</t>
      </text>
    </comment>
  </commentList>
</comments>
</file>

<file path=xl/sharedStrings.xml><?xml version="1.0" encoding="utf-8"?>
<sst xmlns="http://schemas.openxmlformats.org/spreadsheetml/2006/main" count="360" uniqueCount="85">
  <si>
    <t>単位：　米ドル/m3(41.8605MJ換算)</t>
    <phoneticPr fontId="2"/>
  </si>
  <si>
    <t>日本</t>
    <phoneticPr fontId="2"/>
  </si>
  <si>
    <t>英国</t>
    <phoneticPr fontId="2"/>
  </si>
  <si>
    <t>フランス</t>
    <phoneticPr fontId="2"/>
  </si>
  <si>
    <t>産業用ガス料金</t>
    <phoneticPr fontId="2"/>
  </si>
  <si>
    <t>税額</t>
    <phoneticPr fontId="2"/>
  </si>
  <si>
    <t>本体価格</t>
    <phoneticPr fontId="2"/>
  </si>
  <si>
    <t>合計</t>
    <phoneticPr fontId="2"/>
  </si>
  <si>
    <t>アメリカ</t>
    <phoneticPr fontId="2"/>
  </si>
  <si>
    <t>家庭用ガス料金</t>
    <phoneticPr fontId="2"/>
  </si>
  <si>
    <t>総発熱量ベースで、各国の熱量を、41.8605MJ/m3に換算</t>
    <phoneticPr fontId="2"/>
  </si>
  <si>
    <t>kcal/m3</t>
    <phoneticPr fontId="2"/>
  </si>
  <si>
    <t>MJ/m3</t>
    <phoneticPr fontId="2"/>
  </si>
  <si>
    <t>kWh/ m3</t>
    <phoneticPr fontId="2"/>
  </si>
  <si>
    <t>C. TAXATION OF ENERGY PRICES</t>
    <phoneticPr fontId="2"/>
  </si>
  <si>
    <t>産業用税金％</t>
    <phoneticPr fontId="2"/>
  </si>
  <si>
    <t>家庭用税金％</t>
    <phoneticPr fontId="2"/>
  </si>
  <si>
    <t>D. ENERGY END-USE PRICES IN USD/unit (converted using exchange rates)</t>
    <phoneticPr fontId="2"/>
  </si>
  <si>
    <t>産業用価格</t>
    <phoneticPr fontId="2"/>
  </si>
  <si>
    <t>USD/MWh</t>
    <phoneticPr fontId="2"/>
  </si>
  <si>
    <t>家庭用価格</t>
    <phoneticPr fontId="2"/>
  </si>
  <si>
    <t>単位変換</t>
    <rPh sb="0" eb="2">
      <t>タンイ</t>
    </rPh>
    <rPh sb="2" eb="4">
      <t>ヘンカン</t>
    </rPh>
    <phoneticPr fontId="2"/>
  </si>
  <si>
    <t>熱量合わせ</t>
    <rPh sb="0" eb="2">
      <t>ネツリョウ</t>
    </rPh>
    <rPh sb="2" eb="3">
      <t>ア</t>
    </rPh>
    <phoneticPr fontId="2"/>
  </si>
  <si>
    <t>USD/m3（41.8605MJ/m3ベース）</t>
    <phoneticPr fontId="2"/>
  </si>
  <si>
    <t>USD/m3</t>
    <phoneticPr fontId="2"/>
  </si>
  <si>
    <t>換算係数</t>
    <rPh sb="0" eb="2">
      <t>カンサン</t>
    </rPh>
    <rPh sb="2" eb="4">
      <t>ケイスウ</t>
    </rPh>
    <phoneticPr fontId="2"/>
  </si>
  <si>
    <t>米国</t>
    <rPh sb="0" eb="2">
      <t>ベイコク</t>
    </rPh>
    <phoneticPr fontId="2"/>
  </si>
  <si>
    <t>英国</t>
    <rPh sb="0" eb="2">
      <t>エイコク</t>
    </rPh>
    <phoneticPr fontId="2"/>
  </si>
  <si>
    <t>→消費税8％のこと（100円時は、8円なので、合計108円。）</t>
    <phoneticPr fontId="2"/>
  </si>
  <si>
    <r>
      <t>　合計値から割り返し　8円÷10</t>
    </r>
    <r>
      <rPr>
        <sz val="11"/>
        <rFont val="ＭＳ Ｐゴシック"/>
        <family val="3"/>
        <charset val="128"/>
      </rPr>
      <t>8</t>
    </r>
    <r>
      <rPr>
        <sz val="11"/>
        <rFont val="ＭＳ Ｐゴシック"/>
        <family val="3"/>
        <charset val="128"/>
      </rPr>
      <t>円＝　</t>
    </r>
    <r>
      <rPr>
        <sz val="11"/>
        <rFont val="ＭＳ Ｐゴシック"/>
        <family val="3"/>
        <charset val="128"/>
      </rPr>
      <t>7.4</t>
    </r>
    <r>
      <rPr>
        <sz val="11"/>
        <rFont val="ＭＳ Ｐゴシック"/>
        <family val="3"/>
        <charset val="128"/>
      </rPr>
      <t>％</t>
    </r>
    <phoneticPr fontId="2"/>
  </si>
  <si>
    <t>Table 14 Percentage of taxes in natural gas prices for household</t>
    <phoneticPr fontId="2"/>
  </si>
  <si>
    <t>Table 16 Natural gas prices for households in USD/MWh (GCV basis)</t>
    <phoneticPr fontId="2"/>
  </si>
  <si>
    <t>（注）アメリカは本体価格と税額の内訳不明。</t>
    <phoneticPr fontId="2"/>
  </si>
  <si>
    <t>（注）アメリカは本体価格と税額の内訳不明。</t>
    <phoneticPr fontId="2"/>
  </si>
  <si>
    <t>Natural gas, gross calorific values</t>
    <phoneticPr fontId="2"/>
  </si>
  <si>
    <t>Table 13 Percentage of taxes in natural gas prices for industry</t>
    <phoneticPr fontId="2"/>
  </si>
  <si>
    <t>Table 14 Natural gas prices for industry in USD/MWh (GCV basis)</t>
    <phoneticPr fontId="2"/>
  </si>
  <si>
    <r>
      <t>【第224-5-1】ガス料金の国際比較</t>
    </r>
    <r>
      <rPr>
        <sz val="11"/>
        <rFont val="ＭＳ Ｐゴシック"/>
        <family val="3"/>
        <charset val="128"/>
      </rPr>
      <t>（2017年）</t>
    </r>
    <phoneticPr fontId="2"/>
  </si>
  <si>
    <t>ドイツ</t>
    <phoneticPr fontId="2"/>
  </si>
  <si>
    <t>出典：IEA「Energy Prices &amp; Taxes 4th Quarter 2018」を基に作成</t>
    <rPh sb="47" eb="48">
      <t>モト</t>
    </rPh>
    <phoneticPr fontId="2"/>
  </si>
  <si>
    <t>【第224-5-1】ガス料金の国際比較（2018年）</t>
    <phoneticPr fontId="2"/>
  </si>
  <si>
    <t>2018年</t>
    <rPh sb="4" eb="5">
      <t>ネン</t>
    </rPh>
    <phoneticPr fontId="2"/>
  </si>
  <si>
    <t>2018年</t>
    <phoneticPr fontId="2"/>
  </si>
  <si>
    <t>IEA, Energy prices &amp; taxes for OECD countries 2019, p.26</t>
    <phoneticPr fontId="2"/>
  </si>
  <si>
    <t>IEA, Energy prices &amp; taxes for OECD countries 2019, p.328</t>
    <phoneticPr fontId="2"/>
  </si>
  <si>
    <t>IEA, Energy prices &amp; taxes for OECD countries 2019, p.329</t>
    <phoneticPr fontId="2"/>
  </si>
  <si>
    <t>IEA, Energy prices &amp; taxes for OECD countries 2019, p.353</t>
    <phoneticPr fontId="2"/>
  </si>
  <si>
    <t>IEA, Energy prices &amp; taxes for OECD countries 2019, p.355</t>
    <phoneticPr fontId="2"/>
  </si>
  <si>
    <t>出典：IEA「Energy prices and taxes for OECD countries 2019」を基に作成</t>
  </si>
  <si>
    <t>IEA, Energy prices &amp; taxes for OECD countries 2020, p.26</t>
  </si>
  <si>
    <t>Natural gas, gross calorific values</t>
  </si>
  <si>
    <t>2019年</t>
  </si>
  <si>
    <t>IEA, Energy prices &amp; taxes for OECD countries 2020, p.336</t>
  </si>
  <si>
    <t>→消費税10％のこと（100円時は、10円なので、合計110円。）</t>
  </si>
  <si>
    <t>　合計値から割り返し　10円÷110円＝　9.1％</t>
  </si>
  <si>
    <t>IEA, Energy prices &amp; taxes for OECD countries 2020, p.337</t>
  </si>
  <si>
    <t>IEA, Energy prices &amp; taxes for OECD countries 2020, p.361</t>
  </si>
  <si>
    <t>IEA, Energy prices &amp; taxes for OECD countries 2020, p.363</t>
  </si>
  <si>
    <t>出典：IEA「Energy Prices &amp; Taxes for OECD countries 2020」を基に作成</t>
  </si>
  <si>
    <t>出典：IEA「Energy prices and taxes for OECD countries 2020」を基に作成</t>
  </si>
  <si>
    <t>【第224-5-1】ガス料金の国際比較（2019年）</t>
  </si>
  <si>
    <t>【第224-5-1】ガス料金の国際比較（2017年）</t>
    <phoneticPr fontId="2"/>
  </si>
  <si>
    <t>【第224-5-1】ガス料金の国際比較（2016年）</t>
    <phoneticPr fontId="2"/>
  </si>
  <si>
    <r>
      <t xml:space="preserve">出典：IEA「Energy Prices &amp; Taxes </t>
    </r>
    <r>
      <rPr>
        <sz val="11"/>
        <rFont val="ＭＳ Ｐゴシック"/>
        <family val="3"/>
        <charset val="128"/>
      </rPr>
      <t>3rd Quarter 2017」を基に作成</t>
    </r>
    <rPh sb="47" eb="48">
      <t>モト</t>
    </rPh>
    <phoneticPr fontId="2"/>
  </si>
  <si>
    <r>
      <t>【第224-5-1】ガス料金の国際比較</t>
    </r>
    <r>
      <rPr>
        <sz val="11"/>
        <rFont val="ＭＳ Ｐゴシック"/>
        <family val="3"/>
        <charset val="128"/>
      </rPr>
      <t>（2016年）</t>
    </r>
    <phoneticPr fontId="2"/>
  </si>
  <si>
    <t>出典：IEA「Energy Prices &amp; Taxes 3rd Quarter 2017」を基に作成</t>
    <rPh sb="47" eb="48">
      <t>モト</t>
    </rPh>
    <phoneticPr fontId="2"/>
  </si>
  <si>
    <t>IEA, Energy Prices &amp; Taxes 3rd Quarter 2017, p.26</t>
    <phoneticPr fontId="2"/>
  </si>
  <si>
    <t>IEA, Energy Prices &amp; Taxes 3rd Quarter 2017 p.310</t>
    <phoneticPr fontId="2"/>
  </si>
  <si>
    <t>2016年</t>
    <rPh sb="4" eb="5">
      <t>ネン</t>
    </rPh>
    <phoneticPr fontId="2"/>
  </si>
  <si>
    <r>
      <t>　合計値から割り返し　8円÷10</t>
    </r>
    <r>
      <rPr>
        <sz val="11"/>
        <rFont val="ＭＳ Ｐゴシック"/>
        <family val="3"/>
        <charset val="128"/>
      </rPr>
      <t>8</t>
    </r>
    <r>
      <rPr>
        <sz val="11"/>
        <rFont val="ＭＳ Ｐゴシック"/>
        <family val="3"/>
        <charset val="128"/>
      </rPr>
      <t>円＝　</t>
    </r>
    <r>
      <rPr>
        <sz val="11"/>
        <rFont val="ＭＳ Ｐゴシック"/>
        <family val="3"/>
        <charset val="128"/>
      </rPr>
      <t>7.4</t>
    </r>
    <r>
      <rPr>
        <sz val="11"/>
        <rFont val="ＭＳ Ｐゴシック"/>
        <family val="3"/>
        <charset val="128"/>
      </rPr>
      <t>％</t>
    </r>
    <phoneticPr fontId="2"/>
  </si>
  <si>
    <t>IEA, Energy Prices &amp; Taxes 3rd Quarter 2017 p.311</t>
    <phoneticPr fontId="2"/>
  </si>
  <si>
    <t>IEA, Energy Prices &amp; Taxes 3rd Quarter 2017, p.335</t>
    <phoneticPr fontId="2"/>
  </si>
  <si>
    <t>IEA, Energy Prices &amp; Taxes 3rd Quarter 2017, p.337</t>
    <phoneticPr fontId="2"/>
  </si>
  <si>
    <t>2015年</t>
    <phoneticPr fontId="2"/>
  </si>
  <si>
    <t>【第224-5-1】ガス料金の国際比較（2015年）</t>
    <phoneticPr fontId="2"/>
  </si>
  <si>
    <r>
      <t xml:space="preserve">出典：IEA「Energy Prices &amp; Taxes </t>
    </r>
    <r>
      <rPr>
        <sz val="11"/>
        <rFont val="ＭＳ Ｐゴシック"/>
        <family val="3"/>
        <charset val="128"/>
      </rPr>
      <t>3rd Quarter 2016」を基に作成</t>
    </r>
    <rPh sb="47" eb="48">
      <t>モト</t>
    </rPh>
    <phoneticPr fontId="2"/>
  </si>
  <si>
    <r>
      <t>【第224-5-1】ガス料金の国際比較</t>
    </r>
    <r>
      <rPr>
        <sz val="11"/>
        <rFont val="ＭＳ Ｐゴシック"/>
        <family val="3"/>
        <charset val="128"/>
      </rPr>
      <t>（2015年）</t>
    </r>
    <phoneticPr fontId="2"/>
  </si>
  <si>
    <t>出典：IEA「Energy Prices &amp; Taxes 3rd Quarter 2016」を基に作成</t>
    <rPh sb="47" eb="48">
      <t>モト</t>
    </rPh>
    <phoneticPr fontId="2"/>
  </si>
  <si>
    <t>IEA, Energy Prices &amp; Taxes 3rd Quarter 2016, p.26</t>
    <phoneticPr fontId="2"/>
  </si>
  <si>
    <t>IEA, Energy Prices &amp; Taxes 3rd Quarter 2016, p.320</t>
    <phoneticPr fontId="2"/>
  </si>
  <si>
    <t>2015年</t>
    <rPh sb="4" eb="5">
      <t>ネン</t>
    </rPh>
    <phoneticPr fontId="2"/>
  </si>
  <si>
    <t>IEA, Energy Prices &amp; Taxes 3rd Quarter 2016, p.321</t>
    <phoneticPr fontId="2"/>
  </si>
  <si>
    <t>IEA, Energy Prices &amp; Taxes 3rd Quarter 2016, p.345</t>
    <phoneticPr fontId="2"/>
  </si>
  <si>
    <t>IEA, Energy Prices &amp; Taxes 3rd Quarter 2016, p.347</t>
    <phoneticPr fontId="2"/>
  </si>
  <si>
    <t>本蔵：2019年の家庭用ガス価格を修正</t>
    <rPh sb="0" eb="2">
      <t>モトクラ</t>
    </rPh>
    <rPh sb="7" eb="8">
      <t>ネン</t>
    </rPh>
    <rPh sb="9" eb="12">
      <t>カテイヨウ</t>
    </rPh>
    <rPh sb="14" eb="16">
      <t>カカク</t>
    </rPh>
    <rPh sb="17" eb="19">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</si>
</sst>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0%"/>
  </numFmts>
  <fonts count="11">
    <font>
      <sz val="11"/>
      <name val="ＭＳ Ｐゴシック"/>
      <family val="3"/>
      <charset val="128"/>
    </font>
    <font>
      <sz val="11"/>
      <name val="ＭＳ Ｐゴシック"/>
      <family val="3"/>
      <charset val="128"/>
    </font>
    <font>
      <sz val="6"/>
      <name val="ＭＳ Ｐゴシック"/>
      <family val="3"/>
      <charset val="128"/>
    </font>
    <font>
      <sz val="11"/>
      <name val="Arial"/>
      <family val="2"/>
    </font>
    <font>
      <sz val="11"/>
      <color indexed="10"/>
      <name val="ＭＳ Ｐゴシック"/>
      <family val="3"/>
      <charset val="128"/>
    </font>
    <font>
      <sz val="11"/>
      <color indexed="10"/>
      <name val="Arial"/>
      <family val="2"/>
    </font>
    <font>
      <sz val="11"/>
      <color indexed="8"/>
      <name val="Arial"/>
      <family val="2"/>
    </font>
    <font>
      <b/>
      <sz val="11"/>
      <name val="Arial"/>
      <family val="2"/>
    </font>
    <font>
      <b/>
      <sz val="11"/>
      <name val="ＭＳ Ｐゴシック"/>
      <family val="3"/>
      <charset val="128"/>
    </font>
    <font>
      <sz val="11"/>
      <color rgb="FFFF0000"/>
      <name val="ＭＳ Ｐゴシック"/>
      <family val="3"/>
      <charset val="128"/>
    </font>
    <font>
      <b/>
      <sz val="11"/>
      <color theme="5"/>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theme="0" tint="-0.249977111117893"/>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81">
    <xf numFmtId="0" fontId="0" fillId="0" borderId="0" xfId="0"/>
    <xf numFmtId="0" fontId="0" fillId="0" borderId="0" xfId="0" applyFill="1"/>
    <xf numFmtId="0" fontId="0" fillId="0" borderId="0" xfId="0" quotePrefix="1" applyBorder="1"/>
    <xf numFmtId="0" fontId="3" fillId="0" borderId="1" xfId="0" applyFont="1" applyBorder="1"/>
    <xf numFmtId="0" fontId="1" fillId="0" borderId="1" xfId="0" applyFont="1" applyBorder="1"/>
    <xf numFmtId="0" fontId="0" fillId="0" borderId="0" xfId="0" applyFill="1" applyAlignment="1">
      <alignment shrinkToFit="1"/>
    </xf>
    <xf numFmtId="0" fontId="0" fillId="0" borderId="0" xfId="0" applyAlignment="1">
      <alignment shrinkToFit="1"/>
    </xf>
    <xf numFmtId="0" fontId="1" fillId="0" borderId="1" xfId="0" applyFont="1" applyBorder="1" applyAlignment="1">
      <alignment horizontal="center" shrinkToFit="1"/>
    </xf>
    <xf numFmtId="0" fontId="3" fillId="0" borderId="0" xfId="0" applyFont="1" applyBorder="1"/>
    <xf numFmtId="0" fontId="1" fillId="0" borderId="0" xfId="0" applyFont="1" applyBorder="1"/>
    <xf numFmtId="0" fontId="1" fillId="0" borderId="0" xfId="0" applyFont="1" applyBorder="1" applyAlignment="1"/>
    <xf numFmtId="0" fontId="3" fillId="0" borderId="0" xfId="0" applyFont="1" applyBorder="1" applyAlignment="1"/>
    <xf numFmtId="0" fontId="0" fillId="0" borderId="1" xfId="0" applyBorder="1" applyAlignment="1">
      <alignment horizontal="center" shrinkToFit="1"/>
    </xf>
    <xf numFmtId="0" fontId="0" fillId="2" borderId="0" xfId="0" applyFill="1"/>
    <xf numFmtId="0" fontId="3" fillId="2" borderId="0" xfId="0" applyFont="1" applyFill="1"/>
    <xf numFmtId="0" fontId="3" fillId="0" borderId="0" xfId="0" applyFont="1"/>
    <xf numFmtId="0" fontId="3" fillId="0" borderId="0" xfId="0" applyFont="1" applyFill="1" applyBorder="1" applyAlignment="1"/>
    <xf numFmtId="38" fontId="3" fillId="0" borderId="0" xfId="2" applyFont="1"/>
    <xf numFmtId="0" fontId="3" fillId="0" borderId="0" xfId="0" applyFont="1" applyFill="1" applyAlignment="1">
      <alignment shrinkToFit="1"/>
    </xf>
    <xf numFmtId="0" fontId="3" fillId="0" borderId="0" xfId="0" applyFont="1" applyFill="1"/>
    <xf numFmtId="0" fontId="7" fillId="0" borderId="0" xfId="0" applyFont="1" applyFill="1"/>
    <xf numFmtId="0" fontId="8" fillId="3" borderId="0" xfId="0" applyFont="1" applyFill="1"/>
    <xf numFmtId="178" fontId="0" fillId="3" borderId="1" xfId="1" applyNumberFormat="1" applyFont="1" applyFill="1" applyBorder="1"/>
    <xf numFmtId="0" fontId="8" fillId="4" borderId="0" xfId="0" applyFont="1" applyFill="1"/>
    <xf numFmtId="0" fontId="0" fillId="0" borderId="0" xfId="0" applyBorder="1"/>
    <xf numFmtId="0" fontId="8" fillId="0" borderId="0" xfId="0" applyFont="1"/>
    <xf numFmtId="0" fontId="1" fillId="0" borderId="1" xfId="0" applyFont="1" applyBorder="1" applyAlignment="1">
      <alignment horizontal="center"/>
    </xf>
    <xf numFmtId="0" fontId="8" fillId="0" borderId="2" xfId="0" applyFont="1" applyBorder="1" applyAlignment="1">
      <alignment horizontal="left" shrinkToFit="1"/>
    </xf>
    <xf numFmtId="0" fontId="8" fillId="0" borderId="1" xfId="0" applyFont="1" applyBorder="1" applyAlignment="1">
      <alignment horizontal="left" shrinkToFit="1"/>
    </xf>
    <xf numFmtId="178" fontId="0" fillId="0" borderId="1" xfId="1" applyNumberFormat="1" applyFont="1" applyBorder="1"/>
    <xf numFmtId="0" fontId="8" fillId="3" borderId="0" xfId="0" applyFont="1" applyFill="1" applyAlignment="1">
      <alignment horizontal="left"/>
    </xf>
    <xf numFmtId="0" fontId="8" fillId="4" borderId="0" xfId="0" applyFont="1" applyFill="1" applyAlignment="1">
      <alignment horizontal="left"/>
    </xf>
    <xf numFmtId="0" fontId="8" fillId="4" borderId="0" xfId="0" applyFont="1" applyFill="1" applyAlignment="1">
      <alignment horizontal="center"/>
    </xf>
    <xf numFmtId="0" fontId="8" fillId="3" borderId="0" xfId="0" applyFont="1" applyFill="1" applyAlignment="1">
      <alignment horizontal="center"/>
    </xf>
    <xf numFmtId="178" fontId="0" fillId="3" borderId="1" xfId="1" quotePrefix="1" applyNumberFormat="1" applyFont="1" applyFill="1" applyBorder="1"/>
    <xf numFmtId="0" fontId="8" fillId="0" borderId="0" xfId="0" applyFont="1" applyFill="1" applyBorder="1" applyAlignment="1">
      <alignment horizontal="left"/>
    </xf>
    <xf numFmtId="0" fontId="8" fillId="2" borderId="0" xfId="0" applyFont="1" applyFill="1" applyBorder="1" applyAlignment="1">
      <alignment horizontal="left"/>
    </xf>
    <xf numFmtId="0" fontId="8" fillId="2" borderId="0" xfId="0" applyFont="1" applyFill="1" applyAlignment="1"/>
    <xf numFmtId="0" fontId="5" fillId="0" borderId="1" xfId="0" applyFont="1" applyFill="1" applyBorder="1"/>
    <xf numFmtId="0" fontId="4" fillId="0" borderId="1" xfId="0" applyFont="1" applyBorder="1"/>
    <xf numFmtId="0" fontId="1" fillId="5" borderId="1" xfId="0" applyFont="1" applyFill="1" applyBorder="1" applyAlignment="1">
      <alignment horizontal="center"/>
    </xf>
    <xf numFmtId="0" fontId="1" fillId="5" borderId="1" xfId="0" applyFont="1" applyFill="1" applyBorder="1"/>
    <xf numFmtId="0" fontId="0" fillId="2" borderId="0" xfId="0" applyFill="1" applyAlignment="1">
      <alignment shrinkToFit="1"/>
    </xf>
    <xf numFmtId="0" fontId="1" fillId="0" borderId="0" xfId="0" applyFont="1" applyFill="1" applyBorder="1" applyAlignment="1">
      <alignment horizontal="center" shrinkToFit="1"/>
    </xf>
    <xf numFmtId="40" fontId="3" fillId="0" borderId="0" xfId="2" applyNumberFormat="1" applyFont="1" applyFill="1" applyBorder="1" applyAlignment="1">
      <alignment horizontal="right" shrinkToFit="1"/>
    </xf>
    <xf numFmtId="38" fontId="6" fillId="0" borderId="0" xfId="2" applyNumberFormat="1" applyFont="1" applyFill="1" applyBorder="1" applyAlignment="1">
      <alignment horizontal="right" shrinkToFit="1"/>
    </xf>
    <xf numFmtId="0" fontId="7" fillId="0" borderId="0" xfId="0" applyFont="1" applyFill="1" applyBorder="1"/>
    <xf numFmtId="178" fontId="3" fillId="0" borderId="0" xfId="1" applyNumberFormat="1" applyFont="1"/>
    <xf numFmtId="177" fontId="0" fillId="0" borderId="0" xfId="2" applyNumberFormat="1" applyFont="1" applyFill="1" applyAlignment="1">
      <alignment shrinkToFit="1"/>
    </xf>
    <xf numFmtId="0" fontId="1" fillId="0" borderId="0" xfId="0" applyFont="1" applyFill="1" applyBorder="1" applyAlignment="1">
      <alignment horizontal="left"/>
    </xf>
    <xf numFmtId="0" fontId="8" fillId="0" borderId="0" xfId="0" applyFont="1" applyBorder="1"/>
    <xf numFmtId="0" fontId="8" fillId="6" borderId="0" xfId="0" applyFont="1" applyFill="1" applyAlignment="1">
      <alignment horizontal="center"/>
    </xf>
    <xf numFmtId="0" fontId="8" fillId="6" borderId="1" xfId="0" applyFont="1" applyFill="1" applyBorder="1"/>
    <xf numFmtId="0" fontId="8" fillId="6" borderId="1" xfId="0" applyFont="1" applyFill="1" applyBorder="1" applyAlignment="1">
      <alignment horizontal="center"/>
    </xf>
    <xf numFmtId="40" fontId="3" fillId="0" borderId="1" xfId="2" applyNumberFormat="1" applyFont="1" applyFill="1" applyBorder="1" applyAlignment="1">
      <alignment horizontal="right" shrinkToFit="1"/>
    </xf>
    <xf numFmtId="0" fontId="1" fillId="0" borderId="1" xfId="0" applyFont="1" applyFill="1" applyBorder="1" applyAlignment="1">
      <alignment horizontal="center" shrinkToFit="1"/>
    </xf>
    <xf numFmtId="0" fontId="0" fillId="7" borderId="0" xfId="0" applyFill="1"/>
    <xf numFmtId="0" fontId="0" fillId="0" borderId="1" xfId="0" applyFill="1" applyBorder="1" applyAlignment="1">
      <alignment horizontal="center" shrinkToFit="1"/>
    </xf>
    <xf numFmtId="0" fontId="9" fillId="0" borderId="0" xfId="0" applyFont="1"/>
    <xf numFmtId="178" fontId="0" fillId="4" borderId="1" xfId="1" applyNumberFormat="1" applyFont="1" applyFill="1" applyBorder="1"/>
    <xf numFmtId="176" fontId="1" fillId="4" borderId="1" xfId="2" applyNumberFormat="1" applyFont="1" applyFill="1" applyBorder="1"/>
    <xf numFmtId="176" fontId="0" fillId="3" borderId="1" xfId="2" applyNumberFormat="1" applyFont="1" applyFill="1" applyBorder="1"/>
    <xf numFmtId="0" fontId="10" fillId="0" borderId="0" xfId="0" applyFont="1"/>
    <xf numFmtId="38" fontId="1" fillId="0" borderId="1" xfId="2" applyFont="1" applyBorder="1"/>
    <xf numFmtId="178" fontId="0" fillId="8" borderId="1" xfId="1" quotePrefix="1" applyNumberFormat="1" applyFont="1" applyFill="1" applyBorder="1"/>
    <xf numFmtId="10" fontId="3" fillId="0" borderId="0" xfId="0" applyNumberFormat="1" applyFont="1"/>
    <xf numFmtId="176" fontId="0" fillId="4" borderId="1" xfId="2" applyNumberFormat="1" applyFont="1" applyFill="1" applyBorder="1"/>
    <xf numFmtId="0" fontId="0" fillId="0" borderId="0" xfId="0" quotePrefix="1"/>
    <xf numFmtId="0" fontId="1" fillId="0" borderId="0" xfId="0" applyFont="1"/>
    <xf numFmtId="40" fontId="3" fillId="0" borderId="1" xfId="2" applyNumberFormat="1" applyFont="1" applyFill="1" applyBorder="1" applyAlignment="1">
      <alignment horizontal="right" shrinkToFit="1"/>
    </xf>
    <xf numFmtId="38" fontId="6" fillId="0" borderId="0" xfId="2" applyNumberFormat="1" applyFont="1" applyFill="1" applyBorder="1" applyAlignment="1">
      <alignment horizontal="right" shrinkToFit="1"/>
    </xf>
    <xf numFmtId="0" fontId="3" fillId="0" borderId="0" xfId="0" applyFont="1" applyAlignment="1">
      <alignment shrinkToFit="1"/>
    </xf>
    <xf numFmtId="0" fontId="7" fillId="0" borderId="0" xfId="0" applyFont="1"/>
    <xf numFmtId="0" fontId="1" fillId="0" borderId="0" xfId="0" applyFont="1" applyAlignment="1">
      <alignment horizontal="center" shrinkToFit="1"/>
    </xf>
    <xf numFmtId="40" fontId="3" fillId="0" borderId="0" xfId="2" applyNumberFormat="1" applyFont="1" applyFill="1" applyBorder="1" applyAlignment="1">
      <alignment horizontal="right" shrinkToFit="1"/>
    </xf>
    <xf numFmtId="0" fontId="1" fillId="0" borderId="0" xfId="0" applyFont="1" applyAlignment="1">
      <alignment horizontal="left"/>
    </xf>
    <xf numFmtId="0" fontId="8" fillId="2" borderId="0" xfId="0" applyFont="1" applyFill="1" applyAlignment="1">
      <alignment horizontal="left"/>
    </xf>
    <xf numFmtId="178" fontId="0" fillId="4" borderId="1" xfId="1" quotePrefix="1" applyNumberFormat="1" applyFont="1" applyFill="1" applyBorder="1"/>
    <xf numFmtId="0" fontId="8" fillId="2" borderId="0" xfId="0" applyFont="1" applyFill="1"/>
    <xf numFmtId="0" fontId="5" fillId="0" borderId="1" xfId="0" applyFont="1" applyBorder="1"/>
    <xf numFmtId="0" fontId="8" fillId="0" borderId="0" xfId="0" applyFont="1" applyAlignment="1">
      <alignment horizontal="left"/>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家庭用</a:t>
            </a:r>
          </a:p>
        </c:rich>
      </c:tx>
      <c:overlay val="0"/>
      <c:spPr>
        <a:noFill/>
        <a:ln w="25400">
          <a:noFill/>
        </a:ln>
      </c:spPr>
    </c:title>
    <c:autoTitleDeleted val="0"/>
    <c:plotArea>
      <c:layout>
        <c:manualLayout>
          <c:layoutTarget val="inner"/>
          <c:xMode val="edge"/>
          <c:yMode val="edge"/>
          <c:x val="0.23611175160522896"/>
          <c:y val="0.11111142838378446"/>
          <c:w val="0.70833525481568693"/>
          <c:h val="0.7631600738991513"/>
        </c:manualLayout>
      </c:layout>
      <c:barChart>
        <c:barDir val="col"/>
        <c:grouping val="stacked"/>
        <c:varyColors val="0"/>
        <c:ser>
          <c:idx val="0"/>
          <c:order val="0"/>
          <c:tx>
            <c:strRef>
              <c:f>データ2020!$B$11</c:f>
              <c:strCache>
                <c:ptCount val="1"/>
                <c:pt idx="0">
                  <c:v>本体価格</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A215-425C-A870-1A9CC981F1FC}"/>
                </c:ext>
              </c:extLst>
            </c:dLbl>
            <c:spPr>
              <a:noFill/>
              <a:ln>
                <a:noFill/>
              </a:ln>
              <a:effectLst/>
            </c:spPr>
            <c:txPr>
              <a:bodyPr wrap="square" lIns="38100" tIns="19050" rIns="38100" bIns="19050" anchor="ctr">
                <a:spAutoFit/>
              </a:bodyPr>
              <a:lstStyle/>
              <a:p>
                <a:pPr>
                  <a:defRPr lang="ja-JP">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データ2020!$C$9:$G$9</c:f>
              <c:strCache>
                <c:ptCount val="5"/>
                <c:pt idx="0">
                  <c:v>日本</c:v>
                </c:pt>
                <c:pt idx="1">
                  <c:v>米国</c:v>
                </c:pt>
                <c:pt idx="2">
                  <c:v>英国</c:v>
                </c:pt>
                <c:pt idx="3">
                  <c:v>ドイツ</c:v>
                </c:pt>
                <c:pt idx="4">
                  <c:v>フランス</c:v>
                </c:pt>
              </c:strCache>
            </c:strRef>
          </c:cat>
          <c:val>
            <c:numRef>
              <c:f>データ2020!$C$11:$G$11</c:f>
              <c:numCache>
                <c:formatCode>#,##0.00_);[Red]\(#,##0.00\)</c:formatCode>
                <c:ptCount val="5"/>
                <c:pt idx="0">
                  <c:v>1.259786276685767</c:v>
                </c:pt>
                <c:pt idx="1">
                  <c:v>0.4058291399537412</c:v>
                </c:pt>
                <c:pt idx="2">
                  <c:v>0.6497848045039325</c:v>
                </c:pt>
                <c:pt idx="3">
                  <c:v>0.67073330177309565</c:v>
                </c:pt>
                <c:pt idx="4">
                  <c:v>0.77281536617442637</c:v>
                </c:pt>
              </c:numCache>
            </c:numRef>
          </c:val>
          <c:extLst>
            <c:ext xmlns:c16="http://schemas.microsoft.com/office/drawing/2014/chart" uri="{C3380CC4-5D6E-409C-BE32-E72D297353CC}">
              <c16:uniqueId val="{00000001-A215-425C-A870-1A9CC981F1FC}"/>
            </c:ext>
          </c:extLst>
        </c:ser>
        <c:ser>
          <c:idx val="1"/>
          <c:order val="1"/>
          <c:tx>
            <c:strRef>
              <c:f>データ2020!$B$10</c:f>
              <c:strCache>
                <c:ptCount val="1"/>
                <c:pt idx="0">
                  <c:v>税額</c:v>
                </c:pt>
              </c:strCache>
            </c:strRef>
          </c:tx>
          <c:spPr>
            <a:solidFill>
              <a:srgbClr val="C0504D"/>
            </a:solidFill>
            <a:ln w="25400">
              <a:noFill/>
            </a:ln>
          </c:spPr>
          <c:invertIfNegative val="0"/>
          <c:dLbls>
            <c:dLbl>
              <c:idx val="0"/>
              <c:layout>
                <c:manualLayout>
                  <c:x val="8.02005012531328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15-425C-A870-1A9CC981F1FC}"/>
                </c:ext>
              </c:extLst>
            </c:dLbl>
            <c:dLbl>
              <c:idx val="1"/>
              <c:delete val="1"/>
              <c:extLst>
                <c:ext xmlns:c15="http://schemas.microsoft.com/office/drawing/2012/chart" uri="{CE6537A1-D6FC-4f65-9D91-7224C49458BB}"/>
                <c:ext xmlns:c16="http://schemas.microsoft.com/office/drawing/2014/chart" uri="{C3380CC4-5D6E-409C-BE32-E72D297353CC}">
                  <c16:uniqueId val="{00000003-A215-425C-A870-1A9CC981F1FC}"/>
                </c:ext>
              </c:extLst>
            </c:dLbl>
            <c:dLbl>
              <c:idx val="2"/>
              <c:layout>
                <c:manualLayout>
                  <c:x val="7.3517126148704967E-2"/>
                  <c:y val="-7.14741580801122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15-425C-A870-1A9CC981F1FC}"/>
                </c:ext>
              </c:extLst>
            </c:dLbl>
            <c:dLbl>
              <c:idx val="3"/>
              <c:layout>
                <c:manualLayout>
                  <c:x val="7.0175438596491099E-2"/>
                  <c:y val="-7.14741580801122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15-425C-A870-1A9CC981F1FC}"/>
                </c:ext>
              </c:extLst>
            </c:dLbl>
            <c:dLbl>
              <c:idx val="4"/>
              <c:layout>
                <c:manualLayout>
                  <c:x val="7.68588137009190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15-425C-A870-1A9CC981F1FC}"/>
                </c:ext>
              </c:extLst>
            </c:dLbl>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データ2020!$C$9:$G$9</c:f>
              <c:strCache>
                <c:ptCount val="5"/>
                <c:pt idx="0">
                  <c:v>日本</c:v>
                </c:pt>
                <c:pt idx="1">
                  <c:v>米国</c:v>
                </c:pt>
                <c:pt idx="2">
                  <c:v>英国</c:v>
                </c:pt>
                <c:pt idx="3">
                  <c:v>ドイツ</c:v>
                </c:pt>
                <c:pt idx="4">
                  <c:v>フランス</c:v>
                </c:pt>
              </c:strCache>
            </c:strRef>
          </c:cat>
          <c:val>
            <c:numRef>
              <c:f>データ2020!$C$10:$G$10</c:f>
              <c:numCache>
                <c:formatCode>#,##0.00_);[Red]\(#,##0.00\)</c:formatCode>
                <c:ptCount val="5"/>
                <c:pt idx="0">
                  <c:v>0.10067406530750191</c:v>
                </c:pt>
                <c:pt idx="1">
                  <c:v>0</c:v>
                </c:pt>
                <c:pt idx="2">
                  <c:v>3.2762259050618449E-2</c:v>
                </c:pt>
                <c:pt idx="3">
                  <c:v>0.21297328817828204</c:v>
                </c:pt>
                <c:pt idx="4">
                  <c:v>0.29460917274052717</c:v>
                </c:pt>
              </c:numCache>
            </c:numRef>
          </c:val>
          <c:extLst>
            <c:ext xmlns:c16="http://schemas.microsoft.com/office/drawing/2014/chart" uri="{C3380CC4-5D6E-409C-BE32-E72D297353CC}">
              <c16:uniqueId val="{00000007-A215-425C-A870-1A9CC981F1FC}"/>
            </c:ext>
          </c:extLst>
        </c:ser>
        <c:dLbls>
          <c:showLegendKey val="0"/>
          <c:showVal val="1"/>
          <c:showCatName val="0"/>
          <c:showSerName val="0"/>
          <c:showPercent val="0"/>
          <c:showBubbleSize val="0"/>
        </c:dLbls>
        <c:gapWidth val="100"/>
        <c:overlap val="100"/>
        <c:axId val="425322384"/>
        <c:axId val="1"/>
      </c:barChart>
      <c:lineChart>
        <c:grouping val="standard"/>
        <c:varyColors val="0"/>
        <c:ser>
          <c:idx val="2"/>
          <c:order val="2"/>
          <c:tx>
            <c:strRef>
              <c:f>データ2020!$B$12</c:f>
              <c:strCache>
                <c:ptCount val="1"/>
                <c:pt idx="0">
                  <c:v>合計</c:v>
                </c:pt>
              </c:strCache>
            </c:strRef>
          </c:tx>
          <c:spPr>
            <a:ln w="28575">
              <a:noFill/>
            </a:ln>
          </c:spPr>
          <c:marker>
            <c:symbol val="none"/>
          </c:marker>
          <c:dLbls>
            <c:dLbl>
              <c:idx val="0"/>
              <c:layout>
                <c:manualLayout>
                  <c:x val="-6.0150375939849683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15-425C-A870-1A9CC981F1FC}"/>
                </c:ext>
              </c:extLst>
            </c:dLbl>
            <c:dLbl>
              <c:idx val="1"/>
              <c:layout>
                <c:manualLayout>
                  <c:x val="-6.0150375939849683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15-425C-A870-1A9CC981F1FC}"/>
                </c:ext>
              </c:extLst>
            </c:dLbl>
            <c:dLbl>
              <c:idx val="2"/>
              <c:layout>
                <c:manualLayout>
                  <c:x val="-6.0150375939849565E-2"/>
                  <c:y val="-4.288499025341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15-425C-A870-1A9CC981F1FC}"/>
                </c:ext>
              </c:extLst>
            </c:dLbl>
            <c:dLbl>
              <c:idx val="3"/>
              <c:layout>
                <c:manualLayout>
                  <c:x val="-5.6808688387635753E-2"/>
                  <c:y val="-4.2884990253411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15-425C-A870-1A9CC981F1FC}"/>
                </c:ext>
              </c:extLst>
            </c:dLbl>
            <c:dLbl>
              <c:idx val="4"/>
              <c:layout>
                <c:manualLayout>
                  <c:x val="-6.0150375939849621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15-425C-A870-1A9CC981F1FC}"/>
                </c:ext>
              </c:extLst>
            </c:dLbl>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c:v>
              </c:pt>
            </c:strLit>
          </c:cat>
          <c:val>
            <c:numRef>
              <c:f>データ2020!$C$12:$G$12</c:f>
              <c:numCache>
                <c:formatCode>#,##0.00_);[Red]\(#,##0.00\)</c:formatCode>
                <c:ptCount val="5"/>
                <c:pt idx="0">
                  <c:v>1.360460341993269</c:v>
                </c:pt>
                <c:pt idx="1">
                  <c:v>0.4058291399537412</c:v>
                </c:pt>
                <c:pt idx="2">
                  <c:v>0.68254706355455097</c:v>
                </c:pt>
                <c:pt idx="3">
                  <c:v>0.88370658995137774</c:v>
                </c:pt>
                <c:pt idx="4">
                  <c:v>1.0674245389149535</c:v>
                </c:pt>
              </c:numCache>
            </c:numRef>
          </c:val>
          <c:smooth val="0"/>
          <c:extLst>
            <c:ext xmlns:c16="http://schemas.microsoft.com/office/drawing/2014/chart" uri="{C3380CC4-5D6E-409C-BE32-E72D297353CC}">
              <c16:uniqueId val="{0000000D-A215-425C-A870-1A9CC981F1FC}"/>
            </c:ext>
          </c:extLst>
        </c:ser>
        <c:dLbls>
          <c:showLegendKey val="0"/>
          <c:showVal val="1"/>
          <c:showCatName val="0"/>
          <c:showSerName val="0"/>
          <c:showPercent val="0"/>
          <c:showBubbleSize val="0"/>
        </c:dLbls>
        <c:marker val="1"/>
        <c:smooth val="0"/>
        <c:axId val="3"/>
        <c:axId val="4"/>
      </c:lineChart>
      <c:catAx>
        <c:axId val="42532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42532238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00_);[Red]\(#,##0.00\)"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6110275689223061"/>
          <c:y val="0.13606636889687038"/>
          <c:w val="0.18543024227234753"/>
          <c:h val="0.12474835382419303"/>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産業用</a:t>
            </a:r>
          </a:p>
        </c:rich>
      </c:tx>
      <c:overlay val="0"/>
      <c:spPr>
        <a:noFill/>
        <a:ln w="25400">
          <a:noFill/>
        </a:ln>
      </c:spPr>
    </c:title>
    <c:autoTitleDeleted val="0"/>
    <c:plotArea>
      <c:layout>
        <c:manualLayout>
          <c:layoutTarget val="inner"/>
          <c:xMode val="edge"/>
          <c:yMode val="edge"/>
          <c:x val="0.25731067625718512"/>
          <c:y val="0.11436950146627568"/>
          <c:w val="0.6871364650049826"/>
          <c:h val="0.76246334310850461"/>
        </c:manualLayout>
      </c:layout>
      <c:barChart>
        <c:barDir val="col"/>
        <c:grouping val="stacked"/>
        <c:varyColors val="0"/>
        <c:ser>
          <c:idx val="0"/>
          <c:order val="0"/>
          <c:tx>
            <c:strRef>
              <c:f>[3]データ!$B$6</c:f>
              <c:strCache>
                <c:ptCount val="1"/>
                <c:pt idx="0">
                  <c:v>本体価格</c:v>
                </c:pt>
              </c:strCache>
            </c:strRef>
          </c:tx>
          <c:spPr>
            <a:solidFill>
              <a:srgbClr val="4F81BD"/>
            </a:solidFill>
            <a:ln w="25400">
              <a:noFill/>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66-4EDE-9113-8276D1DCCA1A}"/>
                </c:ext>
              </c:extLst>
            </c:dLbl>
            <c:dLbl>
              <c:idx val="1"/>
              <c:delete val="1"/>
              <c:extLst>
                <c:ext xmlns:c15="http://schemas.microsoft.com/office/drawing/2012/chart" uri="{CE6537A1-D6FC-4f65-9D91-7224C49458BB}"/>
                <c:ext xmlns:c16="http://schemas.microsoft.com/office/drawing/2014/chart" uri="{C3380CC4-5D6E-409C-BE32-E72D297353CC}">
                  <c16:uniqueId val="{00000001-4966-4EDE-9113-8276D1DCCA1A}"/>
                </c:ext>
              </c:extLst>
            </c:dLbl>
            <c:spPr>
              <a:noFill/>
              <a:ln w="25400">
                <a:noFill/>
              </a:ln>
            </c:spPr>
            <c:txPr>
              <a:bodyPr/>
              <a:lstStyle/>
              <a:p>
                <a:pPr>
                  <a:defRPr lang="ja-JP" sz="1100" b="0" i="0" u="none" strike="noStrike" baseline="0">
                    <a:solidFill>
                      <a:schemeClr val="bg1"/>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[3]データ!$C$4:$F$4</c:f>
              <c:strCache>
                <c:ptCount val="4"/>
                <c:pt idx="0">
                  <c:v>日本</c:v>
                </c:pt>
                <c:pt idx="1">
                  <c:v>米国</c:v>
                </c:pt>
                <c:pt idx="2">
                  <c:v>英国</c:v>
                </c:pt>
                <c:pt idx="3">
                  <c:v>フランス</c:v>
                </c:pt>
              </c:strCache>
            </c:strRef>
          </c:cat>
          <c:val>
            <c:numRef>
              <c:f>[3]データ!$C$6:$F$6</c:f>
              <c:numCache>
                <c:formatCode>General</c:formatCode>
                <c:ptCount val="4"/>
                <c:pt idx="0">
                  <c:v>0.48064921635110197</c:v>
                </c:pt>
                <c:pt idx="1">
                  <c:v>0.14767994491153333</c:v>
                </c:pt>
                <c:pt idx="2">
                  <c:v>0.37597413146664255</c:v>
                </c:pt>
                <c:pt idx="3">
                  <c:v>0.43607431898613846</c:v>
                </c:pt>
              </c:numCache>
            </c:numRef>
          </c:val>
          <c:extLst>
            <c:ext xmlns:c16="http://schemas.microsoft.com/office/drawing/2014/chart" uri="{C3380CC4-5D6E-409C-BE32-E72D297353CC}">
              <c16:uniqueId val="{00000002-4966-4EDE-9113-8276D1DCCA1A}"/>
            </c:ext>
          </c:extLst>
        </c:ser>
        <c:ser>
          <c:idx val="1"/>
          <c:order val="1"/>
          <c:tx>
            <c:strRef>
              <c:f>[3]データ!$B$5</c:f>
              <c:strCache>
                <c:ptCount val="1"/>
                <c:pt idx="0">
                  <c:v>税額</c:v>
                </c:pt>
              </c:strCache>
            </c:strRef>
          </c:tx>
          <c:spPr>
            <a:solidFill>
              <a:srgbClr val="C0504D"/>
            </a:solidFill>
            <a:ln w="25400">
              <a:noFill/>
            </a:ln>
          </c:spPr>
          <c:invertIfNegative val="0"/>
          <c:dLbls>
            <c:dLbl>
              <c:idx val="0"/>
              <c:layout>
                <c:manualLayout>
                  <c:x val="8.6743241801623738E-2"/>
                  <c:y val="2.1522290966589242E-3"/>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66-4EDE-9113-8276D1DCCA1A}"/>
                </c:ext>
              </c:extLst>
            </c:dLbl>
            <c:dLbl>
              <c:idx val="1"/>
              <c:delete val="1"/>
              <c:extLst>
                <c:ext xmlns:c15="http://schemas.microsoft.com/office/drawing/2012/chart" uri="{CE6537A1-D6FC-4f65-9D91-7224C49458BB}"/>
                <c:ext xmlns:c16="http://schemas.microsoft.com/office/drawing/2014/chart" uri="{C3380CC4-5D6E-409C-BE32-E72D297353CC}">
                  <c16:uniqueId val="{00000004-4966-4EDE-9113-8276D1DCCA1A}"/>
                </c:ext>
              </c:extLst>
            </c:dLbl>
            <c:dLbl>
              <c:idx val="2"/>
              <c:layout>
                <c:manualLayout>
                  <c:x val="8.3365250677753217E-2"/>
                  <c:y val="1.1260753314639553E-3"/>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66-4EDE-9113-8276D1DCCA1A}"/>
                </c:ext>
              </c:extLst>
            </c:dLbl>
            <c:dLbl>
              <c:idx val="3"/>
              <c:layout>
                <c:manualLayout>
                  <c:x val="8.4145939242622092E-2"/>
                  <c:y val="-1.6604521090655602E-3"/>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66-4EDE-9113-8276D1DCCA1A}"/>
                </c:ext>
              </c:extLst>
            </c:dLbl>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[3]データ!$C$4:$F$4</c:f>
              <c:strCache>
                <c:ptCount val="4"/>
                <c:pt idx="0">
                  <c:v>日本</c:v>
                </c:pt>
                <c:pt idx="1">
                  <c:v>米国</c:v>
                </c:pt>
                <c:pt idx="2">
                  <c:v>英国</c:v>
                </c:pt>
                <c:pt idx="3">
                  <c:v>フランス</c:v>
                </c:pt>
              </c:strCache>
            </c:strRef>
          </c:cat>
          <c:val>
            <c:numRef>
              <c:f>[3]データ!$C$5:$F$5</c:f>
              <c:numCache>
                <c:formatCode>General</c:formatCode>
                <c:ptCount val="4"/>
                <c:pt idx="0">
                  <c:v>7.3999999999999996E-2</c:v>
                </c:pt>
                <c:pt idx="1">
                  <c:v>0</c:v>
                </c:pt>
                <c:pt idx="2">
                  <c:v>1.1228887551526914E-2</c:v>
                </c:pt>
                <c:pt idx="3">
                  <c:v>3.4848271711635251E-2</c:v>
                </c:pt>
              </c:numCache>
            </c:numRef>
          </c:val>
          <c:extLst>
            <c:ext xmlns:c16="http://schemas.microsoft.com/office/drawing/2014/chart" uri="{C3380CC4-5D6E-409C-BE32-E72D297353CC}">
              <c16:uniqueId val="{00000007-4966-4EDE-9113-8276D1DCCA1A}"/>
            </c:ext>
          </c:extLst>
        </c:ser>
        <c:dLbls>
          <c:showLegendKey val="0"/>
          <c:showVal val="0"/>
          <c:showCatName val="0"/>
          <c:showSerName val="0"/>
          <c:showPercent val="0"/>
          <c:showBubbleSize val="0"/>
        </c:dLbls>
        <c:gapWidth val="100"/>
        <c:overlap val="100"/>
        <c:axId val="569895264"/>
        <c:axId val="1"/>
      </c:barChart>
      <c:lineChart>
        <c:grouping val="standard"/>
        <c:varyColors val="0"/>
        <c:ser>
          <c:idx val="2"/>
          <c:order val="2"/>
          <c:tx>
            <c:strRef>
              <c:f>[3]データ!$B$7</c:f>
              <c:strCache>
                <c:ptCount val="1"/>
                <c:pt idx="0">
                  <c:v>合計</c:v>
                </c:pt>
              </c:strCache>
            </c:strRef>
          </c:tx>
          <c:spPr>
            <a:ln w="28575">
              <a:noFill/>
            </a:ln>
          </c:spPr>
          <c:marker>
            <c:symbol val="none"/>
          </c:marker>
          <c:dLbls>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c:v>
              </c:pt>
            </c:strLit>
          </c:cat>
          <c:val>
            <c:numRef>
              <c:f>[3]データ!$C$7:$F$7</c:f>
              <c:numCache>
                <c:formatCode>General</c:formatCode>
                <c:ptCount val="4"/>
                <c:pt idx="0">
                  <c:v>0.55464921635110198</c:v>
                </c:pt>
                <c:pt idx="1">
                  <c:v>0.14767994491153333</c:v>
                </c:pt>
                <c:pt idx="2">
                  <c:v>0.38720301901816945</c:v>
                </c:pt>
                <c:pt idx="3">
                  <c:v>0.4709225906977737</c:v>
                </c:pt>
              </c:numCache>
            </c:numRef>
          </c:val>
          <c:smooth val="0"/>
          <c:extLst>
            <c:ext xmlns:c16="http://schemas.microsoft.com/office/drawing/2014/chart" uri="{C3380CC4-5D6E-409C-BE32-E72D297353CC}">
              <c16:uniqueId val="{00000008-4966-4EDE-9113-8276D1DCCA1A}"/>
            </c:ext>
          </c:extLst>
        </c:ser>
        <c:dLbls>
          <c:showLegendKey val="0"/>
          <c:showVal val="0"/>
          <c:showCatName val="0"/>
          <c:showSerName val="0"/>
          <c:showPercent val="0"/>
          <c:showBubbleSize val="0"/>
        </c:dLbls>
        <c:marker val="1"/>
        <c:smooth val="0"/>
        <c:axId val="3"/>
        <c:axId val="4"/>
      </c:lineChart>
      <c:catAx>
        <c:axId val="569895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56989526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66959248514988257"/>
          <c:y val="0.12903225806451613"/>
          <c:w val="0.26608248530337208"/>
          <c:h val="0.14662756598240467"/>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産業用</a:t>
            </a:r>
          </a:p>
        </c:rich>
      </c:tx>
      <c:overlay val="0"/>
      <c:spPr>
        <a:noFill/>
        <a:ln w="25400">
          <a:noFill/>
        </a:ln>
      </c:spPr>
    </c:title>
    <c:autoTitleDeleted val="0"/>
    <c:plotArea>
      <c:layout>
        <c:manualLayout>
          <c:layoutTarget val="inner"/>
          <c:xMode val="edge"/>
          <c:yMode val="edge"/>
          <c:x val="0.25731067625718512"/>
          <c:y val="0.11436950146627568"/>
          <c:w val="0.6871364650049826"/>
          <c:h val="0.76246334310850461"/>
        </c:manualLayout>
      </c:layout>
      <c:barChart>
        <c:barDir val="col"/>
        <c:grouping val="stacked"/>
        <c:varyColors val="0"/>
        <c:ser>
          <c:idx val="0"/>
          <c:order val="0"/>
          <c:tx>
            <c:strRef>
              <c:f>データ2020!$B$6</c:f>
              <c:strCache>
                <c:ptCount val="1"/>
                <c:pt idx="0">
                  <c:v>本体価格</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AA35-41A6-BEDA-121D22BBFA58}"/>
                </c:ext>
              </c:extLst>
            </c:dLbl>
            <c:spPr>
              <a:noFill/>
              <a:ln>
                <a:noFill/>
              </a:ln>
              <a:effectLst/>
            </c:spPr>
            <c:txPr>
              <a:bodyPr wrap="square" lIns="38100" tIns="19050" rIns="38100" bIns="19050" anchor="ctr">
                <a:spAutoFit/>
              </a:bodyPr>
              <a:lstStyle/>
              <a:p>
                <a:pPr>
                  <a:defRPr lang="ja-JP">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データ2020!$C$4:$G$4</c:f>
              <c:strCache>
                <c:ptCount val="5"/>
                <c:pt idx="0">
                  <c:v>日本</c:v>
                </c:pt>
                <c:pt idx="1">
                  <c:v>米国</c:v>
                </c:pt>
                <c:pt idx="2">
                  <c:v>英国</c:v>
                </c:pt>
                <c:pt idx="3">
                  <c:v>ドイツ</c:v>
                </c:pt>
                <c:pt idx="4">
                  <c:v>フランス</c:v>
                </c:pt>
              </c:strCache>
            </c:strRef>
          </c:cat>
          <c:val>
            <c:numRef>
              <c:f>データ2020!$C$6:$G$6</c:f>
              <c:numCache>
                <c:formatCode>#,##0.00_);[Red]\(#,##0.00\)</c:formatCode>
                <c:ptCount val="5"/>
                <c:pt idx="0">
                  <c:v>0.49360640731381927</c:v>
                </c:pt>
                <c:pt idx="1">
                  <c:v>0.15000561333533705</c:v>
                </c:pt>
                <c:pt idx="2">
                  <c:v>0.30487877353322534</c:v>
                </c:pt>
                <c:pt idx="3">
                  <c:v>0.28093148771737181</c:v>
                </c:pt>
                <c:pt idx="4">
                  <c:v>0.40131441793349831</c:v>
                </c:pt>
              </c:numCache>
            </c:numRef>
          </c:val>
          <c:extLst>
            <c:ext xmlns:c16="http://schemas.microsoft.com/office/drawing/2014/chart" uri="{C3380CC4-5D6E-409C-BE32-E72D297353CC}">
              <c16:uniqueId val="{00000001-AA35-41A6-BEDA-121D22BBFA58}"/>
            </c:ext>
          </c:extLst>
        </c:ser>
        <c:ser>
          <c:idx val="1"/>
          <c:order val="1"/>
          <c:tx>
            <c:strRef>
              <c:f>データ2020!$B$5</c:f>
              <c:strCache>
                <c:ptCount val="1"/>
                <c:pt idx="0">
                  <c:v>税額</c:v>
                </c:pt>
              </c:strCache>
            </c:strRef>
          </c:tx>
          <c:spPr>
            <a:solidFill>
              <a:srgbClr val="C0504D"/>
            </a:solidFill>
            <a:ln w="25400">
              <a:noFill/>
            </a:ln>
          </c:spPr>
          <c:invertIfNegative val="0"/>
          <c:dLbls>
            <c:dLbl>
              <c:idx val="0"/>
              <c:layout>
                <c:manualLayout>
                  <c:x val="6.9135820390997096E-2"/>
                  <c:y val="-1.4336751943342161E-16"/>
                </c:manualLayout>
              </c:layout>
              <c:tx>
                <c:rich>
                  <a:bodyPr/>
                  <a:lstStyle/>
                  <a:p>
                    <a:fld id="{846ABD3C-64AB-4F73-AA65-12086C449FAD}" type="CELLREF">
                      <a:rPr lang="en-US" altLang="ja-JP"/>
                      <a:pPr/>
                      <a:t>[CELLREF]</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dlblFTEntry>
                      <c15:txfldGUID>{846ABD3C-64AB-4F73-AA65-12086C449FAD}</c15:txfldGUID>
                      <c15:f>データ2020!$C$5</c15:f>
                      <c15:dlblFieldTableCache>
                        <c:ptCount val="1"/>
                        <c:pt idx="0">
                          <c:v>0.05</c:v>
                        </c:pt>
                      </c15:dlblFieldTableCache>
                    </c15:dlblFTEntry>
                  </c15:dlblFieldTable>
                  <c15:showDataLabelsRange val="0"/>
                </c:ext>
                <c:ext xmlns:c16="http://schemas.microsoft.com/office/drawing/2014/chart" uri="{C3380CC4-5D6E-409C-BE32-E72D297353CC}">
                  <c16:uniqueId val="{00000002-AA35-41A6-BEDA-121D22BBFA58}"/>
                </c:ext>
              </c:extLst>
            </c:dLbl>
            <c:dLbl>
              <c:idx val="1"/>
              <c:delete val="1"/>
              <c:extLst>
                <c:ext xmlns:c15="http://schemas.microsoft.com/office/drawing/2012/chart" uri="{CE6537A1-D6FC-4f65-9D91-7224C49458BB}"/>
                <c:ext xmlns:c16="http://schemas.microsoft.com/office/drawing/2014/chart" uri="{C3380CC4-5D6E-409C-BE32-E72D297353CC}">
                  <c16:uniqueId val="{00000003-AA35-41A6-BEDA-121D22BBFA58}"/>
                </c:ext>
              </c:extLst>
            </c:dLbl>
            <c:dLbl>
              <c:idx val="2"/>
              <c:layout>
                <c:manualLayout>
                  <c:x val="6.5843638467616331E-2"/>
                  <c:y val="-7.8201368523949169E-3"/>
                </c:manualLayout>
              </c:layout>
              <c:tx>
                <c:rich>
                  <a:bodyPr/>
                  <a:lstStyle/>
                  <a:p>
                    <a:fld id="{67AE735E-51C2-4224-8178-99C50F8A66D4}" type="CELLREF">
                      <a:rPr lang="en-US" altLang="ja-JP"/>
                      <a:pPr/>
                      <a:t>[CELLREF]</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dlblFTEntry>
                      <c15:txfldGUID>{67AE735E-51C2-4224-8178-99C50F8A66D4}</c15:txfldGUID>
                      <c15:f>データ2020!$E$5</c15:f>
                      <c15:dlblFieldTableCache>
                        <c:ptCount val="1"/>
                        <c:pt idx="0">
                          <c:v>0.02</c:v>
                        </c:pt>
                      </c15:dlblFieldTableCache>
                    </c15:dlblFTEntry>
                  </c15:dlblFieldTable>
                  <c15:showDataLabelsRange val="0"/>
                </c:ext>
                <c:ext xmlns:c16="http://schemas.microsoft.com/office/drawing/2014/chart" uri="{C3380CC4-5D6E-409C-BE32-E72D297353CC}">
                  <c16:uniqueId val="{00000004-AA35-41A6-BEDA-121D22BBFA58}"/>
                </c:ext>
              </c:extLst>
            </c:dLbl>
            <c:dLbl>
              <c:idx val="3"/>
              <c:layout>
                <c:manualLayout>
                  <c:x val="6.9135820390997152E-2"/>
                  <c:y val="-1.433675194334216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35-41A6-BEDA-121D22BBFA58}"/>
                </c:ext>
              </c:extLst>
            </c:dLbl>
            <c:dLbl>
              <c:idx val="4"/>
              <c:layout>
                <c:manualLayout>
                  <c:x val="7.572018423775878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35-41A6-BEDA-121D22BBFA58}"/>
                </c:ext>
              </c:extLst>
            </c:dLbl>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データ2020!$C$4:$G$4</c:f>
              <c:strCache>
                <c:ptCount val="5"/>
                <c:pt idx="0">
                  <c:v>日本</c:v>
                </c:pt>
                <c:pt idx="1">
                  <c:v>米国</c:v>
                </c:pt>
                <c:pt idx="2">
                  <c:v>英国</c:v>
                </c:pt>
                <c:pt idx="3">
                  <c:v>ドイツ</c:v>
                </c:pt>
                <c:pt idx="4">
                  <c:v>フランス</c:v>
                </c:pt>
              </c:strCache>
            </c:strRef>
          </c:cat>
          <c:val>
            <c:numRef>
              <c:f>データ2020!$C$5:$G$5</c:f>
              <c:numCache>
                <c:formatCode>#,##0.00_);[Red]\(#,##0.00\)</c:formatCode>
                <c:ptCount val="5"/>
                <c:pt idx="0">
                  <c:v>4.9414942866399948E-2</c:v>
                </c:pt>
                <c:pt idx="1">
                  <c:v>0</c:v>
                </c:pt>
                <c:pt idx="2">
                  <c:v>1.6046251238590808E-2</c:v>
                </c:pt>
                <c:pt idx="3">
                  <c:v>6.2086201803228692E-2</c:v>
                </c:pt>
                <c:pt idx="4">
                  <c:v>7.1933716422042146E-2</c:v>
                </c:pt>
              </c:numCache>
            </c:numRef>
          </c:val>
          <c:extLst>
            <c:ext xmlns:c16="http://schemas.microsoft.com/office/drawing/2014/chart" uri="{C3380CC4-5D6E-409C-BE32-E72D297353CC}">
              <c16:uniqueId val="{00000007-AA35-41A6-BEDA-121D22BBFA58}"/>
            </c:ext>
          </c:extLst>
        </c:ser>
        <c:dLbls>
          <c:dLblPos val="ctr"/>
          <c:showLegendKey val="0"/>
          <c:showVal val="1"/>
          <c:showCatName val="0"/>
          <c:showSerName val="0"/>
          <c:showPercent val="0"/>
          <c:showBubbleSize val="0"/>
        </c:dLbls>
        <c:gapWidth val="100"/>
        <c:overlap val="100"/>
        <c:axId val="425323184"/>
        <c:axId val="1"/>
      </c:barChart>
      <c:lineChart>
        <c:grouping val="standard"/>
        <c:varyColors val="0"/>
        <c:ser>
          <c:idx val="2"/>
          <c:order val="2"/>
          <c:tx>
            <c:strRef>
              <c:f>データ2020!$B$7</c:f>
              <c:strCache>
                <c:ptCount val="1"/>
                <c:pt idx="0">
                  <c:v>合計</c:v>
                </c:pt>
              </c:strCache>
            </c:strRef>
          </c:tx>
          <c:spPr>
            <a:ln w="28575">
              <a:noFill/>
            </a:ln>
          </c:spPr>
          <c:marker>
            <c:symbol val="none"/>
          </c:marker>
          <c:dLbls>
            <c:dLbl>
              <c:idx val="0"/>
              <c:layout>
                <c:manualLayout>
                  <c:x val="-5.9782653778595325E-2"/>
                  <c:y val="-4.3010752688172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35-41A6-BEDA-121D22BBFA58}"/>
                </c:ext>
              </c:extLst>
            </c:dLbl>
            <c:dLbl>
              <c:idx val="1"/>
              <c:layout>
                <c:manualLayout>
                  <c:x val="-5.9782653778595381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35-41A6-BEDA-121D22BBFA58}"/>
                </c:ext>
              </c:extLst>
            </c:dLbl>
            <c:dLbl>
              <c:idx val="2"/>
              <c:layout>
                <c:manualLayout>
                  <c:x val="-5.6490471855214504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35-41A6-BEDA-121D22BBFA58}"/>
                </c:ext>
              </c:extLst>
            </c:dLbl>
            <c:dLbl>
              <c:idx val="3"/>
              <c:layout>
                <c:manualLayout>
                  <c:x val="-5.3198289931833689E-2"/>
                  <c:y val="-4.3010752688172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35-41A6-BEDA-121D22BBFA58}"/>
                </c:ext>
              </c:extLst>
            </c:dLbl>
            <c:dLbl>
              <c:idx val="4"/>
              <c:layout>
                <c:manualLayout>
                  <c:x val="-5.3198289931833807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35-41A6-BEDA-121D22BBFA58}"/>
                </c:ext>
              </c:extLst>
            </c:dLbl>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c:v>
              </c:pt>
            </c:strLit>
          </c:cat>
          <c:val>
            <c:numRef>
              <c:f>データ2020!$C$7:$G$7</c:f>
              <c:numCache>
                <c:formatCode>#,##0.00_);[Red]\(#,##0.00\)</c:formatCode>
                <c:ptCount val="5"/>
                <c:pt idx="0">
                  <c:v>0.54302135018021924</c:v>
                </c:pt>
                <c:pt idx="1">
                  <c:v>0.15000561333533705</c:v>
                </c:pt>
                <c:pt idx="2">
                  <c:v>0.32092502477181617</c:v>
                </c:pt>
                <c:pt idx="3">
                  <c:v>0.34301768952060052</c:v>
                </c:pt>
                <c:pt idx="4">
                  <c:v>0.47324813435554047</c:v>
                </c:pt>
              </c:numCache>
            </c:numRef>
          </c:val>
          <c:smooth val="0"/>
          <c:extLst>
            <c:ext xmlns:c16="http://schemas.microsoft.com/office/drawing/2014/chart" uri="{C3380CC4-5D6E-409C-BE32-E72D297353CC}">
              <c16:uniqueId val="{0000000D-AA35-41A6-BEDA-121D22BBFA58}"/>
            </c:ext>
          </c:extLst>
        </c:ser>
        <c:dLbls>
          <c:dLblPos val="ctr"/>
          <c:showLegendKey val="0"/>
          <c:showVal val="1"/>
          <c:showCatName val="0"/>
          <c:showSerName val="0"/>
          <c:showPercent val="0"/>
          <c:showBubbleSize val="0"/>
        </c:dLbls>
        <c:marker val="1"/>
        <c:smooth val="0"/>
        <c:axId val="3"/>
        <c:axId val="4"/>
      </c:lineChart>
      <c:catAx>
        <c:axId val="425323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42532318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00_);[Red]\(#,##0.00\)"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3172009506369728"/>
          <c:y val="0.13499896090701272"/>
          <c:w val="0.18268317492840153"/>
          <c:h val="0.12511418477382411"/>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家庭用</a:t>
            </a:r>
          </a:p>
        </c:rich>
      </c:tx>
      <c:overlay val="0"/>
      <c:spPr>
        <a:noFill/>
        <a:ln w="25400">
          <a:noFill/>
        </a:ln>
      </c:spPr>
    </c:title>
    <c:autoTitleDeleted val="0"/>
    <c:plotArea>
      <c:layout>
        <c:manualLayout>
          <c:layoutTarget val="inner"/>
          <c:xMode val="edge"/>
          <c:yMode val="edge"/>
          <c:x val="0.23611175160522896"/>
          <c:y val="0.11111142838378446"/>
          <c:w val="0.70833525481568693"/>
          <c:h val="0.7631600738991513"/>
        </c:manualLayout>
      </c:layout>
      <c:barChart>
        <c:barDir val="col"/>
        <c:grouping val="stacked"/>
        <c:varyColors val="0"/>
        <c:ser>
          <c:idx val="0"/>
          <c:order val="0"/>
          <c:tx>
            <c:strRef>
              <c:f>データ2019!$B$11</c:f>
              <c:strCache>
                <c:ptCount val="1"/>
                <c:pt idx="0">
                  <c:v>本体価格</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83B-4817-800E-492090733F79}"/>
                </c:ext>
              </c:extLst>
            </c:dLbl>
            <c:spPr>
              <a:noFill/>
              <a:ln>
                <a:noFill/>
              </a:ln>
              <a:effectLst/>
            </c:spPr>
            <c:txPr>
              <a:bodyPr wrap="square" lIns="38100" tIns="19050" rIns="38100" bIns="19050" anchor="ctr">
                <a:spAutoFit/>
              </a:bodyPr>
              <a:lstStyle/>
              <a:p>
                <a:pPr>
                  <a:defRPr lang="ja-JP">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データ2019!$C$9:$G$9</c:f>
              <c:strCache>
                <c:ptCount val="5"/>
                <c:pt idx="0">
                  <c:v>日本</c:v>
                </c:pt>
                <c:pt idx="1">
                  <c:v>米国</c:v>
                </c:pt>
                <c:pt idx="2">
                  <c:v>英国</c:v>
                </c:pt>
                <c:pt idx="3">
                  <c:v>ドイツ</c:v>
                </c:pt>
                <c:pt idx="4">
                  <c:v>フランス</c:v>
                </c:pt>
              </c:strCache>
            </c:strRef>
          </c:cat>
          <c:val>
            <c:numRef>
              <c:f>データ2019!$C$11:$G$11</c:f>
              <c:numCache>
                <c:formatCode>#,##0.00_);[Red]\(#,##0.00\)</c:formatCode>
                <c:ptCount val="5"/>
                <c:pt idx="0">
                  <c:v>1.2640932383154622</c:v>
                </c:pt>
                <c:pt idx="1">
                  <c:v>0.40234063731803571</c:v>
                </c:pt>
                <c:pt idx="2">
                  <c:v>0.64757088694173859</c:v>
                </c:pt>
                <c:pt idx="3">
                  <c:v>0.67775179253223583</c:v>
                </c:pt>
                <c:pt idx="4">
                  <c:v>0.75096455796604977</c:v>
                </c:pt>
              </c:numCache>
            </c:numRef>
          </c:val>
          <c:extLst>
            <c:ext xmlns:c16="http://schemas.microsoft.com/office/drawing/2014/chart" uri="{C3380CC4-5D6E-409C-BE32-E72D297353CC}">
              <c16:uniqueId val="{00000001-F823-4CE3-8D96-2D2EE3A98178}"/>
            </c:ext>
          </c:extLst>
        </c:ser>
        <c:ser>
          <c:idx val="1"/>
          <c:order val="1"/>
          <c:tx>
            <c:strRef>
              <c:f>データ2019!$B$10</c:f>
              <c:strCache>
                <c:ptCount val="1"/>
                <c:pt idx="0">
                  <c:v>税額</c:v>
                </c:pt>
              </c:strCache>
            </c:strRef>
          </c:tx>
          <c:spPr>
            <a:solidFill>
              <a:srgbClr val="C0504D"/>
            </a:solidFill>
            <a:ln w="25400">
              <a:noFill/>
            </a:ln>
          </c:spPr>
          <c:invertIfNegative val="0"/>
          <c:dLbls>
            <c:dLbl>
              <c:idx val="0"/>
              <c:layout>
                <c:manualLayout>
                  <c:x val="8.02005012531328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23-4CE3-8D96-2D2EE3A98178}"/>
                </c:ext>
              </c:extLst>
            </c:dLbl>
            <c:dLbl>
              <c:idx val="1"/>
              <c:delete val="1"/>
              <c:extLst>
                <c:ext xmlns:c15="http://schemas.microsoft.com/office/drawing/2012/chart" uri="{CE6537A1-D6FC-4f65-9D91-7224C49458BB}"/>
                <c:ext xmlns:c16="http://schemas.microsoft.com/office/drawing/2014/chart" uri="{C3380CC4-5D6E-409C-BE32-E72D297353CC}">
                  <c16:uniqueId val="{00000003-F823-4CE3-8D96-2D2EE3A98178}"/>
                </c:ext>
              </c:extLst>
            </c:dLbl>
            <c:dLbl>
              <c:idx val="2"/>
              <c:layout>
                <c:manualLayout>
                  <c:x val="7.3517126148704967E-2"/>
                  <c:y val="-7.14741580801122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23-4CE3-8D96-2D2EE3A98178}"/>
                </c:ext>
              </c:extLst>
            </c:dLbl>
            <c:dLbl>
              <c:idx val="3"/>
              <c:layout>
                <c:manualLayout>
                  <c:x val="7.3517126148704967E-2"/>
                  <c:y val="-7.14741580801122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23-4CE3-8D96-2D2EE3A98178}"/>
                </c:ext>
              </c:extLst>
            </c:dLbl>
            <c:dLbl>
              <c:idx val="4"/>
              <c:layout>
                <c:manualLayout>
                  <c:x val="7.68588137009190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51-451D-A213-2C9E1E9E5713}"/>
                </c:ext>
              </c:extLst>
            </c:dLbl>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データ2019!$C$9:$G$9</c:f>
              <c:strCache>
                <c:ptCount val="5"/>
                <c:pt idx="0">
                  <c:v>日本</c:v>
                </c:pt>
                <c:pt idx="1">
                  <c:v>米国</c:v>
                </c:pt>
                <c:pt idx="2">
                  <c:v>英国</c:v>
                </c:pt>
                <c:pt idx="3">
                  <c:v>ドイツ</c:v>
                </c:pt>
                <c:pt idx="4">
                  <c:v>フランス</c:v>
                </c:pt>
              </c:strCache>
            </c:strRef>
          </c:cat>
          <c:val>
            <c:numRef>
              <c:f>データ2019!$C$10:$G$10</c:f>
              <c:numCache>
                <c:formatCode>#,##0.00_);[Red]\(#,##0.00\)</c:formatCode>
                <c:ptCount val="5"/>
                <c:pt idx="0">
                  <c:v>0.10101825014616005</c:v>
                </c:pt>
                <c:pt idx="1">
                  <c:v>0</c:v>
                </c:pt>
                <c:pt idx="2">
                  <c:v>3.2650632955045646E-2</c:v>
                </c:pt>
                <c:pt idx="3">
                  <c:v>0.21874528753685918</c:v>
                </c:pt>
                <c:pt idx="4">
                  <c:v>0.29204177254235275</c:v>
                </c:pt>
              </c:numCache>
            </c:numRef>
          </c:val>
          <c:extLst>
            <c:ext xmlns:c16="http://schemas.microsoft.com/office/drawing/2014/chart" uri="{C3380CC4-5D6E-409C-BE32-E72D297353CC}">
              <c16:uniqueId val="{00000006-F823-4CE3-8D96-2D2EE3A98178}"/>
            </c:ext>
          </c:extLst>
        </c:ser>
        <c:dLbls>
          <c:showLegendKey val="0"/>
          <c:showVal val="1"/>
          <c:showCatName val="0"/>
          <c:showSerName val="0"/>
          <c:showPercent val="0"/>
          <c:showBubbleSize val="0"/>
        </c:dLbls>
        <c:gapWidth val="100"/>
        <c:overlap val="100"/>
        <c:axId val="425322384"/>
        <c:axId val="1"/>
      </c:barChart>
      <c:lineChart>
        <c:grouping val="standard"/>
        <c:varyColors val="0"/>
        <c:ser>
          <c:idx val="2"/>
          <c:order val="2"/>
          <c:tx>
            <c:strRef>
              <c:f>データ2019!$B$12</c:f>
              <c:strCache>
                <c:ptCount val="1"/>
                <c:pt idx="0">
                  <c:v>合計</c:v>
                </c:pt>
              </c:strCache>
            </c:strRef>
          </c:tx>
          <c:spPr>
            <a:ln w="28575">
              <a:noFill/>
            </a:ln>
          </c:spPr>
          <c:marker>
            <c:symbol val="none"/>
          </c:marker>
          <c:dLbls>
            <c:dLbl>
              <c:idx val="0"/>
              <c:layout>
                <c:manualLayout>
                  <c:x val="-6.0150375939849683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51-451D-A213-2C9E1E9E5713}"/>
                </c:ext>
              </c:extLst>
            </c:dLbl>
            <c:dLbl>
              <c:idx val="1"/>
              <c:layout>
                <c:manualLayout>
                  <c:x val="-6.0150375939849683E-2"/>
                  <c:y val="-3.8986354775828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51-451D-A213-2C9E1E9E5713}"/>
                </c:ext>
              </c:extLst>
            </c:dLbl>
            <c:dLbl>
              <c:idx val="2"/>
              <c:layout>
                <c:manualLayout>
                  <c:x val="-6.0150375939849565E-2"/>
                  <c:y val="-4.288499025341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51-451D-A213-2C9E1E9E5713}"/>
                </c:ext>
              </c:extLst>
            </c:dLbl>
            <c:dLbl>
              <c:idx val="3"/>
              <c:layout>
                <c:manualLayout>
                  <c:x val="-5.6808688387635753E-2"/>
                  <c:y val="-4.2884990253411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51-451D-A213-2C9E1E9E5713}"/>
                </c:ext>
              </c:extLst>
            </c:dLbl>
            <c:dLbl>
              <c:idx val="4"/>
              <c:layout>
                <c:manualLayout>
                  <c:x val="-6.0150375939849621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51-451D-A213-2C9E1E9E5713}"/>
                </c:ext>
              </c:extLst>
            </c:dLbl>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c:v>
              </c:pt>
            </c:strLit>
          </c:cat>
          <c:val>
            <c:numRef>
              <c:f>データ2019!$C$12:$G$12</c:f>
              <c:numCache>
                <c:formatCode>#,##0.00_);[Red]\(#,##0.00\)</c:formatCode>
                <c:ptCount val="5"/>
                <c:pt idx="0">
                  <c:v>1.3651114884616222</c:v>
                </c:pt>
                <c:pt idx="1">
                  <c:v>0.40234063731803571</c:v>
                </c:pt>
                <c:pt idx="2">
                  <c:v>0.68022151989678425</c:v>
                </c:pt>
                <c:pt idx="3">
                  <c:v>0.89649708006909501</c:v>
                </c:pt>
                <c:pt idx="4">
                  <c:v>1.0430063305084025</c:v>
                </c:pt>
              </c:numCache>
            </c:numRef>
          </c:val>
          <c:smooth val="0"/>
          <c:extLst>
            <c:ext xmlns:c16="http://schemas.microsoft.com/office/drawing/2014/chart" uri="{C3380CC4-5D6E-409C-BE32-E72D297353CC}">
              <c16:uniqueId val="{00000007-F823-4CE3-8D96-2D2EE3A98178}"/>
            </c:ext>
          </c:extLst>
        </c:ser>
        <c:dLbls>
          <c:showLegendKey val="0"/>
          <c:showVal val="1"/>
          <c:showCatName val="0"/>
          <c:showSerName val="0"/>
          <c:showPercent val="0"/>
          <c:showBubbleSize val="0"/>
        </c:dLbls>
        <c:marker val="1"/>
        <c:smooth val="0"/>
        <c:axId val="3"/>
        <c:axId val="4"/>
      </c:lineChart>
      <c:catAx>
        <c:axId val="42532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42532238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00_);[Red]\(#,##0.00\)"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6110275689223061"/>
          <c:y val="0.13606636889687038"/>
          <c:w val="0.18543024227234753"/>
          <c:h val="0.12474835382419303"/>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産業用</a:t>
            </a:r>
          </a:p>
        </c:rich>
      </c:tx>
      <c:overlay val="0"/>
      <c:spPr>
        <a:noFill/>
        <a:ln w="25400">
          <a:noFill/>
        </a:ln>
      </c:spPr>
    </c:title>
    <c:autoTitleDeleted val="0"/>
    <c:plotArea>
      <c:layout>
        <c:manualLayout>
          <c:layoutTarget val="inner"/>
          <c:xMode val="edge"/>
          <c:yMode val="edge"/>
          <c:x val="0.25731067625718512"/>
          <c:y val="0.11436950146627568"/>
          <c:w val="0.6871364650049826"/>
          <c:h val="0.76246334310850461"/>
        </c:manualLayout>
      </c:layout>
      <c:barChart>
        <c:barDir val="col"/>
        <c:grouping val="stacked"/>
        <c:varyColors val="0"/>
        <c:ser>
          <c:idx val="0"/>
          <c:order val="0"/>
          <c:tx>
            <c:strRef>
              <c:f>データ2019!$B$6</c:f>
              <c:strCache>
                <c:ptCount val="1"/>
                <c:pt idx="0">
                  <c:v>本体価格</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9E54-4202-A1AC-DC3E010C9AEF}"/>
                </c:ext>
              </c:extLst>
            </c:dLbl>
            <c:spPr>
              <a:noFill/>
              <a:ln>
                <a:noFill/>
              </a:ln>
              <a:effectLst/>
            </c:spPr>
            <c:txPr>
              <a:bodyPr wrap="square" lIns="38100" tIns="19050" rIns="38100" bIns="19050" anchor="ctr">
                <a:spAutoFit/>
              </a:bodyPr>
              <a:lstStyle/>
              <a:p>
                <a:pPr>
                  <a:defRPr lang="ja-JP">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データ2019!$C$4:$G$4</c:f>
              <c:strCache>
                <c:ptCount val="5"/>
                <c:pt idx="0">
                  <c:v>日本</c:v>
                </c:pt>
                <c:pt idx="1">
                  <c:v>米国</c:v>
                </c:pt>
                <c:pt idx="2">
                  <c:v>英国</c:v>
                </c:pt>
                <c:pt idx="3">
                  <c:v>ドイツ</c:v>
                </c:pt>
                <c:pt idx="4">
                  <c:v>フランス</c:v>
                </c:pt>
              </c:strCache>
            </c:strRef>
          </c:cat>
          <c:val>
            <c:numRef>
              <c:f>データ2019!$C$6:$G$6</c:f>
              <c:numCache>
                <c:formatCode>#,##0.00_);[Red]\(#,##0.00\)</c:formatCode>
                <c:ptCount val="5"/>
                <c:pt idx="0">
                  <c:v>0.49530058741491695</c:v>
                </c:pt>
                <c:pt idx="1">
                  <c:v>0.16163395545435538</c:v>
                </c:pt>
                <c:pt idx="2">
                  <c:v>0.34181770899319297</c:v>
                </c:pt>
                <c:pt idx="3">
                  <c:v>0.30298112990848769</c:v>
                </c:pt>
                <c:pt idx="4">
                  <c:v>0.42534658609286019</c:v>
                </c:pt>
              </c:numCache>
            </c:numRef>
          </c:val>
          <c:extLst>
            <c:ext xmlns:c16="http://schemas.microsoft.com/office/drawing/2014/chart" uri="{C3380CC4-5D6E-409C-BE32-E72D297353CC}">
              <c16:uniqueId val="{00000002-2B25-46B7-B3DD-918F835BD1C7}"/>
            </c:ext>
          </c:extLst>
        </c:ser>
        <c:ser>
          <c:idx val="1"/>
          <c:order val="1"/>
          <c:tx>
            <c:strRef>
              <c:f>データ2019!$B$5</c:f>
              <c:strCache>
                <c:ptCount val="1"/>
                <c:pt idx="0">
                  <c:v>税額</c:v>
                </c:pt>
              </c:strCache>
            </c:strRef>
          </c:tx>
          <c:spPr>
            <a:solidFill>
              <a:srgbClr val="C0504D"/>
            </a:solidFill>
            <a:ln w="25400">
              <a:noFill/>
            </a:ln>
          </c:spPr>
          <c:invertIfNegative val="0"/>
          <c:dLbls>
            <c:dLbl>
              <c:idx val="0"/>
              <c:layout>
                <c:manualLayout>
                  <c:x val="6.9135820390997096E-2"/>
                  <c:y val="-1.433675194334216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25-46B7-B3DD-918F835BD1C7}"/>
                </c:ext>
              </c:extLst>
            </c:dLbl>
            <c:dLbl>
              <c:idx val="1"/>
              <c:delete val="1"/>
              <c:extLst>
                <c:ext xmlns:c15="http://schemas.microsoft.com/office/drawing/2012/chart" uri="{CE6537A1-D6FC-4f65-9D91-7224C49458BB}"/>
                <c:ext xmlns:c16="http://schemas.microsoft.com/office/drawing/2014/chart" uri="{C3380CC4-5D6E-409C-BE32-E72D297353CC}">
                  <c16:uniqueId val="{00000004-2B25-46B7-B3DD-918F835BD1C7}"/>
                </c:ext>
              </c:extLst>
            </c:dLbl>
            <c:dLbl>
              <c:idx val="2"/>
              <c:layout>
                <c:manualLayout>
                  <c:x val="6.5843638467616331E-2"/>
                  <c:y val="-7.820136852394916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25-46B7-B3DD-918F835BD1C7}"/>
                </c:ext>
              </c:extLst>
            </c:dLbl>
            <c:dLbl>
              <c:idx val="3"/>
              <c:layout>
                <c:manualLayout>
                  <c:x val="6.9135820390997152E-2"/>
                  <c:y val="-1.433675194334216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25-46B7-B3DD-918F835BD1C7}"/>
                </c:ext>
              </c:extLst>
            </c:dLbl>
            <c:dLbl>
              <c:idx val="4"/>
              <c:layout>
                <c:manualLayout>
                  <c:x val="7.572018423775878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21-4D5D-BEA7-5DCD25C36AAF}"/>
                </c:ext>
              </c:extLst>
            </c:dLbl>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データ2019!$C$4:$G$4</c:f>
              <c:strCache>
                <c:ptCount val="5"/>
                <c:pt idx="0">
                  <c:v>日本</c:v>
                </c:pt>
                <c:pt idx="1">
                  <c:v>米国</c:v>
                </c:pt>
                <c:pt idx="2">
                  <c:v>英国</c:v>
                </c:pt>
                <c:pt idx="3">
                  <c:v>ドイツ</c:v>
                </c:pt>
                <c:pt idx="4">
                  <c:v>フランス</c:v>
                </c:pt>
              </c:strCache>
            </c:strRef>
          </c:cat>
          <c:val>
            <c:numRef>
              <c:f>データ2019!$C$5:$G$5</c:f>
              <c:numCache>
                <c:formatCode>#,##0.00_);[Red]\(#,##0.00\)</c:formatCode>
                <c:ptCount val="5"/>
                <c:pt idx="0">
                  <c:v>3.9581256445684505E-2</c:v>
                </c:pt>
                <c:pt idx="1">
                  <c:v>0</c:v>
                </c:pt>
                <c:pt idx="2">
                  <c:v>1.1664926987358187E-2</c:v>
                </c:pt>
                <c:pt idx="3">
                  <c:v>5.5152593387597044E-2</c:v>
                </c:pt>
                <c:pt idx="4">
                  <c:v>8.1621931300298559E-2</c:v>
                </c:pt>
              </c:numCache>
            </c:numRef>
          </c:val>
          <c:extLst>
            <c:ext xmlns:c16="http://schemas.microsoft.com/office/drawing/2014/chart" uri="{C3380CC4-5D6E-409C-BE32-E72D297353CC}">
              <c16:uniqueId val="{00000007-2B25-46B7-B3DD-918F835BD1C7}"/>
            </c:ext>
          </c:extLst>
        </c:ser>
        <c:dLbls>
          <c:dLblPos val="ctr"/>
          <c:showLegendKey val="0"/>
          <c:showVal val="1"/>
          <c:showCatName val="0"/>
          <c:showSerName val="0"/>
          <c:showPercent val="0"/>
          <c:showBubbleSize val="0"/>
        </c:dLbls>
        <c:gapWidth val="100"/>
        <c:overlap val="100"/>
        <c:axId val="425323184"/>
        <c:axId val="1"/>
      </c:barChart>
      <c:lineChart>
        <c:grouping val="standard"/>
        <c:varyColors val="0"/>
        <c:ser>
          <c:idx val="2"/>
          <c:order val="2"/>
          <c:tx>
            <c:strRef>
              <c:f>データ2019!$B$7</c:f>
              <c:strCache>
                <c:ptCount val="1"/>
                <c:pt idx="0">
                  <c:v>合計</c:v>
                </c:pt>
              </c:strCache>
            </c:strRef>
          </c:tx>
          <c:spPr>
            <a:ln w="28575">
              <a:noFill/>
            </a:ln>
          </c:spPr>
          <c:marker>
            <c:symbol val="none"/>
          </c:marker>
          <c:dLbls>
            <c:dLbl>
              <c:idx val="0"/>
              <c:layout>
                <c:manualLayout>
                  <c:x val="-5.9782653778595325E-2"/>
                  <c:y val="-4.3010752688172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25-46B7-B3DD-918F835BD1C7}"/>
                </c:ext>
              </c:extLst>
            </c:dLbl>
            <c:dLbl>
              <c:idx val="1"/>
              <c:layout>
                <c:manualLayout>
                  <c:x val="-5.9782653778595381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21-4D5D-BEA7-5DCD25C36AAF}"/>
                </c:ext>
              </c:extLst>
            </c:dLbl>
            <c:dLbl>
              <c:idx val="2"/>
              <c:layout>
                <c:manualLayout>
                  <c:x val="-5.6490471855214504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21-4D5D-BEA7-5DCD25C36AAF}"/>
                </c:ext>
              </c:extLst>
            </c:dLbl>
            <c:dLbl>
              <c:idx val="3"/>
              <c:layout>
                <c:manualLayout>
                  <c:x val="-5.3198289931833689E-2"/>
                  <c:y val="-4.3010752688172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21-4D5D-BEA7-5DCD25C36AAF}"/>
                </c:ext>
              </c:extLst>
            </c:dLbl>
            <c:dLbl>
              <c:idx val="4"/>
              <c:layout>
                <c:manualLayout>
                  <c:x val="-5.3198289931833807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21-4D5D-BEA7-5DCD25C36AAF}"/>
                </c:ext>
              </c:extLst>
            </c:dLbl>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c:v>
              </c:pt>
            </c:strLit>
          </c:cat>
          <c:val>
            <c:numRef>
              <c:f>データ2019!$C$7:$G$7</c:f>
              <c:numCache>
                <c:formatCode>#,##0.00_);[Red]\(#,##0.00\)</c:formatCode>
                <c:ptCount val="5"/>
                <c:pt idx="0">
                  <c:v>0.53488184386060145</c:v>
                </c:pt>
                <c:pt idx="1">
                  <c:v>0.16163395545435538</c:v>
                </c:pt>
                <c:pt idx="2">
                  <c:v>0.35348263598055113</c:v>
                </c:pt>
                <c:pt idx="3">
                  <c:v>0.35813372329608473</c:v>
                </c:pt>
                <c:pt idx="4">
                  <c:v>0.50696851739315874</c:v>
                </c:pt>
              </c:numCache>
            </c:numRef>
          </c:val>
          <c:smooth val="0"/>
          <c:extLst>
            <c:ext xmlns:c16="http://schemas.microsoft.com/office/drawing/2014/chart" uri="{C3380CC4-5D6E-409C-BE32-E72D297353CC}">
              <c16:uniqueId val="{00000009-2B25-46B7-B3DD-918F835BD1C7}"/>
            </c:ext>
          </c:extLst>
        </c:ser>
        <c:dLbls>
          <c:dLblPos val="ctr"/>
          <c:showLegendKey val="0"/>
          <c:showVal val="1"/>
          <c:showCatName val="0"/>
          <c:showSerName val="0"/>
          <c:showPercent val="0"/>
          <c:showBubbleSize val="0"/>
        </c:dLbls>
        <c:marker val="1"/>
        <c:smooth val="0"/>
        <c:axId val="3"/>
        <c:axId val="4"/>
      </c:lineChart>
      <c:catAx>
        <c:axId val="425323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42532318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00_);[Red]\(#,##0.00\)"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3172009506369728"/>
          <c:y val="0.13499896090701272"/>
          <c:w val="0.18268317492840153"/>
          <c:h val="0.12511418477382411"/>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家庭用</a:t>
            </a:r>
          </a:p>
        </c:rich>
      </c:tx>
      <c:overlay val="0"/>
      <c:spPr>
        <a:noFill/>
        <a:ln w="25400">
          <a:noFill/>
        </a:ln>
      </c:spPr>
    </c:title>
    <c:autoTitleDeleted val="0"/>
    <c:plotArea>
      <c:layout>
        <c:manualLayout>
          <c:layoutTarget val="inner"/>
          <c:xMode val="edge"/>
          <c:yMode val="edge"/>
          <c:x val="0.23611175160522896"/>
          <c:y val="0.11111142838378446"/>
          <c:w val="0.70833525481568693"/>
          <c:h val="0.7631600738991513"/>
        </c:manualLayout>
      </c:layout>
      <c:barChart>
        <c:barDir val="col"/>
        <c:grouping val="stacked"/>
        <c:varyColors val="0"/>
        <c:ser>
          <c:idx val="0"/>
          <c:order val="0"/>
          <c:tx>
            <c:strRef>
              <c:f>[1]データ!$B$11</c:f>
              <c:strCache>
                <c:ptCount val="1"/>
                <c:pt idx="0">
                  <c:v>本体価格</c:v>
                </c:pt>
              </c:strCache>
            </c:strRef>
          </c:tx>
          <c:spPr>
            <a:solidFill>
              <a:srgbClr val="4F81BD"/>
            </a:solidFill>
            <a:ln w="25400">
              <a:noFill/>
            </a:ln>
          </c:spPr>
          <c:invertIfNegative val="0"/>
          <c:dLbls>
            <c:spPr>
              <a:noFill/>
              <a:ln>
                <a:noFill/>
              </a:ln>
              <a:effectLst/>
            </c:spPr>
            <c:txPr>
              <a:bodyPr wrap="square" lIns="38100" tIns="19050" rIns="38100" bIns="19050" anchor="ctr">
                <a:spAutoFit/>
              </a:bodyPr>
              <a:lstStyle/>
              <a:p>
                <a:pPr>
                  <a:defRPr lang="ja-JP">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[1]データ!$C$9:$G$9</c:f>
              <c:strCache>
                <c:ptCount val="5"/>
                <c:pt idx="0">
                  <c:v>日本</c:v>
                </c:pt>
                <c:pt idx="1">
                  <c:v>米国</c:v>
                </c:pt>
                <c:pt idx="2">
                  <c:v>英国</c:v>
                </c:pt>
                <c:pt idx="3">
                  <c:v>ドイツ</c:v>
                </c:pt>
                <c:pt idx="4">
                  <c:v>フランス</c:v>
                </c:pt>
              </c:strCache>
            </c:strRef>
          </c:cat>
          <c:val>
            <c:numRef>
              <c:f>[1]データ!$C$11:$G$11</c:f>
              <c:numCache>
                <c:formatCode>General</c:formatCode>
                <c:ptCount val="5"/>
                <c:pt idx="0">
                  <c:v>1.1564191975730886</c:v>
                </c:pt>
                <c:pt idx="1">
                  <c:v>0.41978315049656334</c:v>
                </c:pt>
                <c:pt idx="2">
                  <c:v>0.61214820594663488</c:v>
                </c:pt>
                <c:pt idx="3">
                  <c:v>0.65840326929961623</c:v>
                </c:pt>
                <c:pt idx="4">
                  <c:v>0.68914579368346418</c:v>
                </c:pt>
              </c:numCache>
            </c:numRef>
          </c:val>
          <c:extLst>
            <c:ext xmlns:c16="http://schemas.microsoft.com/office/drawing/2014/chart" uri="{C3380CC4-5D6E-409C-BE32-E72D297353CC}">
              <c16:uniqueId val="{00000000-E327-4900-92BC-56AFFCF88B29}"/>
            </c:ext>
          </c:extLst>
        </c:ser>
        <c:ser>
          <c:idx val="1"/>
          <c:order val="1"/>
          <c:tx>
            <c:strRef>
              <c:f>[1]データ!$B$10</c:f>
              <c:strCache>
                <c:ptCount val="1"/>
                <c:pt idx="0">
                  <c:v>税額</c:v>
                </c:pt>
              </c:strCache>
            </c:strRef>
          </c:tx>
          <c:spPr>
            <a:solidFill>
              <a:srgbClr val="C0504D"/>
            </a:solidFill>
            <a:ln w="25400">
              <a:noFill/>
            </a:ln>
          </c:spPr>
          <c:invertIfNegative val="0"/>
          <c:dLbls>
            <c:dLbl>
              <c:idx val="0"/>
              <c:layout>
                <c:manualLayout>
                  <c:x val="8.02005012531328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27-4900-92BC-56AFFCF88B29}"/>
                </c:ext>
              </c:extLst>
            </c:dLbl>
            <c:dLbl>
              <c:idx val="1"/>
              <c:delete val="1"/>
              <c:extLst>
                <c:ext xmlns:c15="http://schemas.microsoft.com/office/drawing/2012/chart" uri="{CE6537A1-D6FC-4f65-9D91-7224C49458BB}"/>
                <c:ext xmlns:c16="http://schemas.microsoft.com/office/drawing/2014/chart" uri="{C3380CC4-5D6E-409C-BE32-E72D297353CC}">
                  <c16:uniqueId val="{00000002-E327-4900-92BC-56AFFCF88B29}"/>
                </c:ext>
              </c:extLst>
            </c:dLbl>
            <c:dLbl>
              <c:idx val="2"/>
              <c:layout>
                <c:manualLayout>
                  <c:x val="7.3517126148704967E-2"/>
                  <c:y val="-7.14741580801122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27-4900-92BC-56AFFCF88B29}"/>
                </c:ext>
              </c:extLst>
            </c:dLbl>
            <c:dLbl>
              <c:idx val="3"/>
              <c:layout>
                <c:manualLayout>
                  <c:x val="7.3517126148704967E-2"/>
                  <c:y val="-7.14741580801122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27-4900-92BC-56AFFCF88B29}"/>
                </c:ext>
              </c:extLst>
            </c:dLbl>
            <c:dLbl>
              <c:idx val="4"/>
              <c:layout>
                <c:manualLayout>
                  <c:x val="7.68588137009190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27-4900-92BC-56AFFCF88B29}"/>
                </c:ext>
              </c:extLst>
            </c:dLbl>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[1]データ!$C$9:$G$9</c:f>
              <c:strCache>
                <c:ptCount val="5"/>
                <c:pt idx="0">
                  <c:v>日本</c:v>
                </c:pt>
                <c:pt idx="1">
                  <c:v>米国</c:v>
                </c:pt>
                <c:pt idx="2">
                  <c:v>英国</c:v>
                </c:pt>
                <c:pt idx="3">
                  <c:v>ドイツ</c:v>
                </c:pt>
                <c:pt idx="4">
                  <c:v>フランス</c:v>
                </c:pt>
              </c:strCache>
            </c:strRef>
          </c:cat>
          <c:val>
            <c:numRef>
              <c:f>[1]データ!$C$10:$G$10</c:f>
              <c:numCache>
                <c:formatCode>General</c:formatCode>
                <c:ptCount val="5"/>
                <c:pt idx="0">
                  <c:v>9.2413629179706858E-2</c:v>
                </c:pt>
                <c:pt idx="1">
                  <c:v>0</c:v>
                </c:pt>
                <c:pt idx="2">
                  <c:v>3.0864615425880749E-2</c:v>
                </c:pt>
                <c:pt idx="3">
                  <c:v>0.2113500587051608</c:v>
                </c:pt>
                <c:pt idx="4">
                  <c:v>0.22363009198999831</c:v>
                </c:pt>
              </c:numCache>
            </c:numRef>
          </c:val>
          <c:extLst>
            <c:ext xmlns:c16="http://schemas.microsoft.com/office/drawing/2014/chart" uri="{C3380CC4-5D6E-409C-BE32-E72D297353CC}">
              <c16:uniqueId val="{00000006-E327-4900-92BC-56AFFCF88B29}"/>
            </c:ext>
          </c:extLst>
        </c:ser>
        <c:dLbls>
          <c:showLegendKey val="0"/>
          <c:showVal val="1"/>
          <c:showCatName val="0"/>
          <c:showSerName val="0"/>
          <c:showPercent val="0"/>
          <c:showBubbleSize val="0"/>
        </c:dLbls>
        <c:gapWidth val="100"/>
        <c:overlap val="100"/>
        <c:axId val="425322384"/>
        <c:axId val="1"/>
      </c:barChart>
      <c:lineChart>
        <c:grouping val="standard"/>
        <c:varyColors val="0"/>
        <c:ser>
          <c:idx val="2"/>
          <c:order val="2"/>
          <c:tx>
            <c:strRef>
              <c:f>[1]データ!$B$12</c:f>
              <c:strCache>
                <c:ptCount val="1"/>
                <c:pt idx="0">
                  <c:v>合計</c:v>
                </c:pt>
              </c:strCache>
            </c:strRef>
          </c:tx>
          <c:spPr>
            <a:ln w="28575">
              <a:noFill/>
            </a:ln>
          </c:spPr>
          <c:marker>
            <c:symbol val="none"/>
          </c:marker>
          <c:dLbls>
            <c:dLbl>
              <c:idx val="0"/>
              <c:layout>
                <c:manualLayout>
                  <c:x val="-6.0150375939849683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27-4900-92BC-56AFFCF88B29}"/>
                </c:ext>
              </c:extLst>
            </c:dLbl>
            <c:dLbl>
              <c:idx val="1"/>
              <c:layout>
                <c:manualLayout>
                  <c:x val="-6.0150375939849683E-2"/>
                  <c:y val="-3.8986354775828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27-4900-92BC-56AFFCF88B29}"/>
                </c:ext>
              </c:extLst>
            </c:dLbl>
            <c:dLbl>
              <c:idx val="2"/>
              <c:layout>
                <c:manualLayout>
                  <c:x val="-6.0150375939849565E-2"/>
                  <c:y val="-4.288499025341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27-4900-92BC-56AFFCF88B29}"/>
                </c:ext>
              </c:extLst>
            </c:dLbl>
            <c:dLbl>
              <c:idx val="3"/>
              <c:layout>
                <c:manualLayout>
                  <c:x val="-5.6808688387635753E-2"/>
                  <c:y val="-4.2884990253411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327-4900-92BC-56AFFCF88B29}"/>
                </c:ext>
              </c:extLst>
            </c:dLbl>
            <c:dLbl>
              <c:idx val="4"/>
              <c:layout>
                <c:manualLayout>
                  <c:x val="-6.0150375939849621E-2"/>
                  <c:y val="-3.8986354775828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327-4900-92BC-56AFFCF88B29}"/>
                </c:ext>
              </c:extLst>
            </c:dLbl>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c:v>
              </c:pt>
            </c:strLit>
          </c:cat>
          <c:val>
            <c:numRef>
              <c:f>[1]データ!$C$12:$G$12</c:f>
              <c:numCache>
                <c:formatCode>General</c:formatCode>
                <c:ptCount val="5"/>
                <c:pt idx="0">
                  <c:v>1.2488328267527955</c:v>
                </c:pt>
                <c:pt idx="1">
                  <c:v>0.41978315049656334</c:v>
                </c:pt>
                <c:pt idx="2">
                  <c:v>0.64301282137251559</c:v>
                </c:pt>
                <c:pt idx="3">
                  <c:v>0.869753328004777</c:v>
                </c:pt>
                <c:pt idx="4">
                  <c:v>0.91277588567346246</c:v>
                </c:pt>
              </c:numCache>
            </c:numRef>
          </c:val>
          <c:smooth val="0"/>
          <c:extLst>
            <c:ext xmlns:c16="http://schemas.microsoft.com/office/drawing/2014/chart" uri="{C3380CC4-5D6E-409C-BE32-E72D297353CC}">
              <c16:uniqueId val="{0000000C-E327-4900-92BC-56AFFCF88B29}"/>
            </c:ext>
          </c:extLst>
        </c:ser>
        <c:dLbls>
          <c:showLegendKey val="0"/>
          <c:showVal val="1"/>
          <c:showCatName val="0"/>
          <c:showSerName val="0"/>
          <c:showPercent val="0"/>
          <c:showBubbleSize val="0"/>
        </c:dLbls>
        <c:marker val="1"/>
        <c:smooth val="0"/>
        <c:axId val="3"/>
        <c:axId val="4"/>
      </c:lineChart>
      <c:catAx>
        <c:axId val="42532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42532238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6110275689223061"/>
          <c:y val="0.13606636889687038"/>
          <c:w val="0.18543024227234753"/>
          <c:h val="0.12474835382419303"/>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産業用</a:t>
            </a:r>
          </a:p>
        </c:rich>
      </c:tx>
      <c:overlay val="0"/>
      <c:spPr>
        <a:noFill/>
        <a:ln w="25400">
          <a:noFill/>
        </a:ln>
      </c:spPr>
    </c:title>
    <c:autoTitleDeleted val="0"/>
    <c:plotArea>
      <c:layout>
        <c:manualLayout>
          <c:layoutTarget val="inner"/>
          <c:xMode val="edge"/>
          <c:yMode val="edge"/>
          <c:x val="0.25731067625718512"/>
          <c:y val="0.11436950146627568"/>
          <c:w val="0.6871364650049826"/>
          <c:h val="0.76246334310850461"/>
        </c:manualLayout>
      </c:layout>
      <c:barChart>
        <c:barDir val="col"/>
        <c:grouping val="stacked"/>
        <c:varyColors val="0"/>
        <c:ser>
          <c:idx val="0"/>
          <c:order val="0"/>
          <c:tx>
            <c:strRef>
              <c:f>[1]データ!$B$6</c:f>
              <c:strCache>
                <c:ptCount val="1"/>
                <c:pt idx="0">
                  <c:v>本体価格</c:v>
                </c:pt>
              </c:strCache>
            </c:strRef>
          </c:tx>
          <c:spPr>
            <a:solidFill>
              <a:srgbClr val="4F81BD"/>
            </a:solidFill>
            <a:ln w="25400">
              <a:noFill/>
            </a:ln>
          </c:spPr>
          <c:invertIfNegative val="0"/>
          <c:dLbls>
            <c:spPr>
              <a:noFill/>
              <a:ln>
                <a:noFill/>
              </a:ln>
              <a:effectLst/>
            </c:spPr>
            <c:txPr>
              <a:bodyPr wrap="square" lIns="38100" tIns="19050" rIns="38100" bIns="19050" anchor="ctr">
                <a:spAutoFit/>
              </a:bodyPr>
              <a:lstStyle/>
              <a:p>
                <a:pPr>
                  <a:defRPr lang="ja-JP">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[1]データ!$C$4:$G$4</c:f>
              <c:strCache>
                <c:ptCount val="5"/>
                <c:pt idx="0">
                  <c:v>日本</c:v>
                </c:pt>
                <c:pt idx="1">
                  <c:v>米国</c:v>
                </c:pt>
                <c:pt idx="2">
                  <c:v>英国</c:v>
                </c:pt>
                <c:pt idx="3">
                  <c:v>ドイツ</c:v>
                </c:pt>
                <c:pt idx="4">
                  <c:v>フランス</c:v>
                </c:pt>
              </c:strCache>
            </c:strRef>
          </c:cat>
          <c:val>
            <c:numRef>
              <c:f>[1]データ!$C$6:$G$6</c:f>
              <c:numCache>
                <c:formatCode>General</c:formatCode>
                <c:ptCount val="5"/>
                <c:pt idx="0">
                  <c:v>0.42208223971010322</c:v>
                </c:pt>
                <c:pt idx="1">
                  <c:v>0.15930828703055175</c:v>
                </c:pt>
                <c:pt idx="2">
                  <c:v>0.283641908850499</c:v>
                </c:pt>
                <c:pt idx="3">
                  <c:v>0.2705607257755609</c:v>
                </c:pt>
                <c:pt idx="4">
                  <c:v>0.38573792651377636</c:v>
                </c:pt>
              </c:numCache>
            </c:numRef>
          </c:val>
          <c:extLst>
            <c:ext xmlns:c16="http://schemas.microsoft.com/office/drawing/2014/chart" uri="{C3380CC4-5D6E-409C-BE32-E72D297353CC}">
              <c16:uniqueId val="{00000000-6B4D-4CEB-9937-B3ABC7C05DEC}"/>
            </c:ext>
          </c:extLst>
        </c:ser>
        <c:ser>
          <c:idx val="1"/>
          <c:order val="1"/>
          <c:tx>
            <c:strRef>
              <c:f>[1]データ!$B$5</c:f>
              <c:strCache>
                <c:ptCount val="1"/>
                <c:pt idx="0">
                  <c:v>税額</c:v>
                </c:pt>
              </c:strCache>
            </c:strRef>
          </c:tx>
          <c:spPr>
            <a:solidFill>
              <a:srgbClr val="C0504D"/>
            </a:solidFill>
            <a:ln w="25400">
              <a:noFill/>
            </a:ln>
          </c:spPr>
          <c:invertIfNegative val="0"/>
          <c:dLbls>
            <c:dLbl>
              <c:idx val="0"/>
              <c:layout>
                <c:manualLayout>
                  <c:x val="6.9135820390997096E-2"/>
                  <c:y val="-1.433675194334216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4D-4CEB-9937-B3ABC7C05DEC}"/>
                </c:ext>
              </c:extLst>
            </c:dLbl>
            <c:dLbl>
              <c:idx val="1"/>
              <c:delete val="1"/>
              <c:extLst>
                <c:ext xmlns:c15="http://schemas.microsoft.com/office/drawing/2012/chart" uri="{CE6537A1-D6FC-4f65-9D91-7224C49458BB}"/>
                <c:ext xmlns:c16="http://schemas.microsoft.com/office/drawing/2014/chart" uri="{C3380CC4-5D6E-409C-BE32-E72D297353CC}">
                  <c16:uniqueId val="{00000002-6B4D-4CEB-9937-B3ABC7C05DEC}"/>
                </c:ext>
              </c:extLst>
            </c:dLbl>
            <c:dLbl>
              <c:idx val="2"/>
              <c:layout>
                <c:manualLayout>
                  <c:x val="6.5843638467616331E-2"/>
                  <c:y val="-7.820136852394916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4D-4CEB-9937-B3ABC7C05DEC}"/>
                </c:ext>
              </c:extLst>
            </c:dLbl>
            <c:dLbl>
              <c:idx val="3"/>
              <c:layout>
                <c:manualLayout>
                  <c:x val="6.9135820390997152E-2"/>
                  <c:y val="-1.433675194334216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4D-4CEB-9937-B3ABC7C05DEC}"/>
                </c:ext>
              </c:extLst>
            </c:dLbl>
            <c:dLbl>
              <c:idx val="4"/>
              <c:layout>
                <c:manualLayout>
                  <c:x val="7.572018423775878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4D-4CEB-9937-B3ABC7C05DEC}"/>
                </c:ext>
              </c:extLst>
            </c:dLbl>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[1]データ!$C$4:$G$4</c:f>
              <c:strCache>
                <c:ptCount val="5"/>
                <c:pt idx="0">
                  <c:v>日本</c:v>
                </c:pt>
                <c:pt idx="1">
                  <c:v>米国</c:v>
                </c:pt>
                <c:pt idx="2">
                  <c:v>英国</c:v>
                </c:pt>
                <c:pt idx="3">
                  <c:v>ドイツ</c:v>
                </c:pt>
                <c:pt idx="4">
                  <c:v>フランス</c:v>
                </c:pt>
              </c:strCache>
            </c:strRef>
          </c:cat>
          <c:val>
            <c:numRef>
              <c:f>[1]データ!$C$5:$G$5</c:f>
              <c:numCache>
                <c:formatCode>General</c:formatCode>
                <c:ptCount val="5"/>
                <c:pt idx="0">
                  <c:v>3.373011418849637E-2</c:v>
                </c:pt>
                <c:pt idx="1">
                  <c:v>0</c:v>
                </c:pt>
                <c:pt idx="2">
                  <c:v>9.3765920281156708E-3</c:v>
                </c:pt>
                <c:pt idx="3">
                  <c:v>5.2689842654022025E-2</c:v>
                </c:pt>
                <c:pt idx="4">
                  <c:v>5.6115368461912486E-2</c:v>
                </c:pt>
              </c:numCache>
            </c:numRef>
          </c:val>
          <c:extLst>
            <c:ext xmlns:c16="http://schemas.microsoft.com/office/drawing/2014/chart" uri="{C3380CC4-5D6E-409C-BE32-E72D297353CC}">
              <c16:uniqueId val="{00000006-6B4D-4CEB-9937-B3ABC7C05DEC}"/>
            </c:ext>
          </c:extLst>
        </c:ser>
        <c:dLbls>
          <c:dLblPos val="ctr"/>
          <c:showLegendKey val="0"/>
          <c:showVal val="1"/>
          <c:showCatName val="0"/>
          <c:showSerName val="0"/>
          <c:showPercent val="0"/>
          <c:showBubbleSize val="0"/>
        </c:dLbls>
        <c:gapWidth val="100"/>
        <c:overlap val="100"/>
        <c:axId val="425323184"/>
        <c:axId val="1"/>
      </c:barChart>
      <c:lineChart>
        <c:grouping val="standard"/>
        <c:varyColors val="0"/>
        <c:ser>
          <c:idx val="2"/>
          <c:order val="2"/>
          <c:tx>
            <c:strRef>
              <c:f>[1]データ!$B$7</c:f>
              <c:strCache>
                <c:ptCount val="1"/>
                <c:pt idx="0">
                  <c:v>合計</c:v>
                </c:pt>
              </c:strCache>
            </c:strRef>
          </c:tx>
          <c:spPr>
            <a:ln w="28575">
              <a:noFill/>
            </a:ln>
          </c:spPr>
          <c:marker>
            <c:symbol val="none"/>
          </c:marker>
          <c:dLbls>
            <c:dLbl>
              <c:idx val="0"/>
              <c:layout>
                <c:manualLayout>
                  <c:x val="-5.9782653778595325E-2"/>
                  <c:y val="-4.3010752688172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4D-4CEB-9937-B3ABC7C05DEC}"/>
                </c:ext>
              </c:extLst>
            </c:dLbl>
            <c:dLbl>
              <c:idx val="1"/>
              <c:layout>
                <c:manualLayout>
                  <c:x val="-5.9782653778595381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4D-4CEB-9937-B3ABC7C05DEC}"/>
                </c:ext>
              </c:extLst>
            </c:dLbl>
            <c:dLbl>
              <c:idx val="2"/>
              <c:layout>
                <c:manualLayout>
                  <c:x val="-5.6490471855214504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4D-4CEB-9937-B3ABC7C05DEC}"/>
                </c:ext>
              </c:extLst>
            </c:dLbl>
            <c:dLbl>
              <c:idx val="3"/>
              <c:layout>
                <c:manualLayout>
                  <c:x val="-5.3198289931833689E-2"/>
                  <c:y val="-4.3010752688172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4D-4CEB-9937-B3ABC7C05DEC}"/>
                </c:ext>
              </c:extLst>
            </c:dLbl>
            <c:dLbl>
              <c:idx val="4"/>
              <c:layout>
                <c:manualLayout>
                  <c:x val="-5.3198289931833807E-2"/>
                  <c:y val="-4.6920821114369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4D-4CEB-9937-B3ABC7C05DEC}"/>
                </c:ext>
              </c:extLst>
            </c:dLbl>
            <c:spPr>
              <a:noFill/>
              <a:ln>
                <a:noFill/>
              </a:ln>
              <a:effectLst/>
            </c:spPr>
            <c:txPr>
              <a:bodyPr wrap="square" lIns="38100" tIns="19050" rIns="38100" bIns="19050" anchor="ctr">
                <a:spAutoFit/>
              </a:bodyPr>
              <a:lstStyle/>
              <a:p>
                <a:pPr>
                  <a:defRPr lang="ja-JP"/>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c:v>
              </c:pt>
            </c:strLit>
          </c:cat>
          <c:val>
            <c:numRef>
              <c:f>[1]データ!$C$7:$G$7</c:f>
              <c:numCache>
                <c:formatCode>General</c:formatCode>
                <c:ptCount val="5"/>
                <c:pt idx="0">
                  <c:v>0.45581235389859959</c:v>
                </c:pt>
                <c:pt idx="1">
                  <c:v>0.15930828703055175</c:v>
                </c:pt>
                <c:pt idx="2">
                  <c:v>0.2930185008786147</c:v>
                </c:pt>
                <c:pt idx="3">
                  <c:v>0.32325056842958294</c:v>
                </c:pt>
                <c:pt idx="4">
                  <c:v>0.44185329497568887</c:v>
                </c:pt>
              </c:numCache>
            </c:numRef>
          </c:val>
          <c:smooth val="0"/>
          <c:extLst>
            <c:ext xmlns:c16="http://schemas.microsoft.com/office/drawing/2014/chart" uri="{C3380CC4-5D6E-409C-BE32-E72D297353CC}">
              <c16:uniqueId val="{0000000C-6B4D-4CEB-9937-B3ABC7C05DEC}"/>
            </c:ext>
          </c:extLst>
        </c:ser>
        <c:dLbls>
          <c:dLblPos val="ctr"/>
          <c:showLegendKey val="0"/>
          <c:showVal val="1"/>
          <c:showCatName val="0"/>
          <c:showSerName val="0"/>
          <c:showPercent val="0"/>
          <c:showBubbleSize val="0"/>
        </c:dLbls>
        <c:marker val="1"/>
        <c:smooth val="0"/>
        <c:axId val="3"/>
        <c:axId val="4"/>
      </c:lineChart>
      <c:catAx>
        <c:axId val="425323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42532318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3172009506369728"/>
          <c:y val="0.13499896090701272"/>
          <c:w val="0.18268317492840153"/>
          <c:h val="0.12511418477382411"/>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家庭用</a:t>
            </a:r>
          </a:p>
        </c:rich>
      </c:tx>
      <c:overlay val="0"/>
      <c:spPr>
        <a:noFill/>
        <a:ln w="25400">
          <a:noFill/>
        </a:ln>
      </c:spPr>
    </c:title>
    <c:autoTitleDeleted val="0"/>
    <c:plotArea>
      <c:layout>
        <c:manualLayout>
          <c:layoutTarget val="inner"/>
          <c:xMode val="edge"/>
          <c:yMode val="edge"/>
          <c:x val="0.23611175160522896"/>
          <c:y val="0.11111142838378446"/>
          <c:w val="0.70833525481568693"/>
          <c:h val="0.7631600738991513"/>
        </c:manualLayout>
      </c:layout>
      <c:barChart>
        <c:barDir val="col"/>
        <c:grouping val="stacked"/>
        <c:varyColors val="0"/>
        <c:ser>
          <c:idx val="0"/>
          <c:order val="0"/>
          <c:tx>
            <c:strRef>
              <c:f>[2]データ!$B$11</c:f>
              <c:strCache>
                <c:ptCount val="1"/>
                <c:pt idx="0">
                  <c:v>本体価格</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EF4-415E-A519-834C32E81C15}"/>
                </c:ext>
              </c:extLst>
            </c:dLbl>
            <c:numFmt formatCode="_ * #,##0.00_ ;_ * \-#,##0.00_ ;_ * &quot;-&quot;_ ;_ @_ " sourceLinked="0"/>
            <c:spPr>
              <a:noFill/>
              <a:ln w="25400">
                <a:noFill/>
              </a:ln>
            </c:spPr>
            <c:txPr>
              <a:bodyPr/>
              <a:lstStyle/>
              <a:p>
                <a:pPr>
                  <a:defRPr lang="ja-JP" sz="1100" b="0" i="0" u="none" strike="noStrike" baseline="0">
                    <a:solidFill>
                      <a:schemeClr val="bg1"/>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[2]データ!$C$9:$F$9</c:f>
              <c:strCache>
                <c:ptCount val="4"/>
                <c:pt idx="0">
                  <c:v>日本</c:v>
                </c:pt>
                <c:pt idx="1">
                  <c:v>米国</c:v>
                </c:pt>
                <c:pt idx="2">
                  <c:v>英国</c:v>
                </c:pt>
                <c:pt idx="3">
                  <c:v>フランス</c:v>
                </c:pt>
              </c:strCache>
            </c:strRef>
          </c:cat>
          <c:val>
            <c:numRef>
              <c:f>[2]データ!$C$11:$F$11</c:f>
              <c:numCache>
                <c:formatCode>General</c:formatCode>
                <c:ptCount val="4"/>
                <c:pt idx="0">
                  <c:v>1.1661098612399023</c:v>
                </c:pt>
                <c:pt idx="1">
                  <c:v>0.38606095835141008</c:v>
                </c:pt>
                <c:pt idx="2">
                  <c:v>0.65310568084722342</c:v>
                </c:pt>
                <c:pt idx="3">
                  <c:v>0.69568638522093329</c:v>
                </c:pt>
              </c:numCache>
            </c:numRef>
          </c:val>
          <c:extLst>
            <c:ext xmlns:c16="http://schemas.microsoft.com/office/drawing/2014/chart" uri="{C3380CC4-5D6E-409C-BE32-E72D297353CC}">
              <c16:uniqueId val="{00000001-8EF4-415E-A519-834C32E81C15}"/>
            </c:ext>
          </c:extLst>
        </c:ser>
        <c:ser>
          <c:idx val="1"/>
          <c:order val="1"/>
          <c:tx>
            <c:strRef>
              <c:f>[2]データ!$B$10</c:f>
              <c:strCache>
                <c:ptCount val="1"/>
                <c:pt idx="0">
                  <c:v>税額</c:v>
                </c:pt>
              </c:strCache>
            </c:strRef>
          </c:tx>
          <c:spPr>
            <a:solidFill>
              <a:srgbClr val="C0504D"/>
            </a:solidFill>
            <a:ln w="25400">
              <a:noFill/>
            </a:ln>
          </c:spPr>
          <c:invertIfNegative val="0"/>
          <c:dLbls>
            <c:dLbl>
              <c:idx val="0"/>
              <c:layout>
                <c:manualLayout>
                  <c:x val="7.795092073710079E-2"/>
                  <c:y val="-4.6157459431469009E-3"/>
                </c:manualLayout>
              </c:layout>
              <c:numFmt formatCode="_ * #,##0.00_ ;_ * \-#,##0.00_ ;_ * &quot;-&quot;_ ;_ @_ " sourceLinked="0"/>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F4-415E-A519-834C32E81C15}"/>
                </c:ext>
              </c:extLst>
            </c:dLbl>
            <c:dLbl>
              <c:idx val="1"/>
              <c:delete val="1"/>
              <c:extLst>
                <c:ext xmlns:c15="http://schemas.microsoft.com/office/drawing/2012/chart" uri="{CE6537A1-D6FC-4f65-9D91-7224C49458BB}"/>
                <c:ext xmlns:c16="http://schemas.microsoft.com/office/drawing/2014/chart" uri="{C3380CC4-5D6E-409C-BE32-E72D297353CC}">
                  <c16:uniqueId val="{00000003-8EF4-415E-A519-834C32E81C15}"/>
                </c:ext>
              </c:extLst>
            </c:dLbl>
            <c:dLbl>
              <c:idx val="2"/>
              <c:layout>
                <c:manualLayout>
                  <c:x val="7.6656365593058967E-2"/>
                  <c:y val="5.8715761371650182E-4"/>
                </c:manualLayout>
              </c:layout>
              <c:numFmt formatCode="_ * #,##0.00_ ;_ * \-#,##0.00_ ;_ * &quot;-&quot;_ ;_ @_ " sourceLinked="0"/>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F4-415E-A519-834C32E81C15}"/>
                </c:ext>
              </c:extLst>
            </c:dLbl>
            <c:dLbl>
              <c:idx val="3"/>
              <c:layout>
                <c:manualLayout>
                  <c:x val="8.4774219873469545E-2"/>
                  <c:y val="4.2293922766130677E-3"/>
                </c:manualLayout>
              </c:layout>
              <c:numFmt formatCode="_ * #,##0.00_ ;_ * \-#,##0.00_ ;_ * &quot;-&quot;_ ;_ @_ " sourceLinked="0"/>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F4-415E-A519-834C32E81C15}"/>
                </c:ext>
              </c:extLst>
            </c:dLbl>
            <c:numFmt formatCode="_ * #,##0.00_ ;_ * \-#,##0.00_ ;_ * &quot;-&quot;_ ;_ @_ " sourceLinked="0"/>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[2]データ!$C$9:$F$9</c:f>
              <c:strCache>
                <c:ptCount val="4"/>
                <c:pt idx="0">
                  <c:v>日本</c:v>
                </c:pt>
                <c:pt idx="1">
                  <c:v>米国</c:v>
                </c:pt>
                <c:pt idx="2">
                  <c:v>英国</c:v>
                </c:pt>
                <c:pt idx="3">
                  <c:v>フランス</c:v>
                </c:pt>
              </c:strCache>
            </c:strRef>
          </c:cat>
          <c:val>
            <c:numRef>
              <c:f>[2]データ!$C$10:$F$10</c:f>
              <c:numCache>
                <c:formatCode>General</c:formatCode>
                <c:ptCount val="4"/>
                <c:pt idx="0">
                  <c:v>9.3188045066687666E-2</c:v>
                </c:pt>
                <c:pt idx="1">
                  <c:v>0</c:v>
                </c:pt>
                <c:pt idx="2">
                  <c:v>3.2929698193977654E-2</c:v>
                </c:pt>
                <c:pt idx="3">
                  <c:v>0.20197346667704516</c:v>
                </c:pt>
              </c:numCache>
            </c:numRef>
          </c:val>
          <c:extLst>
            <c:ext xmlns:c16="http://schemas.microsoft.com/office/drawing/2014/chart" uri="{C3380CC4-5D6E-409C-BE32-E72D297353CC}">
              <c16:uniqueId val="{00000006-8EF4-415E-A519-834C32E81C15}"/>
            </c:ext>
          </c:extLst>
        </c:ser>
        <c:dLbls>
          <c:showLegendKey val="0"/>
          <c:showVal val="0"/>
          <c:showCatName val="0"/>
          <c:showSerName val="0"/>
          <c:showPercent val="0"/>
          <c:showBubbleSize val="0"/>
        </c:dLbls>
        <c:gapWidth val="100"/>
        <c:overlap val="100"/>
        <c:axId val="230818432"/>
        <c:axId val="1"/>
      </c:barChart>
      <c:lineChart>
        <c:grouping val="standard"/>
        <c:varyColors val="0"/>
        <c:ser>
          <c:idx val="2"/>
          <c:order val="2"/>
          <c:tx>
            <c:strRef>
              <c:f>[2]データ!$B$12</c:f>
              <c:strCache>
                <c:ptCount val="1"/>
                <c:pt idx="0">
                  <c:v>合計</c:v>
                </c:pt>
              </c:strCache>
            </c:strRef>
          </c:tx>
          <c:spPr>
            <a:ln w="28575">
              <a:noFill/>
            </a:ln>
          </c:spPr>
          <c:marker>
            <c:symbol val="none"/>
          </c:marker>
          <c:dLbls>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c:v>
              </c:pt>
            </c:strLit>
          </c:cat>
          <c:val>
            <c:numRef>
              <c:f>[2]データ!$C$12:$F$12</c:f>
              <c:numCache>
                <c:formatCode>General</c:formatCode>
                <c:ptCount val="4"/>
                <c:pt idx="0">
                  <c:v>1.2592979063065901</c:v>
                </c:pt>
                <c:pt idx="1">
                  <c:v>0.38606095835141008</c:v>
                </c:pt>
                <c:pt idx="2">
                  <c:v>0.68603537904120104</c:v>
                </c:pt>
                <c:pt idx="3">
                  <c:v>0.89765985189797848</c:v>
                </c:pt>
              </c:numCache>
            </c:numRef>
          </c:val>
          <c:smooth val="0"/>
          <c:extLst>
            <c:ext xmlns:c16="http://schemas.microsoft.com/office/drawing/2014/chart" uri="{C3380CC4-5D6E-409C-BE32-E72D297353CC}">
              <c16:uniqueId val="{00000007-8EF4-415E-A519-834C32E81C15}"/>
            </c:ext>
          </c:extLst>
        </c:ser>
        <c:dLbls>
          <c:showLegendKey val="0"/>
          <c:showVal val="0"/>
          <c:showCatName val="0"/>
          <c:showSerName val="0"/>
          <c:showPercent val="0"/>
          <c:showBubbleSize val="0"/>
        </c:dLbls>
        <c:marker val="1"/>
        <c:smooth val="0"/>
        <c:axId val="3"/>
        <c:axId val="4"/>
      </c:lineChart>
      <c:catAx>
        <c:axId val="230818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230818432"/>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1111315252260132"/>
          <c:y val="0.12865558471857685"/>
          <c:w val="0.21944502770487018"/>
          <c:h val="0.15204739758407393"/>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産業用</a:t>
            </a:r>
          </a:p>
        </c:rich>
      </c:tx>
      <c:overlay val="0"/>
      <c:spPr>
        <a:noFill/>
        <a:ln w="25400">
          <a:noFill/>
        </a:ln>
      </c:spPr>
    </c:title>
    <c:autoTitleDeleted val="0"/>
    <c:plotArea>
      <c:layout>
        <c:manualLayout>
          <c:layoutTarget val="inner"/>
          <c:xMode val="edge"/>
          <c:yMode val="edge"/>
          <c:x val="0.25731067625718512"/>
          <c:y val="0.11436950146627568"/>
          <c:w val="0.6871364650049826"/>
          <c:h val="0.76246334310850461"/>
        </c:manualLayout>
      </c:layout>
      <c:barChart>
        <c:barDir val="col"/>
        <c:grouping val="stacked"/>
        <c:varyColors val="0"/>
        <c:ser>
          <c:idx val="0"/>
          <c:order val="0"/>
          <c:tx>
            <c:strRef>
              <c:f>[2]データ!$B$6</c:f>
              <c:strCache>
                <c:ptCount val="1"/>
                <c:pt idx="0">
                  <c:v>本体価格</c:v>
                </c:pt>
              </c:strCache>
            </c:strRef>
          </c:tx>
          <c:spPr>
            <a:solidFill>
              <a:srgbClr val="4F81BD"/>
            </a:solidFill>
            <a:ln w="25400">
              <a:noFill/>
            </a:ln>
          </c:spPr>
          <c:invertIfNegative val="0"/>
          <c:dLbls>
            <c:dLbl>
              <c:idx val="0"/>
              <c:layout>
                <c:manualLayout>
                  <c:x val="1.169590643274853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F0-4F17-82B3-16BD200C4FF2}"/>
                </c:ext>
              </c:extLst>
            </c:dLbl>
            <c:dLbl>
              <c:idx val="1"/>
              <c:delete val="1"/>
              <c:extLst>
                <c:ext xmlns:c15="http://schemas.microsoft.com/office/drawing/2012/chart" uri="{CE6537A1-D6FC-4f65-9D91-7224C49458BB}"/>
                <c:ext xmlns:c16="http://schemas.microsoft.com/office/drawing/2014/chart" uri="{C3380CC4-5D6E-409C-BE32-E72D297353CC}">
                  <c16:uniqueId val="{00000001-1CF0-4F17-82B3-16BD200C4FF2}"/>
                </c:ext>
              </c:extLst>
            </c:dLbl>
            <c:spPr>
              <a:noFill/>
              <a:ln w="25400">
                <a:noFill/>
              </a:ln>
            </c:spPr>
            <c:txPr>
              <a:bodyPr/>
              <a:lstStyle/>
              <a:p>
                <a:pPr>
                  <a:defRPr lang="ja-JP" sz="1100" b="0" i="0" u="none" strike="noStrike" baseline="0">
                    <a:solidFill>
                      <a:schemeClr val="bg1"/>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[2]データ!$C$4:$F$4</c:f>
              <c:strCache>
                <c:ptCount val="4"/>
                <c:pt idx="0">
                  <c:v>日本</c:v>
                </c:pt>
                <c:pt idx="1">
                  <c:v>米国</c:v>
                </c:pt>
                <c:pt idx="2">
                  <c:v>英国</c:v>
                </c:pt>
                <c:pt idx="3">
                  <c:v>フランス</c:v>
                </c:pt>
              </c:strCache>
            </c:strRef>
          </c:cat>
          <c:val>
            <c:numRef>
              <c:f>[2]データ!$C$6:$F$6</c:f>
              <c:numCache>
                <c:formatCode>General</c:formatCode>
                <c:ptCount val="4"/>
                <c:pt idx="0">
                  <c:v>0.4091613548210184</c:v>
                </c:pt>
                <c:pt idx="1">
                  <c:v>0.13488876858061311</c:v>
                </c:pt>
                <c:pt idx="2">
                  <c:v>0.2796861590886377</c:v>
                </c:pt>
                <c:pt idx="3">
                  <c:v>0.37772642861276984</c:v>
                </c:pt>
              </c:numCache>
            </c:numRef>
          </c:val>
          <c:extLst>
            <c:ext xmlns:c16="http://schemas.microsoft.com/office/drawing/2014/chart" uri="{C3380CC4-5D6E-409C-BE32-E72D297353CC}">
              <c16:uniqueId val="{00000002-1CF0-4F17-82B3-16BD200C4FF2}"/>
            </c:ext>
          </c:extLst>
        </c:ser>
        <c:ser>
          <c:idx val="1"/>
          <c:order val="1"/>
          <c:tx>
            <c:strRef>
              <c:f>[2]データ!$B$5</c:f>
              <c:strCache>
                <c:ptCount val="1"/>
                <c:pt idx="0">
                  <c:v>税額</c:v>
                </c:pt>
              </c:strCache>
            </c:strRef>
          </c:tx>
          <c:spPr>
            <a:solidFill>
              <a:srgbClr val="C0504D"/>
            </a:solidFill>
            <a:ln w="25400">
              <a:noFill/>
            </a:ln>
          </c:spPr>
          <c:invertIfNegative val="0"/>
          <c:dLbls>
            <c:dLbl>
              <c:idx val="0"/>
              <c:layout>
                <c:manualLayout>
                  <c:x val="8.6743241801623738E-2"/>
                  <c:y val="2.1522290966589242E-3"/>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F0-4F17-82B3-16BD200C4FF2}"/>
                </c:ext>
              </c:extLst>
            </c:dLbl>
            <c:dLbl>
              <c:idx val="1"/>
              <c:delete val="1"/>
              <c:extLst>
                <c:ext xmlns:c15="http://schemas.microsoft.com/office/drawing/2012/chart" uri="{CE6537A1-D6FC-4f65-9D91-7224C49458BB}"/>
                <c:ext xmlns:c16="http://schemas.microsoft.com/office/drawing/2014/chart" uri="{C3380CC4-5D6E-409C-BE32-E72D297353CC}">
                  <c16:uniqueId val="{00000004-1CF0-4F17-82B3-16BD200C4FF2}"/>
                </c:ext>
              </c:extLst>
            </c:dLbl>
            <c:dLbl>
              <c:idx val="2"/>
              <c:layout>
                <c:manualLayout>
                  <c:x val="8.3365250677753217E-2"/>
                  <c:y val="1.1260753314639553E-3"/>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F0-4F17-82B3-16BD200C4FF2}"/>
                </c:ext>
              </c:extLst>
            </c:dLbl>
            <c:dLbl>
              <c:idx val="3"/>
              <c:layout>
                <c:manualLayout>
                  <c:x val="8.4145939242622092E-2"/>
                  <c:y val="-1.6604521090655602E-3"/>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F0-4F17-82B3-16BD200C4FF2}"/>
                </c:ext>
              </c:extLst>
            </c:dLbl>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[2]データ!$C$4:$F$4</c:f>
              <c:strCache>
                <c:ptCount val="4"/>
                <c:pt idx="0">
                  <c:v>日本</c:v>
                </c:pt>
                <c:pt idx="1">
                  <c:v>米国</c:v>
                </c:pt>
                <c:pt idx="2">
                  <c:v>英国</c:v>
                </c:pt>
                <c:pt idx="3">
                  <c:v>フランス</c:v>
                </c:pt>
              </c:strCache>
            </c:strRef>
          </c:cat>
          <c:val>
            <c:numRef>
              <c:f>[2]データ!$C$5:$F$5</c:f>
              <c:numCache>
                <c:formatCode>General</c:formatCode>
                <c:ptCount val="4"/>
                <c:pt idx="0">
                  <c:v>3.2697559672521984E-2</c:v>
                </c:pt>
                <c:pt idx="1">
                  <c:v>0</c:v>
                </c:pt>
                <c:pt idx="2">
                  <c:v>9.8440263033267947E-3</c:v>
                </c:pt>
                <c:pt idx="3">
                  <c:v>4.6685288929668181E-2</c:v>
                </c:pt>
              </c:numCache>
            </c:numRef>
          </c:val>
          <c:extLst>
            <c:ext xmlns:c16="http://schemas.microsoft.com/office/drawing/2014/chart" uri="{C3380CC4-5D6E-409C-BE32-E72D297353CC}">
              <c16:uniqueId val="{00000007-1CF0-4F17-82B3-16BD200C4FF2}"/>
            </c:ext>
          </c:extLst>
        </c:ser>
        <c:dLbls>
          <c:showLegendKey val="0"/>
          <c:showVal val="0"/>
          <c:showCatName val="0"/>
          <c:showSerName val="0"/>
          <c:showPercent val="0"/>
          <c:showBubbleSize val="0"/>
        </c:dLbls>
        <c:gapWidth val="100"/>
        <c:overlap val="100"/>
        <c:axId val="230812832"/>
        <c:axId val="1"/>
      </c:barChart>
      <c:lineChart>
        <c:grouping val="standard"/>
        <c:varyColors val="0"/>
        <c:ser>
          <c:idx val="2"/>
          <c:order val="2"/>
          <c:tx>
            <c:strRef>
              <c:f>[2]データ!$B$7</c:f>
              <c:strCache>
                <c:ptCount val="1"/>
                <c:pt idx="0">
                  <c:v>合計</c:v>
                </c:pt>
              </c:strCache>
            </c:strRef>
          </c:tx>
          <c:spPr>
            <a:ln w="28575">
              <a:noFill/>
            </a:ln>
          </c:spPr>
          <c:marker>
            <c:symbol val="none"/>
          </c:marker>
          <c:dLbls>
            <c:dLbl>
              <c:idx val="0"/>
              <c:layout>
                <c:manualLayout>
                  <c:x val="-6.1861828674924409E-2"/>
                  <c:y val="-5.5327468230694038E-2"/>
                </c:manualLayout>
              </c:layout>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F0-4F17-82B3-16BD200C4FF2}"/>
                </c:ext>
              </c:extLst>
            </c:dLbl>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c:v>
              </c:pt>
            </c:strLit>
          </c:cat>
          <c:val>
            <c:numRef>
              <c:f>[2]データ!$C$7:$F$7</c:f>
              <c:numCache>
                <c:formatCode>General</c:formatCode>
                <c:ptCount val="4"/>
                <c:pt idx="0">
                  <c:v>0.44185891449354037</c:v>
                </c:pt>
                <c:pt idx="1">
                  <c:v>0.13488876858061311</c:v>
                </c:pt>
                <c:pt idx="2">
                  <c:v>0.28953018539196451</c:v>
                </c:pt>
                <c:pt idx="3">
                  <c:v>0.42441171754243801</c:v>
                </c:pt>
              </c:numCache>
            </c:numRef>
          </c:val>
          <c:smooth val="0"/>
          <c:extLst>
            <c:ext xmlns:c16="http://schemas.microsoft.com/office/drawing/2014/chart" uri="{C3380CC4-5D6E-409C-BE32-E72D297353CC}">
              <c16:uniqueId val="{00000009-1CF0-4F17-82B3-16BD200C4FF2}"/>
            </c:ext>
          </c:extLst>
        </c:ser>
        <c:dLbls>
          <c:showLegendKey val="0"/>
          <c:showVal val="0"/>
          <c:showCatName val="0"/>
          <c:showSerName val="0"/>
          <c:showPercent val="0"/>
          <c:showBubbleSize val="0"/>
        </c:dLbls>
        <c:marker val="1"/>
        <c:smooth val="0"/>
        <c:axId val="3"/>
        <c:axId val="4"/>
      </c:lineChart>
      <c:catAx>
        <c:axId val="230812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230812832"/>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66959248514988257"/>
          <c:y val="0.12903225806451613"/>
          <c:w val="0.26608248530337208"/>
          <c:h val="0.14662756598240467"/>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ゴシック"/>
                <a:ea typeface="ＭＳ Ｐゴシック"/>
                <a:cs typeface="ＭＳ Ｐゴシック"/>
              </a:defRPr>
            </a:pPr>
            <a:r>
              <a:rPr lang="ja-JP" altLang="en-US"/>
              <a:t>家庭用</a:t>
            </a:r>
          </a:p>
        </c:rich>
      </c:tx>
      <c:overlay val="0"/>
      <c:spPr>
        <a:noFill/>
        <a:ln w="25400">
          <a:noFill/>
        </a:ln>
      </c:spPr>
    </c:title>
    <c:autoTitleDeleted val="0"/>
    <c:plotArea>
      <c:layout>
        <c:manualLayout>
          <c:layoutTarget val="inner"/>
          <c:xMode val="edge"/>
          <c:yMode val="edge"/>
          <c:x val="0.23611175160522896"/>
          <c:y val="0.11111142838378446"/>
          <c:w val="0.70833525481568693"/>
          <c:h val="0.7631600738991513"/>
        </c:manualLayout>
      </c:layout>
      <c:barChart>
        <c:barDir val="col"/>
        <c:grouping val="stacked"/>
        <c:varyColors val="0"/>
        <c:ser>
          <c:idx val="0"/>
          <c:order val="0"/>
          <c:tx>
            <c:strRef>
              <c:f>[3]データ!$B$11</c:f>
              <c:strCache>
                <c:ptCount val="1"/>
                <c:pt idx="0">
                  <c:v>本体価格</c:v>
                </c:pt>
              </c:strCache>
            </c:strRef>
          </c:tx>
          <c:spPr>
            <a:solidFill>
              <a:srgbClr val="4F81BD"/>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5C97-4FC4-A807-82024EF33AFC}"/>
                </c:ext>
              </c:extLst>
            </c:dLbl>
            <c:numFmt formatCode="_ * #,##0.00_ ;_ * \-#,##0.00_ ;_ * &quot;-&quot;_ ;_ @_ " sourceLinked="0"/>
            <c:spPr>
              <a:noFill/>
              <a:ln w="25400">
                <a:noFill/>
              </a:ln>
            </c:spPr>
            <c:txPr>
              <a:bodyPr/>
              <a:lstStyle/>
              <a:p>
                <a:pPr>
                  <a:defRPr lang="ja-JP" sz="1100" b="0" i="0" u="none" strike="noStrike" baseline="0">
                    <a:solidFill>
                      <a:schemeClr val="bg1"/>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[3]データ!$C$9:$F$9</c:f>
              <c:strCache>
                <c:ptCount val="4"/>
                <c:pt idx="0">
                  <c:v>日本</c:v>
                </c:pt>
                <c:pt idx="1">
                  <c:v>米国</c:v>
                </c:pt>
                <c:pt idx="2">
                  <c:v>英国</c:v>
                </c:pt>
                <c:pt idx="3">
                  <c:v>フランス</c:v>
                </c:pt>
              </c:strCache>
            </c:strRef>
          </c:cat>
          <c:val>
            <c:numRef>
              <c:f>[3]データ!$C$11:$F$11</c:f>
              <c:numCache>
                <c:formatCode>General</c:formatCode>
                <c:ptCount val="4"/>
                <c:pt idx="0">
                  <c:v>1.243437237161003</c:v>
                </c:pt>
                <c:pt idx="1">
                  <c:v>0.39768930047042839</c:v>
                </c:pt>
                <c:pt idx="2">
                  <c:v>0.81914949801177184</c:v>
                </c:pt>
                <c:pt idx="3">
                  <c:v>0.69307479969326113</c:v>
                </c:pt>
              </c:numCache>
            </c:numRef>
          </c:val>
          <c:extLst>
            <c:ext xmlns:c16="http://schemas.microsoft.com/office/drawing/2014/chart" uri="{C3380CC4-5D6E-409C-BE32-E72D297353CC}">
              <c16:uniqueId val="{00000001-5C97-4FC4-A807-82024EF33AFC}"/>
            </c:ext>
          </c:extLst>
        </c:ser>
        <c:ser>
          <c:idx val="1"/>
          <c:order val="1"/>
          <c:tx>
            <c:strRef>
              <c:f>[3]データ!$B$10</c:f>
              <c:strCache>
                <c:ptCount val="1"/>
                <c:pt idx="0">
                  <c:v>税額</c:v>
                </c:pt>
              </c:strCache>
            </c:strRef>
          </c:tx>
          <c:spPr>
            <a:solidFill>
              <a:srgbClr val="C0504D"/>
            </a:solidFill>
            <a:ln w="25400">
              <a:noFill/>
            </a:ln>
          </c:spPr>
          <c:invertIfNegative val="0"/>
          <c:dLbls>
            <c:dLbl>
              <c:idx val="0"/>
              <c:layout>
                <c:manualLayout>
                  <c:x val="7.795092073710079E-2"/>
                  <c:y val="-4.6157459431469009E-3"/>
                </c:manualLayout>
              </c:layout>
              <c:numFmt formatCode="_ * #,##0.00_ ;_ * \-#,##0.00_ ;_ * &quot;-&quot;_ ;_ @_ " sourceLinked="0"/>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97-4FC4-A807-82024EF33AFC}"/>
                </c:ext>
              </c:extLst>
            </c:dLbl>
            <c:dLbl>
              <c:idx val="1"/>
              <c:delete val="1"/>
              <c:extLst>
                <c:ext xmlns:c15="http://schemas.microsoft.com/office/drawing/2012/chart" uri="{CE6537A1-D6FC-4f65-9D91-7224C49458BB}"/>
                <c:ext xmlns:c16="http://schemas.microsoft.com/office/drawing/2014/chart" uri="{C3380CC4-5D6E-409C-BE32-E72D297353CC}">
                  <c16:uniqueId val="{00000003-5C97-4FC4-A807-82024EF33AFC}"/>
                </c:ext>
              </c:extLst>
            </c:dLbl>
            <c:dLbl>
              <c:idx val="2"/>
              <c:layout>
                <c:manualLayout>
                  <c:x val="7.6656365593058967E-2"/>
                  <c:y val="5.8715761371650182E-4"/>
                </c:manualLayout>
              </c:layout>
              <c:numFmt formatCode="_ * #,##0.00_ ;_ * \-#,##0.00_ ;_ * &quot;-&quot;_ ;_ @_ " sourceLinked="0"/>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97-4FC4-A807-82024EF33AFC}"/>
                </c:ext>
              </c:extLst>
            </c:dLbl>
            <c:dLbl>
              <c:idx val="3"/>
              <c:layout>
                <c:manualLayout>
                  <c:x val="8.4774219873469545E-2"/>
                  <c:y val="4.2293922766130677E-3"/>
                </c:manualLayout>
              </c:layout>
              <c:numFmt formatCode="_ * #,##0.00_ ;_ * \-#,##0.00_ ;_ * &quot;-&quot;_ ;_ @_ " sourceLinked="0"/>
              <c:spPr>
                <a:noFill/>
                <a:ln w="25400">
                  <a:noFill/>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97-4FC4-A807-82024EF33AFC}"/>
                </c:ext>
              </c:extLst>
            </c:dLbl>
            <c:numFmt formatCode="_ * #,##0.00_ ;_ * \-#,##0.00_ ;_ * &quot;-&quot;_ ;_ @_ " sourceLinked="0"/>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[3]データ!$C$9:$F$9</c:f>
              <c:strCache>
                <c:ptCount val="4"/>
                <c:pt idx="0">
                  <c:v>日本</c:v>
                </c:pt>
                <c:pt idx="1">
                  <c:v>米国</c:v>
                </c:pt>
                <c:pt idx="2">
                  <c:v>英国</c:v>
                </c:pt>
                <c:pt idx="3">
                  <c:v>フランス</c:v>
                </c:pt>
              </c:strCache>
            </c:strRef>
          </c:cat>
          <c:val>
            <c:numRef>
              <c:f>[3]データ!$C$10:$F$10</c:f>
              <c:numCache>
                <c:formatCode>General</c:formatCode>
                <c:ptCount val="4"/>
                <c:pt idx="0">
                  <c:v>7.3999999999999996E-2</c:v>
                </c:pt>
                <c:pt idx="1">
                  <c:v>0</c:v>
                </c:pt>
                <c:pt idx="2">
                  <c:v>4.1301655361938076E-2</c:v>
                </c:pt>
                <c:pt idx="3">
                  <c:v>0.17435298465374904</c:v>
                </c:pt>
              </c:numCache>
            </c:numRef>
          </c:val>
          <c:extLst>
            <c:ext xmlns:c16="http://schemas.microsoft.com/office/drawing/2014/chart" uri="{C3380CC4-5D6E-409C-BE32-E72D297353CC}">
              <c16:uniqueId val="{00000006-5C97-4FC4-A807-82024EF33AFC}"/>
            </c:ext>
          </c:extLst>
        </c:ser>
        <c:dLbls>
          <c:showLegendKey val="0"/>
          <c:showVal val="0"/>
          <c:showCatName val="0"/>
          <c:showSerName val="0"/>
          <c:showPercent val="0"/>
          <c:showBubbleSize val="0"/>
        </c:dLbls>
        <c:gapWidth val="100"/>
        <c:overlap val="100"/>
        <c:axId val="569899264"/>
        <c:axId val="1"/>
      </c:barChart>
      <c:lineChart>
        <c:grouping val="standard"/>
        <c:varyColors val="0"/>
        <c:ser>
          <c:idx val="2"/>
          <c:order val="2"/>
          <c:tx>
            <c:strRef>
              <c:f>[3]データ!$B$12</c:f>
              <c:strCache>
                <c:ptCount val="1"/>
                <c:pt idx="0">
                  <c:v>合計</c:v>
                </c:pt>
              </c:strCache>
            </c:strRef>
          </c:tx>
          <c:spPr>
            <a:ln w="28575">
              <a:noFill/>
            </a:ln>
          </c:spPr>
          <c:marker>
            <c:symbol val="none"/>
          </c:marker>
          <c:dLbls>
            <c:spPr>
              <a:noFill/>
              <a:ln w="25400">
                <a:noFill/>
              </a:ln>
            </c:spPr>
            <c:txPr>
              <a:bodyPr wrap="square" lIns="38100" tIns="19050" rIns="38100" bIns="19050" anchor="ctr">
                <a:spAutoFit/>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c:v>
              </c:pt>
            </c:strLit>
          </c:cat>
          <c:val>
            <c:numRef>
              <c:f>[3]データ!$C$12:$F$12</c:f>
              <c:numCache>
                <c:formatCode>General</c:formatCode>
                <c:ptCount val="4"/>
                <c:pt idx="0">
                  <c:v>1.317437237161003</c:v>
                </c:pt>
                <c:pt idx="1">
                  <c:v>0.39768930047042839</c:v>
                </c:pt>
                <c:pt idx="2">
                  <c:v>0.86045115337370992</c:v>
                </c:pt>
                <c:pt idx="3">
                  <c:v>0.86742778434701018</c:v>
                </c:pt>
              </c:numCache>
            </c:numRef>
          </c:val>
          <c:smooth val="0"/>
          <c:extLst>
            <c:ext xmlns:c16="http://schemas.microsoft.com/office/drawing/2014/chart" uri="{C3380CC4-5D6E-409C-BE32-E72D297353CC}">
              <c16:uniqueId val="{00000007-5C97-4FC4-A807-82024EF33AFC}"/>
            </c:ext>
          </c:extLst>
        </c:ser>
        <c:dLbls>
          <c:showLegendKey val="0"/>
          <c:showVal val="0"/>
          <c:showCatName val="0"/>
          <c:showSerName val="0"/>
          <c:showPercent val="0"/>
          <c:showBubbleSize val="0"/>
        </c:dLbls>
        <c:marker val="1"/>
        <c:smooth val="0"/>
        <c:axId val="3"/>
        <c:axId val="4"/>
      </c:lineChart>
      <c:catAx>
        <c:axId val="569899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min val="0"/>
        </c:scaling>
        <c:delete val="0"/>
        <c:axPos val="l"/>
        <c:numFmt formatCode="#,##0.0_);[Red]\(#,##0.0\)" sourceLinked="0"/>
        <c:majorTickMark val="in"/>
        <c:minorTickMark val="none"/>
        <c:tickLblPos val="nextTo"/>
        <c:spPr>
          <a:ln w="3175">
            <a:solidFill>
              <a:srgbClr val="000000"/>
            </a:solidFill>
            <a:prstDash val="solid"/>
          </a:ln>
        </c:spPr>
        <c:txPr>
          <a:bodyPr rot="0" vert="horz"/>
          <a:lstStyle/>
          <a:p>
            <a:pPr>
              <a:defRPr lang="ja-JP" sz="1100" b="0" i="0" u="none" strike="noStrike" baseline="0">
                <a:solidFill>
                  <a:srgbClr val="000000"/>
                </a:solidFill>
                <a:latin typeface="ＭＳ Ｐゴシック"/>
                <a:ea typeface="ＭＳ Ｐゴシック"/>
                <a:cs typeface="ＭＳ Ｐゴシック"/>
              </a:defRPr>
            </a:pPr>
            <a:endParaRPr lang="ja-JP"/>
          </a:p>
        </c:txPr>
        <c:crossAx val="569899264"/>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solidFill>
          <a:srgbClr val="FFFFFF"/>
        </a:solidFill>
        <a:ln w="25400">
          <a:noFill/>
        </a:ln>
      </c:spPr>
    </c:plotArea>
    <c:legend>
      <c:legendPos val="r"/>
      <c:legendEntry>
        <c:idx val="2"/>
        <c:delete val="1"/>
      </c:legendEntry>
      <c:layout>
        <c:manualLayout>
          <c:xMode val="edge"/>
          <c:yMode val="edge"/>
          <c:x val="0.71111315252260132"/>
          <c:y val="0.12865558471857685"/>
          <c:w val="0.21944502770487018"/>
          <c:h val="0.15204739758407393"/>
        </c:manualLayout>
      </c:layout>
      <c:overlay val="0"/>
      <c:spPr>
        <a:solidFill>
          <a:srgbClr val="FFFFFF"/>
        </a:solidFill>
        <a:ln w="25400">
          <a:noFill/>
        </a:ln>
      </c:spPr>
      <c:txPr>
        <a:bodyPr/>
        <a:lstStyle/>
        <a:p>
          <a:pPr>
            <a:defRPr lang="ja-JP"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609599</xdr:colOff>
      <xdr:row>21</xdr:row>
      <xdr:rowOff>0</xdr:rowOff>
    </xdr:to>
    <xdr:grpSp>
      <xdr:nvGrpSpPr>
        <xdr:cNvPr id="4" name="Group 3">
          <a:extLst>
            <a:ext uri="{FF2B5EF4-FFF2-40B4-BE49-F238E27FC236}">
              <a16:creationId xmlns:a16="http://schemas.microsoft.com/office/drawing/2014/main" id="{6AC68C1E-4498-411D-9B57-D6C7F72F1DB6}"/>
            </a:ext>
          </a:extLst>
        </xdr:cNvPr>
        <xdr:cNvGrpSpPr/>
      </xdr:nvGrpSpPr>
      <xdr:grpSpPr>
        <a:xfrm>
          <a:off x="0" y="342900"/>
          <a:ext cx="7467599" cy="3257550"/>
          <a:chOff x="0" y="342900"/>
          <a:chExt cx="7467599" cy="3257550"/>
        </a:xfrm>
      </xdr:grpSpPr>
      <xdr:graphicFrame macro="">
        <xdr:nvGraphicFramePr>
          <xdr:cNvPr id="2" name="グラフ 3">
            <a:extLst>
              <a:ext uri="{FF2B5EF4-FFF2-40B4-BE49-F238E27FC236}">
                <a16:creationId xmlns:a16="http://schemas.microsoft.com/office/drawing/2014/main" id="{FF827A32-4BA5-480C-94B2-611439DAFBD0}"/>
              </a:ext>
            </a:extLst>
          </xdr:cNvPr>
          <xdr:cNvGraphicFramePr>
            <a:graphicFrameLocks/>
          </xdr:cNvGraphicFramePr>
        </xdr:nvGraphicFramePr>
        <xdr:xfrm>
          <a:off x="3667124" y="342900"/>
          <a:ext cx="3800475" cy="32575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7">
            <a:extLst>
              <a:ext uri="{FF2B5EF4-FFF2-40B4-BE49-F238E27FC236}">
                <a16:creationId xmlns:a16="http://schemas.microsoft.com/office/drawing/2014/main" id="{E87BEB09-AE4A-4AD2-B31F-45B0A55BCC27}"/>
              </a:ext>
            </a:extLst>
          </xdr:cNvPr>
          <xdr:cNvGraphicFramePr>
            <a:graphicFrameLocks/>
          </xdr:cNvGraphicFramePr>
        </xdr:nvGraphicFramePr>
        <xdr:xfrm>
          <a:off x="0" y="342900"/>
          <a:ext cx="3857624" cy="324802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0.xml><?xml version="1.0" encoding="utf-8"?>
<c:userShapes xmlns:c="http://schemas.openxmlformats.org/drawingml/2006/chart">
  <cdr:relSizeAnchor xmlns:cdr="http://schemas.openxmlformats.org/drawingml/2006/chartDrawing">
    <cdr:from>
      <cdr:x>0.09242</cdr:x>
      <cdr:y>0.01462</cdr:y>
    </cdr:from>
    <cdr:to>
      <cdr:x>0.35075</cdr:x>
      <cdr:y>0.0848</cdr:y>
    </cdr:to>
    <cdr:sp macro="" textlink="">
      <cdr:nvSpPr>
        <cdr:cNvPr id="2" name="テキスト ボックス 1"/>
        <cdr:cNvSpPr txBox="1"/>
      </cdr:nvSpPr>
      <cdr:spPr>
        <a:xfrm xmlns:a="http://schemas.openxmlformats.org/drawingml/2006/main">
          <a:off x="351234" y="47625"/>
          <a:ext cx="981777" cy="2286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0.10526</cdr:x>
      <cdr:y>0.02346</cdr:y>
    </cdr:from>
    <cdr:to>
      <cdr:x>0.42398</cdr:x>
      <cdr:y>0.09091</cdr:y>
    </cdr:to>
    <cdr:sp macro="" textlink="">
      <cdr:nvSpPr>
        <cdr:cNvPr id="2" name="テキスト ボックス 1"/>
        <cdr:cNvSpPr txBox="1"/>
      </cdr:nvSpPr>
      <cdr:spPr>
        <a:xfrm xmlns:a="http://schemas.openxmlformats.org/drawingml/2006/main">
          <a:off x="342900" y="76200"/>
          <a:ext cx="10382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647700</xdr:colOff>
      <xdr:row>1</xdr:row>
      <xdr:rowOff>161925</xdr:rowOff>
    </xdr:from>
    <xdr:to>
      <xdr:col>9</xdr:col>
      <xdr:colOff>647700</xdr:colOff>
      <xdr:row>20</xdr:row>
      <xdr:rowOff>161925</xdr:rowOff>
    </xdr:to>
    <xdr:graphicFrame macro="">
      <xdr:nvGraphicFramePr>
        <xdr:cNvPr id="2" name="グラフ 3">
          <a:extLst>
            <a:ext uri="{FF2B5EF4-FFF2-40B4-BE49-F238E27FC236}">
              <a16:creationId xmlns:a16="http://schemas.microsoft.com/office/drawing/2014/main" id="{9CFD9BC6-AD19-4836-B282-AD049D60E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171450</xdr:rowOff>
    </xdr:from>
    <xdr:to>
      <xdr:col>4</xdr:col>
      <xdr:colOff>514350</xdr:colOff>
      <xdr:row>20</xdr:row>
      <xdr:rowOff>161925</xdr:rowOff>
    </xdr:to>
    <xdr:graphicFrame macro="">
      <xdr:nvGraphicFramePr>
        <xdr:cNvPr id="3" name="グラフ 7">
          <a:extLst>
            <a:ext uri="{FF2B5EF4-FFF2-40B4-BE49-F238E27FC236}">
              <a16:creationId xmlns:a16="http://schemas.microsoft.com/office/drawing/2014/main" id="{BEFCDF2A-34E9-4889-A396-86BA0B92F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0.125</cdr:x>
      <cdr:y>0.01462</cdr:y>
    </cdr:from>
    <cdr:to>
      <cdr:x>0.38333</cdr:x>
      <cdr:y>0.0848</cdr:y>
    </cdr:to>
    <cdr:sp macro="" textlink="">
      <cdr:nvSpPr>
        <cdr:cNvPr id="2" name="テキスト ボックス 1"/>
        <cdr:cNvSpPr txBox="1"/>
      </cdr:nvSpPr>
      <cdr:spPr>
        <a:xfrm xmlns:a="http://schemas.openxmlformats.org/drawingml/2006/main">
          <a:off x="428625" y="47625"/>
          <a:ext cx="8858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0.10526</cdr:x>
      <cdr:y>0.02346</cdr:y>
    </cdr:from>
    <cdr:to>
      <cdr:x>0.42398</cdr:x>
      <cdr:y>0.09091</cdr:y>
    </cdr:to>
    <cdr:sp macro="" textlink="">
      <cdr:nvSpPr>
        <cdr:cNvPr id="2" name="テキスト ボックス 1"/>
        <cdr:cNvSpPr txBox="1"/>
      </cdr:nvSpPr>
      <cdr:spPr>
        <a:xfrm xmlns:a="http://schemas.openxmlformats.org/drawingml/2006/main">
          <a:off x="342900" y="76200"/>
          <a:ext cx="10382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22412</xdr:colOff>
      <xdr:row>9</xdr:row>
      <xdr:rowOff>100853</xdr:rowOff>
    </xdr:from>
    <xdr:to>
      <xdr:col>12</xdr:col>
      <xdr:colOff>571500</xdr:colOff>
      <xdr:row>13</xdr:row>
      <xdr:rowOff>168088</xdr:rowOff>
    </xdr:to>
    <xdr:sp macro="" textlink="">
      <xdr:nvSpPr>
        <xdr:cNvPr id="2" name="テキスト ボックス 1">
          <a:extLst>
            <a:ext uri="{FF2B5EF4-FFF2-40B4-BE49-F238E27FC236}">
              <a16:creationId xmlns:a16="http://schemas.microsoft.com/office/drawing/2014/main" id="{5B8E8C53-A69B-4921-BB82-8D27B7D20F87}"/>
            </a:ext>
          </a:extLst>
        </xdr:cNvPr>
        <xdr:cNvSpPr txBox="1"/>
      </xdr:nvSpPr>
      <xdr:spPr>
        <a:xfrm>
          <a:off x="4213412" y="1729628"/>
          <a:ext cx="5340163" cy="7911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rgbClr val="FF0000"/>
              </a:solidFill>
            </a:rPr>
            <a:t>＜作業メモ＞</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2015</a:t>
          </a:r>
          <a:r>
            <a:rPr kumimoji="1" lang="ja-JP" altLang="en-US" sz="1100">
              <a:solidFill>
                <a:srgbClr val="FF0000"/>
              </a:solidFill>
            </a:rPr>
            <a:t>年度作成時は「</a:t>
          </a:r>
          <a:r>
            <a:rPr kumimoji="1" lang="en-US" altLang="ja-JP" sz="1100">
              <a:solidFill>
                <a:srgbClr val="FF0000"/>
              </a:solidFill>
            </a:rPr>
            <a:t>4th Quarter 2015</a:t>
          </a:r>
          <a:r>
            <a:rPr kumimoji="1" lang="ja-JP" altLang="en-US" sz="1100">
              <a:solidFill>
                <a:srgbClr val="FF0000"/>
              </a:solidFill>
            </a:rPr>
            <a:t>」が利用可能であったが、</a:t>
          </a:r>
          <a:r>
            <a:rPr kumimoji="1" lang="en-US" altLang="ja-JP" sz="1100">
              <a:solidFill>
                <a:srgbClr val="FF0000"/>
              </a:solidFill>
            </a:rPr>
            <a:t>2017</a:t>
          </a:r>
          <a:r>
            <a:rPr kumimoji="1" lang="ja-JP" altLang="en-US" sz="1100">
              <a:solidFill>
                <a:srgbClr val="FF0000"/>
              </a:solidFill>
            </a:rPr>
            <a:t>年度作成時（</a:t>
          </a:r>
          <a:r>
            <a:rPr kumimoji="1" lang="en-US" altLang="ja-JP" sz="1100">
              <a:solidFill>
                <a:srgbClr val="FF0000"/>
              </a:solidFill>
            </a:rPr>
            <a:t>2017</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a:t>
          </a:r>
          <a:r>
            <a:rPr kumimoji="1" lang="en-US" altLang="ja-JP" sz="1100">
              <a:solidFill>
                <a:srgbClr val="FF0000"/>
              </a:solidFill>
            </a:rPr>
            <a:t>8</a:t>
          </a:r>
          <a:r>
            <a:rPr kumimoji="1" lang="ja-JP" altLang="en-US" sz="1100">
              <a:solidFill>
                <a:srgbClr val="FF0000"/>
              </a:solidFill>
            </a:rPr>
            <a:t>日時点）で利用可能なものは「</a:t>
          </a:r>
          <a:r>
            <a:rPr kumimoji="1" lang="en-US" altLang="ja-JP" sz="1100">
              <a:solidFill>
                <a:srgbClr val="FF0000"/>
              </a:solidFill>
            </a:rPr>
            <a:t>3rd Quarter 2017</a:t>
          </a:r>
          <a:r>
            <a:rPr kumimoji="1" lang="ja-JP" altLang="en-US" sz="1100">
              <a:solidFill>
                <a:srgbClr val="FF0000"/>
              </a:solidFill>
            </a:rPr>
            <a:t>」が最新であった。</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647700</xdr:colOff>
      <xdr:row>1</xdr:row>
      <xdr:rowOff>161925</xdr:rowOff>
    </xdr:from>
    <xdr:to>
      <xdr:col>9</xdr:col>
      <xdr:colOff>647700</xdr:colOff>
      <xdr:row>20</xdr:row>
      <xdr:rowOff>161925</xdr:rowOff>
    </xdr:to>
    <xdr:graphicFrame macro="">
      <xdr:nvGraphicFramePr>
        <xdr:cNvPr id="2" name="グラフ 3">
          <a:extLst>
            <a:ext uri="{FF2B5EF4-FFF2-40B4-BE49-F238E27FC236}">
              <a16:creationId xmlns:a16="http://schemas.microsoft.com/office/drawing/2014/main" id="{D8DA1514-1F0B-492F-BAF2-EA6FE636F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171450</xdr:rowOff>
    </xdr:from>
    <xdr:to>
      <xdr:col>4</xdr:col>
      <xdr:colOff>514350</xdr:colOff>
      <xdr:row>20</xdr:row>
      <xdr:rowOff>161925</xdr:rowOff>
    </xdr:to>
    <xdr:graphicFrame macro="">
      <xdr:nvGraphicFramePr>
        <xdr:cNvPr id="3" name="グラフ 7">
          <a:extLst>
            <a:ext uri="{FF2B5EF4-FFF2-40B4-BE49-F238E27FC236}">
              <a16:creationId xmlns:a16="http://schemas.microsoft.com/office/drawing/2014/main" id="{E02FB215-72AF-48EE-A674-D838AAE529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0.125</cdr:x>
      <cdr:y>0.01462</cdr:y>
    </cdr:from>
    <cdr:to>
      <cdr:x>0.38333</cdr:x>
      <cdr:y>0.0848</cdr:y>
    </cdr:to>
    <cdr:sp macro="" textlink="">
      <cdr:nvSpPr>
        <cdr:cNvPr id="2" name="テキスト ボックス 1"/>
        <cdr:cNvSpPr txBox="1"/>
      </cdr:nvSpPr>
      <cdr:spPr>
        <a:xfrm xmlns:a="http://schemas.openxmlformats.org/drawingml/2006/main">
          <a:off x="428625" y="47625"/>
          <a:ext cx="8858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0.10526</cdr:x>
      <cdr:y>0.02346</cdr:y>
    </cdr:from>
    <cdr:to>
      <cdr:x>0.42398</cdr:x>
      <cdr:y>0.09091</cdr:y>
    </cdr:to>
    <cdr:sp macro="" textlink="">
      <cdr:nvSpPr>
        <cdr:cNvPr id="2" name="テキスト ボックス 1"/>
        <cdr:cNvSpPr txBox="1"/>
      </cdr:nvSpPr>
      <cdr:spPr>
        <a:xfrm xmlns:a="http://schemas.openxmlformats.org/drawingml/2006/main">
          <a:off x="342900" y="76200"/>
          <a:ext cx="10382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7</xdr:col>
      <xdr:colOff>22412</xdr:colOff>
      <xdr:row>9</xdr:row>
      <xdr:rowOff>100853</xdr:rowOff>
    </xdr:from>
    <xdr:to>
      <xdr:col>12</xdr:col>
      <xdr:colOff>571500</xdr:colOff>
      <xdr:row>13</xdr:row>
      <xdr:rowOff>168088</xdr:rowOff>
    </xdr:to>
    <xdr:sp macro="" textlink="">
      <xdr:nvSpPr>
        <xdr:cNvPr id="2" name="テキスト ボックス 1">
          <a:extLst>
            <a:ext uri="{FF2B5EF4-FFF2-40B4-BE49-F238E27FC236}">
              <a16:creationId xmlns:a16="http://schemas.microsoft.com/office/drawing/2014/main" id="{1D1BA29F-59ED-43CE-92CE-AEB16771D512}"/>
            </a:ext>
          </a:extLst>
        </xdr:cNvPr>
        <xdr:cNvSpPr txBox="1"/>
      </xdr:nvSpPr>
      <xdr:spPr>
        <a:xfrm>
          <a:off x="4213412" y="1729628"/>
          <a:ext cx="5340163" cy="7911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rgbClr val="FF0000"/>
              </a:solidFill>
            </a:rPr>
            <a:t>＜作業メモ＞</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2015</a:t>
          </a:r>
          <a:r>
            <a:rPr kumimoji="1" lang="ja-JP" altLang="en-US" sz="1100">
              <a:solidFill>
                <a:srgbClr val="FF0000"/>
              </a:solidFill>
            </a:rPr>
            <a:t>年度作成時は「</a:t>
          </a:r>
          <a:r>
            <a:rPr kumimoji="1" lang="en-US" altLang="ja-JP" sz="1100">
              <a:solidFill>
                <a:srgbClr val="FF0000"/>
              </a:solidFill>
            </a:rPr>
            <a:t>4th Quarter 2015</a:t>
          </a:r>
          <a:r>
            <a:rPr kumimoji="1" lang="ja-JP" altLang="en-US" sz="1100">
              <a:solidFill>
                <a:srgbClr val="FF0000"/>
              </a:solidFill>
            </a:rPr>
            <a:t>」が利用可能であったが、</a:t>
          </a:r>
          <a:r>
            <a:rPr kumimoji="1" lang="en-US" altLang="ja-JP" sz="1100">
              <a:solidFill>
                <a:srgbClr val="FF0000"/>
              </a:solidFill>
            </a:rPr>
            <a:t>2016</a:t>
          </a:r>
          <a:r>
            <a:rPr kumimoji="1" lang="ja-JP" altLang="en-US" sz="1100">
              <a:solidFill>
                <a:srgbClr val="FF0000"/>
              </a:solidFill>
            </a:rPr>
            <a:t>年度作成時（</a:t>
          </a:r>
          <a:r>
            <a:rPr kumimoji="1" lang="en-US" altLang="ja-JP" sz="1100">
              <a:solidFill>
                <a:srgbClr val="FF0000"/>
              </a:solidFill>
            </a:rPr>
            <a:t>2016</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月末時点）で利用可能なものは「</a:t>
          </a:r>
          <a:r>
            <a:rPr kumimoji="1" lang="en-US" altLang="ja-JP" sz="1100">
              <a:solidFill>
                <a:srgbClr val="FF0000"/>
              </a:solidFill>
            </a:rPr>
            <a:t>3rd Quarter 2016</a:t>
          </a:r>
          <a:r>
            <a:rPr kumimoji="1" lang="ja-JP" altLang="en-US" sz="1100">
              <a:solidFill>
                <a:srgbClr val="FF0000"/>
              </a:solidFill>
            </a:rPr>
            <a:t>」が最新であった。</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0.09242</cdr:x>
      <cdr:y>0.01462</cdr:y>
    </cdr:from>
    <cdr:to>
      <cdr:x>0.35075</cdr:x>
      <cdr:y>0.0848</cdr:y>
    </cdr:to>
    <cdr:sp macro="" textlink="">
      <cdr:nvSpPr>
        <cdr:cNvPr id="2" name="テキスト ボックス 1"/>
        <cdr:cNvSpPr txBox="1"/>
      </cdr:nvSpPr>
      <cdr:spPr>
        <a:xfrm xmlns:a="http://schemas.openxmlformats.org/drawingml/2006/main">
          <a:off x="351234" y="47625"/>
          <a:ext cx="981777" cy="2286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0.10526</cdr:x>
      <cdr:y>0.02346</cdr:y>
    </cdr:from>
    <cdr:to>
      <cdr:x>0.42398</cdr:x>
      <cdr:y>0.09091</cdr:y>
    </cdr:to>
    <cdr:sp macro="" textlink="">
      <cdr:nvSpPr>
        <cdr:cNvPr id="2" name="テキスト ボックス 1"/>
        <cdr:cNvSpPr txBox="1"/>
      </cdr:nvSpPr>
      <cdr:spPr>
        <a:xfrm xmlns:a="http://schemas.openxmlformats.org/drawingml/2006/main">
          <a:off x="342900" y="76200"/>
          <a:ext cx="10382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16</xdr:col>
      <xdr:colOff>228600</xdr:colOff>
      <xdr:row>29</xdr:row>
      <xdr:rowOff>0</xdr:rowOff>
    </xdr:from>
    <xdr:to>
      <xdr:col>24</xdr:col>
      <xdr:colOff>486577</xdr:colOff>
      <xdr:row>68</xdr:row>
      <xdr:rowOff>162933</xdr:rowOff>
    </xdr:to>
    <xdr:pic>
      <xdr:nvPicPr>
        <xdr:cNvPr id="3" name="図 2">
          <a:extLst>
            <a:ext uri="{FF2B5EF4-FFF2-40B4-BE49-F238E27FC236}">
              <a16:creationId xmlns:a16="http://schemas.microsoft.com/office/drawing/2014/main" id="{F15B5FB9-CA35-42EB-BE2D-050F7534AECC}"/>
            </a:ext>
          </a:extLst>
        </xdr:cNvPr>
        <xdr:cNvPicPr>
          <a:picLocks noChangeAspect="1"/>
        </xdr:cNvPicPr>
      </xdr:nvPicPr>
      <xdr:blipFill>
        <a:blip xmlns:r="http://schemas.openxmlformats.org/officeDocument/2006/relationships" r:embed="rId1"/>
        <a:stretch>
          <a:fillRect/>
        </a:stretch>
      </xdr:blipFill>
      <xdr:spPr>
        <a:xfrm>
          <a:off x="11696700" y="5314950"/>
          <a:ext cx="5744377" cy="7220958"/>
        </a:xfrm>
        <a:prstGeom prst="rect">
          <a:avLst/>
        </a:prstGeom>
      </xdr:spPr>
    </xdr:pic>
    <xdr:clientData/>
  </xdr:twoCellAnchor>
  <xdr:twoCellAnchor editAs="oneCell">
    <xdr:from>
      <xdr:col>24</xdr:col>
      <xdr:colOff>657225</xdr:colOff>
      <xdr:row>29</xdr:row>
      <xdr:rowOff>123825</xdr:rowOff>
    </xdr:from>
    <xdr:to>
      <xdr:col>33</xdr:col>
      <xdr:colOff>67454</xdr:colOff>
      <xdr:row>69</xdr:row>
      <xdr:rowOff>172467</xdr:rowOff>
    </xdr:to>
    <xdr:pic>
      <xdr:nvPicPr>
        <xdr:cNvPr id="4" name="図 3">
          <a:extLst>
            <a:ext uri="{FF2B5EF4-FFF2-40B4-BE49-F238E27FC236}">
              <a16:creationId xmlns:a16="http://schemas.microsoft.com/office/drawing/2014/main" id="{CF5445E4-D742-4427-8C3C-849D6A98D0D2}"/>
            </a:ext>
          </a:extLst>
        </xdr:cNvPr>
        <xdr:cNvPicPr>
          <a:picLocks noChangeAspect="1"/>
        </xdr:cNvPicPr>
      </xdr:nvPicPr>
      <xdr:blipFill>
        <a:blip xmlns:r="http://schemas.openxmlformats.org/officeDocument/2006/relationships" r:embed="rId2"/>
        <a:stretch>
          <a:fillRect/>
        </a:stretch>
      </xdr:blipFill>
      <xdr:spPr>
        <a:xfrm>
          <a:off x="17611725" y="5438775"/>
          <a:ext cx="5582429" cy="7287642"/>
        </a:xfrm>
        <a:prstGeom prst="rect">
          <a:avLst/>
        </a:prstGeom>
      </xdr:spPr>
    </xdr:pic>
    <xdr:clientData/>
  </xdr:twoCellAnchor>
  <xdr:twoCellAnchor editAs="oneCell">
    <xdr:from>
      <xdr:col>16</xdr:col>
      <xdr:colOff>0</xdr:colOff>
      <xdr:row>71</xdr:row>
      <xdr:rowOff>0</xdr:rowOff>
    </xdr:from>
    <xdr:to>
      <xdr:col>24</xdr:col>
      <xdr:colOff>57924</xdr:colOff>
      <xdr:row>112</xdr:row>
      <xdr:rowOff>115353</xdr:rowOff>
    </xdr:to>
    <xdr:pic>
      <xdr:nvPicPr>
        <xdr:cNvPr id="5" name="図 4">
          <a:extLst>
            <a:ext uri="{FF2B5EF4-FFF2-40B4-BE49-F238E27FC236}">
              <a16:creationId xmlns:a16="http://schemas.microsoft.com/office/drawing/2014/main" id="{2CAA27D0-24C3-4362-9218-E1D19A7E5A27}"/>
            </a:ext>
          </a:extLst>
        </xdr:cNvPr>
        <xdr:cNvPicPr>
          <a:picLocks noChangeAspect="1"/>
        </xdr:cNvPicPr>
      </xdr:nvPicPr>
      <xdr:blipFill>
        <a:blip xmlns:r="http://schemas.openxmlformats.org/officeDocument/2006/relationships" r:embed="rId3"/>
        <a:stretch>
          <a:fillRect/>
        </a:stretch>
      </xdr:blipFill>
      <xdr:spPr>
        <a:xfrm>
          <a:off x="11468100" y="12915900"/>
          <a:ext cx="5544324" cy="7544853"/>
        </a:xfrm>
        <a:prstGeom prst="rect">
          <a:avLst/>
        </a:prstGeom>
      </xdr:spPr>
    </xdr:pic>
    <xdr:clientData/>
  </xdr:twoCellAnchor>
  <xdr:twoCellAnchor editAs="oneCell">
    <xdr:from>
      <xdr:col>25</xdr:col>
      <xdr:colOff>0</xdr:colOff>
      <xdr:row>71</xdr:row>
      <xdr:rowOff>0</xdr:rowOff>
    </xdr:from>
    <xdr:to>
      <xdr:col>33</xdr:col>
      <xdr:colOff>162713</xdr:colOff>
      <xdr:row>113</xdr:row>
      <xdr:rowOff>48694</xdr:rowOff>
    </xdr:to>
    <xdr:pic>
      <xdr:nvPicPr>
        <xdr:cNvPr id="6" name="図 5">
          <a:extLst>
            <a:ext uri="{FF2B5EF4-FFF2-40B4-BE49-F238E27FC236}">
              <a16:creationId xmlns:a16="http://schemas.microsoft.com/office/drawing/2014/main" id="{763770EF-3F86-4841-B76A-39FDAA36ECE5}"/>
            </a:ext>
          </a:extLst>
        </xdr:cNvPr>
        <xdr:cNvPicPr>
          <a:picLocks noChangeAspect="1"/>
        </xdr:cNvPicPr>
      </xdr:nvPicPr>
      <xdr:blipFill>
        <a:blip xmlns:r="http://schemas.openxmlformats.org/officeDocument/2006/relationships" r:embed="rId4"/>
        <a:stretch>
          <a:fillRect/>
        </a:stretch>
      </xdr:blipFill>
      <xdr:spPr>
        <a:xfrm>
          <a:off x="17640300" y="12915900"/>
          <a:ext cx="5649113" cy="76591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238124</xdr:colOff>
      <xdr:row>2</xdr:row>
      <xdr:rowOff>0</xdr:rowOff>
    </xdr:from>
    <xdr:to>
      <xdr:col>10</xdr:col>
      <xdr:colOff>609599</xdr:colOff>
      <xdr:row>21</xdr:row>
      <xdr:rowOff>0</xdr:rowOff>
    </xdr:to>
    <xdr:graphicFrame macro="">
      <xdr:nvGraphicFramePr>
        <xdr:cNvPr id="154665" name="グラフ 3">
          <a:extLst>
            <a:ext uri="{FF2B5EF4-FFF2-40B4-BE49-F238E27FC236}">
              <a16:creationId xmlns:a16="http://schemas.microsoft.com/office/drawing/2014/main" id="{9E18C410-0F64-4514-BD2F-A84B8EC37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5</xdr:col>
      <xdr:colOff>428624</xdr:colOff>
      <xdr:row>20</xdr:row>
      <xdr:rowOff>161925</xdr:rowOff>
    </xdr:to>
    <xdr:graphicFrame macro="">
      <xdr:nvGraphicFramePr>
        <xdr:cNvPr id="154666" name="グラフ 7">
          <a:extLst>
            <a:ext uri="{FF2B5EF4-FFF2-40B4-BE49-F238E27FC236}">
              <a16:creationId xmlns:a16="http://schemas.microsoft.com/office/drawing/2014/main" id="{B24C15F5-D682-4525-BC10-AB1558BB5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0.09242</cdr:x>
      <cdr:y>0.01462</cdr:y>
    </cdr:from>
    <cdr:to>
      <cdr:x>0.35075</cdr:x>
      <cdr:y>0.0848</cdr:y>
    </cdr:to>
    <cdr:sp macro="" textlink="">
      <cdr:nvSpPr>
        <cdr:cNvPr id="2" name="テキスト ボックス 1"/>
        <cdr:cNvSpPr txBox="1"/>
      </cdr:nvSpPr>
      <cdr:spPr>
        <a:xfrm xmlns:a="http://schemas.openxmlformats.org/drawingml/2006/main">
          <a:off x="351234" y="47625"/>
          <a:ext cx="981777" cy="2286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0.10526</cdr:x>
      <cdr:y>0.02346</cdr:y>
    </cdr:from>
    <cdr:to>
      <cdr:x>0.42398</cdr:x>
      <cdr:y>0.09091</cdr:y>
    </cdr:to>
    <cdr:sp macro="" textlink="">
      <cdr:nvSpPr>
        <cdr:cNvPr id="2" name="テキスト ボックス 1"/>
        <cdr:cNvSpPr txBox="1"/>
      </cdr:nvSpPr>
      <cdr:spPr>
        <a:xfrm xmlns:a="http://schemas.openxmlformats.org/drawingml/2006/main">
          <a:off x="342900" y="76200"/>
          <a:ext cx="10382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米ドル</a:t>
          </a:r>
          <a:r>
            <a:rPr lang="en-US" altLang="ja-JP" sz="1000">
              <a:latin typeface="ＭＳ Ｐゴシック" pitchFamily="50" charset="-128"/>
              <a:ea typeface="ＭＳ Ｐゴシック" pitchFamily="50" charset="-128"/>
            </a:rPr>
            <a:t>/</a:t>
          </a:r>
          <a:r>
            <a:rPr lang="ja-JP" altLang="en-US" sz="1000">
              <a:latin typeface="ＭＳ Ｐゴシック" pitchFamily="50" charset="-128"/>
              <a:ea typeface="ＭＳ Ｐゴシック" pitchFamily="50" charset="-128"/>
            </a:rPr>
            <a:t>㎥</a:t>
          </a:r>
          <a:r>
            <a:rPr lang="en-US" altLang="ja-JP" sz="1000">
              <a:latin typeface="ＭＳ Ｐゴシック" pitchFamily="50" charset="-128"/>
              <a:ea typeface="ＭＳ Ｐゴシック" pitchFamily="50" charset="-128"/>
            </a:rPr>
            <a:t>)</a:t>
          </a:r>
          <a:endParaRPr lang="ja-JP" altLang="en-US" sz="1000">
            <a:latin typeface="ＭＳ Ｐゴシック" pitchFamily="50" charset="-128"/>
            <a:ea typeface="ＭＳ Ｐゴシック" pitchFamily="50"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50987</xdr:colOff>
      <xdr:row>2</xdr:row>
      <xdr:rowOff>172570</xdr:rowOff>
    </xdr:from>
    <xdr:to>
      <xdr:col>13</xdr:col>
      <xdr:colOff>600075</xdr:colOff>
      <xdr:row>9</xdr:row>
      <xdr:rowOff>123824</xdr:rowOff>
    </xdr:to>
    <xdr:sp macro="" textlink="">
      <xdr:nvSpPr>
        <xdr:cNvPr id="2" name="テキスト ボックス 1">
          <a:extLst>
            <a:ext uri="{FF2B5EF4-FFF2-40B4-BE49-F238E27FC236}">
              <a16:creationId xmlns:a16="http://schemas.microsoft.com/office/drawing/2014/main" id="{DC3451E1-C01B-49B4-80AD-89B1B3EA74D4}"/>
            </a:ext>
          </a:extLst>
        </xdr:cNvPr>
        <xdr:cNvSpPr txBox="1"/>
      </xdr:nvSpPr>
      <xdr:spPr>
        <a:xfrm>
          <a:off x="4670612" y="534520"/>
          <a:ext cx="5340163" cy="12180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solidFill>
                <a:srgbClr val="FF0000"/>
              </a:solidFill>
            </a:rPr>
            <a:t>＜作業メモ＞</a:t>
          </a:r>
          <a:endParaRPr kumimoji="1" lang="en-US" altLang="ja-JP" sz="1100">
            <a:solidFill>
              <a:srgbClr val="FF0000"/>
            </a:solidFill>
          </a:endParaRPr>
        </a:p>
        <a:p>
          <a:pPr algn="l"/>
          <a:r>
            <a:rPr kumimoji="1" lang="en-US" altLang="ja-JP" sz="1100">
              <a:solidFill>
                <a:srgbClr val="FF0000"/>
              </a:solidFill>
            </a:rPr>
            <a:t>2018</a:t>
          </a:r>
          <a:r>
            <a:rPr kumimoji="1" lang="ja-JP" altLang="en-US" sz="1100">
              <a:solidFill>
                <a:srgbClr val="FF0000"/>
              </a:solidFill>
            </a:rPr>
            <a:t>年度作成時（</a:t>
          </a:r>
          <a:r>
            <a:rPr kumimoji="1" lang="en-US" altLang="ja-JP" sz="1100">
              <a:solidFill>
                <a:srgbClr val="FF0000"/>
              </a:solidFill>
            </a:rPr>
            <a:t>2018</a:t>
          </a:r>
          <a:r>
            <a:rPr kumimoji="1" lang="ja-JP" altLang="en-US" sz="1100">
              <a:solidFill>
                <a:srgbClr val="FF0000"/>
              </a:solidFill>
            </a:rPr>
            <a:t>年</a:t>
          </a:r>
          <a:r>
            <a:rPr kumimoji="1" lang="en-US" altLang="ja-JP" sz="1100">
              <a:solidFill>
                <a:srgbClr val="FF0000"/>
              </a:solidFill>
            </a:rPr>
            <a:t>12</a:t>
          </a:r>
          <a:r>
            <a:rPr kumimoji="1" lang="ja-JP" altLang="en-US" sz="1100">
              <a:solidFill>
                <a:srgbClr val="FF0000"/>
              </a:solidFill>
            </a:rPr>
            <a:t>月</a:t>
          </a:r>
          <a:r>
            <a:rPr kumimoji="1" lang="en-US" altLang="ja-JP" sz="1100">
              <a:solidFill>
                <a:srgbClr val="FF0000"/>
              </a:solidFill>
            </a:rPr>
            <a:t>26</a:t>
          </a:r>
          <a:r>
            <a:rPr kumimoji="1" lang="ja-JP" altLang="en-US" sz="1100">
              <a:solidFill>
                <a:srgbClr val="FF0000"/>
              </a:solidFill>
            </a:rPr>
            <a:t>日時点）で利用可能なものは「</a:t>
          </a:r>
          <a:r>
            <a:rPr kumimoji="1" lang="en-US" altLang="ja-JP" sz="1100">
              <a:solidFill>
                <a:srgbClr val="FF0000"/>
              </a:solidFill>
            </a:rPr>
            <a:t>3rd Quarter 2018</a:t>
          </a:r>
          <a:r>
            <a:rPr kumimoji="1" lang="ja-JP" altLang="en-US" sz="1100">
              <a:solidFill>
                <a:srgbClr val="FF0000"/>
              </a:solidFill>
            </a:rPr>
            <a:t>」が最新であったが、</a:t>
          </a:r>
          <a:r>
            <a:rPr kumimoji="1" lang="en-US" altLang="ja-JP" sz="1100">
              <a:solidFill>
                <a:srgbClr val="FF0000"/>
              </a:solidFill>
            </a:rPr>
            <a:t>2019</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12</a:t>
          </a:r>
          <a:r>
            <a:rPr kumimoji="1" lang="ja-JP" altLang="en-US" sz="1100">
              <a:solidFill>
                <a:srgbClr val="FF0000"/>
              </a:solidFill>
            </a:rPr>
            <a:t>日時点の修正では「</a:t>
          </a:r>
          <a:r>
            <a:rPr kumimoji="1" lang="en-US" altLang="ja-JP" sz="1100">
              <a:solidFill>
                <a:srgbClr val="FF0000"/>
              </a:solidFill>
            </a:rPr>
            <a:t>4th Quarter 2018</a:t>
          </a:r>
          <a:r>
            <a:rPr kumimoji="1" lang="ja-JP" altLang="en-US" sz="1100">
              <a:solidFill>
                <a:srgbClr val="FF0000"/>
              </a:solidFill>
            </a:rPr>
            <a:t>」を利用</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Energy prices &amp; taxes for OECD countries 2019 </a:t>
          </a:r>
          <a:r>
            <a:rPr kumimoji="1" lang="ja-JP" altLang="en-US" sz="1100">
              <a:solidFill>
                <a:srgbClr val="FF0000"/>
              </a:solidFill>
            </a:rPr>
            <a:t>入手</a:t>
          </a:r>
          <a:r>
            <a:rPr kumimoji="1" lang="en-US" altLang="ja-JP" sz="1100">
              <a:solidFill>
                <a:srgbClr val="FF0000"/>
              </a:solidFill>
            </a:rPr>
            <a:t>20191204</a:t>
          </a:r>
        </a:p>
        <a:p>
          <a:pPr algn="l"/>
          <a:r>
            <a:rPr kumimoji="1" lang="ja-JP" altLang="en-US" sz="1100">
              <a:solidFill>
                <a:srgbClr val="FF0000"/>
              </a:solidFill>
            </a:rPr>
            <a:t>年間発行へ変更となった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238124</xdr:colOff>
      <xdr:row>2</xdr:row>
      <xdr:rowOff>0</xdr:rowOff>
    </xdr:from>
    <xdr:to>
      <xdr:col>10</xdr:col>
      <xdr:colOff>609599</xdr:colOff>
      <xdr:row>21</xdr:row>
      <xdr:rowOff>0</xdr:rowOff>
    </xdr:to>
    <xdr:graphicFrame macro="">
      <xdr:nvGraphicFramePr>
        <xdr:cNvPr id="2" name="グラフ 3">
          <a:extLst>
            <a:ext uri="{FF2B5EF4-FFF2-40B4-BE49-F238E27FC236}">
              <a16:creationId xmlns:a16="http://schemas.microsoft.com/office/drawing/2014/main" id="{FF62C042-631E-4061-8CD8-B3FB5DE1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5</xdr:col>
      <xdr:colOff>428624</xdr:colOff>
      <xdr:row>20</xdr:row>
      <xdr:rowOff>161925</xdr:rowOff>
    </xdr:to>
    <xdr:graphicFrame macro="">
      <xdr:nvGraphicFramePr>
        <xdr:cNvPr id="3" name="グラフ 7">
          <a:extLst>
            <a:ext uri="{FF2B5EF4-FFF2-40B4-BE49-F238E27FC236}">
              <a16:creationId xmlns:a16="http://schemas.microsoft.com/office/drawing/2014/main" id="{CE7EB405-862F-440B-AA86-C50C193CB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isuke.masago\Desktop\224-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isuke.masago\Desktop\224-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isuke.masago\Desktop\224-5-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データ"/>
    </sheetNames>
    <sheetDataSet>
      <sheetData sheetId="0"/>
      <sheetData sheetId="1">
        <row r="4">
          <cell r="C4" t="str">
            <v>日本</v>
          </cell>
          <cell r="D4" t="str">
            <v>米国</v>
          </cell>
          <cell r="E4" t="str">
            <v>英国</v>
          </cell>
          <cell r="F4" t="str">
            <v>ドイツ</v>
          </cell>
          <cell r="G4" t="str">
            <v>フランス</v>
          </cell>
        </row>
        <row r="5">
          <cell r="B5" t="str">
            <v>税額</v>
          </cell>
          <cell r="C5">
            <v>3.373011418849637E-2</v>
          </cell>
          <cell r="D5">
            <v>0</v>
          </cell>
          <cell r="E5">
            <v>9.3765920281156708E-3</v>
          </cell>
          <cell r="F5">
            <v>5.2689842654022025E-2</v>
          </cell>
          <cell r="G5">
            <v>5.6115368461912486E-2</v>
          </cell>
        </row>
        <row r="6">
          <cell r="B6" t="str">
            <v>本体価格</v>
          </cell>
          <cell r="C6">
            <v>0.42208223971010322</v>
          </cell>
          <cell r="D6">
            <v>0.15930828703055175</v>
          </cell>
          <cell r="E6">
            <v>0.283641908850499</v>
          </cell>
          <cell r="F6">
            <v>0.2705607257755609</v>
          </cell>
          <cell r="G6">
            <v>0.38573792651377636</v>
          </cell>
        </row>
        <row r="7">
          <cell r="B7" t="str">
            <v>合計</v>
          </cell>
          <cell r="C7">
            <v>0.45581235389859959</v>
          </cell>
          <cell r="D7">
            <v>0.15930828703055175</v>
          </cell>
          <cell r="E7">
            <v>0.2930185008786147</v>
          </cell>
          <cell r="F7">
            <v>0.32325056842958294</v>
          </cell>
          <cell r="G7">
            <v>0.44185329497568887</v>
          </cell>
        </row>
        <row r="9">
          <cell r="C9" t="str">
            <v>日本</v>
          </cell>
          <cell r="D9" t="str">
            <v>米国</v>
          </cell>
          <cell r="E9" t="str">
            <v>英国</v>
          </cell>
          <cell r="F9" t="str">
            <v>ドイツ</v>
          </cell>
          <cell r="G9" t="str">
            <v>フランス</v>
          </cell>
        </row>
        <row r="10">
          <cell r="B10" t="str">
            <v>税額</v>
          </cell>
          <cell r="C10">
            <v>9.2413629179706858E-2</v>
          </cell>
          <cell r="D10">
            <v>0</v>
          </cell>
          <cell r="E10">
            <v>3.0864615425880749E-2</v>
          </cell>
          <cell r="F10">
            <v>0.2113500587051608</v>
          </cell>
          <cell r="G10">
            <v>0.22363009198999831</v>
          </cell>
        </row>
        <row r="11">
          <cell r="B11" t="str">
            <v>本体価格</v>
          </cell>
          <cell r="C11">
            <v>1.1564191975730886</v>
          </cell>
          <cell r="D11">
            <v>0.41978315049656334</v>
          </cell>
          <cell r="E11">
            <v>0.61214820594663488</v>
          </cell>
          <cell r="F11">
            <v>0.65840326929961623</v>
          </cell>
          <cell r="G11">
            <v>0.68914579368346418</v>
          </cell>
        </row>
        <row r="12">
          <cell r="B12" t="str">
            <v>合計</v>
          </cell>
          <cell r="C12">
            <v>1.2488328267527955</v>
          </cell>
          <cell r="D12">
            <v>0.41978315049656334</v>
          </cell>
          <cell r="E12">
            <v>0.64301282137251559</v>
          </cell>
          <cell r="F12">
            <v>0.869753328004777</v>
          </cell>
          <cell r="G12">
            <v>0.91277588567346246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データ"/>
    </sheetNames>
    <sheetDataSet>
      <sheetData sheetId="0"/>
      <sheetData sheetId="1">
        <row r="4">
          <cell r="C4" t="str">
            <v>日本</v>
          </cell>
          <cell r="D4" t="str">
            <v>米国</v>
          </cell>
          <cell r="E4" t="str">
            <v>英国</v>
          </cell>
          <cell r="F4" t="str">
            <v>フランス</v>
          </cell>
        </row>
        <row r="5">
          <cell r="B5" t="str">
            <v>税額</v>
          </cell>
          <cell r="C5">
            <v>3.2697559672521984E-2</v>
          </cell>
          <cell r="D5">
            <v>0</v>
          </cell>
          <cell r="E5">
            <v>9.8440263033267947E-3</v>
          </cell>
          <cell r="F5">
            <v>4.6685288929668181E-2</v>
          </cell>
        </row>
        <row r="6">
          <cell r="B6" t="str">
            <v>本体価格</v>
          </cell>
          <cell r="C6">
            <v>0.4091613548210184</v>
          </cell>
          <cell r="D6">
            <v>0.13488876858061311</v>
          </cell>
          <cell r="E6">
            <v>0.2796861590886377</v>
          </cell>
          <cell r="F6">
            <v>0.37772642861276984</v>
          </cell>
        </row>
        <row r="7">
          <cell r="B7" t="str">
            <v>合計</v>
          </cell>
          <cell r="C7">
            <v>0.44185891449354037</v>
          </cell>
          <cell r="D7">
            <v>0.13488876858061311</v>
          </cell>
          <cell r="E7">
            <v>0.28953018539196451</v>
          </cell>
          <cell r="F7">
            <v>0.42441171754243801</v>
          </cell>
        </row>
        <row r="9">
          <cell r="C9" t="str">
            <v>日本</v>
          </cell>
          <cell r="D9" t="str">
            <v>米国</v>
          </cell>
          <cell r="E9" t="str">
            <v>英国</v>
          </cell>
          <cell r="F9" t="str">
            <v>フランス</v>
          </cell>
        </row>
        <row r="10">
          <cell r="B10" t="str">
            <v>税額</v>
          </cell>
          <cell r="C10">
            <v>9.3188045066687666E-2</v>
          </cell>
          <cell r="D10">
            <v>0</v>
          </cell>
          <cell r="E10">
            <v>3.2929698193977654E-2</v>
          </cell>
          <cell r="F10">
            <v>0.20197346667704516</v>
          </cell>
        </row>
        <row r="11">
          <cell r="B11" t="str">
            <v>本体価格</v>
          </cell>
          <cell r="C11">
            <v>1.1661098612399023</v>
          </cell>
          <cell r="D11">
            <v>0.38606095835141008</v>
          </cell>
          <cell r="E11">
            <v>0.65310568084722342</v>
          </cell>
          <cell r="F11">
            <v>0.69568638522093329</v>
          </cell>
        </row>
        <row r="12">
          <cell r="B12" t="str">
            <v>合計</v>
          </cell>
          <cell r="C12">
            <v>1.2592979063065901</v>
          </cell>
          <cell r="D12">
            <v>0.38606095835141008</v>
          </cell>
          <cell r="E12">
            <v>0.68603537904120104</v>
          </cell>
          <cell r="F12">
            <v>0.89765985189797848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データ"/>
    </sheetNames>
    <sheetDataSet>
      <sheetData sheetId="0"/>
      <sheetData sheetId="1">
        <row r="4">
          <cell r="C4" t="str">
            <v>日本</v>
          </cell>
          <cell r="D4" t="str">
            <v>米国</v>
          </cell>
          <cell r="E4" t="str">
            <v>英国</v>
          </cell>
          <cell r="F4" t="str">
            <v>フランス</v>
          </cell>
        </row>
        <row r="5">
          <cell r="B5" t="str">
            <v>税額</v>
          </cell>
          <cell r="C5">
            <v>7.3999999999999996E-2</v>
          </cell>
          <cell r="D5">
            <v>0</v>
          </cell>
          <cell r="E5">
            <v>1.1228887551526914E-2</v>
          </cell>
          <cell r="F5">
            <v>3.4848271711635251E-2</v>
          </cell>
        </row>
        <row r="6">
          <cell r="B6" t="str">
            <v>本体価格</v>
          </cell>
          <cell r="C6">
            <v>0.48064921635110197</v>
          </cell>
          <cell r="D6">
            <v>0.14767994491153333</v>
          </cell>
          <cell r="E6">
            <v>0.37597413146664255</v>
          </cell>
          <cell r="F6">
            <v>0.43607431898613846</v>
          </cell>
        </row>
        <row r="7">
          <cell r="B7" t="str">
            <v>合計</v>
          </cell>
          <cell r="C7">
            <v>0.55464921635110198</v>
          </cell>
          <cell r="D7">
            <v>0.14767994491153333</v>
          </cell>
          <cell r="E7">
            <v>0.38720301901816945</v>
          </cell>
          <cell r="F7">
            <v>0.4709225906977737</v>
          </cell>
        </row>
        <row r="9">
          <cell r="C9" t="str">
            <v>日本</v>
          </cell>
          <cell r="D9" t="str">
            <v>米国</v>
          </cell>
          <cell r="E9" t="str">
            <v>英国</v>
          </cell>
          <cell r="F9" t="str">
            <v>フランス</v>
          </cell>
        </row>
        <row r="10">
          <cell r="B10" t="str">
            <v>税額</v>
          </cell>
          <cell r="C10">
            <v>7.3999999999999996E-2</v>
          </cell>
          <cell r="D10">
            <v>0</v>
          </cell>
          <cell r="E10">
            <v>4.1301655361938076E-2</v>
          </cell>
          <cell r="F10">
            <v>0.17435298465374904</v>
          </cell>
        </row>
        <row r="11">
          <cell r="B11" t="str">
            <v>本体価格</v>
          </cell>
          <cell r="C11">
            <v>1.243437237161003</v>
          </cell>
          <cell r="D11">
            <v>0.39768930047042839</v>
          </cell>
          <cell r="E11">
            <v>0.81914949801177184</v>
          </cell>
          <cell r="F11">
            <v>0.69307479969326113</v>
          </cell>
        </row>
        <row r="12">
          <cell r="B12" t="str">
            <v>合計</v>
          </cell>
          <cell r="C12">
            <v>1.317437237161003</v>
          </cell>
          <cell r="D12">
            <v>0.39768930047042839</v>
          </cell>
          <cell r="E12">
            <v>0.86045115337370992</v>
          </cell>
          <cell r="F12">
            <v>0.86742778434701018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35" dT="2019-04-12T02:19:34.67" personId="{00000000-0000-0000-0000-000000000000}" id="{7B8B1620-5833-4C7D-8A97-D670D9336B88}">
    <text>3rd Quarter 2018に7.4%と記載されていたが、4th Quarter 2018には前年比のも含めて数字が消されている
20191204:for OECD 2019でも - となっている。三枝</text>
  </threadedComment>
  <threadedComment ref="K35" dT="2020-12-18T02:37:48.29" personId="{00000000-0000-0000-0000-000000000000}" id="{30B03835-9BC8-43AA-9D14-3A4CBA3C9A23}" parentId="{7B8B1620-5833-4C7D-8A97-D670D9336B88}">
    <text>消費税10％に更新しました。芳佳</text>
  </threadedComment>
  <threadedComment ref="K56" dT="2019-04-12T02:20:24.10" personId="{00000000-0000-0000-0000-000000000000}" id="{58DD56AE-46BB-49CE-AA7F-195971DA6A73}">
    <text>修正前（3rd Quarter 2018, p. 347）: 42.4</text>
  </threadedComment>
  <threadedComment ref="K56" dT="2020-12-18T02:42:50.57" personId="{00000000-0000-0000-0000-000000000000}" id="{24577179-7F7B-4130-94E3-F6E7C35D7276}" parentId="{58DD56AE-46BB-49CE-AA7F-195971DA6A73}">
    <text>修正前（Energy prices 2019, p. 353）: 46.0。芳佳</text>
  </threadedComment>
</ThreadedComments>
</file>

<file path=xl/threadedComments/threadedComment2.xml><?xml version="1.0" encoding="utf-8"?>
<ThreadedComments xmlns="http://schemas.microsoft.com/office/spreadsheetml/2018/threadedcomments" xmlns:x="http://schemas.openxmlformats.org/spreadsheetml/2006/main">
  <threadedComment ref="K35" dT="2019-04-12T02:19:34.67" personId="{00000000-0000-0000-0000-000000000000}" id="{6C886903-310E-47D9-A221-13E8363B45AE}">
    <text>3rd Quarter 2018に7.4%と記載されていたが、4th Quarter 2018には前年比のも含めて数字が消されている
20191204:for OECD 2019でも - となっている。三枝</text>
  </threadedComment>
  <threadedComment ref="K56" dT="2019-04-12T02:20:24.10" personId="{00000000-0000-0000-0000-000000000000}" id="{7B9548F8-258A-4AE8-A076-2FBA0BD69F80}">
    <text>修正前（3rd Quarter 2018, p. 347）: 42.4</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1F72D-AF68-40CE-8095-C53969491B02}">
  <sheetPr>
    <tabColor rgb="FFFFFF00"/>
  </sheetPr>
  <dimension ref="A1:A23"/>
  <sheetViews>
    <sheetView showGridLines="0" zoomScaleNormal="100" workbookViewId="0">
      <selection activeCell="L27" sqref="L27"/>
    </sheetView>
  </sheetViews>
  <sheetFormatPr defaultRowHeight="13.5"/>
  <sheetData>
    <row r="1" spans="1:1">
      <c r="A1" s="62" t="s">
        <v>60</v>
      </c>
    </row>
    <row r="22" spans="1:1">
      <c r="A22" t="s">
        <v>32</v>
      </c>
    </row>
    <row r="23" spans="1:1">
      <c r="A23" t="s">
        <v>59</v>
      </c>
    </row>
  </sheetData>
  <phoneticPr fontId="2"/>
  <pageMargins left="0.7" right="0.7" top="0.75" bottom="0.75" header="0.3" footer="0.3"/>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D161B-DC80-42F4-B1B8-16773D4AF8A0}">
  <dimension ref="A1:AA112"/>
  <sheetViews>
    <sheetView showGridLines="0" topLeftCell="A12" zoomScale="85" zoomScaleNormal="85" workbookViewId="0">
      <selection activeCell="N47" sqref="N47"/>
    </sheetView>
  </sheetViews>
  <sheetFormatPr defaultRowHeight="14.25"/>
  <cols>
    <col min="1" max="1" width="15.625" customWidth="1"/>
    <col min="2" max="2" width="11.25" customWidth="1"/>
    <col min="3" max="8" width="5.625" style="6" customWidth="1"/>
    <col min="9" max="9" width="19.375" customWidth="1"/>
    <col min="10" max="10" width="12.625" customWidth="1"/>
    <col min="11" max="12" width="12.625" style="15" customWidth="1"/>
    <col min="13" max="15" width="9" style="15"/>
    <col min="257" max="257" width="15.625" customWidth="1"/>
    <col min="258" max="258" width="11.25" customWidth="1"/>
    <col min="259" max="264" width="5.625" customWidth="1"/>
    <col min="265" max="265" width="19.375" customWidth="1"/>
    <col min="266" max="268" width="12.625" customWidth="1"/>
    <col min="513" max="513" width="15.625" customWidth="1"/>
    <col min="514" max="514" width="11.25" customWidth="1"/>
    <col min="515" max="520" width="5.625" customWidth="1"/>
    <col min="521" max="521" width="19.375" customWidth="1"/>
    <col min="522" max="524" width="12.625" customWidth="1"/>
    <col min="769" max="769" width="15.625" customWidth="1"/>
    <col min="770" max="770" width="11.25" customWidth="1"/>
    <col min="771" max="776" width="5.625" customWidth="1"/>
    <col min="777" max="777" width="19.375" customWidth="1"/>
    <col min="778" max="780" width="12.625" customWidth="1"/>
    <col min="1025" max="1025" width="15.625" customWidth="1"/>
    <col min="1026" max="1026" width="11.25" customWidth="1"/>
    <col min="1027" max="1032" width="5.625" customWidth="1"/>
    <col min="1033" max="1033" width="19.375" customWidth="1"/>
    <col min="1034" max="1036" width="12.625" customWidth="1"/>
    <col min="1281" max="1281" width="15.625" customWidth="1"/>
    <col min="1282" max="1282" width="11.25" customWidth="1"/>
    <col min="1283" max="1288" width="5.625" customWidth="1"/>
    <col min="1289" max="1289" width="19.375" customWidth="1"/>
    <col min="1290" max="1292" width="12.625" customWidth="1"/>
    <col min="1537" max="1537" width="15.625" customWidth="1"/>
    <col min="1538" max="1538" width="11.25" customWidth="1"/>
    <col min="1539" max="1544" width="5.625" customWidth="1"/>
    <col min="1545" max="1545" width="19.375" customWidth="1"/>
    <col min="1546" max="1548" width="12.625" customWidth="1"/>
    <col min="1793" max="1793" width="15.625" customWidth="1"/>
    <col min="1794" max="1794" width="11.25" customWidth="1"/>
    <col min="1795" max="1800" width="5.625" customWidth="1"/>
    <col min="1801" max="1801" width="19.375" customWidth="1"/>
    <col min="1802" max="1804" width="12.625" customWidth="1"/>
    <col min="2049" max="2049" width="15.625" customWidth="1"/>
    <col min="2050" max="2050" width="11.25" customWidth="1"/>
    <col min="2051" max="2056" width="5.625" customWidth="1"/>
    <col min="2057" max="2057" width="19.375" customWidth="1"/>
    <col min="2058" max="2060" width="12.625" customWidth="1"/>
    <col min="2305" max="2305" width="15.625" customWidth="1"/>
    <col min="2306" max="2306" width="11.25" customWidth="1"/>
    <col min="2307" max="2312" width="5.625" customWidth="1"/>
    <col min="2313" max="2313" width="19.375" customWidth="1"/>
    <col min="2314" max="2316" width="12.625" customWidth="1"/>
    <col min="2561" max="2561" width="15.625" customWidth="1"/>
    <col min="2562" max="2562" width="11.25" customWidth="1"/>
    <col min="2563" max="2568" width="5.625" customWidth="1"/>
    <col min="2569" max="2569" width="19.375" customWidth="1"/>
    <col min="2570" max="2572" width="12.625" customWidth="1"/>
    <col min="2817" max="2817" width="15.625" customWidth="1"/>
    <col min="2818" max="2818" width="11.25" customWidth="1"/>
    <col min="2819" max="2824" width="5.625" customWidth="1"/>
    <col min="2825" max="2825" width="19.375" customWidth="1"/>
    <col min="2826" max="2828" width="12.625" customWidth="1"/>
    <col min="3073" max="3073" width="15.625" customWidth="1"/>
    <col min="3074" max="3074" width="11.25" customWidth="1"/>
    <col min="3075" max="3080" width="5.625" customWidth="1"/>
    <col min="3081" max="3081" width="19.375" customWidth="1"/>
    <col min="3082" max="3084" width="12.625" customWidth="1"/>
    <col min="3329" max="3329" width="15.625" customWidth="1"/>
    <col min="3330" max="3330" width="11.25" customWidth="1"/>
    <col min="3331" max="3336" width="5.625" customWidth="1"/>
    <col min="3337" max="3337" width="19.375" customWidth="1"/>
    <col min="3338" max="3340" width="12.625" customWidth="1"/>
    <col min="3585" max="3585" width="15.625" customWidth="1"/>
    <col min="3586" max="3586" width="11.25" customWidth="1"/>
    <col min="3587" max="3592" width="5.625" customWidth="1"/>
    <col min="3593" max="3593" width="19.375" customWidth="1"/>
    <col min="3594" max="3596" width="12.625" customWidth="1"/>
    <col min="3841" max="3841" width="15.625" customWidth="1"/>
    <col min="3842" max="3842" width="11.25" customWidth="1"/>
    <col min="3843" max="3848" width="5.625" customWidth="1"/>
    <col min="3849" max="3849" width="19.375" customWidth="1"/>
    <col min="3850" max="3852" width="12.625" customWidth="1"/>
    <col min="4097" max="4097" width="15.625" customWidth="1"/>
    <col min="4098" max="4098" width="11.25" customWidth="1"/>
    <col min="4099" max="4104" width="5.625" customWidth="1"/>
    <col min="4105" max="4105" width="19.375" customWidth="1"/>
    <col min="4106" max="4108" width="12.625" customWidth="1"/>
    <col min="4353" max="4353" width="15.625" customWidth="1"/>
    <col min="4354" max="4354" width="11.25" customWidth="1"/>
    <col min="4355" max="4360" width="5.625" customWidth="1"/>
    <col min="4361" max="4361" width="19.375" customWidth="1"/>
    <col min="4362" max="4364" width="12.625" customWidth="1"/>
    <col min="4609" max="4609" width="15.625" customWidth="1"/>
    <col min="4610" max="4610" width="11.25" customWidth="1"/>
    <col min="4611" max="4616" width="5.625" customWidth="1"/>
    <col min="4617" max="4617" width="19.375" customWidth="1"/>
    <col min="4618" max="4620" width="12.625" customWidth="1"/>
    <col min="4865" max="4865" width="15.625" customWidth="1"/>
    <col min="4866" max="4866" width="11.25" customWidth="1"/>
    <col min="4867" max="4872" width="5.625" customWidth="1"/>
    <col min="4873" max="4873" width="19.375" customWidth="1"/>
    <col min="4874" max="4876" width="12.625" customWidth="1"/>
    <col min="5121" max="5121" width="15.625" customWidth="1"/>
    <col min="5122" max="5122" width="11.25" customWidth="1"/>
    <col min="5123" max="5128" width="5.625" customWidth="1"/>
    <col min="5129" max="5129" width="19.375" customWidth="1"/>
    <col min="5130" max="5132" width="12.625" customWidth="1"/>
    <col min="5377" max="5377" width="15.625" customWidth="1"/>
    <col min="5378" max="5378" width="11.25" customWidth="1"/>
    <col min="5379" max="5384" width="5.625" customWidth="1"/>
    <col min="5385" max="5385" width="19.375" customWidth="1"/>
    <col min="5386" max="5388" width="12.625" customWidth="1"/>
    <col min="5633" max="5633" width="15.625" customWidth="1"/>
    <col min="5634" max="5634" width="11.25" customWidth="1"/>
    <col min="5635" max="5640" width="5.625" customWidth="1"/>
    <col min="5641" max="5641" width="19.375" customWidth="1"/>
    <col min="5642" max="5644" width="12.625" customWidth="1"/>
    <col min="5889" max="5889" width="15.625" customWidth="1"/>
    <col min="5890" max="5890" width="11.25" customWidth="1"/>
    <col min="5891" max="5896" width="5.625" customWidth="1"/>
    <col min="5897" max="5897" width="19.375" customWidth="1"/>
    <col min="5898" max="5900" width="12.625" customWidth="1"/>
    <col min="6145" max="6145" width="15.625" customWidth="1"/>
    <col min="6146" max="6146" width="11.25" customWidth="1"/>
    <col min="6147" max="6152" width="5.625" customWidth="1"/>
    <col min="6153" max="6153" width="19.375" customWidth="1"/>
    <col min="6154" max="6156" width="12.625" customWidth="1"/>
    <col min="6401" max="6401" width="15.625" customWidth="1"/>
    <col min="6402" max="6402" width="11.25" customWidth="1"/>
    <col min="6403" max="6408" width="5.625" customWidth="1"/>
    <col min="6409" max="6409" width="19.375" customWidth="1"/>
    <col min="6410" max="6412" width="12.625" customWidth="1"/>
    <col min="6657" max="6657" width="15.625" customWidth="1"/>
    <col min="6658" max="6658" width="11.25" customWidth="1"/>
    <col min="6659" max="6664" width="5.625" customWidth="1"/>
    <col min="6665" max="6665" width="19.375" customWidth="1"/>
    <col min="6666" max="6668" width="12.625" customWidth="1"/>
    <col min="6913" max="6913" width="15.625" customWidth="1"/>
    <col min="6914" max="6914" width="11.25" customWidth="1"/>
    <col min="6915" max="6920" width="5.625" customWidth="1"/>
    <col min="6921" max="6921" width="19.375" customWidth="1"/>
    <col min="6922" max="6924" width="12.625" customWidth="1"/>
    <col min="7169" max="7169" width="15.625" customWidth="1"/>
    <col min="7170" max="7170" width="11.25" customWidth="1"/>
    <col min="7171" max="7176" width="5.625" customWidth="1"/>
    <col min="7177" max="7177" width="19.375" customWidth="1"/>
    <col min="7178" max="7180" width="12.625" customWidth="1"/>
    <col min="7425" max="7425" width="15.625" customWidth="1"/>
    <col min="7426" max="7426" width="11.25" customWidth="1"/>
    <col min="7427" max="7432" width="5.625" customWidth="1"/>
    <col min="7433" max="7433" width="19.375" customWidth="1"/>
    <col min="7434" max="7436" width="12.625" customWidth="1"/>
    <col min="7681" max="7681" width="15.625" customWidth="1"/>
    <col min="7682" max="7682" width="11.25" customWidth="1"/>
    <col min="7683" max="7688" width="5.625" customWidth="1"/>
    <col min="7689" max="7689" width="19.375" customWidth="1"/>
    <col min="7690" max="7692" width="12.625" customWidth="1"/>
    <col min="7937" max="7937" width="15.625" customWidth="1"/>
    <col min="7938" max="7938" width="11.25" customWidth="1"/>
    <col min="7939" max="7944" width="5.625" customWidth="1"/>
    <col min="7945" max="7945" width="19.375" customWidth="1"/>
    <col min="7946" max="7948" width="12.625" customWidth="1"/>
    <col min="8193" max="8193" width="15.625" customWidth="1"/>
    <col min="8194" max="8194" width="11.25" customWidth="1"/>
    <col min="8195" max="8200" width="5.625" customWidth="1"/>
    <col min="8201" max="8201" width="19.375" customWidth="1"/>
    <col min="8202" max="8204" width="12.625" customWidth="1"/>
    <col min="8449" max="8449" width="15.625" customWidth="1"/>
    <col min="8450" max="8450" width="11.25" customWidth="1"/>
    <col min="8451" max="8456" width="5.625" customWidth="1"/>
    <col min="8457" max="8457" width="19.375" customWidth="1"/>
    <col min="8458" max="8460" width="12.625" customWidth="1"/>
    <col min="8705" max="8705" width="15.625" customWidth="1"/>
    <col min="8706" max="8706" width="11.25" customWidth="1"/>
    <col min="8707" max="8712" width="5.625" customWidth="1"/>
    <col min="8713" max="8713" width="19.375" customWidth="1"/>
    <col min="8714" max="8716" width="12.625" customWidth="1"/>
    <col min="8961" max="8961" width="15.625" customWidth="1"/>
    <col min="8962" max="8962" width="11.25" customWidth="1"/>
    <col min="8963" max="8968" width="5.625" customWidth="1"/>
    <col min="8969" max="8969" width="19.375" customWidth="1"/>
    <col min="8970" max="8972" width="12.625" customWidth="1"/>
    <col min="9217" max="9217" width="15.625" customWidth="1"/>
    <col min="9218" max="9218" width="11.25" customWidth="1"/>
    <col min="9219" max="9224" width="5.625" customWidth="1"/>
    <col min="9225" max="9225" width="19.375" customWidth="1"/>
    <col min="9226" max="9228" width="12.625" customWidth="1"/>
    <col min="9473" max="9473" width="15.625" customWidth="1"/>
    <col min="9474" max="9474" width="11.25" customWidth="1"/>
    <col min="9475" max="9480" width="5.625" customWidth="1"/>
    <col min="9481" max="9481" width="19.375" customWidth="1"/>
    <col min="9482" max="9484" width="12.625" customWidth="1"/>
    <col min="9729" max="9729" width="15.625" customWidth="1"/>
    <col min="9730" max="9730" width="11.25" customWidth="1"/>
    <col min="9731" max="9736" width="5.625" customWidth="1"/>
    <col min="9737" max="9737" width="19.375" customWidth="1"/>
    <col min="9738" max="9740" width="12.625" customWidth="1"/>
    <col min="9985" max="9985" width="15.625" customWidth="1"/>
    <col min="9986" max="9986" width="11.25" customWidth="1"/>
    <col min="9987" max="9992" width="5.625" customWidth="1"/>
    <col min="9993" max="9993" width="19.375" customWidth="1"/>
    <col min="9994" max="9996" width="12.625" customWidth="1"/>
    <col min="10241" max="10241" width="15.625" customWidth="1"/>
    <col min="10242" max="10242" width="11.25" customWidth="1"/>
    <col min="10243" max="10248" width="5.625" customWidth="1"/>
    <col min="10249" max="10249" width="19.375" customWidth="1"/>
    <col min="10250" max="10252" width="12.625" customWidth="1"/>
    <col min="10497" max="10497" width="15.625" customWidth="1"/>
    <col min="10498" max="10498" width="11.25" customWidth="1"/>
    <col min="10499" max="10504" width="5.625" customWidth="1"/>
    <col min="10505" max="10505" width="19.375" customWidth="1"/>
    <col min="10506" max="10508" width="12.625" customWidth="1"/>
    <col min="10753" max="10753" width="15.625" customWidth="1"/>
    <col min="10754" max="10754" width="11.25" customWidth="1"/>
    <col min="10755" max="10760" width="5.625" customWidth="1"/>
    <col min="10761" max="10761" width="19.375" customWidth="1"/>
    <col min="10762" max="10764" width="12.625" customWidth="1"/>
    <col min="11009" max="11009" width="15.625" customWidth="1"/>
    <col min="11010" max="11010" width="11.25" customWidth="1"/>
    <col min="11011" max="11016" width="5.625" customWidth="1"/>
    <col min="11017" max="11017" width="19.375" customWidth="1"/>
    <col min="11018" max="11020" width="12.625" customWidth="1"/>
    <col min="11265" max="11265" width="15.625" customWidth="1"/>
    <col min="11266" max="11266" width="11.25" customWidth="1"/>
    <col min="11267" max="11272" width="5.625" customWidth="1"/>
    <col min="11273" max="11273" width="19.375" customWidth="1"/>
    <col min="11274" max="11276" width="12.625" customWidth="1"/>
    <col min="11521" max="11521" width="15.625" customWidth="1"/>
    <col min="11522" max="11522" width="11.25" customWidth="1"/>
    <col min="11523" max="11528" width="5.625" customWidth="1"/>
    <col min="11529" max="11529" width="19.375" customWidth="1"/>
    <col min="11530" max="11532" width="12.625" customWidth="1"/>
    <col min="11777" max="11777" width="15.625" customWidth="1"/>
    <col min="11778" max="11778" width="11.25" customWidth="1"/>
    <col min="11779" max="11784" width="5.625" customWidth="1"/>
    <col min="11785" max="11785" width="19.375" customWidth="1"/>
    <col min="11786" max="11788" width="12.625" customWidth="1"/>
    <col min="12033" max="12033" width="15.625" customWidth="1"/>
    <col min="12034" max="12034" width="11.25" customWidth="1"/>
    <col min="12035" max="12040" width="5.625" customWidth="1"/>
    <col min="12041" max="12041" width="19.375" customWidth="1"/>
    <col min="12042" max="12044" width="12.625" customWidth="1"/>
    <col min="12289" max="12289" width="15.625" customWidth="1"/>
    <col min="12290" max="12290" width="11.25" customWidth="1"/>
    <col min="12291" max="12296" width="5.625" customWidth="1"/>
    <col min="12297" max="12297" width="19.375" customWidth="1"/>
    <col min="12298" max="12300" width="12.625" customWidth="1"/>
    <col min="12545" max="12545" width="15.625" customWidth="1"/>
    <col min="12546" max="12546" width="11.25" customWidth="1"/>
    <col min="12547" max="12552" width="5.625" customWidth="1"/>
    <col min="12553" max="12553" width="19.375" customWidth="1"/>
    <col min="12554" max="12556" width="12.625" customWidth="1"/>
    <col min="12801" max="12801" width="15.625" customWidth="1"/>
    <col min="12802" max="12802" width="11.25" customWidth="1"/>
    <col min="12803" max="12808" width="5.625" customWidth="1"/>
    <col min="12809" max="12809" width="19.375" customWidth="1"/>
    <col min="12810" max="12812" width="12.625" customWidth="1"/>
    <col min="13057" max="13057" width="15.625" customWidth="1"/>
    <col min="13058" max="13058" width="11.25" customWidth="1"/>
    <col min="13059" max="13064" width="5.625" customWidth="1"/>
    <col min="13065" max="13065" width="19.375" customWidth="1"/>
    <col min="13066" max="13068" width="12.625" customWidth="1"/>
    <col min="13313" max="13313" width="15.625" customWidth="1"/>
    <col min="13314" max="13314" width="11.25" customWidth="1"/>
    <col min="13315" max="13320" width="5.625" customWidth="1"/>
    <col min="13321" max="13321" width="19.375" customWidth="1"/>
    <col min="13322" max="13324" width="12.625" customWidth="1"/>
    <col min="13569" max="13569" width="15.625" customWidth="1"/>
    <col min="13570" max="13570" width="11.25" customWidth="1"/>
    <col min="13571" max="13576" width="5.625" customWidth="1"/>
    <col min="13577" max="13577" width="19.375" customWidth="1"/>
    <col min="13578" max="13580" width="12.625" customWidth="1"/>
    <col min="13825" max="13825" width="15.625" customWidth="1"/>
    <col min="13826" max="13826" width="11.25" customWidth="1"/>
    <col min="13827" max="13832" width="5.625" customWidth="1"/>
    <col min="13833" max="13833" width="19.375" customWidth="1"/>
    <col min="13834" max="13836" width="12.625" customWidth="1"/>
    <col min="14081" max="14081" width="15.625" customWidth="1"/>
    <col min="14082" max="14082" width="11.25" customWidth="1"/>
    <col min="14083" max="14088" width="5.625" customWidth="1"/>
    <col min="14089" max="14089" width="19.375" customWidth="1"/>
    <col min="14090" max="14092" width="12.625" customWidth="1"/>
    <col min="14337" max="14337" width="15.625" customWidth="1"/>
    <col min="14338" max="14338" width="11.25" customWidth="1"/>
    <col min="14339" max="14344" width="5.625" customWidth="1"/>
    <col min="14345" max="14345" width="19.375" customWidth="1"/>
    <col min="14346" max="14348" width="12.625" customWidth="1"/>
    <col min="14593" max="14593" width="15.625" customWidth="1"/>
    <col min="14594" max="14594" width="11.25" customWidth="1"/>
    <col min="14595" max="14600" width="5.625" customWidth="1"/>
    <col min="14601" max="14601" width="19.375" customWidth="1"/>
    <col min="14602" max="14604" width="12.625" customWidth="1"/>
    <col min="14849" max="14849" width="15.625" customWidth="1"/>
    <col min="14850" max="14850" width="11.25" customWidth="1"/>
    <col min="14851" max="14856" width="5.625" customWidth="1"/>
    <col min="14857" max="14857" width="19.375" customWidth="1"/>
    <col min="14858" max="14860" width="12.625" customWidth="1"/>
    <col min="15105" max="15105" width="15.625" customWidth="1"/>
    <col min="15106" max="15106" width="11.25" customWidth="1"/>
    <col min="15107" max="15112" width="5.625" customWidth="1"/>
    <col min="15113" max="15113" width="19.375" customWidth="1"/>
    <col min="15114" max="15116" width="12.625" customWidth="1"/>
    <col min="15361" max="15361" width="15.625" customWidth="1"/>
    <col min="15362" max="15362" width="11.25" customWidth="1"/>
    <col min="15363" max="15368" width="5.625" customWidth="1"/>
    <col min="15369" max="15369" width="19.375" customWidth="1"/>
    <col min="15370" max="15372" width="12.625" customWidth="1"/>
    <col min="15617" max="15617" width="15.625" customWidth="1"/>
    <col min="15618" max="15618" width="11.25" customWidth="1"/>
    <col min="15619" max="15624" width="5.625" customWidth="1"/>
    <col min="15625" max="15625" width="19.375" customWidth="1"/>
    <col min="15626" max="15628" width="12.625" customWidth="1"/>
    <col min="15873" max="15873" width="15.625" customWidth="1"/>
    <col min="15874" max="15874" width="11.25" customWidth="1"/>
    <col min="15875" max="15880" width="5.625" customWidth="1"/>
    <col min="15881" max="15881" width="19.375" customWidth="1"/>
    <col min="15882" max="15884" width="12.625" customWidth="1"/>
    <col min="16129" max="16129" width="15.625" customWidth="1"/>
    <col min="16130" max="16130" width="11.25" customWidth="1"/>
    <col min="16131" max="16136" width="5.625" customWidth="1"/>
    <col min="16137" max="16137" width="19.375" customWidth="1"/>
    <col min="16138" max="16140" width="12.625" customWidth="1"/>
  </cols>
  <sheetData>
    <row r="1" spans="1:17">
      <c r="A1" t="s">
        <v>76</v>
      </c>
    </row>
    <row r="3" spans="1:17">
      <c r="A3" t="s">
        <v>0</v>
      </c>
      <c r="B3" s="67"/>
    </row>
    <row r="4" spans="1:17">
      <c r="A4" s="15"/>
      <c r="B4" s="3"/>
      <c r="C4" s="7" t="s">
        <v>1</v>
      </c>
      <c r="D4" s="12" t="s">
        <v>26</v>
      </c>
      <c r="E4" s="12" t="s">
        <v>2</v>
      </c>
      <c r="F4" s="7" t="s">
        <v>3</v>
      </c>
      <c r="G4" s="73"/>
      <c r="H4" s="73"/>
    </row>
    <row r="5" spans="1:17">
      <c r="A5" s="68" t="s">
        <v>4</v>
      </c>
      <c r="B5" s="4" t="s">
        <v>5</v>
      </c>
      <c r="C5" s="69">
        <f>J34</f>
        <v>7.3999999999999996E-2</v>
      </c>
      <c r="D5" s="69">
        <f>D7*J35</f>
        <v>0</v>
      </c>
      <c r="E5" s="69">
        <f>E7*J36</f>
        <v>1.1228887551526914E-2</v>
      </c>
      <c r="F5" s="69">
        <f>F7*J37</f>
        <v>3.4848271711635251E-2</v>
      </c>
      <c r="G5" s="74"/>
      <c r="H5" s="74"/>
    </row>
    <row r="6" spans="1:17">
      <c r="A6" s="15"/>
      <c r="B6" s="4" t="s">
        <v>6</v>
      </c>
      <c r="C6" s="69">
        <f>C7-C5</f>
        <v>0.48064921635110197</v>
      </c>
      <c r="D6" s="69">
        <f>D7-D5</f>
        <v>0.14767994491153333</v>
      </c>
      <c r="E6" s="69">
        <f>E7-E5</f>
        <v>0.37597413146664255</v>
      </c>
      <c r="F6" s="69">
        <f>F7-F5</f>
        <v>0.43607431898613846</v>
      </c>
      <c r="G6" s="74"/>
      <c r="H6" s="74"/>
    </row>
    <row r="7" spans="1:17">
      <c r="A7" s="15"/>
      <c r="B7" s="4" t="s">
        <v>7</v>
      </c>
      <c r="C7" s="69">
        <f>L53</f>
        <v>0.55464921635110198</v>
      </c>
      <c r="D7" s="69">
        <f>L54</f>
        <v>0.14767994491153333</v>
      </c>
      <c r="E7" s="69">
        <f>L55</f>
        <v>0.38720301901816945</v>
      </c>
      <c r="F7" s="69">
        <f>L56</f>
        <v>0.4709225906977737</v>
      </c>
      <c r="G7" s="74"/>
      <c r="H7" s="74"/>
    </row>
    <row r="8" spans="1:17">
      <c r="A8" s="15"/>
      <c r="B8" s="68"/>
      <c r="C8" s="70"/>
      <c r="D8" s="70"/>
      <c r="E8" s="70"/>
      <c r="F8" s="70"/>
      <c r="G8" s="70"/>
      <c r="H8" s="70"/>
    </row>
    <row r="9" spans="1:17">
      <c r="A9" s="15"/>
      <c r="B9" s="3"/>
      <c r="C9" s="7" t="s">
        <v>1</v>
      </c>
      <c r="D9" s="12" t="s">
        <v>26</v>
      </c>
      <c r="E9" s="12" t="s">
        <v>27</v>
      </c>
      <c r="F9" s="7" t="s">
        <v>3</v>
      </c>
      <c r="G9" s="73"/>
      <c r="H9" s="73"/>
    </row>
    <row r="10" spans="1:17">
      <c r="A10" s="68" t="s">
        <v>9</v>
      </c>
      <c r="B10" s="4" t="s">
        <v>5</v>
      </c>
      <c r="C10" s="69">
        <f>J42</f>
        <v>7.3999999999999996E-2</v>
      </c>
      <c r="D10" s="69">
        <f>D12*J43</f>
        <v>0</v>
      </c>
      <c r="E10" s="69">
        <f>E12*J44</f>
        <v>4.1301655361938076E-2</v>
      </c>
      <c r="F10" s="69">
        <f>F12*J45</f>
        <v>0.17435298465374904</v>
      </c>
      <c r="G10" s="74"/>
      <c r="H10" s="74"/>
    </row>
    <row r="11" spans="1:17">
      <c r="A11" s="15"/>
      <c r="B11" s="4" t="s">
        <v>6</v>
      </c>
      <c r="C11" s="69">
        <f>C12-C10</f>
        <v>1.243437237161003</v>
      </c>
      <c r="D11" s="69">
        <f>D12-D10</f>
        <v>0.39768930047042839</v>
      </c>
      <c r="E11" s="69">
        <f>E12-E10</f>
        <v>0.81914949801177184</v>
      </c>
      <c r="F11" s="69">
        <f>F12-F10</f>
        <v>0.69307479969326113</v>
      </c>
      <c r="G11" s="74"/>
      <c r="H11" s="74"/>
    </row>
    <row r="12" spans="1:17">
      <c r="A12" s="15"/>
      <c r="B12" s="4" t="s">
        <v>7</v>
      </c>
      <c r="C12" s="69">
        <f>L62</f>
        <v>1.317437237161003</v>
      </c>
      <c r="D12" s="69">
        <f>L63</f>
        <v>0.39768930047042839</v>
      </c>
      <c r="E12" s="69">
        <f>L64</f>
        <v>0.86045115337370992</v>
      </c>
      <c r="F12" s="69">
        <f>L65</f>
        <v>0.86742778434701018</v>
      </c>
      <c r="G12" s="74"/>
      <c r="H12" s="74"/>
    </row>
    <row r="14" spans="1:17">
      <c r="A14" t="s">
        <v>32</v>
      </c>
    </row>
    <row r="15" spans="1:17">
      <c r="A15" t="s">
        <v>77</v>
      </c>
    </row>
    <row r="16" spans="1:17">
      <c r="H16" s="42"/>
      <c r="I16" s="13"/>
      <c r="J16" s="13"/>
      <c r="K16" s="14"/>
      <c r="L16" s="14"/>
      <c r="M16" s="14"/>
      <c r="N16" s="14"/>
      <c r="O16" s="14"/>
      <c r="P16" s="13"/>
      <c r="Q16" s="13"/>
    </row>
    <row r="17" spans="3:18">
      <c r="H17" s="42"/>
      <c r="N17"/>
      <c r="O17"/>
      <c r="P17" s="56"/>
      <c r="Q17" s="56"/>
    </row>
    <row r="18" spans="3:18">
      <c r="H18" s="42"/>
      <c r="I18" t="s">
        <v>25</v>
      </c>
      <c r="O18"/>
      <c r="P18" s="56"/>
      <c r="Q18" s="56"/>
    </row>
    <row r="19" spans="3:18">
      <c r="H19" s="42"/>
      <c r="O19"/>
      <c r="P19" s="56"/>
      <c r="Q19" s="56"/>
    </row>
    <row r="20" spans="3:18">
      <c r="H20" s="42"/>
      <c r="I20" s="75" t="s">
        <v>10</v>
      </c>
      <c r="O20"/>
      <c r="P20" s="56"/>
      <c r="Q20" s="56"/>
    </row>
    <row r="21" spans="3:18">
      <c r="C21" s="48"/>
      <c r="H21" s="42"/>
      <c r="I21" s="25" t="s">
        <v>78</v>
      </c>
      <c r="O21"/>
      <c r="P21" s="56"/>
      <c r="Q21" s="56"/>
    </row>
    <row r="22" spans="3:18" ht="15">
      <c r="H22" s="42"/>
      <c r="I22" s="25" t="s">
        <v>34</v>
      </c>
      <c r="O22"/>
      <c r="P22" s="56"/>
      <c r="Q22" s="56"/>
      <c r="R22" s="72"/>
    </row>
    <row r="23" spans="3:18" ht="15">
      <c r="H23" s="42"/>
      <c r="J23" s="26" t="s">
        <v>11</v>
      </c>
      <c r="K23" s="40" t="s">
        <v>12</v>
      </c>
      <c r="L23" s="26" t="s">
        <v>13</v>
      </c>
      <c r="O23"/>
      <c r="P23" s="56"/>
      <c r="Q23" s="56"/>
      <c r="R23" s="72"/>
    </row>
    <row r="24" spans="3:18" ht="15">
      <c r="H24" s="42"/>
      <c r="I24" s="27" t="s">
        <v>1</v>
      </c>
      <c r="J24" s="4">
        <v>11000</v>
      </c>
      <c r="K24" s="41">
        <v>46.055</v>
      </c>
      <c r="L24" s="4">
        <v>12.792999999999999</v>
      </c>
      <c r="M24" s="58"/>
      <c r="O24"/>
      <c r="P24" s="56"/>
      <c r="Q24" s="56"/>
      <c r="R24" s="72"/>
    </row>
    <row r="25" spans="3:18" ht="15">
      <c r="H25" s="42"/>
      <c r="I25" s="27" t="s">
        <v>8</v>
      </c>
      <c r="J25" s="4">
        <v>9139</v>
      </c>
      <c r="K25" s="41">
        <v>38.262999999999998</v>
      </c>
      <c r="L25" s="4">
        <v>10.629</v>
      </c>
      <c r="M25" s="58"/>
      <c r="N25"/>
      <c r="O25"/>
      <c r="P25" s="56"/>
      <c r="Q25" s="56"/>
      <c r="R25" s="72"/>
    </row>
    <row r="26" spans="3:18" ht="15">
      <c r="H26" s="42"/>
      <c r="I26" s="27" t="s">
        <v>2</v>
      </c>
      <c r="J26" s="4">
        <v>8400</v>
      </c>
      <c r="K26" s="41">
        <v>35.168999999999997</v>
      </c>
      <c r="L26" s="4">
        <v>9.7690000000000001</v>
      </c>
      <c r="M26" s="58"/>
      <c r="N26"/>
      <c r="O26"/>
      <c r="P26" s="56"/>
      <c r="Q26" s="56"/>
      <c r="R26" s="72"/>
    </row>
    <row r="27" spans="3:18" ht="15">
      <c r="H27" s="42"/>
      <c r="I27" s="27" t="s">
        <v>3</v>
      </c>
      <c r="J27" s="4">
        <v>8400</v>
      </c>
      <c r="K27" s="41">
        <v>35.168999999999997</v>
      </c>
      <c r="L27" s="4">
        <v>9.7690000000000001</v>
      </c>
      <c r="M27" s="58"/>
      <c r="N27"/>
      <c r="O27"/>
      <c r="P27" s="56"/>
      <c r="Q27" s="56"/>
      <c r="R27" s="72"/>
    </row>
    <row r="28" spans="3:18">
      <c r="H28" s="42"/>
      <c r="I28" s="13"/>
      <c r="J28" s="13"/>
      <c r="K28" s="14"/>
      <c r="L28" s="14"/>
      <c r="M28" s="14"/>
      <c r="N28" s="14"/>
      <c r="O28" s="14"/>
      <c r="P28" s="13"/>
      <c r="Q28" s="13"/>
    </row>
    <row r="30" spans="3:18">
      <c r="H30" s="42"/>
      <c r="I30" s="76" t="s">
        <v>14</v>
      </c>
      <c r="J30" s="13"/>
      <c r="K30" s="14"/>
      <c r="L30" s="14"/>
      <c r="M30" s="14"/>
      <c r="N30" s="14"/>
      <c r="O30" s="14"/>
    </row>
    <row r="31" spans="3:18">
      <c r="H31" s="42"/>
      <c r="I31" s="25" t="s">
        <v>79</v>
      </c>
      <c r="O31" s="14"/>
    </row>
    <row r="32" spans="3:18">
      <c r="H32" s="42"/>
      <c r="I32" s="25" t="s">
        <v>35</v>
      </c>
      <c r="O32" s="14"/>
    </row>
    <row r="33" spans="8:15">
      <c r="H33" s="42"/>
      <c r="I33" s="31" t="s">
        <v>15</v>
      </c>
      <c r="J33" s="32" t="s">
        <v>80</v>
      </c>
      <c r="O33" s="14"/>
    </row>
    <row r="34" spans="8:15">
      <c r="H34" s="42"/>
      <c r="I34" s="28" t="s">
        <v>1</v>
      </c>
      <c r="J34" s="77">
        <v>7.3999999999999996E-2</v>
      </c>
      <c r="K34" s="58"/>
      <c r="L34" t="s">
        <v>28</v>
      </c>
      <c r="O34" s="14"/>
    </row>
    <row r="35" spans="8:15">
      <c r="H35" s="42"/>
      <c r="I35" s="28" t="s">
        <v>8</v>
      </c>
      <c r="J35" s="29">
        <v>0</v>
      </c>
      <c r="K35" s="58"/>
      <c r="L35" t="s">
        <v>69</v>
      </c>
      <c r="O35" s="14"/>
    </row>
    <row r="36" spans="8:15">
      <c r="H36" s="42"/>
      <c r="I36" s="28" t="s">
        <v>2</v>
      </c>
      <c r="J36" s="59">
        <v>2.9000000000000001E-2</v>
      </c>
      <c r="L36" s="47">
        <f>8/108</f>
        <v>7.407407407407407E-2</v>
      </c>
      <c r="O36" s="14"/>
    </row>
    <row r="37" spans="8:15">
      <c r="H37" s="42"/>
      <c r="I37" s="28" t="s">
        <v>3</v>
      </c>
      <c r="J37" s="59">
        <v>7.3999999999999996E-2</v>
      </c>
      <c r="O37" s="14"/>
    </row>
    <row r="38" spans="8:15">
      <c r="H38" s="42"/>
      <c r="I38" s="13"/>
      <c r="J38" s="13"/>
      <c r="K38" s="14"/>
      <c r="L38" s="14"/>
      <c r="M38" s="14"/>
      <c r="N38" s="14"/>
      <c r="O38" s="14"/>
    </row>
    <row r="39" spans="8:15">
      <c r="H39" s="42"/>
      <c r="I39" s="25" t="s">
        <v>81</v>
      </c>
      <c r="O39" s="14"/>
    </row>
    <row r="40" spans="8:15">
      <c r="H40" s="42"/>
      <c r="I40" s="25" t="s">
        <v>30</v>
      </c>
      <c r="O40" s="14"/>
    </row>
    <row r="41" spans="8:15">
      <c r="H41" s="42"/>
      <c r="I41" s="30" t="s">
        <v>16</v>
      </c>
      <c r="J41" s="33" t="s">
        <v>80</v>
      </c>
      <c r="O41" s="14"/>
    </row>
    <row r="42" spans="8:15">
      <c r="H42" s="42"/>
      <c r="I42" s="28" t="s">
        <v>1</v>
      </c>
      <c r="J42" s="34">
        <v>7.3999999999999996E-2</v>
      </c>
      <c r="K42" s="58"/>
      <c r="O42" s="14"/>
    </row>
    <row r="43" spans="8:15">
      <c r="H43" s="42"/>
      <c r="I43" s="28" t="s">
        <v>8</v>
      </c>
      <c r="J43" s="29">
        <v>0</v>
      </c>
      <c r="K43" s="58"/>
      <c r="O43" s="14"/>
    </row>
    <row r="44" spans="8:15">
      <c r="H44" s="42"/>
      <c r="I44" s="28" t="s">
        <v>2</v>
      </c>
      <c r="J44" s="22">
        <v>4.8000000000000001E-2</v>
      </c>
      <c r="K44" s="58"/>
      <c r="O44" s="14"/>
    </row>
    <row r="45" spans="8:15">
      <c r="H45" s="42"/>
      <c r="I45" s="28" t="s">
        <v>3</v>
      </c>
      <c r="J45" s="22">
        <v>0.20100000000000001</v>
      </c>
      <c r="O45" s="14"/>
    </row>
    <row r="46" spans="8:15">
      <c r="H46" s="42"/>
      <c r="I46" s="13"/>
      <c r="J46" s="13"/>
      <c r="K46" s="14"/>
      <c r="L46" s="14"/>
      <c r="M46" s="14"/>
      <c r="N46" s="14"/>
      <c r="O46" s="14"/>
    </row>
    <row r="48" spans="8:15">
      <c r="H48" s="42"/>
      <c r="I48" s="78" t="s">
        <v>17</v>
      </c>
      <c r="J48" s="13"/>
      <c r="K48" s="14"/>
      <c r="L48" s="14"/>
      <c r="M48" s="14"/>
      <c r="N48" s="14"/>
      <c r="O48" s="14"/>
    </row>
    <row r="49" spans="1:27">
      <c r="H49" s="42"/>
      <c r="I49" s="25" t="s">
        <v>82</v>
      </c>
      <c r="O49" s="14"/>
    </row>
    <row r="50" spans="1:27">
      <c r="H50" s="42"/>
      <c r="I50" s="25" t="s">
        <v>36</v>
      </c>
      <c r="O50" s="14"/>
    </row>
    <row r="51" spans="1:27">
      <c r="H51" s="42"/>
      <c r="I51" s="23" t="s">
        <v>18</v>
      </c>
      <c r="J51" s="32" t="s">
        <v>73</v>
      </c>
      <c r="K51" s="51" t="s">
        <v>21</v>
      </c>
      <c r="L51" s="51" t="s">
        <v>22</v>
      </c>
      <c r="O51" s="14"/>
    </row>
    <row r="52" spans="1:27">
      <c r="H52" s="42"/>
      <c r="I52" s="23"/>
      <c r="J52" s="32" t="s">
        <v>19</v>
      </c>
      <c r="K52" s="53" t="s">
        <v>24</v>
      </c>
      <c r="L52" s="52" t="s">
        <v>23</v>
      </c>
      <c r="O52" s="14"/>
    </row>
    <row r="53" spans="1:27">
      <c r="H53" s="42"/>
      <c r="I53" s="28" t="s">
        <v>1</v>
      </c>
      <c r="J53" s="60">
        <v>47.7</v>
      </c>
      <c r="K53" s="3">
        <f>J53*L24/1000</f>
        <v>0.61022609999999999</v>
      </c>
      <c r="L53" s="79">
        <f>K53*41.8605/K24</f>
        <v>0.55464921635110198</v>
      </c>
      <c r="O53" s="14"/>
    </row>
    <row r="54" spans="1:27">
      <c r="H54" s="42"/>
      <c r="I54" s="28" t="s">
        <v>8</v>
      </c>
      <c r="J54" s="60">
        <v>12.7</v>
      </c>
      <c r="K54" s="3">
        <f>J54*L25/1000</f>
        <v>0.13498829999999998</v>
      </c>
      <c r="L54" s="79">
        <f>K54*41.8605/K25</f>
        <v>0.14767994491153333</v>
      </c>
      <c r="O54" s="14"/>
    </row>
    <row r="55" spans="1:27">
      <c r="H55" s="42"/>
      <c r="I55" s="28" t="s">
        <v>2</v>
      </c>
      <c r="J55" s="60">
        <v>33.299999999999997</v>
      </c>
      <c r="K55" s="3">
        <f>J55*L26/1000</f>
        <v>0.32530769999999998</v>
      </c>
      <c r="L55" s="79">
        <f>K55*41.8605/K26</f>
        <v>0.38720301901816945</v>
      </c>
      <c r="O55" s="14"/>
    </row>
    <row r="56" spans="1:27">
      <c r="H56" s="13"/>
      <c r="I56" s="28" t="s">
        <v>3</v>
      </c>
      <c r="J56" s="60">
        <v>40.5</v>
      </c>
      <c r="K56" s="3">
        <f>J56*L27/1000</f>
        <v>0.39564450000000001</v>
      </c>
      <c r="L56" s="79">
        <f>K56*41.8605/K27</f>
        <v>0.4709225906977737</v>
      </c>
      <c r="M56"/>
      <c r="N56"/>
      <c r="O56" s="13"/>
      <c r="P56" s="15"/>
      <c r="Q56" s="15"/>
      <c r="R56" s="15"/>
      <c r="S56" s="15"/>
      <c r="T56" s="15"/>
      <c r="U56" s="15"/>
      <c r="V56" s="15"/>
      <c r="W56" s="15"/>
      <c r="X56" s="15"/>
    </row>
    <row r="57" spans="1:27">
      <c r="H57" s="13"/>
      <c r="I57" s="13"/>
      <c r="J57" s="13"/>
      <c r="K57" s="13"/>
      <c r="L57" s="13"/>
      <c r="M57" s="13"/>
      <c r="N57" s="13"/>
      <c r="O57" s="13"/>
      <c r="S57" s="15"/>
      <c r="T57" s="15"/>
      <c r="U57" s="15"/>
      <c r="V57" s="15"/>
      <c r="W57" s="15"/>
      <c r="X57" s="15"/>
    </row>
    <row r="58" spans="1:27">
      <c r="C58"/>
      <c r="D58"/>
      <c r="E58"/>
      <c r="F58"/>
      <c r="G58"/>
      <c r="H58" s="13"/>
      <c r="I58" s="25" t="s">
        <v>83</v>
      </c>
      <c r="K58"/>
      <c r="L58"/>
      <c r="M58"/>
      <c r="N58"/>
      <c r="O58" s="13"/>
      <c r="S58" s="15"/>
      <c r="T58" s="15"/>
      <c r="U58" s="15"/>
      <c r="V58" s="15"/>
      <c r="W58" s="15"/>
      <c r="X58" s="15"/>
      <c r="Y58" s="15"/>
      <c r="Z58" s="15"/>
      <c r="AA58" s="15"/>
    </row>
    <row r="59" spans="1:27" s="15" customFormat="1">
      <c r="A59"/>
      <c r="B59"/>
      <c r="C59"/>
      <c r="D59"/>
      <c r="E59"/>
      <c r="F59"/>
      <c r="G59"/>
      <c r="H59" s="13"/>
      <c r="I59" s="80" t="s">
        <v>31</v>
      </c>
      <c r="J59"/>
      <c r="K59"/>
      <c r="L59"/>
      <c r="M59"/>
      <c r="N59"/>
      <c r="O59" s="13"/>
      <c r="P59"/>
      <c r="Q59"/>
      <c r="R59"/>
    </row>
    <row r="60" spans="1:27" s="15" customFormat="1">
      <c r="A60"/>
      <c r="B60"/>
      <c r="C60"/>
      <c r="D60"/>
      <c r="E60"/>
      <c r="F60"/>
      <c r="G60"/>
      <c r="H60" s="13"/>
      <c r="I60" s="21" t="s">
        <v>20</v>
      </c>
      <c r="J60" s="33" t="s">
        <v>73</v>
      </c>
      <c r="K60" s="51" t="s">
        <v>21</v>
      </c>
      <c r="L60" s="51" t="s">
        <v>22</v>
      </c>
      <c r="M60"/>
      <c r="N60"/>
      <c r="O60" s="13"/>
      <c r="P60"/>
      <c r="Q60"/>
      <c r="R60"/>
    </row>
    <row r="61" spans="1:27" s="15" customFormat="1">
      <c r="A61"/>
      <c r="B61"/>
      <c r="C61"/>
      <c r="D61"/>
      <c r="E61"/>
      <c r="F61"/>
      <c r="G61"/>
      <c r="H61" s="13"/>
      <c r="I61" s="21"/>
      <c r="J61" s="33" t="s">
        <v>19</v>
      </c>
      <c r="K61" s="53" t="s">
        <v>24</v>
      </c>
      <c r="L61" s="52" t="s">
        <v>23</v>
      </c>
      <c r="M61"/>
      <c r="N61"/>
      <c r="O61" s="13"/>
      <c r="P61"/>
      <c r="Q61"/>
      <c r="R61"/>
    </row>
    <row r="62" spans="1:27" s="15" customFormat="1">
      <c r="A62"/>
      <c r="B62"/>
      <c r="C62"/>
      <c r="D62"/>
      <c r="E62"/>
      <c r="F62"/>
      <c r="G62"/>
      <c r="H62" s="13"/>
      <c r="I62" s="28" t="s">
        <v>1</v>
      </c>
      <c r="J62" s="61">
        <v>113.3</v>
      </c>
      <c r="K62" s="3">
        <f>J62*L24/1000</f>
        <v>1.4494468999999999</v>
      </c>
      <c r="L62" s="39">
        <f>K62*41.8605/K24</f>
        <v>1.317437237161003</v>
      </c>
      <c r="M62"/>
      <c r="N62"/>
      <c r="O62" s="13"/>
      <c r="P62"/>
      <c r="Q62"/>
      <c r="R62"/>
      <c r="T62"/>
      <c r="W62"/>
    </row>
    <row r="63" spans="1:27" s="15" customFormat="1">
      <c r="A63"/>
      <c r="B63"/>
      <c r="C63"/>
      <c r="D63"/>
      <c r="E63"/>
      <c r="F63"/>
      <c r="G63"/>
      <c r="H63" s="13"/>
      <c r="I63" s="28" t="s">
        <v>8</v>
      </c>
      <c r="J63" s="61">
        <v>34.200000000000003</v>
      </c>
      <c r="K63" s="3">
        <f>J63*L25/1000</f>
        <v>0.3635118</v>
      </c>
      <c r="L63" s="39">
        <f>K63*41.8605/K25</f>
        <v>0.39768930047042839</v>
      </c>
      <c r="M63"/>
      <c r="N63"/>
      <c r="O63" s="13"/>
      <c r="P63"/>
      <c r="Q63"/>
      <c r="R63"/>
      <c r="T63"/>
      <c r="W63"/>
    </row>
    <row r="64" spans="1:27" s="15" customFormat="1">
      <c r="A64"/>
      <c r="B64"/>
      <c r="C64"/>
      <c r="D64"/>
      <c r="E64"/>
      <c r="F64"/>
      <c r="G64"/>
      <c r="H64" s="13"/>
      <c r="I64" s="28" t="s">
        <v>2</v>
      </c>
      <c r="J64" s="61">
        <v>74</v>
      </c>
      <c r="K64" s="3">
        <f>J64*L26/1000</f>
        <v>0.72290600000000005</v>
      </c>
      <c r="L64" s="39">
        <f>K64*41.8605/K26</f>
        <v>0.86045115337370992</v>
      </c>
      <c r="M64"/>
      <c r="N64"/>
      <c r="O64" s="13"/>
      <c r="P64"/>
      <c r="Q64"/>
      <c r="R64"/>
      <c r="T64"/>
      <c r="W64" s="17"/>
    </row>
    <row r="65" spans="1:26" s="15" customFormat="1">
      <c r="A65"/>
      <c r="B65"/>
      <c r="C65"/>
      <c r="D65"/>
      <c r="E65"/>
      <c r="F65"/>
      <c r="G65"/>
      <c r="H65" s="13"/>
      <c r="I65" s="28" t="s">
        <v>3</v>
      </c>
      <c r="J65" s="61">
        <v>74.599999999999994</v>
      </c>
      <c r="K65" s="3">
        <f>J65*L27/1000</f>
        <v>0.72876739999999995</v>
      </c>
      <c r="L65" s="39">
        <f>K65*41.8605/K27</f>
        <v>0.86742778434701018</v>
      </c>
      <c r="M65"/>
      <c r="N65"/>
      <c r="O65" s="13"/>
      <c r="P65"/>
      <c r="Q65"/>
      <c r="R65"/>
      <c r="W65" s="17"/>
      <c r="Z65" s="17"/>
    </row>
    <row r="66" spans="1:26" s="15" customFormat="1">
      <c r="A66"/>
      <c r="B66"/>
      <c r="C66"/>
      <c r="D66"/>
      <c r="E66"/>
      <c r="F66"/>
      <c r="G66"/>
      <c r="H66" s="13"/>
      <c r="I66" s="13"/>
      <c r="J66" s="13"/>
      <c r="K66" s="13"/>
      <c r="L66" s="13"/>
      <c r="M66" s="13"/>
      <c r="N66" s="13"/>
      <c r="O66" s="13"/>
      <c r="P66"/>
      <c r="Q66"/>
      <c r="R66"/>
      <c r="S66" s="71"/>
      <c r="W66" s="17"/>
    </row>
    <row r="67" spans="1:26" s="15" customFormat="1" ht="15">
      <c r="A67"/>
      <c r="B67"/>
      <c r="C67"/>
      <c r="D67"/>
      <c r="E67"/>
      <c r="F67"/>
      <c r="G67"/>
      <c r="H67"/>
      <c r="I67"/>
      <c r="K67"/>
      <c r="L67"/>
      <c r="M67"/>
      <c r="N67"/>
      <c r="O67"/>
      <c r="P67"/>
      <c r="Q67"/>
      <c r="R67"/>
      <c r="S67" s="71"/>
      <c r="T67" s="72"/>
      <c r="U67" s="72"/>
      <c r="W67"/>
      <c r="X67"/>
    </row>
    <row r="68" spans="1:26" s="15" customFormat="1">
      <c r="A68"/>
      <c r="B68"/>
      <c r="C68"/>
      <c r="D68"/>
      <c r="E68"/>
      <c r="F68"/>
      <c r="G68"/>
      <c r="P68"/>
      <c r="Q68"/>
      <c r="R68"/>
      <c r="S68" s="71"/>
      <c r="W68"/>
      <c r="X68"/>
    </row>
    <row r="69" spans="1:26" s="15" customFormat="1">
      <c r="A69"/>
      <c r="B69"/>
      <c r="C69"/>
      <c r="D69"/>
      <c r="E69"/>
      <c r="F69"/>
      <c r="G69"/>
      <c r="P69"/>
      <c r="Q69"/>
      <c r="R69"/>
      <c r="S69" s="71"/>
      <c r="W69"/>
      <c r="X69"/>
    </row>
    <row r="70" spans="1:26" s="15" customFormat="1">
      <c r="A70"/>
      <c r="B70"/>
      <c r="C70"/>
      <c r="D70"/>
      <c r="E70"/>
      <c r="F70"/>
      <c r="G70"/>
      <c r="P70"/>
      <c r="Q70"/>
      <c r="R70"/>
      <c r="S70" s="71"/>
      <c r="W70"/>
      <c r="X70"/>
    </row>
    <row r="71" spans="1:26" s="15" customFormat="1">
      <c r="A71"/>
      <c r="B71"/>
      <c r="C71"/>
      <c r="D71"/>
      <c r="E71"/>
      <c r="F71"/>
      <c r="G71"/>
      <c r="P71"/>
      <c r="Q71"/>
      <c r="R71"/>
    </row>
    <row r="72" spans="1:26" s="15" customFormat="1">
      <c r="A72"/>
      <c r="B72"/>
      <c r="C72"/>
      <c r="D72"/>
      <c r="E72"/>
      <c r="F72"/>
      <c r="G72"/>
      <c r="P72"/>
      <c r="Q72"/>
      <c r="R72"/>
    </row>
    <row r="73" spans="1:26" s="15" customFormat="1">
      <c r="A73"/>
      <c r="B73"/>
      <c r="C73"/>
      <c r="D73"/>
      <c r="E73"/>
      <c r="F73"/>
      <c r="G73"/>
      <c r="P73"/>
      <c r="Q73"/>
      <c r="R73"/>
    </row>
    <row r="74" spans="1:26" s="15" customFormat="1">
      <c r="A74"/>
      <c r="B74"/>
      <c r="C74"/>
      <c r="D74"/>
      <c r="E74"/>
      <c r="F74"/>
      <c r="G74"/>
      <c r="P74"/>
      <c r="Q74"/>
      <c r="R74"/>
    </row>
    <row r="75" spans="1:26" s="15" customFormat="1">
      <c r="A75"/>
      <c r="B75"/>
      <c r="C75"/>
      <c r="D75"/>
      <c r="E75"/>
      <c r="F75"/>
      <c r="G75"/>
      <c r="P75"/>
      <c r="Q75"/>
      <c r="R75"/>
    </row>
    <row r="76" spans="1:26" s="15" customFormat="1">
      <c r="A76"/>
      <c r="B76"/>
      <c r="C76"/>
      <c r="D76"/>
      <c r="E76"/>
      <c r="F76"/>
      <c r="G76"/>
      <c r="P76"/>
      <c r="Q76"/>
      <c r="R76"/>
    </row>
    <row r="77" spans="1:26" s="15" customFormat="1">
      <c r="A77"/>
      <c r="B77"/>
      <c r="C77"/>
      <c r="D77"/>
      <c r="E77"/>
      <c r="F77"/>
      <c r="G77"/>
      <c r="P77"/>
      <c r="Q77"/>
      <c r="R77"/>
    </row>
    <row r="78" spans="1:26" s="15" customFormat="1">
      <c r="A78"/>
      <c r="B78"/>
      <c r="C78"/>
      <c r="D78"/>
      <c r="E78"/>
      <c r="F78"/>
      <c r="G78"/>
      <c r="P78"/>
      <c r="Q78"/>
      <c r="R78"/>
    </row>
    <row r="79" spans="1:26" s="15" customFormat="1">
      <c r="A79"/>
      <c r="B79"/>
      <c r="C79"/>
      <c r="D79"/>
      <c r="E79"/>
      <c r="F79"/>
      <c r="G79"/>
      <c r="P79"/>
      <c r="Q79"/>
      <c r="R79"/>
    </row>
    <row r="80" spans="1:26" s="15" customFormat="1">
      <c r="A80"/>
      <c r="B80"/>
      <c r="C80"/>
      <c r="D80"/>
      <c r="E80"/>
      <c r="F80"/>
      <c r="G80"/>
      <c r="H80"/>
      <c r="I80"/>
      <c r="J80"/>
      <c r="K80"/>
      <c r="L80"/>
      <c r="M80"/>
      <c r="N80"/>
      <c r="O80"/>
      <c r="P80"/>
      <c r="Q80"/>
      <c r="R80"/>
    </row>
    <row r="81" spans="1:27" s="15" customFormat="1">
      <c r="A81"/>
      <c r="B81"/>
      <c r="C81"/>
      <c r="D81"/>
      <c r="E81"/>
      <c r="F81"/>
      <c r="G81"/>
      <c r="H81"/>
      <c r="I81"/>
      <c r="J81"/>
      <c r="K81"/>
      <c r="L81"/>
      <c r="M81"/>
      <c r="N81"/>
      <c r="O81"/>
      <c r="P81"/>
      <c r="Q81"/>
      <c r="R81"/>
    </row>
    <row r="82" spans="1:27" s="15" customFormat="1">
      <c r="A82"/>
      <c r="B82"/>
      <c r="C82"/>
      <c r="D82"/>
      <c r="E82"/>
      <c r="F82"/>
      <c r="G82"/>
      <c r="H82"/>
      <c r="I82"/>
      <c r="J82"/>
      <c r="K82"/>
      <c r="L82"/>
      <c r="M82"/>
      <c r="N82"/>
      <c r="O82"/>
      <c r="P82"/>
      <c r="Q82"/>
      <c r="R82"/>
    </row>
    <row r="83" spans="1:27" s="15" customFormat="1">
      <c r="A83"/>
      <c r="B83"/>
      <c r="C83"/>
      <c r="D83"/>
      <c r="E83"/>
      <c r="F83"/>
      <c r="G83"/>
      <c r="H83"/>
      <c r="I83"/>
      <c r="J83"/>
      <c r="K83"/>
      <c r="L83"/>
      <c r="M83"/>
      <c r="N83"/>
      <c r="O83"/>
      <c r="P83"/>
      <c r="Q83"/>
      <c r="R83"/>
    </row>
    <row r="84" spans="1:27" s="15" customFormat="1">
      <c r="A84"/>
      <c r="B84"/>
      <c r="C84"/>
      <c r="D84"/>
      <c r="E84"/>
      <c r="F84"/>
      <c r="G84"/>
      <c r="H84"/>
      <c r="I84"/>
      <c r="J84"/>
      <c r="K84"/>
      <c r="L84"/>
      <c r="M84"/>
      <c r="N84"/>
      <c r="O84"/>
      <c r="P84"/>
      <c r="Q84"/>
      <c r="R84"/>
    </row>
    <row r="85" spans="1:27" s="15" customFormat="1">
      <c r="A85"/>
      <c r="B85"/>
      <c r="C85"/>
      <c r="D85"/>
      <c r="E85"/>
      <c r="F85"/>
      <c r="G85"/>
      <c r="H85"/>
      <c r="I85"/>
      <c r="J85"/>
      <c r="K85"/>
      <c r="L85"/>
      <c r="M85"/>
      <c r="N85"/>
      <c r="O85"/>
      <c r="P85"/>
      <c r="Q85"/>
      <c r="R85"/>
    </row>
    <row r="86" spans="1:27">
      <c r="C86"/>
      <c r="D86"/>
      <c r="E86"/>
      <c r="F86"/>
      <c r="G86"/>
      <c r="H86"/>
      <c r="K86"/>
      <c r="L86"/>
      <c r="M86"/>
      <c r="N86"/>
      <c r="O86"/>
      <c r="S86" s="15"/>
      <c r="T86" s="15"/>
      <c r="U86" s="15"/>
      <c r="V86" s="15"/>
      <c r="W86" s="15"/>
      <c r="X86" s="15"/>
      <c r="Y86" s="15"/>
      <c r="Z86" s="15"/>
      <c r="AA86" s="15"/>
    </row>
    <row r="87" spans="1:27">
      <c r="C87"/>
      <c r="D87"/>
      <c r="E87"/>
      <c r="F87"/>
      <c r="G87"/>
      <c r="H87"/>
      <c r="K87"/>
      <c r="L87"/>
      <c r="M87"/>
      <c r="N87"/>
      <c r="O87"/>
      <c r="S87" s="15"/>
      <c r="T87" s="15"/>
      <c r="U87" s="15"/>
      <c r="V87" s="15"/>
      <c r="W87" s="15"/>
      <c r="X87" s="15"/>
      <c r="Y87" s="15"/>
      <c r="Z87" s="15"/>
      <c r="AA87" s="15"/>
    </row>
    <row r="88" spans="1:27">
      <c r="C88"/>
      <c r="D88"/>
      <c r="E88"/>
      <c r="F88"/>
      <c r="G88"/>
      <c r="H88"/>
      <c r="K88"/>
      <c r="L88"/>
      <c r="M88"/>
      <c r="N88"/>
      <c r="O88"/>
      <c r="T88" s="15"/>
      <c r="U88" s="15"/>
      <c r="V88" s="15"/>
      <c r="W88" s="15"/>
      <c r="X88" s="15"/>
      <c r="Y88" s="15"/>
      <c r="Z88" s="15"/>
      <c r="AA88" s="15"/>
    </row>
    <row r="89" spans="1:27">
      <c r="C89"/>
      <c r="D89"/>
      <c r="E89"/>
      <c r="F89"/>
      <c r="G89"/>
      <c r="H89"/>
      <c r="K89"/>
      <c r="L89"/>
      <c r="M89"/>
      <c r="N89"/>
      <c r="O89"/>
      <c r="T89" s="15"/>
      <c r="U89" s="15"/>
      <c r="V89" s="15"/>
      <c r="W89" s="15"/>
      <c r="X89" s="15"/>
      <c r="Y89" s="15"/>
      <c r="Z89" s="15"/>
      <c r="AA89" s="15"/>
    </row>
    <row r="90" spans="1:27">
      <c r="C90"/>
      <c r="D90"/>
      <c r="E90"/>
      <c r="F90"/>
      <c r="G90"/>
      <c r="H90"/>
      <c r="K90"/>
      <c r="L90"/>
      <c r="M90"/>
      <c r="N90"/>
      <c r="O90"/>
      <c r="T90" s="15"/>
      <c r="U90" s="15"/>
      <c r="V90" s="15"/>
      <c r="W90" s="15"/>
      <c r="X90" s="15"/>
      <c r="Y90" s="15"/>
      <c r="Z90" s="15"/>
      <c r="AA90" s="15"/>
    </row>
    <row r="91" spans="1:27">
      <c r="C91"/>
      <c r="D91"/>
      <c r="E91"/>
      <c r="F91"/>
      <c r="G91"/>
      <c r="H91"/>
      <c r="K91"/>
      <c r="L91"/>
      <c r="M91"/>
      <c r="N91"/>
      <c r="O91"/>
      <c r="T91" s="15"/>
      <c r="U91" s="15"/>
      <c r="V91" s="15"/>
      <c r="W91" s="15"/>
      <c r="X91" s="15"/>
      <c r="Y91" s="15"/>
      <c r="Z91" s="15"/>
      <c r="AA91" s="15"/>
    </row>
    <row r="92" spans="1:27">
      <c r="C92"/>
      <c r="D92"/>
      <c r="E92"/>
      <c r="F92"/>
      <c r="G92"/>
      <c r="H92"/>
      <c r="K92"/>
      <c r="L92"/>
      <c r="M92"/>
      <c r="N92"/>
      <c r="O92"/>
      <c r="T92" s="15"/>
      <c r="U92" s="15"/>
      <c r="V92" s="15"/>
      <c r="W92" s="15"/>
      <c r="X92" s="15"/>
      <c r="Y92" s="15"/>
      <c r="Z92" s="15"/>
      <c r="AA92" s="15"/>
    </row>
    <row r="93" spans="1:27">
      <c r="C93"/>
      <c r="D93"/>
      <c r="E93"/>
      <c r="F93"/>
      <c r="G93"/>
      <c r="H93"/>
      <c r="K93"/>
      <c r="L93"/>
      <c r="M93"/>
      <c r="N93"/>
      <c r="O93"/>
      <c r="T93" s="15"/>
      <c r="U93" s="15"/>
      <c r="V93" s="15"/>
      <c r="W93" s="15"/>
      <c r="X93" s="15"/>
      <c r="Y93" s="15"/>
      <c r="Z93" s="15"/>
      <c r="AA93" s="15"/>
    </row>
    <row r="94" spans="1:27">
      <c r="C94"/>
      <c r="D94"/>
      <c r="E94"/>
      <c r="F94"/>
      <c r="G94"/>
      <c r="H94"/>
      <c r="K94"/>
      <c r="L94"/>
      <c r="M94"/>
      <c r="N94"/>
      <c r="O94"/>
      <c r="T94" s="15"/>
      <c r="U94" s="15"/>
      <c r="V94" s="15"/>
      <c r="W94" s="15"/>
      <c r="X94" s="15"/>
      <c r="Y94" s="15"/>
      <c r="Z94" s="15"/>
      <c r="AA94" s="15"/>
    </row>
    <row r="95" spans="1:27">
      <c r="C95"/>
      <c r="D95"/>
      <c r="E95"/>
      <c r="F95"/>
      <c r="G95"/>
      <c r="H95"/>
      <c r="K95"/>
      <c r="L95"/>
      <c r="M95"/>
      <c r="N95"/>
      <c r="O95"/>
      <c r="T95" s="15"/>
      <c r="U95" s="15"/>
      <c r="V95" s="15"/>
      <c r="W95" s="15"/>
      <c r="X95" s="15"/>
      <c r="Y95" s="15"/>
      <c r="Z95" s="15"/>
      <c r="AA95" s="15"/>
    </row>
    <row r="96" spans="1:27">
      <c r="C96"/>
      <c r="D96"/>
      <c r="E96"/>
      <c r="F96"/>
      <c r="G96"/>
      <c r="H96"/>
      <c r="K96"/>
      <c r="L96"/>
      <c r="M96"/>
      <c r="N96"/>
      <c r="O96"/>
      <c r="T96" s="15"/>
      <c r="U96" s="15"/>
      <c r="V96" s="15"/>
      <c r="W96" s="15"/>
      <c r="X96" s="15"/>
      <c r="Y96" s="15"/>
      <c r="Z96" s="15"/>
      <c r="AA96" s="15"/>
    </row>
    <row r="97" spans="3:27">
      <c r="C97"/>
      <c r="D97"/>
      <c r="E97"/>
      <c r="F97"/>
      <c r="G97"/>
      <c r="H97"/>
      <c r="K97"/>
      <c r="L97"/>
      <c r="M97"/>
      <c r="N97"/>
      <c r="O97"/>
      <c r="T97" s="15"/>
      <c r="U97" s="15"/>
      <c r="V97" s="15"/>
      <c r="W97" s="15"/>
      <c r="X97" s="15"/>
      <c r="Y97" s="15"/>
      <c r="Z97" s="15"/>
      <c r="AA97" s="15"/>
    </row>
    <row r="98" spans="3:27">
      <c r="C98"/>
      <c r="D98"/>
      <c r="E98"/>
      <c r="F98"/>
      <c r="G98"/>
      <c r="H98"/>
      <c r="K98"/>
      <c r="L98"/>
      <c r="M98"/>
      <c r="N98"/>
      <c r="O98"/>
      <c r="T98" s="15"/>
      <c r="U98" s="15"/>
      <c r="V98" s="15"/>
      <c r="W98" s="15"/>
      <c r="X98" s="15"/>
      <c r="Y98" s="15"/>
      <c r="Z98" s="15"/>
      <c r="AA98" s="15"/>
    </row>
    <row r="99" spans="3:27">
      <c r="C99"/>
      <c r="D99"/>
      <c r="E99"/>
      <c r="F99"/>
      <c r="G99"/>
      <c r="H99"/>
      <c r="K99"/>
      <c r="L99"/>
      <c r="M99"/>
      <c r="N99"/>
      <c r="O99"/>
      <c r="T99" s="15"/>
      <c r="U99" s="15"/>
      <c r="V99" s="15"/>
      <c r="W99" s="15"/>
      <c r="X99" s="15"/>
      <c r="Y99" s="15"/>
      <c r="Z99" s="15"/>
      <c r="AA99" s="15"/>
    </row>
    <row r="100" spans="3:27">
      <c r="C100"/>
      <c r="D100"/>
      <c r="E100"/>
      <c r="F100"/>
      <c r="G100"/>
      <c r="H100"/>
      <c r="K100"/>
      <c r="L100"/>
      <c r="M100"/>
      <c r="N100"/>
      <c r="O100"/>
      <c r="P100" s="15"/>
      <c r="Q100" s="15"/>
      <c r="R100" s="15"/>
      <c r="S100" s="15"/>
      <c r="T100" s="15"/>
      <c r="U100" s="15"/>
      <c r="V100" s="15"/>
      <c r="W100" s="15"/>
      <c r="X100" s="15"/>
      <c r="Y100" s="15"/>
      <c r="Z100" s="15"/>
      <c r="AA100" s="15"/>
    </row>
    <row r="101" spans="3:27">
      <c r="C101"/>
      <c r="D101"/>
      <c r="E101"/>
      <c r="F101"/>
      <c r="G101"/>
      <c r="H101"/>
      <c r="K101"/>
      <c r="L101"/>
      <c r="M101"/>
      <c r="N101"/>
      <c r="O101"/>
      <c r="P101" s="15"/>
      <c r="Q101" s="15"/>
      <c r="R101" s="15"/>
      <c r="S101" s="15"/>
      <c r="T101" s="15"/>
      <c r="U101" s="15"/>
      <c r="V101" s="15"/>
      <c r="W101" s="15"/>
      <c r="X101" s="15"/>
      <c r="Y101" s="15"/>
      <c r="Z101" s="15"/>
      <c r="AA101" s="15"/>
    </row>
    <row r="102" spans="3:27">
      <c r="C102"/>
      <c r="D102"/>
      <c r="E102"/>
      <c r="F102"/>
      <c r="G102"/>
      <c r="H102"/>
      <c r="K102"/>
      <c r="L102"/>
      <c r="M102"/>
      <c r="N102"/>
      <c r="O102"/>
      <c r="P102" s="15"/>
      <c r="Q102" s="15"/>
      <c r="R102" s="15"/>
      <c r="S102" s="15"/>
      <c r="T102" s="15"/>
      <c r="U102" s="15"/>
      <c r="V102" s="15"/>
      <c r="W102" s="15"/>
      <c r="X102" s="15"/>
      <c r="Y102" s="15"/>
      <c r="Z102" s="15"/>
      <c r="AA102" s="15"/>
    </row>
    <row r="103" spans="3:27">
      <c r="C103"/>
      <c r="D103"/>
      <c r="E103"/>
      <c r="F103"/>
      <c r="G103"/>
      <c r="H103"/>
      <c r="K103"/>
      <c r="L103"/>
      <c r="M103"/>
      <c r="N103"/>
      <c r="O103"/>
      <c r="P103" s="15"/>
      <c r="Q103" s="15"/>
      <c r="R103" s="15"/>
      <c r="S103" s="15"/>
      <c r="T103" s="15"/>
      <c r="U103" s="15"/>
      <c r="V103" s="15"/>
      <c r="W103" s="15"/>
      <c r="X103" s="15"/>
      <c r="Y103" s="15"/>
      <c r="Z103" s="15"/>
      <c r="AA103" s="15"/>
    </row>
    <row r="104" spans="3:27">
      <c r="C104"/>
      <c r="D104"/>
      <c r="E104"/>
      <c r="F104"/>
      <c r="G104"/>
      <c r="H104"/>
      <c r="K104"/>
      <c r="L104"/>
      <c r="M104"/>
      <c r="N104"/>
      <c r="O104"/>
      <c r="P104" s="15"/>
      <c r="Q104" s="15"/>
      <c r="R104" s="15"/>
      <c r="S104" s="15"/>
      <c r="T104" s="15"/>
      <c r="U104" s="15"/>
      <c r="V104" s="15"/>
      <c r="W104" s="15"/>
      <c r="X104" s="15"/>
      <c r="Y104" s="15"/>
      <c r="Z104" s="15"/>
      <c r="AA104" s="15"/>
    </row>
    <row r="105" spans="3:27">
      <c r="C105"/>
      <c r="D105"/>
      <c r="E105"/>
      <c r="F105"/>
      <c r="G105"/>
      <c r="H105"/>
      <c r="K105"/>
      <c r="L105"/>
      <c r="M105"/>
      <c r="N105"/>
      <c r="O105"/>
      <c r="P105" s="15"/>
      <c r="Q105" s="15"/>
      <c r="R105" s="15"/>
      <c r="S105" s="15"/>
      <c r="T105" s="15"/>
      <c r="U105" s="15"/>
      <c r="V105" s="15"/>
      <c r="W105" s="15"/>
      <c r="X105" s="15"/>
      <c r="Y105" s="15"/>
      <c r="Z105" s="15"/>
      <c r="AA105" s="15"/>
    </row>
    <row r="106" spans="3:27">
      <c r="C106"/>
      <c r="D106"/>
      <c r="E106"/>
      <c r="F106"/>
      <c r="G106"/>
      <c r="H106"/>
      <c r="K106"/>
      <c r="L106"/>
      <c r="M106"/>
      <c r="N106"/>
      <c r="O106"/>
      <c r="P106" s="15"/>
      <c r="Q106" s="15"/>
      <c r="R106" s="15"/>
      <c r="S106" s="15"/>
      <c r="T106" s="15"/>
      <c r="U106" s="15"/>
      <c r="V106" s="15"/>
      <c r="W106" s="15"/>
      <c r="X106" s="15"/>
      <c r="Y106" s="15"/>
      <c r="Z106" s="15"/>
      <c r="AA106" s="15"/>
    </row>
    <row r="107" spans="3:27">
      <c r="C107"/>
      <c r="D107"/>
      <c r="E107"/>
      <c r="F107"/>
      <c r="G107"/>
      <c r="H107"/>
      <c r="K107"/>
      <c r="L107"/>
      <c r="M107"/>
      <c r="N107"/>
      <c r="O107"/>
      <c r="P107" s="15"/>
      <c r="Q107" s="15"/>
      <c r="R107" s="15"/>
      <c r="S107" s="15"/>
      <c r="T107" s="15"/>
      <c r="U107" s="15"/>
      <c r="V107" s="15"/>
      <c r="W107" s="15"/>
      <c r="X107" s="15"/>
      <c r="Y107" s="15"/>
      <c r="Z107" s="15"/>
      <c r="AA107" s="15"/>
    </row>
    <row r="108" spans="3:27">
      <c r="C108"/>
      <c r="D108"/>
      <c r="E108"/>
      <c r="F108"/>
      <c r="G108"/>
      <c r="H108"/>
      <c r="K108"/>
      <c r="L108"/>
      <c r="M108"/>
      <c r="N108"/>
      <c r="O108"/>
      <c r="P108" s="15"/>
      <c r="Q108" s="15"/>
      <c r="R108" s="15"/>
      <c r="S108" s="15"/>
      <c r="T108" s="15"/>
      <c r="U108" s="15"/>
      <c r="V108" s="15"/>
      <c r="W108" s="15"/>
      <c r="X108" s="15"/>
      <c r="Y108" s="15"/>
      <c r="Z108" s="15"/>
      <c r="AA108" s="15"/>
    </row>
    <row r="109" spans="3:27">
      <c r="C109"/>
      <c r="D109"/>
      <c r="E109"/>
      <c r="F109"/>
      <c r="G109"/>
      <c r="H109"/>
      <c r="K109"/>
      <c r="L109"/>
      <c r="M109"/>
      <c r="N109"/>
      <c r="O109"/>
      <c r="P109" s="15"/>
      <c r="Q109" s="15"/>
      <c r="R109" s="15"/>
      <c r="S109" s="15"/>
      <c r="T109" s="15"/>
      <c r="U109" s="15"/>
      <c r="V109" s="15"/>
      <c r="W109" s="15"/>
      <c r="X109" s="15"/>
      <c r="Y109" s="15"/>
      <c r="Z109" s="15"/>
      <c r="AA109" s="15"/>
    </row>
    <row r="110" spans="3:27">
      <c r="C110"/>
      <c r="D110"/>
      <c r="E110"/>
      <c r="F110"/>
      <c r="G110"/>
      <c r="H110"/>
      <c r="K110"/>
      <c r="L110"/>
      <c r="M110"/>
      <c r="N110"/>
      <c r="O110"/>
      <c r="P110" s="15"/>
      <c r="Q110" s="15"/>
      <c r="R110" s="15"/>
      <c r="S110" s="15"/>
      <c r="T110" s="15"/>
      <c r="U110" s="15"/>
      <c r="V110" s="15"/>
      <c r="W110" s="15"/>
      <c r="X110" s="15"/>
      <c r="Y110" s="15"/>
      <c r="Z110" s="15"/>
      <c r="AA110" s="15"/>
    </row>
    <row r="111" spans="3:27">
      <c r="C111"/>
      <c r="D111"/>
      <c r="E111"/>
      <c r="F111"/>
      <c r="G111"/>
      <c r="Y111" s="15"/>
      <c r="Z111" s="15"/>
      <c r="AA111" s="15"/>
    </row>
    <row r="112" spans="3:27">
      <c r="C112"/>
      <c r="D112"/>
      <c r="E112"/>
      <c r="F112"/>
      <c r="G112"/>
      <c r="Y112" s="15"/>
      <c r="Z112" s="15"/>
      <c r="AA112" s="15"/>
    </row>
  </sheetData>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D4075-160B-4BD1-ACCB-D6E2C066B277}">
  <sheetPr>
    <tabColor indexed="13"/>
  </sheetPr>
  <dimension ref="A1:AB117"/>
  <sheetViews>
    <sheetView showGridLines="0" tabSelected="1" topLeftCell="A2" zoomScaleNormal="100" workbookViewId="0">
      <pane xSplit="7" ySplit="11" topLeftCell="V88" activePane="bottomRight" state="frozen"/>
      <selection activeCell="A2" sqref="A2"/>
      <selection pane="topRight" activeCell="H2" sqref="H2"/>
      <selection pane="bottomLeft" activeCell="A13" sqref="A13"/>
      <selection pane="bottomRight" activeCell="J3" sqref="J3"/>
    </sheetView>
  </sheetViews>
  <sheetFormatPr defaultRowHeight="14.25"/>
  <cols>
    <col min="1" max="1" width="15.625" customWidth="1"/>
    <col min="2" max="2" width="11.25" style="1" customWidth="1"/>
    <col min="3" max="6" width="5.625" style="5" customWidth="1"/>
    <col min="7" max="7" width="5.625" style="6" customWidth="1"/>
    <col min="8" max="9" width="5.625" style="5" customWidth="1"/>
    <col min="10" max="10" width="19.375" customWidth="1"/>
    <col min="11" max="11" width="12.625" customWidth="1"/>
    <col min="12" max="13" width="12.625" style="15" customWidth="1"/>
    <col min="14" max="16" width="9" style="15"/>
  </cols>
  <sheetData>
    <row r="1" spans="1:19">
      <c r="A1" t="s">
        <v>37</v>
      </c>
    </row>
    <row r="2" spans="1:19">
      <c r="J2" t="s">
        <v>84</v>
      </c>
    </row>
    <row r="3" spans="1:19">
      <c r="A3" t="s">
        <v>0</v>
      </c>
      <c r="B3" s="2"/>
      <c r="G3" s="5"/>
    </row>
    <row r="4" spans="1:19">
      <c r="A4" s="8"/>
      <c r="B4" s="3"/>
      <c r="C4" s="7" t="s">
        <v>1</v>
      </c>
      <c r="D4" s="12" t="s">
        <v>26</v>
      </c>
      <c r="E4" s="12" t="s">
        <v>2</v>
      </c>
      <c r="F4" s="12" t="s">
        <v>38</v>
      </c>
      <c r="G4" s="7" t="s">
        <v>3</v>
      </c>
      <c r="H4" s="43"/>
      <c r="I4" s="43"/>
    </row>
    <row r="5" spans="1:19">
      <c r="A5" s="10" t="s">
        <v>4</v>
      </c>
      <c r="B5" s="4" t="s">
        <v>5</v>
      </c>
      <c r="C5" s="54">
        <f>C7*K35</f>
        <v>4.9414942866399948E-2</v>
      </c>
      <c r="D5" s="54">
        <f>D7*K36</f>
        <v>0</v>
      </c>
      <c r="E5" s="54">
        <f>E7*K37</f>
        <v>1.6046251238590808E-2</v>
      </c>
      <c r="F5" s="54">
        <f>F7*K38</f>
        <v>6.2086201803228692E-2</v>
      </c>
      <c r="G5" s="54">
        <f>G7*K39</f>
        <v>7.1933716422042146E-2</v>
      </c>
      <c r="H5" s="44"/>
      <c r="I5" s="44"/>
      <c r="J5" s="1"/>
    </row>
    <row r="6" spans="1:19">
      <c r="A6" s="11"/>
      <c r="B6" s="4" t="s">
        <v>6</v>
      </c>
      <c r="C6" s="54">
        <f>C7-C5</f>
        <v>0.49360640731381927</v>
      </c>
      <c r="D6" s="54">
        <f>D7-D5</f>
        <v>0.15000561333533705</v>
      </c>
      <c r="E6" s="54">
        <f>E7-E5</f>
        <v>0.30487877353322534</v>
      </c>
      <c r="F6" s="54">
        <f>F7-F5</f>
        <v>0.28093148771737181</v>
      </c>
      <c r="G6" s="54">
        <f>G7-G5</f>
        <v>0.40131441793349831</v>
      </c>
      <c r="H6" s="44"/>
      <c r="I6" s="44"/>
      <c r="J6" s="1"/>
    </row>
    <row r="7" spans="1:19">
      <c r="A7" s="11"/>
      <c r="B7" s="4" t="s">
        <v>7</v>
      </c>
      <c r="C7" s="54">
        <f>M56</f>
        <v>0.54302135018021924</v>
      </c>
      <c r="D7" s="54">
        <f>M57</f>
        <v>0.15000561333533705</v>
      </c>
      <c r="E7" s="54">
        <f>M58</f>
        <v>0.32092502477181617</v>
      </c>
      <c r="F7" s="54">
        <f>M59</f>
        <v>0.34301768952060052</v>
      </c>
      <c r="G7" s="54">
        <f>M60</f>
        <v>0.47324813435554047</v>
      </c>
      <c r="H7" s="44"/>
      <c r="I7" s="44"/>
      <c r="J7" s="1"/>
    </row>
    <row r="8" spans="1:19">
      <c r="A8" s="11"/>
      <c r="B8" s="9"/>
      <c r="C8" s="45"/>
      <c r="D8" s="45"/>
      <c r="E8" s="45"/>
      <c r="F8" s="45"/>
      <c r="G8" s="45"/>
      <c r="H8" s="45"/>
      <c r="I8" s="45"/>
    </row>
    <row r="9" spans="1:19">
      <c r="A9" s="11"/>
      <c r="B9" s="3"/>
      <c r="C9" s="55" t="s">
        <v>1</v>
      </c>
      <c r="D9" s="57" t="s">
        <v>26</v>
      </c>
      <c r="E9" s="57" t="s">
        <v>27</v>
      </c>
      <c r="F9" s="57" t="s">
        <v>38</v>
      </c>
      <c r="G9" s="55" t="s">
        <v>3</v>
      </c>
      <c r="H9" s="43"/>
      <c r="I9" s="43"/>
    </row>
    <row r="10" spans="1:19">
      <c r="A10" s="10" t="s">
        <v>9</v>
      </c>
      <c r="B10" s="4" t="s">
        <v>5</v>
      </c>
      <c r="C10" s="54">
        <f>C12*K44</f>
        <v>0.10067406530750191</v>
      </c>
      <c r="D10" s="54">
        <f>D12*K45</f>
        <v>0</v>
      </c>
      <c r="E10" s="54">
        <f>E12*K46</f>
        <v>3.2762259050618449E-2</v>
      </c>
      <c r="F10" s="54">
        <f>F12*K47</f>
        <v>0.21297328817828204</v>
      </c>
      <c r="G10" s="69">
        <f>G12*K48</f>
        <v>0.29460917274052717</v>
      </c>
      <c r="H10" s="44"/>
      <c r="I10" s="44"/>
    </row>
    <row r="11" spans="1:19">
      <c r="A11" s="11"/>
      <c r="B11" s="4" t="s">
        <v>6</v>
      </c>
      <c r="C11" s="54">
        <f>C12-C10</f>
        <v>1.259786276685767</v>
      </c>
      <c r="D11" s="54">
        <f>D12-D10</f>
        <v>0.4058291399537412</v>
      </c>
      <c r="E11" s="54">
        <f>E12-E10</f>
        <v>0.6497848045039325</v>
      </c>
      <c r="F11" s="54">
        <f>F12-F10</f>
        <v>0.67073330177309565</v>
      </c>
      <c r="G11" s="69">
        <f>G12-G10</f>
        <v>0.77281536617442637</v>
      </c>
      <c r="H11" s="44"/>
      <c r="I11" s="44"/>
    </row>
    <row r="12" spans="1:19">
      <c r="A12" s="8"/>
      <c r="B12" s="4" t="s">
        <v>7</v>
      </c>
      <c r="C12" s="54">
        <f>M66</f>
        <v>1.360460341993269</v>
      </c>
      <c r="D12" s="54">
        <f>M67</f>
        <v>0.4058291399537412</v>
      </c>
      <c r="E12" s="54">
        <f>M68</f>
        <v>0.68254706355455097</v>
      </c>
      <c r="F12" s="54">
        <f>M69</f>
        <v>0.88370658995137774</v>
      </c>
      <c r="G12" s="69">
        <f>M70</f>
        <v>1.0674245389149535</v>
      </c>
      <c r="H12" s="44"/>
      <c r="I12" s="44"/>
    </row>
    <row r="14" spans="1:19">
      <c r="A14" t="s">
        <v>32</v>
      </c>
      <c r="S14" s="1"/>
    </row>
    <row r="15" spans="1:19">
      <c r="A15" t="s">
        <v>58</v>
      </c>
      <c r="S15" s="1"/>
    </row>
    <row r="16" spans="1:19">
      <c r="I16" s="42"/>
      <c r="J16" s="13"/>
      <c r="K16" s="13"/>
      <c r="L16" s="14"/>
      <c r="M16" s="14"/>
      <c r="N16" s="14"/>
      <c r="O16" s="14"/>
      <c r="P16" s="14"/>
      <c r="Q16" s="13"/>
      <c r="R16" s="13"/>
      <c r="S16" s="1"/>
    </row>
    <row r="17" spans="3:19">
      <c r="I17" s="42"/>
      <c r="O17"/>
      <c r="P17"/>
      <c r="Q17" s="56"/>
      <c r="R17" s="56"/>
      <c r="S17" s="1"/>
    </row>
    <row r="18" spans="3:19">
      <c r="I18" s="42"/>
      <c r="J18" t="s">
        <v>25</v>
      </c>
      <c r="P18"/>
      <c r="Q18" s="56"/>
      <c r="R18" s="56"/>
      <c r="S18" s="1"/>
    </row>
    <row r="19" spans="3:19">
      <c r="I19" s="42"/>
      <c r="P19"/>
      <c r="Q19" s="56"/>
      <c r="R19" s="56"/>
      <c r="S19" s="1"/>
    </row>
    <row r="20" spans="3:19">
      <c r="I20" s="42"/>
      <c r="J20" s="49" t="s">
        <v>10</v>
      </c>
      <c r="K20" s="24"/>
      <c r="L20" s="8"/>
      <c r="M20" s="8"/>
      <c r="P20"/>
      <c r="Q20" s="56"/>
      <c r="R20" s="56"/>
      <c r="S20" s="1"/>
    </row>
    <row r="21" spans="3:19">
      <c r="C21" s="48"/>
      <c r="I21" s="42"/>
      <c r="J21" s="50" t="s">
        <v>49</v>
      </c>
      <c r="K21" s="24"/>
      <c r="L21" s="8"/>
      <c r="M21" s="8"/>
      <c r="P21"/>
      <c r="Q21" s="56"/>
      <c r="R21" s="56"/>
      <c r="S21" s="1"/>
    </row>
    <row r="22" spans="3:19" ht="15">
      <c r="I22" s="42"/>
      <c r="J22" s="50" t="s">
        <v>50</v>
      </c>
      <c r="K22" s="24"/>
      <c r="L22" s="8"/>
      <c r="M22" s="8"/>
      <c r="P22"/>
      <c r="Q22" s="56"/>
      <c r="R22" s="56"/>
      <c r="S22" s="20"/>
    </row>
    <row r="23" spans="3:19" ht="15">
      <c r="I23" s="42"/>
      <c r="K23" s="26" t="s">
        <v>11</v>
      </c>
      <c r="L23" s="40" t="s">
        <v>12</v>
      </c>
      <c r="M23" s="26" t="s">
        <v>13</v>
      </c>
      <c r="P23"/>
      <c r="Q23" s="56"/>
      <c r="R23" s="56"/>
      <c r="S23" s="46"/>
    </row>
    <row r="24" spans="3:19" ht="15">
      <c r="I24" s="42"/>
      <c r="J24" s="27" t="s">
        <v>1</v>
      </c>
      <c r="K24" s="63">
        <v>11000</v>
      </c>
      <c r="L24" s="41">
        <v>46.055</v>
      </c>
      <c r="M24" s="4">
        <v>12.792999999999999</v>
      </c>
      <c r="N24" s="58"/>
      <c r="P24"/>
      <c r="Q24" s="56"/>
      <c r="R24" s="56"/>
      <c r="S24" s="20"/>
    </row>
    <row r="25" spans="3:19" ht="15">
      <c r="I25" s="42"/>
      <c r="J25" s="27" t="s">
        <v>8</v>
      </c>
      <c r="K25" s="63">
        <v>9139</v>
      </c>
      <c r="L25" s="41">
        <v>38.262999999999998</v>
      </c>
      <c r="M25" s="4">
        <v>10.629</v>
      </c>
      <c r="N25" s="58"/>
      <c r="O25"/>
      <c r="P25"/>
      <c r="Q25" s="56"/>
      <c r="R25" s="56"/>
      <c r="S25" s="20"/>
    </row>
    <row r="26" spans="3:19" ht="15">
      <c r="I26" s="42"/>
      <c r="J26" s="27" t="s">
        <v>2</v>
      </c>
      <c r="K26" s="63">
        <v>8400</v>
      </c>
      <c r="L26" s="41">
        <v>35.168999999999997</v>
      </c>
      <c r="M26" s="4">
        <v>9.7690000000000001</v>
      </c>
      <c r="N26" s="58"/>
      <c r="O26"/>
      <c r="P26"/>
      <c r="Q26" s="56"/>
      <c r="R26" s="56"/>
      <c r="S26" s="20"/>
    </row>
    <row r="27" spans="3:19" ht="15">
      <c r="I27" s="42"/>
      <c r="J27" s="27" t="s">
        <v>38</v>
      </c>
      <c r="K27" s="63">
        <v>8400</v>
      </c>
      <c r="L27" s="41">
        <v>35.168999999999997</v>
      </c>
      <c r="M27" s="4">
        <v>9.7690000000000001</v>
      </c>
      <c r="N27" s="58"/>
      <c r="O27"/>
      <c r="P27"/>
      <c r="Q27" s="56"/>
      <c r="R27" s="56"/>
      <c r="S27" s="20"/>
    </row>
    <row r="28" spans="3:19" ht="15">
      <c r="I28" s="42"/>
      <c r="J28" s="27" t="s">
        <v>3</v>
      </c>
      <c r="K28" s="63">
        <v>8400</v>
      </c>
      <c r="L28" s="41">
        <v>35.168999999999997</v>
      </c>
      <c r="M28" s="4">
        <v>9.7690000000000001</v>
      </c>
      <c r="N28" s="58"/>
      <c r="O28"/>
      <c r="P28"/>
      <c r="Q28" s="56"/>
      <c r="R28" s="56"/>
      <c r="S28" s="20"/>
    </row>
    <row r="29" spans="3:19">
      <c r="I29" s="42"/>
      <c r="J29" s="13"/>
      <c r="K29" s="13"/>
      <c r="L29" s="14"/>
      <c r="M29" s="14"/>
      <c r="N29" s="14"/>
      <c r="O29" s="14"/>
      <c r="P29" s="14"/>
      <c r="Q29" s="13"/>
      <c r="R29" s="13"/>
      <c r="S29" s="1"/>
    </row>
    <row r="31" spans="3:19">
      <c r="I31" s="42"/>
      <c r="J31" s="36" t="s">
        <v>14</v>
      </c>
      <c r="K31" s="13"/>
      <c r="L31" s="14"/>
      <c r="M31" s="14"/>
      <c r="N31" s="14"/>
      <c r="O31" s="14"/>
      <c r="P31" s="14"/>
    </row>
    <row r="32" spans="3:19">
      <c r="I32" s="42"/>
      <c r="J32" s="50" t="s">
        <v>52</v>
      </c>
      <c r="P32" s="14"/>
    </row>
    <row r="33" spans="9:16">
      <c r="I33" s="42"/>
      <c r="J33" s="25" t="s">
        <v>35</v>
      </c>
      <c r="P33" s="14"/>
    </row>
    <row r="34" spans="9:16">
      <c r="I34" s="42"/>
      <c r="J34" s="31" t="s">
        <v>15</v>
      </c>
      <c r="K34" s="32" t="s">
        <v>51</v>
      </c>
      <c r="P34" s="14"/>
    </row>
    <row r="35" spans="9:16">
      <c r="I35" s="42"/>
      <c r="J35" s="28" t="s">
        <v>1</v>
      </c>
      <c r="K35" s="64">
        <v>9.0999999999999998E-2</v>
      </c>
      <c r="L35" s="58"/>
      <c r="M35" t="s">
        <v>53</v>
      </c>
      <c r="P35" s="14"/>
    </row>
    <row r="36" spans="9:16">
      <c r="I36" s="42"/>
      <c r="J36" s="28" t="s">
        <v>8</v>
      </c>
      <c r="K36" s="29">
        <v>0</v>
      </c>
      <c r="L36" s="58"/>
      <c r="M36" t="s">
        <v>54</v>
      </c>
      <c r="P36" s="14"/>
    </row>
    <row r="37" spans="9:16">
      <c r="I37" s="42"/>
      <c r="J37" s="28" t="s">
        <v>2</v>
      </c>
      <c r="K37" s="59">
        <v>0.05</v>
      </c>
      <c r="L37" s="65"/>
      <c r="M37" s="47">
        <f>10/110</f>
        <v>9.0909090909090912E-2</v>
      </c>
      <c r="P37" s="14"/>
    </row>
    <row r="38" spans="9:16">
      <c r="I38" s="42"/>
      <c r="J38" s="28" t="s">
        <v>38</v>
      </c>
      <c r="K38" s="59">
        <v>0.18099999999999999</v>
      </c>
      <c r="M38" s="47"/>
      <c r="P38" s="14"/>
    </row>
    <row r="39" spans="9:16">
      <c r="I39" s="42"/>
      <c r="J39" s="28" t="s">
        <v>3</v>
      </c>
      <c r="K39" s="59">
        <v>0.152</v>
      </c>
      <c r="P39" s="14"/>
    </row>
    <row r="40" spans="9:16">
      <c r="I40" s="42"/>
      <c r="J40" s="13"/>
      <c r="K40" s="13"/>
      <c r="L40" s="14"/>
      <c r="M40" s="14"/>
      <c r="N40" s="14"/>
      <c r="O40" s="14"/>
      <c r="P40" s="14"/>
    </row>
    <row r="41" spans="9:16">
      <c r="I41" s="42"/>
      <c r="J41" s="50" t="s">
        <v>55</v>
      </c>
      <c r="P41" s="14"/>
    </row>
    <row r="42" spans="9:16">
      <c r="I42" s="42"/>
      <c r="J42" s="25" t="s">
        <v>30</v>
      </c>
      <c r="P42" s="14"/>
    </row>
    <row r="43" spans="9:16">
      <c r="I43" s="42"/>
      <c r="J43" s="30" t="s">
        <v>16</v>
      </c>
      <c r="K43" s="33" t="s">
        <v>51</v>
      </c>
      <c r="P43" s="14"/>
    </row>
    <row r="44" spans="9:16">
      <c r="I44" s="42"/>
      <c r="J44" s="28" t="s">
        <v>1</v>
      </c>
      <c r="K44" s="34">
        <v>7.3999999999999996E-2</v>
      </c>
      <c r="L44" s="58"/>
      <c r="P44" s="14"/>
    </row>
    <row r="45" spans="9:16">
      <c r="I45" s="42"/>
      <c r="J45" s="28" t="s">
        <v>8</v>
      </c>
      <c r="K45" s="29">
        <v>0</v>
      </c>
      <c r="L45" s="58"/>
      <c r="P45" s="14"/>
    </row>
    <row r="46" spans="9:16">
      <c r="I46" s="42"/>
      <c r="J46" s="28" t="s">
        <v>2</v>
      </c>
      <c r="K46" s="22">
        <v>4.8000000000000001E-2</v>
      </c>
      <c r="L46" s="58"/>
      <c r="P46" s="14"/>
    </row>
    <row r="47" spans="9:16">
      <c r="I47" s="42"/>
      <c r="J47" s="28" t="s">
        <v>38</v>
      </c>
      <c r="K47" s="22">
        <v>0.24099999999999999</v>
      </c>
      <c r="L47" s="58"/>
      <c r="P47" s="14"/>
    </row>
    <row r="48" spans="9:16">
      <c r="I48" s="42"/>
      <c r="J48" s="28" t="s">
        <v>3</v>
      </c>
      <c r="K48" s="22">
        <v>0.27600000000000002</v>
      </c>
      <c r="P48" s="14"/>
    </row>
    <row r="49" spans="1:28">
      <c r="I49" s="42"/>
      <c r="J49" s="13"/>
      <c r="K49" s="13"/>
      <c r="L49" s="14"/>
      <c r="M49" s="14"/>
      <c r="N49" s="14"/>
      <c r="O49" s="14"/>
      <c r="P49" s="14"/>
    </row>
    <row r="51" spans="1:28">
      <c r="I51" s="42"/>
      <c r="J51" s="37" t="s">
        <v>17</v>
      </c>
      <c r="K51" s="13"/>
      <c r="L51" s="14"/>
      <c r="M51" s="14"/>
      <c r="N51" s="14"/>
      <c r="O51" s="14"/>
      <c r="P51" s="14"/>
    </row>
    <row r="52" spans="1:28">
      <c r="I52" s="42"/>
      <c r="J52" s="50" t="s">
        <v>56</v>
      </c>
      <c r="P52" s="14"/>
    </row>
    <row r="53" spans="1:28">
      <c r="I53" s="42"/>
      <c r="J53" s="25" t="s">
        <v>36</v>
      </c>
      <c r="P53" s="14"/>
    </row>
    <row r="54" spans="1:28">
      <c r="I54" s="42"/>
      <c r="J54" s="23" t="s">
        <v>18</v>
      </c>
      <c r="K54" s="32" t="s">
        <v>51</v>
      </c>
      <c r="L54" s="51" t="s">
        <v>21</v>
      </c>
      <c r="M54" s="51" t="s">
        <v>22</v>
      </c>
      <c r="P54" s="14"/>
    </row>
    <row r="55" spans="1:28">
      <c r="I55" s="42"/>
      <c r="J55" s="23"/>
      <c r="K55" s="32" t="s">
        <v>19</v>
      </c>
      <c r="L55" s="53" t="s">
        <v>24</v>
      </c>
      <c r="M55" s="52" t="s">
        <v>23</v>
      </c>
      <c r="P55" s="14"/>
    </row>
    <row r="56" spans="1:28">
      <c r="I56" s="42"/>
      <c r="J56" s="28" t="s">
        <v>1</v>
      </c>
      <c r="K56" s="66">
        <v>46.7</v>
      </c>
      <c r="L56" s="3">
        <f>K56*M24/1000</f>
        <v>0.59743309999999994</v>
      </c>
      <c r="M56" s="38">
        <f>L56*41.8605/L24</f>
        <v>0.54302135018021924</v>
      </c>
      <c r="P56" s="14"/>
    </row>
    <row r="57" spans="1:28">
      <c r="I57" s="42"/>
      <c r="J57" s="28" t="s">
        <v>8</v>
      </c>
      <c r="K57" s="60">
        <v>12.9</v>
      </c>
      <c r="L57" s="3">
        <f>K57*M25/1000</f>
        <v>0.13711410000000002</v>
      </c>
      <c r="M57" s="38">
        <f>L57*41.8605/L25</f>
        <v>0.15000561333533705</v>
      </c>
      <c r="P57" s="14"/>
    </row>
    <row r="58" spans="1:28">
      <c r="I58" s="42"/>
      <c r="J58" s="28" t="s">
        <v>2</v>
      </c>
      <c r="K58" s="60">
        <v>27.6</v>
      </c>
      <c r="L58" s="3">
        <f>K58*M26/1000</f>
        <v>0.26962440000000004</v>
      </c>
      <c r="M58" s="38">
        <f>L58*41.8605/L26</f>
        <v>0.32092502477181617</v>
      </c>
      <c r="P58" s="14"/>
    </row>
    <row r="59" spans="1:28">
      <c r="I59" s="42"/>
      <c r="J59" s="28" t="s">
        <v>38</v>
      </c>
      <c r="K59" s="66">
        <v>29.5</v>
      </c>
      <c r="L59" s="3">
        <f>K59*M27/1000</f>
        <v>0.28818549999999998</v>
      </c>
      <c r="M59" s="38">
        <f>L59*41.8605/L27</f>
        <v>0.34301768952060052</v>
      </c>
      <c r="P59" s="14"/>
    </row>
    <row r="60" spans="1:28">
      <c r="I60" s="13"/>
      <c r="J60" s="28" t="s">
        <v>3</v>
      </c>
      <c r="K60" s="66">
        <v>40.700000000000003</v>
      </c>
      <c r="L60" s="3">
        <f>K60*M28/1000</f>
        <v>0.39759830000000007</v>
      </c>
      <c r="M60" s="38">
        <f>L60*41.8605/L28</f>
        <v>0.47324813435554047</v>
      </c>
      <c r="N60"/>
      <c r="O60"/>
      <c r="P60" s="13"/>
      <c r="Q60" s="15"/>
      <c r="R60" s="15"/>
      <c r="S60" s="15"/>
      <c r="T60" s="15"/>
      <c r="U60" s="15"/>
      <c r="V60" s="15"/>
      <c r="W60" s="15"/>
      <c r="X60" s="15"/>
      <c r="Y60" s="15"/>
    </row>
    <row r="61" spans="1:28">
      <c r="I61" s="13"/>
      <c r="J61" s="13"/>
      <c r="K61" s="13"/>
      <c r="L61" s="13"/>
      <c r="M61" s="13"/>
      <c r="N61" s="13"/>
      <c r="O61" s="13"/>
      <c r="P61" s="13"/>
      <c r="T61" s="15"/>
      <c r="U61" s="15"/>
      <c r="V61" s="15"/>
      <c r="W61" s="15"/>
      <c r="X61" s="15"/>
      <c r="Y61" s="15"/>
    </row>
    <row r="62" spans="1:28">
      <c r="B62"/>
      <c r="C62"/>
      <c r="D62"/>
      <c r="E62"/>
      <c r="F62"/>
      <c r="G62"/>
      <c r="H62" s="1"/>
      <c r="I62" s="13"/>
      <c r="J62" s="50" t="s">
        <v>57</v>
      </c>
      <c r="L62"/>
      <c r="M62"/>
      <c r="N62"/>
      <c r="O62"/>
      <c r="P62" s="13"/>
      <c r="T62" s="15"/>
      <c r="U62" s="15"/>
      <c r="V62" s="15"/>
      <c r="W62" s="15"/>
      <c r="X62" s="15"/>
      <c r="Y62" s="15"/>
      <c r="Z62" s="15"/>
      <c r="AA62" s="15"/>
      <c r="AB62" s="15"/>
    </row>
    <row r="63" spans="1:28" s="15" customFormat="1">
      <c r="A63"/>
      <c r="B63"/>
      <c r="C63"/>
      <c r="D63"/>
      <c r="E63"/>
      <c r="F63"/>
      <c r="G63"/>
      <c r="H63" s="1"/>
      <c r="I63" s="13"/>
      <c r="J63" s="35" t="s">
        <v>31</v>
      </c>
      <c r="K63"/>
      <c r="L63"/>
      <c r="M63"/>
      <c r="N63"/>
      <c r="O63"/>
      <c r="P63" s="13"/>
      <c r="Q63"/>
      <c r="R63"/>
      <c r="S63"/>
    </row>
    <row r="64" spans="1:28" s="15" customFormat="1">
      <c r="A64"/>
      <c r="B64"/>
      <c r="C64"/>
      <c r="D64"/>
      <c r="E64"/>
      <c r="F64"/>
      <c r="G64"/>
      <c r="H64" s="1"/>
      <c r="I64" s="13"/>
      <c r="J64" s="21" t="s">
        <v>20</v>
      </c>
      <c r="K64" s="33" t="s">
        <v>51</v>
      </c>
      <c r="L64" s="51" t="s">
        <v>21</v>
      </c>
      <c r="M64" s="51" t="s">
        <v>22</v>
      </c>
      <c r="N64"/>
      <c r="O64"/>
      <c r="P64" s="13"/>
      <c r="Q64"/>
      <c r="R64"/>
      <c r="S64"/>
    </row>
    <row r="65" spans="1:27" s="15" customFormat="1">
      <c r="A65"/>
      <c r="B65"/>
      <c r="C65"/>
      <c r="D65"/>
      <c r="E65"/>
      <c r="F65"/>
      <c r="G65"/>
      <c r="H65" s="1"/>
      <c r="I65" s="13"/>
      <c r="J65" s="21"/>
      <c r="K65" s="33" t="s">
        <v>19</v>
      </c>
      <c r="L65" s="53" t="s">
        <v>24</v>
      </c>
      <c r="M65" s="52" t="s">
        <v>23</v>
      </c>
      <c r="N65"/>
      <c r="O65"/>
      <c r="P65" s="13"/>
      <c r="Q65"/>
      <c r="R65"/>
      <c r="S65"/>
    </row>
    <row r="66" spans="1:27" s="15" customFormat="1">
      <c r="A66"/>
      <c r="B66"/>
      <c r="C66"/>
      <c r="D66"/>
      <c r="E66"/>
      <c r="F66"/>
      <c r="G66"/>
      <c r="H66" s="1"/>
      <c r="I66" s="13"/>
      <c r="J66" s="28" t="s">
        <v>1</v>
      </c>
      <c r="K66" s="61">
        <v>117</v>
      </c>
      <c r="L66" s="3">
        <f>K66*M24/1000</f>
        <v>1.4967809999999999</v>
      </c>
      <c r="M66" s="39">
        <f>L66*41.8605/L24</f>
        <v>1.360460341993269</v>
      </c>
      <c r="N66"/>
      <c r="O66"/>
      <c r="P66" s="13"/>
      <c r="Q66"/>
      <c r="R66"/>
      <c r="S66"/>
      <c r="U66"/>
      <c r="X66"/>
    </row>
    <row r="67" spans="1:27" s="15" customFormat="1">
      <c r="A67"/>
      <c r="B67"/>
      <c r="C67"/>
      <c r="D67"/>
      <c r="E67"/>
      <c r="F67"/>
      <c r="G67"/>
      <c r="H67" s="1"/>
      <c r="I67" s="13"/>
      <c r="J67" s="28" t="s">
        <v>8</v>
      </c>
      <c r="K67" s="61">
        <v>34.9</v>
      </c>
      <c r="L67" s="3">
        <f>K67*M25/1000</f>
        <v>0.37095209999999995</v>
      </c>
      <c r="M67" s="39">
        <f>L67*41.8605/L25</f>
        <v>0.4058291399537412</v>
      </c>
      <c r="N67"/>
      <c r="O67"/>
      <c r="P67" s="13"/>
      <c r="Q67"/>
      <c r="R67"/>
      <c r="S67"/>
      <c r="U67"/>
      <c r="X67"/>
    </row>
    <row r="68" spans="1:27" s="15" customFormat="1">
      <c r="A68"/>
      <c r="B68"/>
      <c r="C68"/>
      <c r="D68"/>
      <c r="E68"/>
      <c r="F68"/>
      <c r="G68"/>
      <c r="H68" s="1"/>
      <c r="I68" s="13"/>
      <c r="J68" s="28" t="s">
        <v>2</v>
      </c>
      <c r="K68" s="61">
        <v>58.7</v>
      </c>
      <c r="L68" s="3">
        <f>K68*M26/1000</f>
        <v>0.57344030000000001</v>
      </c>
      <c r="M68" s="39">
        <f>L68*41.8605/L26</f>
        <v>0.68254706355455097</v>
      </c>
      <c r="N68"/>
      <c r="O68"/>
      <c r="P68" s="13"/>
      <c r="Q68"/>
      <c r="R68"/>
      <c r="S68"/>
      <c r="U68"/>
      <c r="X68" s="17"/>
    </row>
    <row r="69" spans="1:27" s="15" customFormat="1">
      <c r="A69"/>
      <c r="B69"/>
      <c r="C69"/>
      <c r="D69"/>
      <c r="E69"/>
      <c r="F69"/>
      <c r="G69"/>
      <c r="H69" s="1"/>
      <c r="I69" s="13"/>
      <c r="J69" s="28" t="s">
        <v>38</v>
      </c>
      <c r="K69" s="61">
        <v>76</v>
      </c>
      <c r="L69" s="3">
        <f>K69*M27/1000</f>
        <v>0.74244399999999999</v>
      </c>
      <c r="M69" s="39">
        <f>L69*41.8605/L27</f>
        <v>0.88370658995137774</v>
      </c>
      <c r="N69"/>
      <c r="O69"/>
      <c r="P69" s="13"/>
      <c r="Q69"/>
      <c r="R69"/>
      <c r="S69"/>
      <c r="U69"/>
      <c r="X69" s="17"/>
    </row>
    <row r="70" spans="1:27" s="15" customFormat="1">
      <c r="A70"/>
      <c r="B70"/>
      <c r="C70"/>
      <c r="D70"/>
      <c r="E70"/>
      <c r="F70"/>
      <c r="G70"/>
      <c r="H70" s="1"/>
      <c r="I70" s="13"/>
      <c r="J70" s="28" t="s">
        <v>3</v>
      </c>
      <c r="K70" s="61">
        <v>91.8</v>
      </c>
      <c r="L70" s="3">
        <f>K70*M28/1000</f>
        <v>0.89679419999999999</v>
      </c>
      <c r="M70" s="39">
        <f>L70*41.8605/L28</f>
        <v>1.0674245389149535</v>
      </c>
      <c r="N70"/>
      <c r="O70"/>
      <c r="P70" s="13"/>
      <c r="Q70"/>
      <c r="R70"/>
      <c r="S70"/>
      <c r="X70" s="17"/>
      <c r="AA70" s="17"/>
    </row>
    <row r="71" spans="1:27" s="15" customFormat="1">
      <c r="A71"/>
      <c r="B71"/>
      <c r="C71"/>
      <c r="D71"/>
      <c r="E71"/>
      <c r="F71"/>
      <c r="G71"/>
      <c r="H71" s="1"/>
      <c r="I71" s="13"/>
      <c r="J71" s="13"/>
      <c r="K71" s="13"/>
      <c r="L71" s="13"/>
      <c r="M71" s="13"/>
      <c r="N71" s="13"/>
      <c r="O71" s="13"/>
      <c r="P71" s="13"/>
      <c r="Q71"/>
      <c r="R71"/>
      <c r="S71"/>
      <c r="T71" s="18"/>
      <c r="X71" s="17"/>
    </row>
    <row r="72" spans="1:27" s="15" customFormat="1" ht="15">
      <c r="A72"/>
      <c r="B72"/>
      <c r="C72"/>
      <c r="D72"/>
      <c r="E72"/>
      <c r="F72"/>
      <c r="G72"/>
      <c r="H72" s="1"/>
      <c r="I72" s="1"/>
      <c r="J72"/>
      <c r="L72"/>
      <c r="M72"/>
      <c r="N72"/>
      <c r="O72"/>
      <c r="P72"/>
      <c r="Q72"/>
      <c r="R72"/>
      <c r="S72"/>
      <c r="T72" s="18"/>
      <c r="U72" s="20"/>
      <c r="V72" s="20"/>
      <c r="X72"/>
      <c r="Y72"/>
    </row>
    <row r="73" spans="1:27" s="15" customFormat="1">
      <c r="A73"/>
      <c r="B73"/>
      <c r="C73"/>
      <c r="D73"/>
      <c r="E73"/>
      <c r="F73"/>
      <c r="G73"/>
      <c r="H73" s="1"/>
      <c r="Q73"/>
      <c r="R73"/>
      <c r="S73"/>
      <c r="T73" s="18"/>
      <c r="U73" s="19"/>
      <c r="V73" s="19"/>
      <c r="X73"/>
      <c r="Y73"/>
    </row>
    <row r="74" spans="1:27" s="15" customFormat="1">
      <c r="A74"/>
      <c r="B74"/>
      <c r="C74"/>
      <c r="D74"/>
      <c r="E74"/>
      <c r="F74"/>
      <c r="G74"/>
      <c r="H74" s="1"/>
      <c r="Q74"/>
      <c r="R74"/>
      <c r="S74"/>
      <c r="T74" s="18"/>
      <c r="U74" s="19"/>
      <c r="V74" s="19"/>
      <c r="X74"/>
      <c r="Y74"/>
    </row>
    <row r="75" spans="1:27" s="15" customFormat="1">
      <c r="A75"/>
      <c r="B75"/>
      <c r="C75"/>
      <c r="D75"/>
      <c r="E75"/>
      <c r="F75"/>
      <c r="G75"/>
      <c r="H75" s="1"/>
      <c r="Q75"/>
      <c r="R75"/>
      <c r="S75"/>
      <c r="T75" s="18"/>
      <c r="U75" s="19"/>
      <c r="V75" s="19"/>
      <c r="X75"/>
      <c r="Y75"/>
    </row>
    <row r="76" spans="1:27" s="15" customFormat="1">
      <c r="A76"/>
      <c r="B76"/>
      <c r="C76"/>
      <c r="D76"/>
      <c r="E76"/>
      <c r="F76"/>
      <c r="G76"/>
      <c r="H76" s="1"/>
      <c r="Q76"/>
      <c r="R76"/>
      <c r="S76"/>
    </row>
    <row r="77" spans="1:27" s="15" customFormat="1">
      <c r="A77"/>
      <c r="B77"/>
      <c r="C77"/>
      <c r="D77"/>
      <c r="E77"/>
      <c r="F77"/>
      <c r="G77"/>
      <c r="H77" s="1"/>
      <c r="Q77"/>
      <c r="R77"/>
      <c r="S77"/>
    </row>
    <row r="78" spans="1:27" s="15" customFormat="1">
      <c r="A78"/>
      <c r="B78"/>
      <c r="C78"/>
      <c r="D78"/>
      <c r="E78"/>
      <c r="F78"/>
      <c r="G78"/>
      <c r="H78" s="1"/>
      <c r="Q78"/>
      <c r="R78"/>
      <c r="S78"/>
    </row>
    <row r="79" spans="1:27" s="15" customFormat="1">
      <c r="A79"/>
      <c r="B79"/>
      <c r="C79"/>
      <c r="D79"/>
      <c r="E79"/>
      <c r="F79"/>
      <c r="G79"/>
      <c r="H79" s="1"/>
      <c r="Q79"/>
      <c r="R79"/>
      <c r="S79"/>
    </row>
    <row r="80" spans="1:27" s="15" customFormat="1">
      <c r="A80"/>
      <c r="B80"/>
      <c r="C80"/>
      <c r="D80"/>
      <c r="E80"/>
      <c r="F80"/>
      <c r="G80"/>
      <c r="H80" s="1"/>
      <c r="Q80"/>
      <c r="R80"/>
      <c r="S80"/>
    </row>
    <row r="81" spans="1:28" s="15" customFormat="1">
      <c r="A81"/>
      <c r="B81"/>
      <c r="C81"/>
      <c r="D81"/>
      <c r="E81"/>
      <c r="F81"/>
      <c r="G81"/>
      <c r="H81" s="1"/>
      <c r="Q81"/>
      <c r="R81"/>
      <c r="S81"/>
    </row>
    <row r="82" spans="1:28" s="15" customFormat="1">
      <c r="A82"/>
      <c r="B82"/>
      <c r="C82"/>
      <c r="D82"/>
      <c r="E82"/>
      <c r="F82"/>
      <c r="G82"/>
      <c r="H82" s="1"/>
      <c r="Q82"/>
      <c r="R82"/>
      <c r="S82"/>
    </row>
    <row r="83" spans="1:28" s="15" customFormat="1">
      <c r="A83"/>
      <c r="B83"/>
      <c r="C83"/>
      <c r="D83"/>
      <c r="E83"/>
      <c r="F83"/>
      <c r="G83"/>
      <c r="H83" s="1"/>
      <c r="Q83"/>
      <c r="R83"/>
      <c r="S83"/>
    </row>
    <row r="84" spans="1:28" s="15" customFormat="1">
      <c r="A84"/>
      <c r="B84"/>
      <c r="C84"/>
      <c r="D84"/>
      <c r="E84"/>
      <c r="F84"/>
      <c r="G84"/>
      <c r="H84" s="1"/>
      <c r="Q84"/>
      <c r="R84"/>
      <c r="S84"/>
    </row>
    <row r="85" spans="1:28" s="15" customFormat="1">
      <c r="A85"/>
      <c r="B85"/>
      <c r="C85"/>
      <c r="D85"/>
      <c r="E85"/>
      <c r="F85"/>
      <c r="G85"/>
      <c r="H85" s="1"/>
      <c r="I85" s="1"/>
      <c r="J85"/>
      <c r="K85"/>
      <c r="L85"/>
      <c r="M85"/>
      <c r="N85"/>
      <c r="O85"/>
      <c r="P85"/>
      <c r="Q85"/>
      <c r="R85"/>
      <c r="S85"/>
    </row>
    <row r="86" spans="1:28" s="15" customFormat="1">
      <c r="A86"/>
      <c r="B86"/>
      <c r="C86"/>
      <c r="D86"/>
      <c r="E86"/>
      <c r="F86"/>
      <c r="G86"/>
      <c r="H86" s="1"/>
      <c r="I86" s="1"/>
      <c r="J86"/>
      <c r="K86"/>
      <c r="L86"/>
      <c r="M86"/>
      <c r="N86"/>
      <c r="O86"/>
      <c r="P86"/>
      <c r="Q86"/>
      <c r="R86"/>
      <c r="S86"/>
    </row>
    <row r="87" spans="1:28" s="15" customFormat="1">
      <c r="A87"/>
      <c r="B87"/>
      <c r="C87"/>
      <c r="D87"/>
      <c r="E87"/>
      <c r="F87"/>
      <c r="G87"/>
      <c r="H87" s="1"/>
      <c r="I87" s="1"/>
      <c r="J87"/>
      <c r="K87"/>
      <c r="L87"/>
      <c r="M87"/>
      <c r="N87"/>
      <c r="O87"/>
      <c r="P87"/>
      <c r="Q87"/>
      <c r="R87"/>
      <c r="S87"/>
    </row>
    <row r="88" spans="1:28" s="15" customFormat="1">
      <c r="A88"/>
      <c r="B88"/>
      <c r="C88"/>
      <c r="D88"/>
      <c r="E88"/>
      <c r="F88"/>
      <c r="G88"/>
      <c r="H88" s="1"/>
      <c r="I88" s="1"/>
      <c r="J88"/>
      <c r="K88"/>
      <c r="L88"/>
      <c r="M88"/>
      <c r="N88"/>
      <c r="O88"/>
      <c r="P88"/>
      <c r="Q88"/>
      <c r="R88"/>
      <c r="S88"/>
    </row>
    <row r="89" spans="1:28" s="15" customFormat="1">
      <c r="A89"/>
      <c r="B89"/>
      <c r="C89"/>
      <c r="D89"/>
      <c r="E89"/>
      <c r="F89"/>
      <c r="G89"/>
      <c r="H89" s="1"/>
      <c r="I89" s="1"/>
      <c r="J89"/>
      <c r="K89"/>
      <c r="L89"/>
      <c r="M89"/>
      <c r="N89"/>
      <c r="O89"/>
      <c r="P89"/>
      <c r="Q89"/>
      <c r="R89"/>
      <c r="S89"/>
    </row>
    <row r="90" spans="1:28" s="15" customFormat="1">
      <c r="A90"/>
      <c r="B90"/>
      <c r="C90"/>
      <c r="D90"/>
      <c r="E90"/>
      <c r="F90"/>
      <c r="G90"/>
      <c r="H90" s="1"/>
      <c r="I90" s="1"/>
      <c r="J90"/>
      <c r="K90"/>
      <c r="L90"/>
      <c r="M90"/>
      <c r="N90"/>
      <c r="O90"/>
      <c r="P90"/>
      <c r="Q90"/>
      <c r="R90"/>
      <c r="S90"/>
    </row>
    <row r="91" spans="1:28">
      <c r="B91"/>
      <c r="C91"/>
      <c r="D91"/>
      <c r="E91"/>
      <c r="F91"/>
      <c r="G91"/>
      <c r="H91" s="1"/>
      <c r="I91" s="1"/>
      <c r="L91"/>
      <c r="M91"/>
      <c r="N91"/>
      <c r="O91"/>
      <c r="P91"/>
      <c r="T91" s="15"/>
      <c r="U91" s="15"/>
      <c r="V91" s="15"/>
      <c r="W91" s="15"/>
      <c r="X91" s="15"/>
      <c r="Y91" s="15"/>
      <c r="Z91" s="15"/>
      <c r="AA91" s="15"/>
      <c r="AB91" s="15"/>
    </row>
    <row r="92" spans="1:28">
      <c r="B92"/>
      <c r="C92"/>
      <c r="D92"/>
      <c r="E92"/>
      <c r="F92"/>
      <c r="G92"/>
      <c r="H92" s="1"/>
      <c r="I92" s="1"/>
      <c r="L92"/>
      <c r="M92"/>
      <c r="N92"/>
      <c r="O92"/>
      <c r="P92"/>
      <c r="T92" s="15"/>
      <c r="U92" s="15"/>
      <c r="V92" s="15"/>
      <c r="W92" s="15"/>
      <c r="X92" s="15"/>
      <c r="Y92" s="15"/>
      <c r="Z92" s="15"/>
      <c r="AA92" s="15"/>
      <c r="AB92" s="15"/>
    </row>
    <row r="93" spans="1:28">
      <c r="B93"/>
      <c r="C93"/>
      <c r="D93"/>
      <c r="E93"/>
      <c r="F93"/>
      <c r="G93"/>
      <c r="H93" s="1"/>
      <c r="I93" s="1"/>
      <c r="L93"/>
      <c r="M93"/>
      <c r="N93"/>
      <c r="O93"/>
      <c r="P93"/>
      <c r="U93" s="15"/>
      <c r="V93" s="15"/>
      <c r="W93" s="15"/>
      <c r="X93" s="15"/>
      <c r="Y93" s="15"/>
      <c r="Z93" s="15"/>
      <c r="AA93" s="15"/>
      <c r="AB93" s="15"/>
    </row>
    <row r="94" spans="1:28">
      <c r="B94"/>
      <c r="C94"/>
      <c r="D94"/>
      <c r="E94"/>
      <c r="F94"/>
      <c r="G94"/>
      <c r="H94" s="1"/>
      <c r="I94" s="1"/>
      <c r="L94"/>
      <c r="M94"/>
      <c r="N94"/>
      <c r="O94"/>
      <c r="P94"/>
      <c r="U94" s="15"/>
      <c r="V94" s="15"/>
      <c r="W94" s="15"/>
      <c r="X94" s="15"/>
      <c r="Y94" s="15"/>
      <c r="Z94" s="15"/>
      <c r="AA94" s="15"/>
      <c r="AB94" s="15"/>
    </row>
    <row r="95" spans="1:28">
      <c r="B95"/>
      <c r="C95"/>
      <c r="D95"/>
      <c r="E95"/>
      <c r="F95"/>
      <c r="G95"/>
      <c r="H95" s="1"/>
      <c r="I95" s="1"/>
      <c r="L95"/>
      <c r="M95"/>
      <c r="N95"/>
      <c r="O95"/>
      <c r="P95"/>
      <c r="U95" s="15"/>
      <c r="V95" s="15"/>
      <c r="W95" s="15"/>
      <c r="X95" s="15"/>
      <c r="Y95" s="15"/>
      <c r="Z95" s="15"/>
      <c r="AA95" s="15"/>
      <c r="AB95" s="15"/>
    </row>
    <row r="96" spans="1:28">
      <c r="B96"/>
      <c r="C96"/>
      <c r="D96"/>
      <c r="E96"/>
      <c r="F96"/>
      <c r="G96"/>
      <c r="H96" s="1"/>
      <c r="I96" s="1"/>
      <c r="L96"/>
      <c r="M96"/>
      <c r="N96"/>
      <c r="O96"/>
      <c r="P96"/>
      <c r="U96" s="15"/>
      <c r="V96" s="15"/>
      <c r="W96" s="15"/>
      <c r="X96" s="15"/>
      <c r="Y96" s="15"/>
      <c r="Z96" s="15"/>
      <c r="AA96" s="15"/>
      <c r="AB96" s="15"/>
    </row>
    <row r="97" spans="2:28">
      <c r="B97"/>
      <c r="C97"/>
      <c r="D97"/>
      <c r="E97"/>
      <c r="F97"/>
      <c r="G97"/>
      <c r="H97" s="1"/>
      <c r="I97" s="1"/>
      <c r="L97"/>
      <c r="M97"/>
      <c r="N97"/>
      <c r="O97"/>
      <c r="P97"/>
      <c r="U97" s="15"/>
      <c r="V97" s="15"/>
      <c r="W97" s="15"/>
      <c r="X97" s="15"/>
      <c r="Y97" s="15"/>
      <c r="Z97" s="15"/>
      <c r="AA97" s="15"/>
      <c r="AB97" s="15"/>
    </row>
    <row r="98" spans="2:28">
      <c r="B98"/>
      <c r="C98"/>
      <c r="D98"/>
      <c r="E98"/>
      <c r="F98"/>
      <c r="G98"/>
      <c r="H98" s="1"/>
      <c r="I98" s="1"/>
      <c r="L98"/>
      <c r="M98"/>
      <c r="N98"/>
      <c r="O98"/>
      <c r="P98"/>
      <c r="U98" s="15"/>
      <c r="V98" s="15"/>
      <c r="W98" s="15"/>
      <c r="X98" s="15"/>
      <c r="Y98" s="15"/>
      <c r="Z98" s="15"/>
      <c r="AA98" s="15"/>
      <c r="AB98" s="15"/>
    </row>
    <row r="99" spans="2:28">
      <c r="B99"/>
      <c r="C99"/>
      <c r="D99"/>
      <c r="E99"/>
      <c r="F99"/>
      <c r="G99"/>
      <c r="H99" s="1"/>
      <c r="I99" s="1"/>
      <c r="L99"/>
      <c r="M99"/>
      <c r="N99"/>
      <c r="O99"/>
      <c r="P99"/>
      <c r="U99" s="15"/>
      <c r="V99" s="15"/>
      <c r="W99" s="15"/>
      <c r="X99" s="15"/>
      <c r="Y99" s="15"/>
      <c r="Z99" s="15"/>
      <c r="AA99" s="15"/>
      <c r="AB99" s="15"/>
    </row>
    <row r="100" spans="2:28">
      <c r="B100"/>
      <c r="C100"/>
      <c r="D100"/>
      <c r="E100"/>
      <c r="F100"/>
      <c r="G100"/>
      <c r="H100" s="1"/>
      <c r="I100" s="1"/>
      <c r="L100"/>
      <c r="M100"/>
      <c r="N100"/>
      <c r="O100"/>
      <c r="P100"/>
      <c r="U100" s="15"/>
      <c r="V100" s="15"/>
      <c r="W100" s="15"/>
      <c r="X100" s="15"/>
      <c r="Y100" s="15"/>
      <c r="Z100" s="15"/>
      <c r="AA100" s="15"/>
      <c r="AB100" s="15"/>
    </row>
    <row r="101" spans="2:28">
      <c r="B101"/>
      <c r="C101"/>
      <c r="D101"/>
      <c r="E101"/>
      <c r="F101"/>
      <c r="G101"/>
      <c r="H101" s="1"/>
      <c r="I101" s="1"/>
      <c r="L101"/>
      <c r="M101"/>
      <c r="N101"/>
      <c r="O101"/>
      <c r="P101"/>
      <c r="U101" s="15"/>
      <c r="V101" s="15"/>
      <c r="W101" s="15"/>
      <c r="X101" s="15"/>
      <c r="Y101" s="15"/>
      <c r="Z101" s="15"/>
      <c r="AA101" s="15"/>
      <c r="AB101" s="15"/>
    </row>
    <row r="102" spans="2:28">
      <c r="B102"/>
      <c r="C102"/>
      <c r="D102"/>
      <c r="E102"/>
      <c r="F102"/>
      <c r="G102"/>
      <c r="H102" s="1"/>
      <c r="I102" s="1"/>
      <c r="L102"/>
      <c r="M102"/>
      <c r="N102"/>
      <c r="O102"/>
      <c r="P102"/>
      <c r="U102" s="15"/>
      <c r="V102" s="15"/>
      <c r="W102" s="15"/>
      <c r="X102" s="15"/>
      <c r="Y102" s="15"/>
      <c r="Z102" s="15"/>
      <c r="AA102" s="15"/>
      <c r="AB102" s="15"/>
    </row>
    <row r="103" spans="2:28">
      <c r="B103"/>
      <c r="C103"/>
      <c r="D103"/>
      <c r="E103"/>
      <c r="F103"/>
      <c r="G103"/>
      <c r="H103" s="1"/>
      <c r="I103" s="1"/>
      <c r="L103"/>
      <c r="M103"/>
      <c r="N103"/>
      <c r="O103"/>
      <c r="P103"/>
      <c r="U103" s="15"/>
      <c r="V103" s="15"/>
      <c r="W103" s="15"/>
      <c r="X103" s="15"/>
      <c r="Y103" s="15"/>
      <c r="Z103" s="15"/>
      <c r="AA103" s="16"/>
      <c r="AB103" s="15"/>
    </row>
    <row r="104" spans="2:28">
      <c r="B104"/>
      <c r="C104"/>
      <c r="D104"/>
      <c r="E104"/>
      <c r="F104"/>
      <c r="G104"/>
      <c r="H104" s="1"/>
      <c r="I104" s="1"/>
      <c r="L104"/>
      <c r="M104"/>
      <c r="N104"/>
      <c r="O104"/>
      <c r="P104"/>
      <c r="U104" s="15"/>
      <c r="V104" s="15"/>
      <c r="W104" s="15"/>
      <c r="X104" s="15"/>
      <c r="Y104" s="15"/>
      <c r="Z104" s="15"/>
      <c r="AA104" s="15"/>
      <c r="AB104" s="15"/>
    </row>
    <row r="105" spans="2:28">
      <c r="B105"/>
      <c r="C105"/>
      <c r="D105"/>
      <c r="E105"/>
      <c r="F105"/>
      <c r="G105"/>
      <c r="H105" s="1"/>
      <c r="I105" s="1"/>
      <c r="L105"/>
      <c r="M105"/>
      <c r="N105"/>
      <c r="O105"/>
      <c r="P105"/>
      <c r="Q105" s="15"/>
      <c r="R105" s="15"/>
      <c r="S105" s="15"/>
      <c r="T105" s="15"/>
      <c r="U105" s="15"/>
      <c r="V105" s="15"/>
      <c r="W105" s="15"/>
      <c r="X105" s="15"/>
      <c r="Y105" s="15"/>
      <c r="Z105" s="15"/>
      <c r="AA105" s="15"/>
      <c r="AB105" s="15"/>
    </row>
    <row r="106" spans="2:28">
      <c r="B106"/>
      <c r="C106"/>
      <c r="D106"/>
      <c r="E106"/>
      <c r="F106"/>
      <c r="G106"/>
      <c r="H106" s="1"/>
      <c r="I106" s="1"/>
      <c r="L106"/>
      <c r="M106"/>
      <c r="N106"/>
      <c r="O106"/>
      <c r="P106"/>
      <c r="Q106" s="15"/>
      <c r="R106" s="15"/>
      <c r="S106" s="15"/>
      <c r="T106" s="15"/>
      <c r="U106" s="15"/>
      <c r="V106" s="15"/>
      <c r="W106" s="15"/>
      <c r="X106" s="15"/>
      <c r="Y106" s="15"/>
      <c r="Z106" s="15"/>
      <c r="AA106" s="15"/>
      <c r="AB106" s="15"/>
    </row>
    <row r="107" spans="2:28">
      <c r="B107"/>
      <c r="C107"/>
      <c r="D107"/>
      <c r="E107"/>
      <c r="F107"/>
      <c r="G107"/>
      <c r="H107" s="1"/>
      <c r="I107" s="1"/>
      <c r="L107"/>
      <c r="M107"/>
      <c r="N107"/>
      <c r="O107"/>
      <c r="P107"/>
      <c r="Q107" s="15"/>
      <c r="R107" s="15"/>
      <c r="S107" s="15"/>
      <c r="T107" s="15"/>
      <c r="U107" s="15"/>
      <c r="V107" s="15"/>
      <c r="W107" s="15"/>
      <c r="X107" s="15"/>
      <c r="Y107" s="15"/>
      <c r="Z107" s="15"/>
      <c r="AA107" s="15"/>
      <c r="AB107" s="15"/>
    </row>
    <row r="108" spans="2:28">
      <c r="B108"/>
      <c r="C108"/>
      <c r="D108"/>
      <c r="E108"/>
      <c r="F108"/>
      <c r="G108"/>
      <c r="H108" s="1"/>
      <c r="I108" s="1"/>
      <c r="L108"/>
      <c r="M108"/>
      <c r="N108"/>
      <c r="O108"/>
      <c r="P108"/>
      <c r="Q108" s="15"/>
      <c r="R108" s="15"/>
      <c r="S108" s="15"/>
      <c r="T108" s="15"/>
      <c r="U108" s="15"/>
      <c r="V108" s="15"/>
      <c r="W108" s="15"/>
      <c r="X108" s="15"/>
      <c r="Y108" s="15"/>
      <c r="Z108" s="15"/>
      <c r="AA108" s="15"/>
      <c r="AB108" s="15"/>
    </row>
    <row r="109" spans="2:28">
      <c r="B109"/>
      <c r="C109"/>
      <c r="D109"/>
      <c r="E109"/>
      <c r="F109"/>
      <c r="G109"/>
      <c r="H109" s="1"/>
      <c r="I109" s="1"/>
      <c r="L109"/>
      <c r="M109"/>
      <c r="N109"/>
      <c r="O109"/>
      <c r="P109"/>
      <c r="Q109" s="15"/>
      <c r="R109" s="15"/>
      <c r="S109" s="15"/>
      <c r="T109" s="15"/>
      <c r="U109" s="15"/>
      <c r="V109" s="15"/>
      <c r="W109" s="15"/>
      <c r="X109" s="15"/>
      <c r="Y109" s="15"/>
      <c r="Z109" s="15"/>
      <c r="AA109" s="15"/>
      <c r="AB109" s="15"/>
    </row>
    <row r="110" spans="2:28">
      <c r="B110"/>
      <c r="C110"/>
      <c r="D110"/>
      <c r="E110"/>
      <c r="F110"/>
      <c r="G110"/>
      <c r="H110" s="1"/>
      <c r="I110" s="1"/>
      <c r="L110"/>
      <c r="M110"/>
      <c r="N110"/>
      <c r="O110"/>
      <c r="P110"/>
      <c r="Q110" s="15"/>
      <c r="R110" s="15"/>
      <c r="S110" s="15"/>
      <c r="T110" s="15"/>
      <c r="U110" s="15"/>
      <c r="V110" s="15"/>
      <c r="W110" s="15"/>
      <c r="X110" s="15"/>
      <c r="Y110" s="15"/>
      <c r="Z110" s="15"/>
      <c r="AA110" s="15"/>
      <c r="AB110" s="15"/>
    </row>
    <row r="111" spans="2:28">
      <c r="B111"/>
      <c r="C111"/>
      <c r="D111"/>
      <c r="E111"/>
      <c r="F111"/>
      <c r="G111"/>
      <c r="H111" s="1"/>
      <c r="I111" s="1"/>
      <c r="L111"/>
      <c r="M111"/>
      <c r="N111"/>
      <c r="O111"/>
      <c r="P111"/>
      <c r="Q111" s="15"/>
      <c r="R111" s="15"/>
      <c r="S111" s="15"/>
      <c r="T111" s="15"/>
      <c r="U111" s="15"/>
      <c r="V111" s="15"/>
      <c r="W111" s="15"/>
      <c r="X111" s="15"/>
      <c r="Y111" s="15"/>
      <c r="Z111" s="15"/>
      <c r="AA111" s="15"/>
      <c r="AB111" s="15"/>
    </row>
    <row r="112" spans="2:28">
      <c r="B112"/>
      <c r="C112"/>
      <c r="D112"/>
      <c r="E112"/>
      <c r="F112"/>
      <c r="G112"/>
      <c r="H112" s="1"/>
      <c r="I112" s="1"/>
      <c r="L112"/>
      <c r="M112"/>
      <c r="N112"/>
      <c r="O112"/>
      <c r="P112"/>
      <c r="Q112" s="15"/>
      <c r="R112" s="15"/>
      <c r="S112" s="15"/>
      <c r="T112" s="15"/>
      <c r="U112" s="15"/>
      <c r="V112" s="15"/>
      <c r="W112" s="15"/>
      <c r="X112" s="15"/>
      <c r="Y112" s="15"/>
      <c r="Z112" s="15"/>
      <c r="AA112" s="15"/>
      <c r="AB112" s="15"/>
    </row>
    <row r="113" spans="2:28">
      <c r="B113"/>
      <c r="C113"/>
      <c r="D113"/>
      <c r="E113"/>
      <c r="F113"/>
      <c r="G113"/>
      <c r="H113" s="1"/>
      <c r="I113" s="1"/>
      <c r="L113"/>
      <c r="M113"/>
      <c r="N113"/>
      <c r="O113"/>
      <c r="P113"/>
      <c r="Q113" s="15"/>
      <c r="R113" s="15"/>
      <c r="S113" s="15"/>
      <c r="T113" s="15"/>
      <c r="U113" s="15"/>
      <c r="V113" s="15"/>
      <c r="W113" s="15"/>
      <c r="X113" s="15"/>
      <c r="Y113" s="15"/>
      <c r="Z113" s="15"/>
      <c r="AA113" s="15"/>
      <c r="AB113" s="15"/>
    </row>
    <row r="114" spans="2:28">
      <c r="B114"/>
      <c r="C114"/>
      <c r="D114"/>
      <c r="E114"/>
      <c r="F114"/>
      <c r="G114"/>
      <c r="H114" s="1"/>
      <c r="I114" s="1"/>
      <c r="L114"/>
      <c r="M114"/>
      <c r="N114"/>
      <c r="O114"/>
      <c r="P114"/>
      <c r="Q114" s="15"/>
      <c r="R114" s="15"/>
      <c r="S114" s="15"/>
      <c r="T114" s="15"/>
      <c r="U114" s="15"/>
      <c r="V114" s="15"/>
      <c r="W114" s="15"/>
      <c r="X114" s="15"/>
      <c r="Y114" s="15"/>
      <c r="Z114" s="15"/>
      <c r="AA114" s="15"/>
      <c r="AB114" s="15"/>
    </row>
    <row r="115" spans="2:28">
      <c r="B115"/>
      <c r="C115"/>
      <c r="D115"/>
      <c r="E115"/>
      <c r="F115"/>
      <c r="G115"/>
      <c r="H115" s="1"/>
      <c r="I115" s="1"/>
      <c r="L115"/>
      <c r="M115"/>
      <c r="N115"/>
      <c r="O115"/>
      <c r="P115"/>
      <c r="Q115" s="15"/>
      <c r="R115" s="15"/>
      <c r="S115" s="15"/>
      <c r="T115" s="15"/>
      <c r="U115" s="15"/>
      <c r="V115" s="15"/>
      <c r="W115" s="15"/>
      <c r="X115" s="15"/>
      <c r="Y115" s="15"/>
      <c r="Z115" s="15"/>
      <c r="AA115" s="15"/>
      <c r="AB115" s="15"/>
    </row>
    <row r="116" spans="2:28">
      <c r="B116"/>
      <c r="C116"/>
      <c r="D116"/>
      <c r="E116"/>
      <c r="F116"/>
      <c r="G116"/>
      <c r="H116" s="1"/>
      <c r="Z116" s="15"/>
      <c r="AA116" s="15"/>
      <c r="AB116" s="15"/>
    </row>
    <row r="117" spans="2:28">
      <c r="B117"/>
      <c r="C117"/>
      <c r="D117"/>
      <c r="E117"/>
      <c r="F117"/>
      <c r="G117"/>
      <c r="H117" s="1"/>
      <c r="Z117" s="15"/>
      <c r="AA117" s="15"/>
      <c r="AB117" s="15"/>
    </row>
  </sheetData>
  <phoneticPr fontId="2"/>
  <pageMargins left="0.75" right="0.75" top="1" bottom="1" header="0.51200000000000001" footer="0.51200000000000001"/>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showGridLines="0" zoomScaleNormal="100" workbookViewId="0">
      <selection activeCell="A23" sqref="A23"/>
    </sheetView>
  </sheetViews>
  <sheetFormatPr defaultRowHeight="13.5"/>
  <sheetData>
    <row r="1" spans="1:1">
      <c r="A1" s="62" t="s">
        <v>40</v>
      </c>
    </row>
    <row r="22" spans="1:1">
      <c r="A22" t="s">
        <v>33</v>
      </c>
    </row>
    <row r="23" spans="1:1">
      <c r="A23" t="s">
        <v>48</v>
      </c>
    </row>
  </sheetData>
  <phoneticPr fontId="2"/>
  <pageMargins left="0.7" right="0.7" top="0.75" bottom="0.75" header="0.3" footer="0.3"/>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7"/>
  <sheetViews>
    <sheetView showGridLines="0" topLeftCell="A2" zoomScaleNormal="100" workbookViewId="0">
      <pane xSplit="7" ySplit="11" topLeftCell="H13" activePane="bottomRight" state="frozen"/>
      <selection activeCell="A2" sqref="A2"/>
      <selection pane="topRight" activeCell="H2" sqref="H2"/>
      <selection pane="bottomLeft" activeCell="A13" sqref="A13"/>
      <selection pane="bottomRight" activeCell="G35" sqref="G35:G36"/>
    </sheetView>
  </sheetViews>
  <sheetFormatPr defaultRowHeight="14.25"/>
  <cols>
    <col min="1" max="1" width="15.625" customWidth="1"/>
    <col min="2" max="2" width="11.25" style="1" customWidth="1"/>
    <col min="3" max="6" width="5.625" style="5" customWidth="1"/>
    <col min="7" max="7" width="5.625" style="6" customWidth="1"/>
    <col min="8" max="9" width="5.625" style="5" customWidth="1"/>
    <col min="10" max="10" width="19.375" customWidth="1"/>
    <col min="11" max="11" width="12.625" customWidth="1"/>
    <col min="12" max="13" width="12.625" style="15" customWidth="1"/>
    <col min="14" max="16" width="9" style="15"/>
  </cols>
  <sheetData>
    <row r="1" spans="1:19">
      <c r="A1" t="s">
        <v>37</v>
      </c>
    </row>
    <row r="3" spans="1:19">
      <c r="A3" t="s">
        <v>0</v>
      </c>
      <c r="B3" s="2"/>
      <c r="G3" s="5"/>
    </row>
    <row r="4" spans="1:19">
      <c r="A4" s="8"/>
      <c r="B4" s="3"/>
      <c r="C4" s="7" t="s">
        <v>1</v>
      </c>
      <c r="D4" s="12" t="s">
        <v>26</v>
      </c>
      <c r="E4" s="12" t="s">
        <v>2</v>
      </c>
      <c r="F4" s="12" t="s">
        <v>38</v>
      </c>
      <c r="G4" s="7" t="s">
        <v>3</v>
      </c>
      <c r="H4" s="43"/>
      <c r="I4" s="43"/>
    </row>
    <row r="5" spans="1:19">
      <c r="A5" s="10" t="s">
        <v>4</v>
      </c>
      <c r="B5" s="4" t="s">
        <v>5</v>
      </c>
      <c r="C5" s="54">
        <f>C7*K35</f>
        <v>3.9581256445684505E-2</v>
      </c>
      <c r="D5" s="54">
        <f>D7*K36</f>
        <v>0</v>
      </c>
      <c r="E5" s="54">
        <f>E7*K37</f>
        <v>1.1664926987358187E-2</v>
      </c>
      <c r="F5" s="54">
        <f>F7*K38</f>
        <v>5.5152593387597044E-2</v>
      </c>
      <c r="G5" s="54">
        <f>G7*K39</f>
        <v>8.1621931300298559E-2</v>
      </c>
      <c r="H5" s="44"/>
      <c r="I5" s="44"/>
      <c r="J5" s="1"/>
    </row>
    <row r="6" spans="1:19">
      <c r="A6" s="11"/>
      <c r="B6" s="4" t="s">
        <v>6</v>
      </c>
      <c r="C6" s="54">
        <f>C7-C5</f>
        <v>0.49530058741491695</v>
      </c>
      <c r="D6" s="54">
        <f>D7-D5</f>
        <v>0.16163395545435538</v>
      </c>
      <c r="E6" s="54">
        <f>E7-E5</f>
        <v>0.34181770899319297</v>
      </c>
      <c r="F6" s="54">
        <f>F7-F5</f>
        <v>0.30298112990848769</v>
      </c>
      <c r="G6" s="54">
        <f>G7-G5</f>
        <v>0.42534658609286019</v>
      </c>
      <c r="H6" s="44"/>
      <c r="I6" s="44"/>
      <c r="J6" s="1"/>
    </row>
    <row r="7" spans="1:19">
      <c r="A7" s="11"/>
      <c r="B7" s="4" t="s">
        <v>7</v>
      </c>
      <c r="C7" s="54">
        <f>M56</f>
        <v>0.53488184386060145</v>
      </c>
      <c r="D7" s="54">
        <f>M57</f>
        <v>0.16163395545435538</v>
      </c>
      <c r="E7" s="54">
        <f>M58</f>
        <v>0.35348263598055113</v>
      </c>
      <c r="F7" s="54">
        <f>M59</f>
        <v>0.35813372329608473</v>
      </c>
      <c r="G7" s="54">
        <f>M60</f>
        <v>0.50696851739315874</v>
      </c>
      <c r="H7" s="44"/>
      <c r="I7" s="44"/>
      <c r="J7" s="1"/>
    </row>
    <row r="8" spans="1:19">
      <c r="A8" s="11"/>
      <c r="B8" s="9"/>
      <c r="C8" s="45"/>
      <c r="D8" s="45"/>
      <c r="E8" s="45"/>
      <c r="F8" s="45"/>
      <c r="G8" s="45"/>
      <c r="H8" s="45"/>
      <c r="I8" s="45"/>
    </row>
    <row r="9" spans="1:19">
      <c r="A9" s="11"/>
      <c r="B9" s="3"/>
      <c r="C9" s="55" t="s">
        <v>1</v>
      </c>
      <c r="D9" s="57" t="s">
        <v>26</v>
      </c>
      <c r="E9" s="57" t="s">
        <v>27</v>
      </c>
      <c r="F9" s="57" t="s">
        <v>38</v>
      </c>
      <c r="G9" s="55" t="s">
        <v>3</v>
      </c>
      <c r="H9" s="43"/>
      <c r="I9" s="43"/>
    </row>
    <row r="10" spans="1:19">
      <c r="A10" s="10" t="s">
        <v>9</v>
      </c>
      <c r="B10" s="4" t="s">
        <v>5</v>
      </c>
      <c r="C10" s="54">
        <f>C12*K44</f>
        <v>0.10101825014616005</v>
      </c>
      <c r="D10" s="54">
        <f>D12*K45</f>
        <v>0</v>
      </c>
      <c r="E10" s="54">
        <f>E12*K46</f>
        <v>3.2650632955045646E-2</v>
      </c>
      <c r="F10" s="54">
        <f>F12*K47</f>
        <v>0.21874528753685918</v>
      </c>
      <c r="G10" s="54">
        <f>G12*K48</f>
        <v>0.29204177254235275</v>
      </c>
      <c r="H10" s="44"/>
      <c r="I10" s="44"/>
    </row>
    <row r="11" spans="1:19">
      <c r="A11" s="11"/>
      <c r="B11" s="4" t="s">
        <v>6</v>
      </c>
      <c r="C11" s="54">
        <f>C12-C10</f>
        <v>1.2640932383154622</v>
      </c>
      <c r="D11" s="54">
        <f>D12-D10</f>
        <v>0.40234063731803571</v>
      </c>
      <c r="E11" s="54">
        <f>E12-E10</f>
        <v>0.64757088694173859</v>
      </c>
      <c r="F11" s="54">
        <f>F12-F10</f>
        <v>0.67775179253223583</v>
      </c>
      <c r="G11" s="54">
        <f>G12-G10</f>
        <v>0.75096455796604977</v>
      </c>
      <c r="H11" s="44"/>
      <c r="I11" s="44"/>
    </row>
    <row r="12" spans="1:19">
      <c r="A12" s="8"/>
      <c r="B12" s="4" t="s">
        <v>7</v>
      </c>
      <c r="C12" s="54">
        <f>M66</f>
        <v>1.3651114884616222</v>
      </c>
      <c r="D12" s="54">
        <f>M67</f>
        <v>0.40234063731803571</v>
      </c>
      <c r="E12" s="54">
        <f>M68</f>
        <v>0.68022151989678425</v>
      </c>
      <c r="F12" s="54">
        <f>M69</f>
        <v>0.89649708006909501</v>
      </c>
      <c r="G12" s="54">
        <f>M70</f>
        <v>1.0430063305084025</v>
      </c>
      <c r="H12" s="44"/>
      <c r="I12" s="44"/>
    </row>
    <row r="14" spans="1:19">
      <c r="A14" t="s">
        <v>32</v>
      </c>
      <c r="S14" s="1"/>
    </row>
    <row r="15" spans="1:19">
      <c r="A15" t="s">
        <v>39</v>
      </c>
      <c r="S15" s="1"/>
    </row>
    <row r="16" spans="1:19">
      <c r="I16" s="42"/>
      <c r="J16" s="13"/>
      <c r="K16" s="13"/>
      <c r="L16" s="14"/>
      <c r="M16" s="14"/>
      <c r="N16" s="14"/>
      <c r="O16" s="14"/>
      <c r="P16" s="14"/>
      <c r="Q16" s="13"/>
      <c r="R16" s="13"/>
      <c r="S16" s="1"/>
    </row>
    <row r="17" spans="3:19">
      <c r="I17" s="42"/>
      <c r="O17"/>
      <c r="P17"/>
      <c r="Q17" s="56"/>
      <c r="R17" s="56"/>
      <c r="S17" s="1"/>
    </row>
    <row r="18" spans="3:19">
      <c r="I18" s="42"/>
      <c r="J18" t="s">
        <v>25</v>
      </c>
      <c r="P18"/>
      <c r="Q18" s="56"/>
      <c r="R18" s="56"/>
      <c r="S18" s="1"/>
    </row>
    <row r="19" spans="3:19">
      <c r="I19" s="42"/>
      <c r="P19"/>
      <c r="Q19" s="56"/>
      <c r="R19" s="56"/>
      <c r="S19" s="1"/>
    </row>
    <row r="20" spans="3:19">
      <c r="I20" s="42"/>
      <c r="J20" s="49" t="s">
        <v>10</v>
      </c>
      <c r="K20" s="24"/>
      <c r="L20" s="8"/>
      <c r="M20" s="8"/>
      <c r="P20"/>
      <c r="Q20" s="56"/>
      <c r="R20" s="56"/>
      <c r="S20" s="1"/>
    </row>
    <row r="21" spans="3:19">
      <c r="C21" s="48"/>
      <c r="I21" s="42"/>
      <c r="J21" s="50" t="s">
        <v>43</v>
      </c>
      <c r="K21" s="24"/>
      <c r="L21" s="8"/>
      <c r="M21" s="8"/>
      <c r="P21"/>
      <c r="Q21" s="56"/>
      <c r="R21" s="56"/>
      <c r="S21" s="1"/>
    </row>
    <row r="22" spans="3:19" ht="15">
      <c r="I22" s="42"/>
      <c r="J22" s="50" t="s">
        <v>34</v>
      </c>
      <c r="K22" s="24"/>
      <c r="L22" s="8"/>
      <c r="M22" s="8"/>
      <c r="P22"/>
      <c r="Q22" s="56"/>
      <c r="R22" s="56"/>
      <c r="S22" s="20"/>
    </row>
    <row r="23" spans="3:19" ht="15">
      <c r="I23" s="42"/>
      <c r="K23" s="26" t="s">
        <v>11</v>
      </c>
      <c r="L23" s="40" t="s">
        <v>12</v>
      </c>
      <c r="M23" s="26" t="s">
        <v>13</v>
      </c>
      <c r="P23"/>
      <c r="Q23" s="56"/>
      <c r="R23" s="56"/>
      <c r="S23" s="46"/>
    </row>
    <row r="24" spans="3:19" ht="15">
      <c r="I24" s="42"/>
      <c r="J24" s="27" t="s">
        <v>1</v>
      </c>
      <c r="K24" s="63">
        <v>11000</v>
      </c>
      <c r="L24" s="41">
        <v>46.055</v>
      </c>
      <c r="M24" s="4">
        <v>12.792999999999999</v>
      </c>
      <c r="N24" s="58"/>
      <c r="P24"/>
      <c r="Q24" s="56"/>
      <c r="R24" s="56"/>
      <c r="S24" s="20"/>
    </row>
    <row r="25" spans="3:19" ht="15">
      <c r="I25" s="42"/>
      <c r="J25" s="27" t="s">
        <v>8</v>
      </c>
      <c r="K25" s="63">
        <v>9139</v>
      </c>
      <c r="L25" s="41">
        <v>38.262999999999998</v>
      </c>
      <c r="M25" s="4">
        <v>10.629</v>
      </c>
      <c r="N25" s="58"/>
      <c r="O25"/>
      <c r="P25"/>
      <c r="Q25" s="56"/>
      <c r="R25" s="56"/>
      <c r="S25" s="20"/>
    </row>
    <row r="26" spans="3:19" ht="15">
      <c r="I26" s="42"/>
      <c r="J26" s="27" t="s">
        <v>2</v>
      </c>
      <c r="K26" s="63">
        <v>8400</v>
      </c>
      <c r="L26" s="41">
        <v>35.168999999999997</v>
      </c>
      <c r="M26" s="4">
        <v>9.7690000000000001</v>
      </c>
      <c r="N26" s="58"/>
      <c r="O26"/>
      <c r="P26"/>
      <c r="Q26" s="56"/>
      <c r="R26" s="56"/>
      <c r="S26" s="20"/>
    </row>
    <row r="27" spans="3:19" ht="15">
      <c r="I27" s="42"/>
      <c r="J27" s="27" t="s">
        <v>38</v>
      </c>
      <c r="K27" s="63">
        <v>8400</v>
      </c>
      <c r="L27" s="41">
        <v>35.168999999999997</v>
      </c>
      <c r="M27" s="4">
        <v>9.7690000000000001</v>
      </c>
      <c r="N27" s="58"/>
      <c r="O27"/>
      <c r="P27"/>
      <c r="Q27" s="56"/>
      <c r="R27" s="56"/>
      <c r="S27" s="20"/>
    </row>
    <row r="28" spans="3:19" ht="15">
      <c r="I28" s="42"/>
      <c r="J28" s="27" t="s">
        <v>3</v>
      </c>
      <c r="K28" s="63">
        <v>8400</v>
      </c>
      <c r="L28" s="41">
        <v>35.168999999999997</v>
      </c>
      <c r="M28" s="4">
        <v>9.7690000000000001</v>
      </c>
      <c r="N28" s="58"/>
      <c r="O28"/>
      <c r="P28"/>
      <c r="Q28" s="56"/>
      <c r="R28" s="56"/>
      <c r="S28" s="20"/>
    </row>
    <row r="29" spans="3:19">
      <c r="I29" s="42"/>
      <c r="J29" s="13"/>
      <c r="K29" s="13"/>
      <c r="L29" s="14"/>
      <c r="M29" s="14"/>
      <c r="N29" s="14"/>
      <c r="O29" s="14"/>
      <c r="P29" s="14"/>
      <c r="Q29" s="13"/>
      <c r="R29" s="13"/>
      <c r="S29" s="1"/>
    </row>
    <row r="31" spans="3:19">
      <c r="I31" s="42"/>
      <c r="J31" s="36" t="s">
        <v>14</v>
      </c>
      <c r="K31" s="13"/>
      <c r="L31" s="14"/>
      <c r="M31" s="14"/>
      <c r="N31" s="14"/>
      <c r="O31" s="14"/>
      <c r="P31" s="14"/>
    </row>
    <row r="32" spans="3:19">
      <c r="I32" s="42"/>
      <c r="J32" s="50" t="s">
        <v>44</v>
      </c>
      <c r="P32" s="14"/>
    </row>
    <row r="33" spans="9:16">
      <c r="I33" s="42"/>
      <c r="J33" s="25" t="s">
        <v>35</v>
      </c>
      <c r="P33" s="14"/>
    </row>
    <row r="34" spans="9:16">
      <c r="I34" s="42"/>
      <c r="J34" s="31" t="s">
        <v>15</v>
      </c>
      <c r="K34" s="32" t="s">
        <v>41</v>
      </c>
      <c r="P34" s="14"/>
    </row>
    <row r="35" spans="9:16">
      <c r="I35" s="42"/>
      <c r="J35" s="28" t="s">
        <v>1</v>
      </c>
      <c r="K35" s="64">
        <v>7.3999999999999996E-2</v>
      </c>
      <c r="L35" s="58"/>
      <c r="M35" t="s">
        <v>28</v>
      </c>
      <c r="P35" s="14"/>
    </row>
    <row r="36" spans="9:16">
      <c r="I36" s="42"/>
      <c r="J36" s="28" t="s">
        <v>8</v>
      </c>
      <c r="K36" s="29">
        <v>0</v>
      </c>
      <c r="L36" s="58"/>
      <c r="M36" t="s">
        <v>29</v>
      </c>
      <c r="P36" s="14"/>
    </row>
    <row r="37" spans="9:16">
      <c r="I37" s="42"/>
      <c r="J37" s="28" t="s">
        <v>2</v>
      </c>
      <c r="K37" s="59">
        <v>3.3000000000000002E-2</v>
      </c>
      <c r="L37" s="65"/>
      <c r="M37" s="47">
        <f>8/108</f>
        <v>7.407407407407407E-2</v>
      </c>
      <c r="P37" s="14"/>
    </row>
    <row r="38" spans="9:16">
      <c r="I38" s="42"/>
      <c r="J38" s="28" t="s">
        <v>38</v>
      </c>
      <c r="K38" s="59">
        <v>0.154</v>
      </c>
      <c r="M38" s="47"/>
      <c r="P38" s="14"/>
    </row>
    <row r="39" spans="9:16">
      <c r="I39" s="42"/>
      <c r="J39" s="28" t="s">
        <v>3</v>
      </c>
      <c r="K39" s="59">
        <v>0.161</v>
      </c>
      <c r="P39" s="14"/>
    </row>
    <row r="40" spans="9:16">
      <c r="I40" s="42"/>
      <c r="J40" s="13"/>
      <c r="K40" s="13"/>
      <c r="L40" s="14"/>
      <c r="M40" s="14"/>
      <c r="N40" s="14"/>
      <c r="O40" s="14"/>
      <c r="P40" s="14"/>
    </row>
    <row r="41" spans="9:16">
      <c r="I41" s="42"/>
      <c r="J41" s="50" t="s">
        <v>45</v>
      </c>
      <c r="P41" s="14"/>
    </row>
    <row r="42" spans="9:16">
      <c r="I42" s="42"/>
      <c r="J42" s="25" t="s">
        <v>30</v>
      </c>
      <c r="P42" s="14"/>
    </row>
    <row r="43" spans="9:16">
      <c r="I43" s="42"/>
      <c r="J43" s="30" t="s">
        <v>16</v>
      </c>
      <c r="K43" s="33" t="s">
        <v>41</v>
      </c>
      <c r="P43" s="14"/>
    </row>
    <row r="44" spans="9:16">
      <c r="I44" s="42"/>
      <c r="J44" s="28" t="s">
        <v>1</v>
      </c>
      <c r="K44" s="34">
        <v>7.3999999999999996E-2</v>
      </c>
      <c r="L44" s="58"/>
      <c r="P44" s="14"/>
    </row>
    <row r="45" spans="9:16">
      <c r="I45" s="42"/>
      <c r="J45" s="28" t="s">
        <v>8</v>
      </c>
      <c r="K45" s="29">
        <v>0</v>
      </c>
      <c r="L45" s="58"/>
      <c r="P45" s="14"/>
    </row>
    <row r="46" spans="9:16">
      <c r="I46" s="42"/>
      <c r="J46" s="28" t="s">
        <v>2</v>
      </c>
      <c r="K46" s="22">
        <v>4.8000000000000001E-2</v>
      </c>
      <c r="L46" s="58"/>
      <c r="P46" s="14"/>
    </row>
    <row r="47" spans="9:16">
      <c r="I47" s="42"/>
      <c r="J47" s="28" t="s">
        <v>38</v>
      </c>
      <c r="K47" s="22">
        <v>0.24399999999999999</v>
      </c>
      <c r="L47" s="58"/>
      <c r="P47" s="14"/>
    </row>
    <row r="48" spans="9:16">
      <c r="I48" s="42"/>
      <c r="J48" s="28" t="s">
        <v>3</v>
      </c>
      <c r="K48" s="22">
        <v>0.28000000000000003</v>
      </c>
      <c r="P48" s="14"/>
    </row>
    <row r="49" spans="1:28">
      <c r="I49" s="42"/>
      <c r="J49" s="13"/>
      <c r="K49" s="13"/>
      <c r="L49" s="14"/>
      <c r="M49" s="14"/>
      <c r="N49" s="14"/>
      <c r="O49" s="14"/>
      <c r="P49" s="14"/>
    </row>
    <row r="51" spans="1:28">
      <c r="I51" s="42"/>
      <c r="J51" s="37" t="s">
        <v>17</v>
      </c>
      <c r="K51" s="13"/>
      <c r="L51" s="14"/>
      <c r="M51" s="14"/>
      <c r="N51" s="14"/>
      <c r="O51" s="14"/>
      <c r="P51" s="14"/>
    </row>
    <row r="52" spans="1:28">
      <c r="I52" s="42"/>
      <c r="J52" s="50" t="s">
        <v>46</v>
      </c>
      <c r="P52" s="14"/>
    </row>
    <row r="53" spans="1:28">
      <c r="I53" s="42"/>
      <c r="J53" s="25" t="s">
        <v>36</v>
      </c>
      <c r="P53" s="14"/>
    </row>
    <row r="54" spans="1:28">
      <c r="I54" s="42"/>
      <c r="J54" s="23" t="s">
        <v>18</v>
      </c>
      <c r="K54" s="32" t="s">
        <v>41</v>
      </c>
      <c r="L54" s="51" t="s">
        <v>21</v>
      </c>
      <c r="M54" s="51" t="s">
        <v>22</v>
      </c>
      <c r="P54" s="14"/>
    </row>
    <row r="55" spans="1:28">
      <c r="I55" s="42"/>
      <c r="J55" s="23"/>
      <c r="K55" s="32" t="s">
        <v>19</v>
      </c>
      <c r="L55" s="53" t="s">
        <v>24</v>
      </c>
      <c r="M55" s="52" t="s">
        <v>23</v>
      </c>
      <c r="P55" s="14"/>
    </row>
    <row r="56" spans="1:28">
      <c r="I56" s="42"/>
      <c r="J56" s="28" t="s">
        <v>1</v>
      </c>
      <c r="K56" s="66">
        <v>46</v>
      </c>
      <c r="L56" s="3">
        <f>K56*M24/1000</f>
        <v>0.58847799999999995</v>
      </c>
      <c r="M56" s="38">
        <f>L56*41.8605/L24</f>
        <v>0.53488184386060145</v>
      </c>
      <c r="P56" s="14"/>
    </row>
    <row r="57" spans="1:28">
      <c r="I57" s="42"/>
      <c r="J57" s="28" t="s">
        <v>8</v>
      </c>
      <c r="K57" s="60">
        <v>13.9</v>
      </c>
      <c r="L57" s="3">
        <f>K57*M25/1000</f>
        <v>0.14774309999999999</v>
      </c>
      <c r="M57" s="38">
        <f>L57*41.8605/L25</f>
        <v>0.16163395545435538</v>
      </c>
      <c r="P57" s="14"/>
    </row>
    <row r="58" spans="1:28">
      <c r="I58" s="42"/>
      <c r="J58" s="28" t="s">
        <v>2</v>
      </c>
      <c r="K58" s="60">
        <v>30.4</v>
      </c>
      <c r="L58" s="3">
        <f>K58*M26/1000</f>
        <v>0.29697760000000001</v>
      </c>
      <c r="M58" s="38">
        <f>L58*41.8605/L26</f>
        <v>0.35348263598055113</v>
      </c>
      <c r="P58" s="14"/>
    </row>
    <row r="59" spans="1:28">
      <c r="I59" s="42"/>
      <c r="J59" s="28" t="s">
        <v>38</v>
      </c>
      <c r="K59" s="66">
        <v>30.8</v>
      </c>
      <c r="L59" s="3">
        <f>K59*M27/1000</f>
        <v>0.30088520000000002</v>
      </c>
      <c r="M59" s="38">
        <f>L59*41.8605/L27</f>
        <v>0.35813372329608473</v>
      </c>
      <c r="P59" s="14"/>
    </row>
    <row r="60" spans="1:28">
      <c r="I60" s="13"/>
      <c r="J60" s="28" t="s">
        <v>3</v>
      </c>
      <c r="K60" s="66">
        <v>43.6</v>
      </c>
      <c r="L60" s="3">
        <f>K60*M28/1000</f>
        <v>0.42592839999999998</v>
      </c>
      <c r="M60" s="38">
        <f>L60*41.8605/L28</f>
        <v>0.50696851739315874</v>
      </c>
      <c r="N60"/>
      <c r="O60"/>
      <c r="P60" s="13"/>
      <c r="Q60" s="15"/>
      <c r="R60" s="15"/>
      <c r="S60" s="15"/>
      <c r="T60" s="15"/>
      <c r="U60" s="15"/>
      <c r="V60" s="15"/>
      <c r="W60" s="15"/>
      <c r="X60" s="15"/>
      <c r="Y60" s="15"/>
    </row>
    <row r="61" spans="1:28">
      <c r="I61" s="13"/>
      <c r="J61" s="13"/>
      <c r="K61" s="13"/>
      <c r="L61" s="13"/>
      <c r="M61" s="13"/>
      <c r="N61" s="13"/>
      <c r="O61" s="13"/>
      <c r="P61" s="13"/>
      <c r="T61" s="15"/>
      <c r="U61" s="15"/>
      <c r="V61" s="15"/>
      <c r="W61" s="15"/>
      <c r="X61" s="15"/>
      <c r="Y61" s="15"/>
    </row>
    <row r="62" spans="1:28">
      <c r="B62"/>
      <c r="C62"/>
      <c r="D62"/>
      <c r="E62"/>
      <c r="F62"/>
      <c r="G62"/>
      <c r="H62" s="1"/>
      <c r="I62" s="13"/>
      <c r="J62" s="50" t="s">
        <v>47</v>
      </c>
      <c r="L62"/>
      <c r="M62"/>
      <c r="N62"/>
      <c r="O62"/>
      <c r="P62" s="13"/>
      <c r="T62" s="15"/>
      <c r="U62" s="15"/>
      <c r="V62" s="15"/>
      <c r="W62" s="15"/>
      <c r="X62" s="15"/>
      <c r="Y62" s="15"/>
      <c r="Z62" s="15"/>
      <c r="AA62" s="15"/>
      <c r="AB62" s="15"/>
    </row>
    <row r="63" spans="1:28" s="15" customFormat="1">
      <c r="A63"/>
      <c r="B63"/>
      <c r="C63"/>
      <c r="D63"/>
      <c r="E63"/>
      <c r="F63"/>
      <c r="G63"/>
      <c r="H63" s="1"/>
      <c r="I63" s="13"/>
      <c r="J63" s="35" t="s">
        <v>31</v>
      </c>
      <c r="K63"/>
      <c r="L63"/>
      <c r="M63"/>
      <c r="N63"/>
      <c r="O63"/>
      <c r="P63" s="13"/>
      <c r="Q63"/>
      <c r="R63"/>
      <c r="S63"/>
    </row>
    <row r="64" spans="1:28" s="15" customFormat="1">
      <c r="A64"/>
      <c r="B64"/>
      <c r="C64"/>
      <c r="D64"/>
      <c r="E64"/>
      <c r="F64"/>
      <c r="G64"/>
      <c r="H64" s="1"/>
      <c r="I64" s="13"/>
      <c r="J64" s="21" t="s">
        <v>20</v>
      </c>
      <c r="K64" s="33" t="s">
        <v>42</v>
      </c>
      <c r="L64" s="51" t="s">
        <v>21</v>
      </c>
      <c r="M64" s="51" t="s">
        <v>22</v>
      </c>
      <c r="N64"/>
      <c r="O64"/>
      <c r="P64" s="13"/>
      <c r="Q64"/>
      <c r="R64"/>
      <c r="S64"/>
    </row>
    <row r="65" spans="1:27" s="15" customFormat="1">
      <c r="A65"/>
      <c r="B65"/>
      <c r="C65"/>
      <c r="D65"/>
      <c r="E65"/>
      <c r="F65"/>
      <c r="G65"/>
      <c r="H65" s="1"/>
      <c r="I65" s="13"/>
      <c r="J65" s="21"/>
      <c r="K65" s="33" t="s">
        <v>19</v>
      </c>
      <c r="L65" s="53" t="s">
        <v>24</v>
      </c>
      <c r="M65" s="52" t="s">
        <v>23</v>
      </c>
      <c r="N65"/>
      <c r="O65"/>
      <c r="P65" s="13"/>
      <c r="Q65"/>
      <c r="R65"/>
      <c r="S65"/>
    </row>
    <row r="66" spans="1:27" s="15" customFormat="1">
      <c r="A66"/>
      <c r="B66"/>
      <c r="C66"/>
      <c r="D66"/>
      <c r="E66"/>
      <c r="F66"/>
      <c r="G66"/>
      <c r="H66" s="1"/>
      <c r="I66" s="13"/>
      <c r="J66" s="28" t="s">
        <v>1</v>
      </c>
      <c r="K66" s="61">
        <v>117.4</v>
      </c>
      <c r="L66" s="3">
        <f>K66*M24/1000</f>
        <v>1.5018982000000001</v>
      </c>
      <c r="M66" s="39">
        <f>L66*41.8605/L24</f>
        <v>1.3651114884616222</v>
      </c>
      <c r="N66"/>
      <c r="O66"/>
      <c r="P66" s="13"/>
      <c r="Q66"/>
      <c r="R66"/>
      <c r="S66"/>
      <c r="U66"/>
      <c r="X66"/>
    </row>
    <row r="67" spans="1:27" s="15" customFormat="1">
      <c r="A67"/>
      <c r="B67"/>
      <c r="C67"/>
      <c r="D67"/>
      <c r="E67"/>
      <c r="F67"/>
      <c r="G67"/>
      <c r="H67" s="1"/>
      <c r="I67" s="13"/>
      <c r="J67" s="28" t="s">
        <v>8</v>
      </c>
      <c r="K67" s="61">
        <v>34.6</v>
      </c>
      <c r="L67" s="3">
        <f>K67*M25/1000</f>
        <v>0.36776339999999996</v>
      </c>
      <c r="M67" s="39">
        <f>L67*41.8605/L25</f>
        <v>0.40234063731803571</v>
      </c>
      <c r="N67"/>
      <c r="O67"/>
      <c r="P67" s="13"/>
      <c r="Q67"/>
      <c r="R67"/>
      <c r="S67"/>
      <c r="U67"/>
      <c r="X67"/>
    </row>
    <row r="68" spans="1:27" s="15" customFormat="1">
      <c r="A68"/>
      <c r="B68"/>
      <c r="C68"/>
      <c r="D68"/>
      <c r="E68"/>
      <c r="F68"/>
      <c r="G68"/>
      <c r="H68" s="1"/>
      <c r="I68" s="13"/>
      <c r="J68" s="28" t="s">
        <v>2</v>
      </c>
      <c r="K68" s="61">
        <v>58.5</v>
      </c>
      <c r="L68" s="3">
        <f>K68*M26/1000</f>
        <v>0.57148650000000001</v>
      </c>
      <c r="M68" s="39">
        <f>L68*41.8605/L26</f>
        <v>0.68022151989678425</v>
      </c>
      <c r="N68"/>
      <c r="O68"/>
      <c r="P68" s="13"/>
      <c r="Q68"/>
      <c r="R68"/>
      <c r="S68"/>
      <c r="U68"/>
      <c r="X68" s="17"/>
    </row>
    <row r="69" spans="1:27" s="15" customFormat="1">
      <c r="A69"/>
      <c r="B69"/>
      <c r="C69"/>
      <c r="D69"/>
      <c r="E69"/>
      <c r="F69"/>
      <c r="G69"/>
      <c r="H69" s="1"/>
      <c r="I69" s="13"/>
      <c r="J69" s="28" t="s">
        <v>38</v>
      </c>
      <c r="K69" s="61">
        <v>77.099999999999994</v>
      </c>
      <c r="L69" s="3">
        <f>K69*M27/1000</f>
        <v>0.75318989999999997</v>
      </c>
      <c r="M69" s="39">
        <f>L69*41.8605/L27</f>
        <v>0.89649708006909501</v>
      </c>
      <c r="N69"/>
      <c r="O69"/>
      <c r="P69" s="13"/>
      <c r="Q69"/>
      <c r="R69"/>
      <c r="S69"/>
      <c r="U69"/>
      <c r="X69" s="17"/>
    </row>
    <row r="70" spans="1:27" s="15" customFormat="1">
      <c r="A70"/>
      <c r="B70"/>
      <c r="C70"/>
      <c r="D70"/>
      <c r="E70"/>
      <c r="F70"/>
      <c r="G70"/>
      <c r="H70" s="1"/>
      <c r="I70" s="13"/>
      <c r="J70" s="28" t="s">
        <v>3</v>
      </c>
      <c r="K70" s="61">
        <v>89.7</v>
      </c>
      <c r="L70" s="3">
        <f>K70*M28/1000</f>
        <v>0.87627929999999998</v>
      </c>
      <c r="M70" s="39">
        <f>L70*41.8605/L28</f>
        <v>1.0430063305084025</v>
      </c>
      <c r="N70"/>
      <c r="O70"/>
      <c r="P70" s="13"/>
      <c r="Q70"/>
      <c r="R70"/>
      <c r="S70"/>
      <c r="X70" s="17"/>
      <c r="AA70" s="17"/>
    </row>
    <row r="71" spans="1:27" s="15" customFormat="1">
      <c r="A71"/>
      <c r="B71"/>
      <c r="C71"/>
      <c r="D71"/>
      <c r="E71"/>
      <c r="F71"/>
      <c r="G71"/>
      <c r="H71" s="1"/>
      <c r="I71" s="13"/>
      <c r="J71" s="13"/>
      <c r="K71" s="13"/>
      <c r="L71" s="13"/>
      <c r="M71" s="13"/>
      <c r="N71" s="13"/>
      <c r="O71" s="13"/>
      <c r="P71" s="13"/>
      <c r="Q71"/>
      <c r="R71"/>
      <c r="S71"/>
      <c r="T71" s="18"/>
      <c r="X71" s="17"/>
    </row>
    <row r="72" spans="1:27" s="15" customFormat="1" ht="15">
      <c r="A72"/>
      <c r="B72"/>
      <c r="C72"/>
      <c r="D72"/>
      <c r="E72"/>
      <c r="F72"/>
      <c r="G72"/>
      <c r="H72" s="1"/>
      <c r="I72" s="1"/>
      <c r="J72"/>
      <c r="L72"/>
      <c r="M72"/>
      <c r="N72"/>
      <c r="O72"/>
      <c r="P72"/>
      <c r="Q72"/>
      <c r="R72"/>
      <c r="S72"/>
      <c r="T72" s="18"/>
      <c r="U72" s="20"/>
      <c r="V72" s="20"/>
      <c r="X72"/>
      <c r="Y72"/>
    </row>
    <row r="73" spans="1:27" s="15" customFormat="1">
      <c r="A73"/>
      <c r="B73"/>
      <c r="C73"/>
      <c r="D73"/>
      <c r="E73"/>
      <c r="F73"/>
      <c r="G73"/>
      <c r="H73" s="1"/>
      <c r="Q73"/>
      <c r="R73"/>
      <c r="S73"/>
      <c r="T73" s="18"/>
      <c r="U73" s="19"/>
      <c r="V73" s="19"/>
      <c r="X73"/>
      <c r="Y73"/>
    </row>
    <row r="74" spans="1:27" s="15" customFormat="1">
      <c r="A74"/>
      <c r="B74"/>
      <c r="C74"/>
      <c r="D74"/>
      <c r="E74"/>
      <c r="F74"/>
      <c r="G74"/>
      <c r="H74" s="1"/>
      <c r="Q74"/>
      <c r="R74"/>
      <c r="S74"/>
      <c r="T74" s="18"/>
      <c r="U74" s="19"/>
      <c r="V74" s="19"/>
      <c r="X74"/>
      <c r="Y74"/>
    </row>
    <row r="75" spans="1:27" s="15" customFormat="1">
      <c r="A75"/>
      <c r="B75"/>
      <c r="C75"/>
      <c r="D75"/>
      <c r="E75"/>
      <c r="F75"/>
      <c r="G75"/>
      <c r="H75" s="1"/>
      <c r="Q75"/>
      <c r="R75"/>
      <c r="S75"/>
      <c r="T75" s="18"/>
      <c r="U75" s="19"/>
      <c r="V75" s="19"/>
      <c r="X75"/>
      <c r="Y75"/>
    </row>
    <row r="76" spans="1:27" s="15" customFormat="1">
      <c r="A76"/>
      <c r="B76"/>
      <c r="C76"/>
      <c r="D76"/>
      <c r="E76"/>
      <c r="F76"/>
      <c r="G76"/>
      <c r="H76" s="1"/>
      <c r="Q76"/>
      <c r="R76"/>
      <c r="S76"/>
    </row>
    <row r="77" spans="1:27" s="15" customFormat="1">
      <c r="A77"/>
      <c r="B77"/>
      <c r="C77"/>
      <c r="D77"/>
      <c r="E77"/>
      <c r="F77"/>
      <c r="G77"/>
      <c r="H77" s="1"/>
      <c r="Q77"/>
      <c r="R77"/>
      <c r="S77"/>
    </row>
    <row r="78" spans="1:27" s="15" customFormat="1">
      <c r="A78"/>
      <c r="B78"/>
      <c r="C78"/>
      <c r="D78"/>
      <c r="E78"/>
      <c r="F78"/>
      <c r="G78"/>
      <c r="H78" s="1"/>
      <c r="Q78"/>
      <c r="R78"/>
      <c r="S78"/>
    </row>
    <row r="79" spans="1:27" s="15" customFormat="1">
      <c r="A79"/>
      <c r="B79"/>
      <c r="C79"/>
      <c r="D79"/>
      <c r="E79"/>
      <c r="F79"/>
      <c r="G79"/>
      <c r="H79" s="1"/>
      <c r="Q79"/>
      <c r="R79"/>
      <c r="S79"/>
    </row>
    <row r="80" spans="1:27" s="15" customFormat="1">
      <c r="A80"/>
      <c r="B80"/>
      <c r="C80"/>
      <c r="D80"/>
      <c r="E80"/>
      <c r="F80"/>
      <c r="G80"/>
      <c r="H80" s="1"/>
      <c r="Q80"/>
      <c r="R80"/>
      <c r="S80"/>
    </row>
    <row r="81" spans="1:28" s="15" customFormat="1">
      <c r="A81"/>
      <c r="B81"/>
      <c r="C81"/>
      <c r="D81"/>
      <c r="E81"/>
      <c r="F81"/>
      <c r="G81"/>
      <c r="H81" s="1"/>
      <c r="Q81"/>
      <c r="R81"/>
      <c r="S81"/>
    </row>
    <row r="82" spans="1:28" s="15" customFormat="1">
      <c r="A82"/>
      <c r="B82"/>
      <c r="C82"/>
      <c r="D82"/>
      <c r="E82"/>
      <c r="F82"/>
      <c r="G82"/>
      <c r="H82" s="1"/>
      <c r="Q82"/>
      <c r="R82"/>
      <c r="S82"/>
    </row>
    <row r="83" spans="1:28" s="15" customFormat="1">
      <c r="A83"/>
      <c r="B83"/>
      <c r="C83"/>
      <c r="D83"/>
      <c r="E83"/>
      <c r="F83"/>
      <c r="G83"/>
      <c r="H83" s="1"/>
      <c r="Q83"/>
      <c r="R83"/>
      <c r="S83"/>
    </row>
    <row r="84" spans="1:28" s="15" customFormat="1">
      <c r="A84"/>
      <c r="B84"/>
      <c r="C84"/>
      <c r="D84"/>
      <c r="E84"/>
      <c r="F84"/>
      <c r="G84"/>
      <c r="H84" s="1"/>
      <c r="Q84"/>
      <c r="R84"/>
      <c r="S84"/>
    </row>
    <row r="85" spans="1:28" s="15" customFormat="1">
      <c r="A85"/>
      <c r="B85"/>
      <c r="C85"/>
      <c r="D85"/>
      <c r="E85"/>
      <c r="F85"/>
      <c r="G85"/>
      <c r="H85" s="1"/>
      <c r="I85" s="1"/>
      <c r="J85"/>
      <c r="K85"/>
      <c r="L85"/>
      <c r="M85"/>
      <c r="N85"/>
      <c r="O85"/>
      <c r="P85"/>
      <c r="Q85"/>
      <c r="R85"/>
      <c r="S85"/>
    </row>
    <row r="86" spans="1:28" s="15" customFormat="1">
      <c r="A86"/>
      <c r="B86"/>
      <c r="C86"/>
      <c r="D86"/>
      <c r="E86"/>
      <c r="F86"/>
      <c r="G86"/>
      <c r="H86" s="1"/>
      <c r="I86" s="1"/>
      <c r="J86"/>
      <c r="K86"/>
      <c r="L86"/>
      <c r="M86"/>
      <c r="N86"/>
      <c r="O86"/>
      <c r="P86"/>
      <c r="Q86"/>
      <c r="R86"/>
      <c r="S86"/>
    </row>
    <row r="87" spans="1:28" s="15" customFormat="1">
      <c r="A87"/>
      <c r="B87"/>
      <c r="C87"/>
      <c r="D87"/>
      <c r="E87"/>
      <c r="F87"/>
      <c r="G87"/>
      <c r="H87" s="1"/>
      <c r="I87" s="1"/>
      <c r="J87"/>
      <c r="K87"/>
      <c r="L87"/>
      <c r="M87"/>
      <c r="N87"/>
      <c r="O87"/>
      <c r="P87"/>
      <c r="Q87"/>
      <c r="R87"/>
      <c r="S87"/>
    </row>
    <row r="88" spans="1:28" s="15" customFormat="1">
      <c r="A88"/>
      <c r="B88"/>
      <c r="C88"/>
      <c r="D88"/>
      <c r="E88"/>
      <c r="F88"/>
      <c r="G88"/>
      <c r="H88" s="1"/>
      <c r="I88" s="1"/>
      <c r="J88"/>
      <c r="K88"/>
      <c r="L88"/>
      <c r="M88"/>
      <c r="N88"/>
      <c r="O88"/>
      <c r="P88"/>
      <c r="Q88"/>
      <c r="R88"/>
      <c r="S88"/>
    </row>
    <row r="89" spans="1:28" s="15" customFormat="1">
      <c r="A89"/>
      <c r="B89"/>
      <c r="C89"/>
      <c r="D89"/>
      <c r="E89"/>
      <c r="F89"/>
      <c r="G89"/>
      <c r="H89" s="1"/>
      <c r="I89" s="1"/>
      <c r="J89"/>
      <c r="K89"/>
      <c r="L89"/>
      <c r="M89"/>
      <c r="N89"/>
      <c r="O89"/>
      <c r="P89"/>
      <c r="Q89"/>
      <c r="R89"/>
      <c r="S89"/>
    </row>
    <row r="90" spans="1:28" s="15" customFormat="1">
      <c r="A90"/>
      <c r="B90"/>
      <c r="C90"/>
      <c r="D90"/>
      <c r="E90"/>
      <c r="F90"/>
      <c r="G90"/>
      <c r="H90" s="1"/>
      <c r="I90" s="1"/>
      <c r="J90"/>
      <c r="K90"/>
      <c r="L90"/>
      <c r="M90"/>
      <c r="N90"/>
      <c r="O90"/>
      <c r="P90"/>
      <c r="Q90"/>
      <c r="R90"/>
      <c r="S90"/>
    </row>
    <row r="91" spans="1:28">
      <c r="B91"/>
      <c r="C91"/>
      <c r="D91"/>
      <c r="E91"/>
      <c r="F91"/>
      <c r="G91"/>
      <c r="H91" s="1"/>
      <c r="I91" s="1"/>
      <c r="L91"/>
      <c r="M91"/>
      <c r="N91"/>
      <c r="O91"/>
      <c r="P91"/>
      <c r="T91" s="15"/>
      <c r="U91" s="15"/>
      <c r="V91" s="15"/>
      <c r="W91" s="15"/>
      <c r="X91" s="15"/>
      <c r="Y91" s="15"/>
      <c r="Z91" s="15"/>
      <c r="AA91" s="15"/>
      <c r="AB91" s="15"/>
    </row>
    <row r="92" spans="1:28">
      <c r="B92"/>
      <c r="C92"/>
      <c r="D92"/>
      <c r="E92"/>
      <c r="F92"/>
      <c r="G92"/>
      <c r="H92" s="1"/>
      <c r="I92" s="1"/>
      <c r="L92"/>
      <c r="M92"/>
      <c r="N92"/>
      <c r="O92"/>
      <c r="P92"/>
      <c r="T92" s="15"/>
      <c r="U92" s="15"/>
      <c r="V92" s="15"/>
      <c r="W92" s="15"/>
      <c r="X92" s="15"/>
      <c r="Y92" s="15"/>
      <c r="Z92" s="15"/>
      <c r="AA92" s="15"/>
      <c r="AB92" s="15"/>
    </row>
    <row r="93" spans="1:28">
      <c r="B93"/>
      <c r="C93"/>
      <c r="D93"/>
      <c r="E93"/>
      <c r="F93"/>
      <c r="G93"/>
      <c r="H93" s="1"/>
      <c r="I93" s="1"/>
      <c r="L93"/>
      <c r="M93"/>
      <c r="N93"/>
      <c r="O93"/>
      <c r="P93"/>
      <c r="U93" s="15"/>
      <c r="V93" s="15"/>
      <c r="W93" s="15"/>
      <c r="X93" s="15"/>
      <c r="Y93" s="15"/>
      <c r="Z93" s="15"/>
      <c r="AA93" s="15"/>
      <c r="AB93" s="15"/>
    </row>
    <row r="94" spans="1:28">
      <c r="B94"/>
      <c r="C94"/>
      <c r="D94"/>
      <c r="E94"/>
      <c r="F94"/>
      <c r="G94"/>
      <c r="H94" s="1"/>
      <c r="I94" s="1"/>
      <c r="L94"/>
      <c r="M94"/>
      <c r="N94"/>
      <c r="O94"/>
      <c r="P94"/>
      <c r="U94" s="15"/>
      <c r="V94" s="15"/>
      <c r="W94" s="15"/>
      <c r="X94" s="15"/>
      <c r="Y94" s="15"/>
      <c r="Z94" s="15"/>
      <c r="AA94" s="15"/>
      <c r="AB94" s="15"/>
    </row>
    <row r="95" spans="1:28">
      <c r="B95"/>
      <c r="C95"/>
      <c r="D95"/>
      <c r="E95"/>
      <c r="F95"/>
      <c r="G95"/>
      <c r="H95" s="1"/>
      <c r="I95" s="1"/>
      <c r="L95"/>
      <c r="M95"/>
      <c r="N95"/>
      <c r="O95"/>
      <c r="P95"/>
      <c r="U95" s="15"/>
      <c r="V95" s="15"/>
      <c r="W95" s="15"/>
      <c r="X95" s="15"/>
      <c r="Y95" s="15"/>
      <c r="Z95" s="15"/>
      <c r="AA95" s="15"/>
      <c r="AB95" s="15"/>
    </row>
    <row r="96" spans="1:28">
      <c r="B96"/>
      <c r="C96"/>
      <c r="D96"/>
      <c r="E96"/>
      <c r="F96"/>
      <c r="G96"/>
      <c r="H96" s="1"/>
      <c r="I96" s="1"/>
      <c r="L96"/>
      <c r="M96"/>
      <c r="N96"/>
      <c r="O96"/>
      <c r="P96"/>
      <c r="U96" s="15"/>
      <c r="V96" s="15"/>
      <c r="W96" s="15"/>
      <c r="X96" s="15"/>
      <c r="Y96" s="15"/>
      <c r="Z96" s="15"/>
      <c r="AA96" s="15"/>
      <c r="AB96" s="15"/>
    </row>
    <row r="97" spans="2:28">
      <c r="B97"/>
      <c r="C97"/>
      <c r="D97"/>
      <c r="E97"/>
      <c r="F97"/>
      <c r="G97"/>
      <c r="H97" s="1"/>
      <c r="I97" s="1"/>
      <c r="L97"/>
      <c r="M97"/>
      <c r="N97"/>
      <c r="O97"/>
      <c r="P97"/>
      <c r="U97" s="15"/>
      <c r="V97" s="15"/>
      <c r="W97" s="15"/>
      <c r="X97" s="15"/>
      <c r="Y97" s="15"/>
      <c r="Z97" s="15"/>
      <c r="AA97" s="15"/>
      <c r="AB97" s="15"/>
    </row>
    <row r="98" spans="2:28">
      <c r="B98"/>
      <c r="C98"/>
      <c r="D98"/>
      <c r="E98"/>
      <c r="F98"/>
      <c r="G98"/>
      <c r="H98" s="1"/>
      <c r="I98" s="1"/>
      <c r="L98"/>
      <c r="M98"/>
      <c r="N98"/>
      <c r="O98"/>
      <c r="P98"/>
      <c r="U98" s="15"/>
      <c r="V98" s="15"/>
      <c r="W98" s="15"/>
      <c r="X98" s="15"/>
      <c r="Y98" s="15"/>
      <c r="Z98" s="15"/>
      <c r="AA98" s="15"/>
      <c r="AB98" s="15"/>
    </row>
    <row r="99" spans="2:28">
      <c r="B99"/>
      <c r="C99"/>
      <c r="D99"/>
      <c r="E99"/>
      <c r="F99"/>
      <c r="G99"/>
      <c r="H99" s="1"/>
      <c r="I99" s="1"/>
      <c r="L99"/>
      <c r="M99"/>
      <c r="N99"/>
      <c r="O99"/>
      <c r="P99"/>
      <c r="U99" s="15"/>
      <c r="V99" s="15"/>
      <c r="W99" s="15"/>
      <c r="X99" s="15"/>
      <c r="Y99" s="15"/>
      <c r="Z99" s="15"/>
      <c r="AA99" s="15"/>
      <c r="AB99" s="15"/>
    </row>
    <row r="100" spans="2:28">
      <c r="B100"/>
      <c r="C100"/>
      <c r="D100"/>
      <c r="E100"/>
      <c r="F100"/>
      <c r="G100"/>
      <c r="H100" s="1"/>
      <c r="I100" s="1"/>
      <c r="L100"/>
      <c r="M100"/>
      <c r="N100"/>
      <c r="O100"/>
      <c r="P100"/>
      <c r="U100" s="15"/>
      <c r="V100" s="15"/>
      <c r="W100" s="15"/>
      <c r="X100" s="15"/>
      <c r="Y100" s="15"/>
      <c r="Z100" s="15"/>
      <c r="AA100" s="15"/>
      <c r="AB100" s="15"/>
    </row>
    <row r="101" spans="2:28">
      <c r="B101"/>
      <c r="C101"/>
      <c r="D101"/>
      <c r="E101"/>
      <c r="F101"/>
      <c r="G101"/>
      <c r="H101" s="1"/>
      <c r="I101" s="1"/>
      <c r="L101"/>
      <c r="M101"/>
      <c r="N101"/>
      <c r="O101"/>
      <c r="P101"/>
      <c r="U101" s="15"/>
      <c r="V101" s="15"/>
      <c r="W101" s="15"/>
      <c r="X101" s="15"/>
      <c r="Y101" s="15"/>
      <c r="Z101" s="15"/>
      <c r="AA101" s="15"/>
      <c r="AB101" s="15"/>
    </row>
    <row r="102" spans="2:28">
      <c r="B102"/>
      <c r="C102"/>
      <c r="D102"/>
      <c r="E102"/>
      <c r="F102"/>
      <c r="G102"/>
      <c r="H102" s="1"/>
      <c r="I102" s="1"/>
      <c r="L102"/>
      <c r="M102"/>
      <c r="N102"/>
      <c r="O102"/>
      <c r="P102"/>
      <c r="U102" s="15"/>
      <c r="V102" s="15"/>
      <c r="W102" s="15"/>
      <c r="X102" s="15"/>
      <c r="Y102" s="15"/>
      <c r="Z102" s="15"/>
      <c r="AA102" s="15"/>
      <c r="AB102" s="15"/>
    </row>
    <row r="103" spans="2:28">
      <c r="B103"/>
      <c r="C103"/>
      <c r="D103"/>
      <c r="E103"/>
      <c r="F103"/>
      <c r="G103"/>
      <c r="H103" s="1"/>
      <c r="I103" s="1"/>
      <c r="L103"/>
      <c r="M103"/>
      <c r="N103"/>
      <c r="O103"/>
      <c r="P103"/>
      <c r="U103" s="15"/>
      <c r="V103" s="15"/>
      <c r="W103" s="15"/>
      <c r="X103" s="15"/>
      <c r="Y103" s="15"/>
      <c r="Z103" s="15"/>
      <c r="AA103" s="16"/>
      <c r="AB103" s="15"/>
    </row>
    <row r="104" spans="2:28">
      <c r="B104"/>
      <c r="C104"/>
      <c r="D104"/>
      <c r="E104"/>
      <c r="F104"/>
      <c r="G104"/>
      <c r="H104" s="1"/>
      <c r="I104" s="1"/>
      <c r="L104"/>
      <c r="M104"/>
      <c r="N104"/>
      <c r="O104"/>
      <c r="P104"/>
      <c r="U104" s="15"/>
      <c r="V104" s="15"/>
      <c r="W104" s="15"/>
      <c r="X104" s="15"/>
      <c r="Y104" s="15"/>
      <c r="Z104" s="15"/>
      <c r="AA104" s="15"/>
      <c r="AB104" s="15"/>
    </row>
    <row r="105" spans="2:28">
      <c r="B105"/>
      <c r="C105"/>
      <c r="D105"/>
      <c r="E105"/>
      <c r="F105"/>
      <c r="G105"/>
      <c r="H105" s="1"/>
      <c r="I105" s="1"/>
      <c r="L105"/>
      <c r="M105"/>
      <c r="N105"/>
      <c r="O105"/>
      <c r="P105"/>
      <c r="Q105" s="15"/>
      <c r="R105" s="15"/>
      <c r="S105" s="15"/>
      <c r="T105" s="15"/>
      <c r="U105" s="15"/>
      <c r="V105" s="15"/>
      <c r="W105" s="15"/>
      <c r="X105" s="15"/>
      <c r="Y105" s="15"/>
      <c r="Z105" s="15"/>
      <c r="AA105" s="15"/>
      <c r="AB105" s="15"/>
    </row>
    <row r="106" spans="2:28">
      <c r="B106"/>
      <c r="C106"/>
      <c r="D106"/>
      <c r="E106"/>
      <c r="F106"/>
      <c r="G106"/>
      <c r="H106" s="1"/>
      <c r="I106" s="1"/>
      <c r="L106"/>
      <c r="M106"/>
      <c r="N106"/>
      <c r="O106"/>
      <c r="P106"/>
      <c r="Q106" s="15"/>
      <c r="R106" s="15"/>
      <c r="S106" s="15"/>
      <c r="T106" s="15"/>
      <c r="U106" s="15"/>
      <c r="V106" s="15"/>
      <c r="W106" s="15"/>
      <c r="X106" s="15"/>
      <c r="Y106" s="15"/>
      <c r="Z106" s="15"/>
      <c r="AA106" s="15"/>
      <c r="AB106" s="15"/>
    </row>
    <row r="107" spans="2:28">
      <c r="B107"/>
      <c r="C107"/>
      <c r="D107"/>
      <c r="E107"/>
      <c r="F107"/>
      <c r="G107"/>
      <c r="H107" s="1"/>
      <c r="I107" s="1"/>
      <c r="L107"/>
      <c r="M107"/>
      <c r="N107"/>
      <c r="O107"/>
      <c r="P107"/>
      <c r="Q107" s="15"/>
      <c r="R107" s="15"/>
      <c r="S107" s="15"/>
      <c r="T107" s="15"/>
      <c r="U107" s="15"/>
      <c r="V107" s="15"/>
      <c r="W107" s="15"/>
      <c r="X107" s="15"/>
      <c r="Y107" s="15"/>
      <c r="Z107" s="15"/>
      <c r="AA107" s="15"/>
      <c r="AB107" s="15"/>
    </row>
    <row r="108" spans="2:28">
      <c r="B108"/>
      <c r="C108"/>
      <c r="D108"/>
      <c r="E108"/>
      <c r="F108"/>
      <c r="G108"/>
      <c r="H108" s="1"/>
      <c r="I108" s="1"/>
      <c r="L108"/>
      <c r="M108"/>
      <c r="N108"/>
      <c r="O108"/>
      <c r="P108"/>
      <c r="Q108" s="15"/>
      <c r="R108" s="15"/>
      <c r="S108" s="15"/>
      <c r="T108" s="15"/>
      <c r="U108" s="15"/>
      <c r="V108" s="15"/>
      <c r="W108" s="15"/>
      <c r="X108" s="15"/>
      <c r="Y108" s="15"/>
      <c r="Z108" s="15"/>
      <c r="AA108" s="15"/>
      <c r="AB108" s="15"/>
    </row>
    <row r="109" spans="2:28">
      <c r="B109"/>
      <c r="C109"/>
      <c r="D109"/>
      <c r="E109"/>
      <c r="F109"/>
      <c r="G109"/>
      <c r="H109" s="1"/>
      <c r="I109" s="1"/>
      <c r="L109"/>
      <c r="M109"/>
      <c r="N109"/>
      <c r="O109"/>
      <c r="P109"/>
      <c r="Q109" s="15"/>
      <c r="R109" s="15"/>
      <c r="S109" s="15"/>
      <c r="T109" s="15"/>
      <c r="U109" s="15"/>
      <c r="V109" s="15"/>
      <c r="W109" s="15"/>
      <c r="X109" s="15"/>
      <c r="Y109" s="15"/>
      <c r="Z109" s="15"/>
      <c r="AA109" s="15"/>
      <c r="AB109" s="15"/>
    </row>
    <row r="110" spans="2:28">
      <c r="B110"/>
      <c r="C110"/>
      <c r="D110"/>
      <c r="E110"/>
      <c r="F110"/>
      <c r="G110"/>
      <c r="H110" s="1"/>
      <c r="I110" s="1"/>
      <c r="L110"/>
      <c r="M110"/>
      <c r="N110"/>
      <c r="O110"/>
      <c r="P110"/>
      <c r="Q110" s="15"/>
      <c r="R110" s="15"/>
      <c r="S110" s="15"/>
      <c r="T110" s="15"/>
      <c r="U110" s="15"/>
      <c r="V110" s="15"/>
      <c r="W110" s="15"/>
      <c r="X110" s="15"/>
      <c r="Y110" s="15"/>
      <c r="Z110" s="15"/>
      <c r="AA110" s="15"/>
      <c r="AB110" s="15"/>
    </row>
    <row r="111" spans="2:28">
      <c r="B111"/>
      <c r="C111"/>
      <c r="D111"/>
      <c r="E111"/>
      <c r="F111"/>
      <c r="G111"/>
      <c r="H111" s="1"/>
      <c r="I111" s="1"/>
      <c r="L111"/>
      <c r="M111"/>
      <c r="N111"/>
      <c r="O111"/>
      <c r="P111"/>
      <c r="Q111" s="15"/>
      <c r="R111" s="15"/>
      <c r="S111" s="15"/>
      <c r="T111" s="15"/>
      <c r="U111" s="15"/>
      <c r="V111" s="15"/>
      <c r="W111" s="15"/>
      <c r="X111" s="15"/>
      <c r="Y111" s="15"/>
      <c r="Z111" s="15"/>
      <c r="AA111" s="15"/>
      <c r="AB111" s="15"/>
    </row>
    <row r="112" spans="2:28">
      <c r="B112"/>
      <c r="C112"/>
      <c r="D112"/>
      <c r="E112"/>
      <c r="F112"/>
      <c r="G112"/>
      <c r="H112" s="1"/>
      <c r="I112" s="1"/>
      <c r="L112"/>
      <c r="M112"/>
      <c r="N112"/>
      <c r="O112"/>
      <c r="P112"/>
      <c r="Q112" s="15"/>
      <c r="R112" s="15"/>
      <c r="S112" s="15"/>
      <c r="T112" s="15"/>
      <c r="U112" s="15"/>
      <c r="V112" s="15"/>
      <c r="W112" s="15"/>
      <c r="X112" s="15"/>
      <c r="Y112" s="15"/>
      <c r="Z112" s="15"/>
      <c r="AA112" s="15"/>
      <c r="AB112" s="15"/>
    </row>
    <row r="113" spans="2:28">
      <c r="B113"/>
      <c r="C113"/>
      <c r="D113"/>
      <c r="E113"/>
      <c r="F113"/>
      <c r="G113"/>
      <c r="H113" s="1"/>
      <c r="I113" s="1"/>
      <c r="L113"/>
      <c r="M113"/>
      <c r="N113"/>
      <c r="O113"/>
      <c r="P113"/>
      <c r="Q113" s="15"/>
      <c r="R113" s="15"/>
      <c r="S113" s="15"/>
      <c r="T113" s="15"/>
      <c r="U113" s="15"/>
      <c r="V113" s="15"/>
      <c r="W113" s="15"/>
      <c r="X113" s="15"/>
      <c r="Y113" s="15"/>
      <c r="Z113" s="15"/>
      <c r="AA113" s="15"/>
      <c r="AB113" s="15"/>
    </row>
    <row r="114" spans="2:28">
      <c r="B114"/>
      <c r="C114"/>
      <c r="D114"/>
      <c r="E114"/>
      <c r="F114"/>
      <c r="G114"/>
      <c r="H114" s="1"/>
      <c r="I114" s="1"/>
      <c r="L114"/>
      <c r="M114"/>
      <c r="N114"/>
      <c r="O114"/>
      <c r="P114"/>
      <c r="Q114" s="15"/>
      <c r="R114" s="15"/>
      <c r="S114" s="15"/>
      <c r="T114" s="15"/>
      <c r="U114" s="15"/>
      <c r="V114" s="15"/>
      <c r="W114" s="15"/>
      <c r="X114" s="15"/>
      <c r="Y114" s="15"/>
      <c r="Z114" s="15"/>
      <c r="AA114" s="15"/>
      <c r="AB114" s="15"/>
    </row>
    <row r="115" spans="2:28">
      <c r="B115"/>
      <c r="C115"/>
      <c r="D115"/>
      <c r="E115"/>
      <c r="F115"/>
      <c r="G115"/>
      <c r="H115" s="1"/>
      <c r="I115" s="1"/>
      <c r="L115"/>
      <c r="M115"/>
      <c r="N115"/>
      <c r="O115"/>
      <c r="P115"/>
      <c r="Q115" s="15"/>
      <c r="R115" s="15"/>
      <c r="S115" s="15"/>
      <c r="T115" s="15"/>
      <c r="U115" s="15"/>
      <c r="V115" s="15"/>
      <c r="W115" s="15"/>
      <c r="X115" s="15"/>
      <c r="Y115" s="15"/>
      <c r="Z115" s="15"/>
      <c r="AA115" s="15"/>
      <c r="AB115" s="15"/>
    </row>
    <row r="116" spans="2:28">
      <c r="B116"/>
      <c r="C116"/>
      <c r="D116"/>
      <c r="E116"/>
      <c r="F116"/>
      <c r="G116"/>
      <c r="H116" s="1"/>
      <c r="Z116" s="15"/>
      <c r="AA116" s="15"/>
      <c r="AB116" s="15"/>
    </row>
    <row r="117" spans="2:28">
      <c r="B117"/>
      <c r="C117"/>
      <c r="D117"/>
      <c r="E117"/>
      <c r="F117"/>
      <c r="G117"/>
      <c r="H117" s="1"/>
      <c r="Z117" s="15"/>
      <c r="AA117" s="15"/>
      <c r="AB117" s="15"/>
    </row>
  </sheetData>
  <phoneticPr fontId="2"/>
  <pageMargins left="0.75" right="0.75"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644B8-DA4B-4800-A288-27D89A9D07A6}">
  <dimension ref="A1:A23"/>
  <sheetViews>
    <sheetView showGridLines="0" zoomScaleNormal="100" workbookViewId="0">
      <selection activeCell="L36" sqref="L36"/>
    </sheetView>
  </sheetViews>
  <sheetFormatPr defaultRowHeight="13.5"/>
  <sheetData>
    <row r="1" spans="1:1">
      <c r="A1" s="62" t="s">
        <v>61</v>
      </c>
    </row>
    <row r="22" spans="1:1">
      <c r="A22" t="s">
        <v>32</v>
      </c>
    </row>
    <row r="23" spans="1:1">
      <c r="A23" t="s">
        <v>39</v>
      </c>
    </row>
  </sheetData>
  <phoneticPr fontId="2"/>
  <pageMargins left="0.7" right="0.7" top="0.75" bottom="0.75" header="0.3" footer="0.3"/>
  <pageSetup paperSize="9"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C222-94F4-4AAA-A771-C2FEAC86E4D1}">
  <dimension ref="A1:P117"/>
  <sheetViews>
    <sheetView showGridLines="0" topLeftCell="A2" zoomScaleNormal="100" workbookViewId="0">
      <pane xSplit="7" ySplit="11" topLeftCell="H13" activePane="bottomRight" state="frozen"/>
      <selection activeCell="A2" sqref="A2"/>
      <selection pane="topRight" activeCell="H2" sqref="H2"/>
      <selection pane="bottomLeft" activeCell="A13" sqref="A13"/>
      <selection pane="bottomRight" activeCell="C55" sqref="C55"/>
    </sheetView>
  </sheetViews>
  <sheetFormatPr defaultRowHeight="13.5"/>
  <cols>
    <col min="1" max="1" width="15.625" customWidth="1"/>
    <col min="2" max="2" width="11.25" customWidth="1"/>
    <col min="3" max="7" width="5.625" style="6" customWidth="1"/>
  </cols>
  <sheetData>
    <row r="1" spans="1:7">
      <c r="A1" t="s">
        <v>37</v>
      </c>
    </row>
    <row r="3" spans="1:7">
      <c r="A3" t="s">
        <v>0</v>
      </c>
      <c r="B3" s="67"/>
    </row>
    <row r="4" spans="1:7" ht="14.25">
      <c r="A4" s="15"/>
      <c r="B4" s="3"/>
      <c r="C4" s="7" t="s">
        <v>1</v>
      </c>
      <c r="D4" s="12" t="s">
        <v>26</v>
      </c>
      <c r="E4" s="12" t="s">
        <v>2</v>
      </c>
      <c r="F4" s="12" t="s">
        <v>38</v>
      </c>
      <c r="G4" s="7" t="s">
        <v>3</v>
      </c>
    </row>
    <row r="5" spans="1:7" ht="14.25">
      <c r="A5" s="68" t="s">
        <v>4</v>
      </c>
      <c r="B5" s="4" t="s">
        <v>5</v>
      </c>
      <c r="C5" s="69">
        <v>3.373011418849637E-2</v>
      </c>
      <c r="D5" s="69">
        <v>0</v>
      </c>
      <c r="E5" s="69">
        <v>9.3765920281156708E-3</v>
      </c>
      <c r="F5" s="69">
        <v>5.2689842654022025E-2</v>
      </c>
      <c r="G5" s="69">
        <v>5.6115368461912486E-2</v>
      </c>
    </row>
    <row r="6" spans="1:7" ht="14.25">
      <c r="A6" s="15"/>
      <c r="B6" s="4" t="s">
        <v>6</v>
      </c>
      <c r="C6" s="69">
        <v>0.42208223971010322</v>
      </c>
      <c r="D6" s="69">
        <v>0.15930828703055175</v>
      </c>
      <c r="E6" s="69">
        <v>0.283641908850499</v>
      </c>
      <c r="F6" s="69">
        <v>0.2705607257755609</v>
      </c>
      <c r="G6" s="69">
        <v>0.38573792651377636</v>
      </c>
    </row>
    <row r="7" spans="1:7" ht="14.25">
      <c r="A7" s="15"/>
      <c r="B7" s="4" t="s">
        <v>7</v>
      </c>
      <c r="C7" s="69">
        <v>0.45581235389859959</v>
      </c>
      <c r="D7" s="69">
        <v>0.15930828703055175</v>
      </c>
      <c r="E7" s="69">
        <v>0.2930185008786147</v>
      </c>
      <c r="F7" s="69">
        <v>0.32325056842958294</v>
      </c>
      <c r="G7" s="69">
        <v>0.44185329497568887</v>
      </c>
    </row>
    <row r="8" spans="1:7" ht="14.25">
      <c r="A8" s="15"/>
      <c r="B8" s="68"/>
      <c r="C8" s="70"/>
      <c r="D8" s="70"/>
      <c r="E8" s="70"/>
      <c r="F8" s="70"/>
      <c r="G8" s="70"/>
    </row>
    <row r="9" spans="1:7" ht="14.25">
      <c r="A9" s="15"/>
      <c r="B9" s="3"/>
      <c r="C9" s="7" t="s">
        <v>1</v>
      </c>
      <c r="D9" s="12" t="s">
        <v>26</v>
      </c>
      <c r="E9" s="12" t="s">
        <v>27</v>
      </c>
      <c r="F9" s="12" t="s">
        <v>38</v>
      </c>
      <c r="G9" s="7" t="s">
        <v>3</v>
      </c>
    </row>
    <row r="10" spans="1:7" ht="14.25">
      <c r="A10" s="68" t="s">
        <v>9</v>
      </c>
      <c r="B10" s="4" t="s">
        <v>5</v>
      </c>
      <c r="C10" s="69">
        <v>9.2413629179706858E-2</v>
      </c>
      <c r="D10" s="69">
        <v>0</v>
      </c>
      <c r="E10" s="69">
        <v>3.0864615425880749E-2</v>
      </c>
      <c r="F10" s="69">
        <v>0.2113500587051608</v>
      </c>
      <c r="G10" s="69">
        <v>0.22363009198999831</v>
      </c>
    </row>
    <row r="11" spans="1:7" ht="14.25">
      <c r="A11" s="15"/>
      <c r="B11" s="4" t="s">
        <v>6</v>
      </c>
      <c r="C11" s="69">
        <v>1.1564191975730886</v>
      </c>
      <c r="D11" s="69">
        <v>0.41978315049656334</v>
      </c>
      <c r="E11" s="69">
        <v>0.61214820594663488</v>
      </c>
      <c r="F11" s="69">
        <v>0.65840326929961623</v>
      </c>
      <c r="G11" s="69">
        <v>0.68914579368346418</v>
      </c>
    </row>
    <row r="12" spans="1:7" ht="14.25">
      <c r="A12" s="15"/>
      <c r="B12" s="4" t="s">
        <v>7</v>
      </c>
      <c r="C12" s="69">
        <v>1.2488328267527955</v>
      </c>
      <c r="D12" s="69">
        <v>0.41978315049656334</v>
      </c>
      <c r="E12" s="69">
        <v>0.64301282137251559</v>
      </c>
      <c r="F12" s="69">
        <v>0.869753328004777</v>
      </c>
      <c r="G12" s="69">
        <v>0.91277588567346246</v>
      </c>
    </row>
    <row r="14" spans="1:7">
      <c r="A14" t="s">
        <v>32</v>
      </c>
    </row>
    <row r="15" spans="1:7">
      <c r="A15" t="s">
        <v>39</v>
      </c>
    </row>
    <row r="21" spans="3:3">
      <c r="C21" s="48"/>
    </row>
    <row r="60" spans="1:16" ht="14.25">
      <c r="H60" s="15"/>
      <c r="I60" s="15"/>
      <c r="J60" s="15"/>
      <c r="K60" s="15"/>
      <c r="L60" s="15"/>
      <c r="M60" s="15"/>
    </row>
    <row r="61" spans="1:16" ht="14.25">
      <c r="H61" s="15"/>
      <c r="I61" s="15"/>
      <c r="J61" s="15"/>
      <c r="K61" s="15"/>
      <c r="L61" s="15"/>
      <c r="M61" s="15"/>
    </row>
    <row r="62" spans="1:16" ht="14.25">
      <c r="C62"/>
      <c r="D62"/>
      <c r="E62"/>
      <c r="F62"/>
      <c r="G62"/>
      <c r="H62" s="15"/>
      <c r="I62" s="15"/>
      <c r="J62" s="15"/>
      <c r="K62" s="15"/>
      <c r="L62" s="15"/>
      <c r="M62" s="15"/>
      <c r="N62" s="15"/>
      <c r="O62" s="15"/>
      <c r="P62" s="15"/>
    </row>
    <row r="63" spans="1:16" s="15" customFormat="1" ht="14.25">
      <c r="A63"/>
      <c r="B63"/>
      <c r="C63"/>
      <c r="D63"/>
      <c r="E63"/>
      <c r="F63"/>
      <c r="G63"/>
    </row>
    <row r="64" spans="1:16" s="15" customFormat="1" ht="14.25">
      <c r="A64"/>
      <c r="B64"/>
      <c r="C64"/>
      <c r="D64"/>
      <c r="E64"/>
      <c r="F64"/>
      <c r="G64"/>
    </row>
    <row r="65" spans="1:15" s="15" customFormat="1" ht="14.25">
      <c r="A65"/>
      <c r="B65"/>
      <c r="C65"/>
      <c r="D65"/>
      <c r="E65"/>
      <c r="F65"/>
      <c r="G65"/>
    </row>
    <row r="66" spans="1:15" s="15" customFormat="1" ht="14.25">
      <c r="A66"/>
      <c r="B66"/>
      <c r="C66"/>
      <c r="D66"/>
      <c r="E66"/>
      <c r="F66"/>
      <c r="G66"/>
      <c r="I66"/>
      <c r="L66"/>
    </row>
    <row r="67" spans="1:15" s="15" customFormat="1" ht="14.25">
      <c r="A67"/>
      <c r="B67"/>
      <c r="C67"/>
      <c r="D67"/>
      <c r="E67"/>
      <c r="F67"/>
      <c r="G67"/>
      <c r="I67"/>
      <c r="L67"/>
    </row>
    <row r="68" spans="1:15" s="15" customFormat="1" ht="14.25">
      <c r="A68"/>
      <c r="B68"/>
      <c r="C68"/>
      <c r="D68"/>
      <c r="E68"/>
      <c r="F68"/>
      <c r="G68"/>
      <c r="I68"/>
      <c r="L68" s="17"/>
    </row>
    <row r="69" spans="1:15" s="15" customFormat="1" ht="14.25">
      <c r="A69"/>
      <c r="B69"/>
      <c r="C69"/>
      <c r="D69"/>
      <c r="E69"/>
      <c r="F69"/>
      <c r="G69"/>
      <c r="I69"/>
      <c r="L69" s="17"/>
    </row>
    <row r="70" spans="1:15" s="15" customFormat="1" ht="14.25">
      <c r="A70"/>
      <c r="B70"/>
      <c r="C70"/>
      <c r="D70"/>
      <c r="E70"/>
      <c r="F70"/>
      <c r="G70"/>
      <c r="L70" s="17"/>
      <c r="O70" s="17"/>
    </row>
    <row r="71" spans="1:15" s="15" customFormat="1" ht="14.25">
      <c r="A71"/>
      <c r="B71"/>
      <c r="C71"/>
      <c r="D71"/>
      <c r="E71"/>
      <c r="F71"/>
      <c r="G71"/>
      <c r="H71" s="71"/>
      <c r="L71" s="17"/>
    </row>
    <row r="72" spans="1:15" s="15" customFormat="1" ht="15">
      <c r="A72"/>
      <c r="B72"/>
      <c r="C72"/>
      <c r="D72"/>
      <c r="E72"/>
      <c r="F72"/>
      <c r="G72"/>
      <c r="H72" s="71"/>
      <c r="I72" s="72"/>
      <c r="J72" s="72"/>
      <c r="L72"/>
      <c r="M72"/>
    </row>
    <row r="73" spans="1:15" s="15" customFormat="1" ht="14.25">
      <c r="A73"/>
      <c r="B73"/>
      <c r="C73"/>
      <c r="D73"/>
      <c r="E73"/>
      <c r="F73"/>
      <c r="G73"/>
      <c r="H73" s="71"/>
      <c r="L73"/>
      <c r="M73"/>
    </row>
    <row r="74" spans="1:15" s="15" customFormat="1" ht="14.25">
      <c r="A74"/>
      <c r="B74"/>
      <c r="C74"/>
      <c r="D74"/>
      <c r="E74"/>
      <c r="F74"/>
      <c r="G74"/>
      <c r="H74" s="71"/>
      <c r="L74"/>
      <c r="M74"/>
    </row>
    <row r="75" spans="1:15" s="15" customFormat="1" ht="14.25">
      <c r="A75"/>
      <c r="B75"/>
      <c r="C75"/>
      <c r="D75"/>
      <c r="E75"/>
      <c r="F75"/>
      <c r="G75"/>
      <c r="H75" s="71"/>
      <c r="L75"/>
      <c r="M75"/>
    </row>
    <row r="76" spans="1:15" s="15" customFormat="1" ht="14.25">
      <c r="A76"/>
      <c r="B76"/>
      <c r="C76"/>
      <c r="D76"/>
      <c r="E76"/>
      <c r="F76"/>
      <c r="G76"/>
    </row>
    <row r="77" spans="1:15" s="15" customFormat="1" ht="14.25">
      <c r="A77"/>
      <c r="B77"/>
      <c r="C77"/>
      <c r="D77"/>
      <c r="E77"/>
      <c r="F77"/>
      <c r="G77"/>
    </row>
    <row r="78" spans="1:15" s="15" customFormat="1" ht="14.25">
      <c r="A78"/>
      <c r="B78"/>
      <c r="C78"/>
      <c r="D78"/>
      <c r="E78"/>
      <c r="F78"/>
      <c r="G78"/>
    </row>
    <row r="79" spans="1:15" s="15" customFormat="1" ht="14.25">
      <c r="A79"/>
      <c r="B79"/>
      <c r="C79"/>
      <c r="D79"/>
      <c r="E79"/>
      <c r="F79"/>
      <c r="G79"/>
    </row>
    <row r="80" spans="1:15" s="15" customFormat="1" ht="14.25">
      <c r="A80"/>
      <c r="B80"/>
      <c r="C80"/>
      <c r="D80"/>
      <c r="E80"/>
      <c r="F80"/>
      <c r="G80"/>
    </row>
    <row r="81" spans="1:16" s="15" customFormat="1" ht="14.25">
      <c r="A81"/>
      <c r="B81"/>
      <c r="C81"/>
      <c r="D81"/>
      <c r="E81"/>
      <c r="F81"/>
      <c r="G81"/>
    </row>
    <row r="82" spans="1:16" s="15" customFormat="1" ht="14.25">
      <c r="A82"/>
      <c r="B82"/>
      <c r="C82"/>
      <c r="D82"/>
      <c r="E82"/>
      <c r="F82"/>
      <c r="G82"/>
    </row>
    <row r="83" spans="1:16" s="15" customFormat="1" ht="14.25">
      <c r="A83"/>
      <c r="B83"/>
      <c r="C83"/>
      <c r="D83"/>
      <c r="E83"/>
      <c r="F83"/>
      <c r="G83"/>
    </row>
    <row r="84" spans="1:16" s="15" customFormat="1" ht="14.25">
      <c r="A84"/>
      <c r="B84"/>
      <c r="C84"/>
      <c r="D84"/>
      <c r="E84"/>
      <c r="F84"/>
      <c r="G84"/>
    </row>
    <row r="85" spans="1:16" s="15" customFormat="1" ht="14.25">
      <c r="A85"/>
      <c r="B85"/>
      <c r="C85"/>
      <c r="D85"/>
      <c r="E85"/>
      <c r="F85"/>
      <c r="G85"/>
    </row>
    <row r="86" spans="1:16" s="15" customFormat="1" ht="14.25">
      <c r="A86"/>
      <c r="B86"/>
      <c r="C86"/>
      <c r="D86"/>
      <c r="E86"/>
      <c r="F86"/>
      <c r="G86"/>
    </row>
    <row r="87" spans="1:16" s="15" customFormat="1" ht="14.25">
      <c r="A87"/>
      <c r="B87"/>
      <c r="C87"/>
      <c r="D87"/>
      <c r="E87"/>
      <c r="F87"/>
      <c r="G87"/>
    </row>
    <row r="88" spans="1:16" s="15" customFormat="1" ht="14.25">
      <c r="A88"/>
      <c r="B88"/>
      <c r="C88"/>
      <c r="D88"/>
      <c r="E88"/>
      <c r="F88"/>
      <c r="G88"/>
    </row>
    <row r="89" spans="1:16" s="15" customFormat="1" ht="14.25">
      <c r="A89"/>
      <c r="B89"/>
      <c r="C89"/>
      <c r="D89"/>
      <c r="E89"/>
      <c r="F89"/>
      <c r="G89"/>
    </row>
    <row r="90" spans="1:16" s="15" customFormat="1" ht="14.25">
      <c r="A90"/>
      <c r="B90"/>
      <c r="C90"/>
      <c r="D90"/>
      <c r="E90"/>
      <c r="F90"/>
      <c r="G90"/>
    </row>
    <row r="91" spans="1:16" ht="14.25">
      <c r="C91"/>
      <c r="D91"/>
      <c r="E91"/>
      <c r="F91"/>
      <c r="G91"/>
      <c r="H91" s="15"/>
      <c r="I91" s="15"/>
      <c r="J91" s="15"/>
      <c r="K91" s="15"/>
      <c r="L91" s="15"/>
      <c r="M91" s="15"/>
      <c r="N91" s="15"/>
      <c r="O91" s="15"/>
      <c r="P91" s="15"/>
    </row>
    <row r="92" spans="1:16" ht="14.25">
      <c r="C92"/>
      <c r="D92"/>
      <c r="E92"/>
      <c r="F92"/>
      <c r="G92"/>
      <c r="H92" s="15"/>
      <c r="I92" s="15"/>
      <c r="J92" s="15"/>
      <c r="K92" s="15"/>
      <c r="L92" s="15"/>
      <c r="M92" s="15"/>
      <c r="N92" s="15"/>
      <c r="O92" s="15"/>
      <c r="P92" s="15"/>
    </row>
    <row r="93" spans="1:16" ht="14.25">
      <c r="C93"/>
      <c r="D93"/>
      <c r="E93"/>
      <c r="F93"/>
      <c r="G93"/>
      <c r="I93" s="15"/>
      <c r="J93" s="15"/>
      <c r="K93" s="15"/>
      <c r="L93" s="15"/>
      <c r="M93" s="15"/>
      <c r="N93" s="15"/>
      <c r="O93" s="15"/>
      <c r="P93" s="15"/>
    </row>
    <row r="94" spans="1:16" ht="14.25">
      <c r="C94"/>
      <c r="D94"/>
      <c r="E94"/>
      <c r="F94"/>
      <c r="G94"/>
      <c r="I94" s="15"/>
      <c r="J94" s="15"/>
      <c r="K94" s="15"/>
      <c r="L94" s="15"/>
      <c r="M94" s="15"/>
      <c r="N94" s="15"/>
      <c r="O94" s="15"/>
      <c r="P94" s="15"/>
    </row>
    <row r="95" spans="1:16" ht="14.25">
      <c r="C95"/>
      <c r="D95"/>
      <c r="E95"/>
      <c r="F95"/>
      <c r="G95"/>
      <c r="I95" s="15"/>
      <c r="J95" s="15"/>
      <c r="K95" s="15"/>
      <c r="L95" s="15"/>
      <c r="M95" s="15"/>
      <c r="N95" s="15"/>
      <c r="O95" s="15"/>
      <c r="P95" s="15"/>
    </row>
    <row r="96" spans="1:16" ht="14.25">
      <c r="C96"/>
      <c r="D96"/>
      <c r="E96"/>
      <c r="F96"/>
      <c r="G96"/>
      <c r="I96" s="15"/>
      <c r="J96" s="15"/>
      <c r="K96" s="15"/>
      <c r="L96" s="15"/>
      <c r="M96" s="15"/>
      <c r="N96" s="15"/>
      <c r="O96" s="15"/>
      <c r="P96" s="15"/>
    </row>
    <row r="97" spans="3:16" ht="14.25">
      <c r="C97"/>
      <c r="D97"/>
      <c r="E97"/>
      <c r="F97"/>
      <c r="G97"/>
      <c r="I97" s="15"/>
      <c r="J97" s="15"/>
      <c r="K97" s="15"/>
      <c r="L97" s="15"/>
      <c r="M97" s="15"/>
      <c r="N97" s="15"/>
      <c r="O97" s="15"/>
      <c r="P97" s="15"/>
    </row>
    <row r="98" spans="3:16" ht="14.25">
      <c r="C98"/>
      <c r="D98"/>
      <c r="E98"/>
      <c r="F98"/>
      <c r="G98"/>
      <c r="I98" s="15"/>
      <c r="J98" s="15"/>
      <c r="K98" s="15"/>
      <c r="L98" s="15"/>
      <c r="M98" s="15"/>
      <c r="N98" s="15"/>
      <c r="O98" s="15"/>
      <c r="P98" s="15"/>
    </row>
    <row r="99" spans="3:16" ht="14.25">
      <c r="C99"/>
      <c r="D99"/>
      <c r="E99"/>
      <c r="F99"/>
      <c r="G99"/>
      <c r="I99" s="15"/>
      <c r="J99" s="15"/>
      <c r="K99" s="15"/>
      <c r="L99" s="15"/>
      <c r="M99" s="15"/>
      <c r="N99" s="15"/>
      <c r="O99" s="15"/>
      <c r="P99" s="15"/>
    </row>
    <row r="100" spans="3:16" ht="14.25">
      <c r="C100"/>
      <c r="D100"/>
      <c r="E100"/>
      <c r="F100"/>
      <c r="G100"/>
      <c r="I100" s="15"/>
      <c r="J100" s="15"/>
      <c r="K100" s="15"/>
      <c r="L100" s="15"/>
      <c r="M100" s="15"/>
      <c r="N100" s="15"/>
      <c r="O100" s="15"/>
      <c r="P100" s="15"/>
    </row>
    <row r="101" spans="3:16" ht="14.25">
      <c r="C101"/>
      <c r="D101"/>
      <c r="E101"/>
      <c r="F101"/>
      <c r="G101"/>
      <c r="I101" s="15"/>
      <c r="J101" s="15"/>
      <c r="K101" s="15"/>
      <c r="L101" s="15"/>
      <c r="M101" s="15"/>
      <c r="N101" s="15"/>
      <c r="O101" s="15"/>
      <c r="P101" s="15"/>
    </row>
    <row r="102" spans="3:16" ht="14.25">
      <c r="C102"/>
      <c r="D102"/>
      <c r="E102"/>
      <c r="F102"/>
      <c r="G102"/>
      <c r="I102" s="15"/>
      <c r="J102" s="15"/>
      <c r="K102" s="15"/>
      <c r="L102" s="15"/>
      <c r="M102" s="15"/>
      <c r="N102" s="15"/>
      <c r="O102" s="15"/>
      <c r="P102" s="15"/>
    </row>
    <row r="103" spans="3:16" ht="14.25">
      <c r="C103"/>
      <c r="D103"/>
      <c r="E103"/>
      <c r="F103"/>
      <c r="G103"/>
      <c r="I103" s="15"/>
      <c r="J103" s="15"/>
      <c r="K103" s="15"/>
      <c r="L103" s="15"/>
      <c r="M103" s="15"/>
      <c r="N103" s="15"/>
      <c r="O103" s="15"/>
      <c r="P103" s="15"/>
    </row>
    <row r="104" spans="3:16" ht="14.25">
      <c r="C104"/>
      <c r="D104"/>
      <c r="E104"/>
      <c r="F104"/>
      <c r="G104"/>
      <c r="I104" s="15"/>
      <c r="J104" s="15"/>
      <c r="K104" s="15"/>
      <c r="L104" s="15"/>
      <c r="M104" s="15"/>
      <c r="N104" s="15"/>
      <c r="O104" s="15"/>
      <c r="P104" s="15"/>
    </row>
    <row r="105" spans="3:16" ht="14.25">
      <c r="C105"/>
      <c r="D105"/>
      <c r="E105"/>
      <c r="F105"/>
      <c r="G105"/>
      <c r="H105" s="15"/>
      <c r="I105" s="15"/>
      <c r="J105" s="15"/>
      <c r="K105" s="15"/>
      <c r="L105" s="15"/>
      <c r="M105" s="15"/>
      <c r="N105" s="15"/>
      <c r="O105" s="15"/>
      <c r="P105" s="15"/>
    </row>
    <row r="106" spans="3:16" ht="14.25">
      <c r="C106"/>
      <c r="D106"/>
      <c r="E106"/>
      <c r="F106"/>
      <c r="G106"/>
      <c r="H106" s="15"/>
      <c r="I106" s="15"/>
      <c r="J106" s="15"/>
      <c r="K106" s="15"/>
      <c r="L106" s="15"/>
      <c r="M106" s="15"/>
      <c r="N106" s="15"/>
      <c r="O106" s="15"/>
      <c r="P106" s="15"/>
    </row>
    <row r="107" spans="3:16" ht="14.25">
      <c r="C107"/>
      <c r="D107"/>
      <c r="E107"/>
      <c r="F107"/>
      <c r="G107"/>
      <c r="H107" s="15"/>
      <c r="I107" s="15"/>
      <c r="J107" s="15"/>
      <c r="K107" s="15"/>
      <c r="L107" s="15"/>
      <c r="M107" s="15"/>
      <c r="N107" s="15"/>
      <c r="O107" s="15"/>
      <c r="P107" s="15"/>
    </row>
    <row r="108" spans="3:16" ht="14.25">
      <c r="C108"/>
      <c r="D108"/>
      <c r="E108"/>
      <c r="F108"/>
      <c r="G108"/>
      <c r="H108" s="15"/>
      <c r="I108" s="15"/>
      <c r="J108" s="15"/>
      <c r="K108" s="15"/>
      <c r="L108" s="15"/>
      <c r="M108" s="15"/>
      <c r="N108" s="15"/>
      <c r="O108" s="15"/>
      <c r="P108" s="15"/>
    </row>
    <row r="109" spans="3:16" ht="14.25">
      <c r="C109"/>
      <c r="D109"/>
      <c r="E109"/>
      <c r="F109"/>
      <c r="G109"/>
      <c r="H109" s="15"/>
      <c r="I109" s="15"/>
      <c r="J109" s="15"/>
      <c r="K109" s="15"/>
      <c r="L109" s="15"/>
      <c r="M109" s="15"/>
      <c r="N109" s="15"/>
      <c r="O109" s="15"/>
      <c r="P109" s="15"/>
    </row>
    <row r="110" spans="3:16" ht="14.25">
      <c r="C110"/>
      <c r="D110"/>
      <c r="E110"/>
      <c r="F110"/>
      <c r="G110"/>
      <c r="H110" s="15"/>
      <c r="I110" s="15"/>
      <c r="J110" s="15"/>
      <c r="K110" s="15"/>
      <c r="L110" s="15"/>
      <c r="M110" s="15"/>
      <c r="N110" s="15"/>
      <c r="O110" s="15"/>
      <c r="P110" s="15"/>
    </row>
    <row r="111" spans="3:16" ht="14.25">
      <c r="C111"/>
      <c r="D111"/>
      <c r="E111"/>
      <c r="F111"/>
      <c r="G111"/>
      <c r="H111" s="15"/>
      <c r="I111" s="15"/>
      <c r="J111" s="15"/>
      <c r="K111" s="15"/>
      <c r="L111" s="15"/>
      <c r="M111" s="15"/>
      <c r="N111" s="15"/>
      <c r="O111" s="15"/>
      <c r="P111" s="15"/>
    </row>
    <row r="112" spans="3:16" ht="14.25">
      <c r="C112"/>
      <c r="D112"/>
      <c r="E112"/>
      <c r="F112"/>
      <c r="G112"/>
      <c r="H112" s="15"/>
      <c r="I112" s="15"/>
      <c r="J112" s="15"/>
      <c r="K112" s="15"/>
      <c r="L112" s="15"/>
      <c r="M112" s="15"/>
      <c r="N112" s="15"/>
      <c r="O112" s="15"/>
      <c r="P112" s="15"/>
    </row>
    <row r="113" spans="3:16" ht="14.25">
      <c r="C113"/>
      <c r="D113"/>
      <c r="E113"/>
      <c r="F113"/>
      <c r="G113"/>
      <c r="H113" s="15"/>
      <c r="I113" s="15"/>
      <c r="J113" s="15"/>
      <c r="K113" s="15"/>
      <c r="L113" s="15"/>
      <c r="M113" s="15"/>
      <c r="N113" s="15"/>
      <c r="O113" s="15"/>
      <c r="P113" s="15"/>
    </row>
    <row r="114" spans="3:16" ht="14.25">
      <c r="C114"/>
      <c r="D114"/>
      <c r="E114"/>
      <c r="F114"/>
      <c r="G114"/>
      <c r="H114" s="15"/>
      <c r="I114" s="15"/>
      <c r="J114" s="15"/>
      <c r="K114" s="15"/>
      <c r="L114" s="15"/>
      <c r="M114" s="15"/>
      <c r="N114" s="15"/>
      <c r="O114" s="15"/>
      <c r="P114" s="15"/>
    </row>
    <row r="115" spans="3:16" ht="14.25">
      <c r="C115"/>
      <c r="D115"/>
      <c r="E115"/>
      <c r="F115"/>
      <c r="G115"/>
      <c r="H115" s="15"/>
      <c r="I115" s="15"/>
      <c r="J115" s="15"/>
      <c r="K115" s="15"/>
      <c r="L115" s="15"/>
      <c r="M115" s="15"/>
      <c r="N115" s="15"/>
      <c r="O115" s="15"/>
      <c r="P115" s="15"/>
    </row>
    <row r="116" spans="3:16" ht="14.25">
      <c r="C116"/>
      <c r="D116"/>
      <c r="E116"/>
      <c r="F116"/>
      <c r="G116"/>
      <c r="N116" s="15"/>
      <c r="O116" s="15"/>
      <c r="P116" s="15"/>
    </row>
    <row r="117" spans="3:16" ht="14.25">
      <c r="C117"/>
      <c r="D117"/>
      <c r="E117"/>
      <c r="F117"/>
      <c r="G117"/>
      <c r="N117" s="15"/>
      <c r="O117" s="15"/>
      <c r="P117" s="15"/>
    </row>
  </sheetData>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D4BA6-B531-4A03-A354-CDB1D148F693}">
  <dimension ref="A1:A23"/>
  <sheetViews>
    <sheetView showGridLines="0" zoomScaleNormal="100" workbookViewId="0">
      <selection activeCell="G25" sqref="G25"/>
    </sheetView>
  </sheetViews>
  <sheetFormatPr defaultRowHeight="13.5"/>
  <sheetData>
    <row r="1" spans="1:1">
      <c r="A1" s="62" t="s">
        <v>62</v>
      </c>
    </row>
    <row r="22" spans="1:1">
      <c r="A22" t="s">
        <v>32</v>
      </c>
    </row>
    <row r="23" spans="1:1">
      <c r="A23" t="s">
        <v>63</v>
      </c>
    </row>
  </sheetData>
  <phoneticPr fontId="2"/>
  <pageMargins left="0.7" right="0.7" top="0.75" bottom="0.75" header="0.3" footer="0.3"/>
  <pageSetup paperSize="9"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259A-B5CA-4D3C-9FC7-CF28E1BB18BE}">
  <dimension ref="A1:AA112"/>
  <sheetViews>
    <sheetView showGridLines="0" zoomScale="85" zoomScaleNormal="85" workbookViewId="0">
      <selection activeCell="D28" sqref="D28"/>
    </sheetView>
  </sheetViews>
  <sheetFormatPr defaultRowHeight="14.25"/>
  <cols>
    <col min="1" max="1" width="15.625" customWidth="1"/>
    <col min="2" max="2" width="11.25" customWidth="1"/>
    <col min="3" max="8" width="5.625" style="6" customWidth="1"/>
    <col min="9" max="9" width="19.375" customWidth="1"/>
    <col min="10" max="10" width="12.625" customWidth="1"/>
    <col min="11" max="12" width="12.625" style="15" customWidth="1"/>
    <col min="13" max="15" width="9" style="15"/>
    <col min="257" max="257" width="15.625" customWidth="1"/>
    <col min="258" max="258" width="11.25" customWidth="1"/>
    <col min="259" max="264" width="5.625" customWidth="1"/>
    <col min="265" max="265" width="19.375" customWidth="1"/>
    <col min="266" max="268" width="12.625" customWidth="1"/>
    <col min="513" max="513" width="15.625" customWidth="1"/>
    <col min="514" max="514" width="11.25" customWidth="1"/>
    <col min="515" max="520" width="5.625" customWidth="1"/>
    <col min="521" max="521" width="19.375" customWidth="1"/>
    <col min="522" max="524" width="12.625" customWidth="1"/>
    <col min="769" max="769" width="15.625" customWidth="1"/>
    <col min="770" max="770" width="11.25" customWidth="1"/>
    <col min="771" max="776" width="5.625" customWidth="1"/>
    <col min="777" max="777" width="19.375" customWidth="1"/>
    <col min="778" max="780" width="12.625" customWidth="1"/>
    <col min="1025" max="1025" width="15.625" customWidth="1"/>
    <col min="1026" max="1026" width="11.25" customWidth="1"/>
    <col min="1027" max="1032" width="5.625" customWidth="1"/>
    <col min="1033" max="1033" width="19.375" customWidth="1"/>
    <col min="1034" max="1036" width="12.625" customWidth="1"/>
    <col min="1281" max="1281" width="15.625" customWidth="1"/>
    <col min="1282" max="1282" width="11.25" customWidth="1"/>
    <col min="1283" max="1288" width="5.625" customWidth="1"/>
    <col min="1289" max="1289" width="19.375" customWidth="1"/>
    <col min="1290" max="1292" width="12.625" customWidth="1"/>
    <col min="1537" max="1537" width="15.625" customWidth="1"/>
    <col min="1538" max="1538" width="11.25" customWidth="1"/>
    <col min="1539" max="1544" width="5.625" customWidth="1"/>
    <col min="1545" max="1545" width="19.375" customWidth="1"/>
    <col min="1546" max="1548" width="12.625" customWidth="1"/>
    <col min="1793" max="1793" width="15.625" customWidth="1"/>
    <col min="1794" max="1794" width="11.25" customWidth="1"/>
    <col min="1795" max="1800" width="5.625" customWidth="1"/>
    <col min="1801" max="1801" width="19.375" customWidth="1"/>
    <col min="1802" max="1804" width="12.625" customWidth="1"/>
    <col min="2049" max="2049" width="15.625" customWidth="1"/>
    <col min="2050" max="2050" width="11.25" customWidth="1"/>
    <col min="2051" max="2056" width="5.625" customWidth="1"/>
    <col min="2057" max="2057" width="19.375" customWidth="1"/>
    <col min="2058" max="2060" width="12.625" customWidth="1"/>
    <col min="2305" max="2305" width="15.625" customWidth="1"/>
    <col min="2306" max="2306" width="11.25" customWidth="1"/>
    <col min="2307" max="2312" width="5.625" customWidth="1"/>
    <col min="2313" max="2313" width="19.375" customWidth="1"/>
    <col min="2314" max="2316" width="12.625" customWidth="1"/>
    <col min="2561" max="2561" width="15.625" customWidth="1"/>
    <col min="2562" max="2562" width="11.25" customWidth="1"/>
    <col min="2563" max="2568" width="5.625" customWidth="1"/>
    <col min="2569" max="2569" width="19.375" customWidth="1"/>
    <col min="2570" max="2572" width="12.625" customWidth="1"/>
    <col min="2817" max="2817" width="15.625" customWidth="1"/>
    <col min="2818" max="2818" width="11.25" customWidth="1"/>
    <col min="2819" max="2824" width="5.625" customWidth="1"/>
    <col min="2825" max="2825" width="19.375" customWidth="1"/>
    <col min="2826" max="2828" width="12.625" customWidth="1"/>
    <col min="3073" max="3073" width="15.625" customWidth="1"/>
    <col min="3074" max="3074" width="11.25" customWidth="1"/>
    <col min="3075" max="3080" width="5.625" customWidth="1"/>
    <col min="3081" max="3081" width="19.375" customWidth="1"/>
    <col min="3082" max="3084" width="12.625" customWidth="1"/>
    <col min="3329" max="3329" width="15.625" customWidth="1"/>
    <col min="3330" max="3330" width="11.25" customWidth="1"/>
    <col min="3331" max="3336" width="5.625" customWidth="1"/>
    <col min="3337" max="3337" width="19.375" customWidth="1"/>
    <col min="3338" max="3340" width="12.625" customWidth="1"/>
    <col min="3585" max="3585" width="15.625" customWidth="1"/>
    <col min="3586" max="3586" width="11.25" customWidth="1"/>
    <col min="3587" max="3592" width="5.625" customWidth="1"/>
    <col min="3593" max="3593" width="19.375" customWidth="1"/>
    <col min="3594" max="3596" width="12.625" customWidth="1"/>
    <col min="3841" max="3841" width="15.625" customWidth="1"/>
    <col min="3842" max="3842" width="11.25" customWidth="1"/>
    <col min="3843" max="3848" width="5.625" customWidth="1"/>
    <col min="3849" max="3849" width="19.375" customWidth="1"/>
    <col min="3850" max="3852" width="12.625" customWidth="1"/>
    <col min="4097" max="4097" width="15.625" customWidth="1"/>
    <col min="4098" max="4098" width="11.25" customWidth="1"/>
    <col min="4099" max="4104" width="5.625" customWidth="1"/>
    <col min="4105" max="4105" width="19.375" customWidth="1"/>
    <col min="4106" max="4108" width="12.625" customWidth="1"/>
    <col min="4353" max="4353" width="15.625" customWidth="1"/>
    <col min="4354" max="4354" width="11.25" customWidth="1"/>
    <col min="4355" max="4360" width="5.625" customWidth="1"/>
    <col min="4361" max="4361" width="19.375" customWidth="1"/>
    <col min="4362" max="4364" width="12.625" customWidth="1"/>
    <col min="4609" max="4609" width="15.625" customWidth="1"/>
    <col min="4610" max="4610" width="11.25" customWidth="1"/>
    <col min="4611" max="4616" width="5.625" customWidth="1"/>
    <col min="4617" max="4617" width="19.375" customWidth="1"/>
    <col min="4618" max="4620" width="12.625" customWidth="1"/>
    <col min="4865" max="4865" width="15.625" customWidth="1"/>
    <col min="4866" max="4866" width="11.25" customWidth="1"/>
    <col min="4867" max="4872" width="5.625" customWidth="1"/>
    <col min="4873" max="4873" width="19.375" customWidth="1"/>
    <col min="4874" max="4876" width="12.625" customWidth="1"/>
    <col min="5121" max="5121" width="15.625" customWidth="1"/>
    <col min="5122" max="5122" width="11.25" customWidth="1"/>
    <col min="5123" max="5128" width="5.625" customWidth="1"/>
    <col min="5129" max="5129" width="19.375" customWidth="1"/>
    <col min="5130" max="5132" width="12.625" customWidth="1"/>
    <col min="5377" max="5377" width="15.625" customWidth="1"/>
    <col min="5378" max="5378" width="11.25" customWidth="1"/>
    <col min="5379" max="5384" width="5.625" customWidth="1"/>
    <col min="5385" max="5385" width="19.375" customWidth="1"/>
    <col min="5386" max="5388" width="12.625" customWidth="1"/>
    <col min="5633" max="5633" width="15.625" customWidth="1"/>
    <col min="5634" max="5634" width="11.25" customWidth="1"/>
    <col min="5635" max="5640" width="5.625" customWidth="1"/>
    <col min="5641" max="5641" width="19.375" customWidth="1"/>
    <col min="5642" max="5644" width="12.625" customWidth="1"/>
    <col min="5889" max="5889" width="15.625" customWidth="1"/>
    <col min="5890" max="5890" width="11.25" customWidth="1"/>
    <col min="5891" max="5896" width="5.625" customWidth="1"/>
    <col min="5897" max="5897" width="19.375" customWidth="1"/>
    <col min="5898" max="5900" width="12.625" customWidth="1"/>
    <col min="6145" max="6145" width="15.625" customWidth="1"/>
    <col min="6146" max="6146" width="11.25" customWidth="1"/>
    <col min="6147" max="6152" width="5.625" customWidth="1"/>
    <col min="6153" max="6153" width="19.375" customWidth="1"/>
    <col min="6154" max="6156" width="12.625" customWidth="1"/>
    <col min="6401" max="6401" width="15.625" customWidth="1"/>
    <col min="6402" max="6402" width="11.25" customWidth="1"/>
    <col min="6403" max="6408" width="5.625" customWidth="1"/>
    <col min="6409" max="6409" width="19.375" customWidth="1"/>
    <col min="6410" max="6412" width="12.625" customWidth="1"/>
    <col min="6657" max="6657" width="15.625" customWidth="1"/>
    <col min="6658" max="6658" width="11.25" customWidth="1"/>
    <col min="6659" max="6664" width="5.625" customWidth="1"/>
    <col min="6665" max="6665" width="19.375" customWidth="1"/>
    <col min="6666" max="6668" width="12.625" customWidth="1"/>
    <col min="6913" max="6913" width="15.625" customWidth="1"/>
    <col min="6914" max="6914" width="11.25" customWidth="1"/>
    <col min="6915" max="6920" width="5.625" customWidth="1"/>
    <col min="6921" max="6921" width="19.375" customWidth="1"/>
    <col min="6922" max="6924" width="12.625" customWidth="1"/>
    <col min="7169" max="7169" width="15.625" customWidth="1"/>
    <col min="7170" max="7170" width="11.25" customWidth="1"/>
    <col min="7171" max="7176" width="5.625" customWidth="1"/>
    <col min="7177" max="7177" width="19.375" customWidth="1"/>
    <col min="7178" max="7180" width="12.625" customWidth="1"/>
    <col min="7425" max="7425" width="15.625" customWidth="1"/>
    <col min="7426" max="7426" width="11.25" customWidth="1"/>
    <col min="7427" max="7432" width="5.625" customWidth="1"/>
    <col min="7433" max="7433" width="19.375" customWidth="1"/>
    <col min="7434" max="7436" width="12.625" customWidth="1"/>
    <col min="7681" max="7681" width="15.625" customWidth="1"/>
    <col min="7682" max="7682" width="11.25" customWidth="1"/>
    <col min="7683" max="7688" width="5.625" customWidth="1"/>
    <col min="7689" max="7689" width="19.375" customWidth="1"/>
    <col min="7690" max="7692" width="12.625" customWidth="1"/>
    <col min="7937" max="7937" width="15.625" customWidth="1"/>
    <col min="7938" max="7938" width="11.25" customWidth="1"/>
    <col min="7939" max="7944" width="5.625" customWidth="1"/>
    <col min="7945" max="7945" width="19.375" customWidth="1"/>
    <col min="7946" max="7948" width="12.625" customWidth="1"/>
    <col min="8193" max="8193" width="15.625" customWidth="1"/>
    <col min="8194" max="8194" width="11.25" customWidth="1"/>
    <col min="8195" max="8200" width="5.625" customWidth="1"/>
    <col min="8201" max="8201" width="19.375" customWidth="1"/>
    <col min="8202" max="8204" width="12.625" customWidth="1"/>
    <col min="8449" max="8449" width="15.625" customWidth="1"/>
    <col min="8450" max="8450" width="11.25" customWidth="1"/>
    <col min="8451" max="8456" width="5.625" customWidth="1"/>
    <col min="8457" max="8457" width="19.375" customWidth="1"/>
    <col min="8458" max="8460" width="12.625" customWidth="1"/>
    <col min="8705" max="8705" width="15.625" customWidth="1"/>
    <col min="8706" max="8706" width="11.25" customWidth="1"/>
    <col min="8707" max="8712" width="5.625" customWidth="1"/>
    <col min="8713" max="8713" width="19.375" customWidth="1"/>
    <col min="8714" max="8716" width="12.625" customWidth="1"/>
    <col min="8961" max="8961" width="15.625" customWidth="1"/>
    <col min="8962" max="8962" width="11.25" customWidth="1"/>
    <col min="8963" max="8968" width="5.625" customWidth="1"/>
    <col min="8969" max="8969" width="19.375" customWidth="1"/>
    <col min="8970" max="8972" width="12.625" customWidth="1"/>
    <col min="9217" max="9217" width="15.625" customWidth="1"/>
    <col min="9218" max="9218" width="11.25" customWidth="1"/>
    <col min="9219" max="9224" width="5.625" customWidth="1"/>
    <col min="9225" max="9225" width="19.375" customWidth="1"/>
    <col min="9226" max="9228" width="12.625" customWidth="1"/>
    <col min="9473" max="9473" width="15.625" customWidth="1"/>
    <col min="9474" max="9474" width="11.25" customWidth="1"/>
    <col min="9475" max="9480" width="5.625" customWidth="1"/>
    <col min="9481" max="9481" width="19.375" customWidth="1"/>
    <col min="9482" max="9484" width="12.625" customWidth="1"/>
    <col min="9729" max="9729" width="15.625" customWidth="1"/>
    <col min="9730" max="9730" width="11.25" customWidth="1"/>
    <col min="9731" max="9736" width="5.625" customWidth="1"/>
    <col min="9737" max="9737" width="19.375" customWidth="1"/>
    <col min="9738" max="9740" width="12.625" customWidth="1"/>
    <col min="9985" max="9985" width="15.625" customWidth="1"/>
    <col min="9986" max="9986" width="11.25" customWidth="1"/>
    <col min="9987" max="9992" width="5.625" customWidth="1"/>
    <col min="9993" max="9993" width="19.375" customWidth="1"/>
    <col min="9994" max="9996" width="12.625" customWidth="1"/>
    <col min="10241" max="10241" width="15.625" customWidth="1"/>
    <col min="10242" max="10242" width="11.25" customWidth="1"/>
    <col min="10243" max="10248" width="5.625" customWidth="1"/>
    <col min="10249" max="10249" width="19.375" customWidth="1"/>
    <col min="10250" max="10252" width="12.625" customWidth="1"/>
    <col min="10497" max="10497" width="15.625" customWidth="1"/>
    <col min="10498" max="10498" width="11.25" customWidth="1"/>
    <col min="10499" max="10504" width="5.625" customWidth="1"/>
    <col min="10505" max="10505" width="19.375" customWidth="1"/>
    <col min="10506" max="10508" width="12.625" customWidth="1"/>
    <col min="10753" max="10753" width="15.625" customWidth="1"/>
    <col min="10754" max="10754" width="11.25" customWidth="1"/>
    <col min="10755" max="10760" width="5.625" customWidth="1"/>
    <col min="10761" max="10761" width="19.375" customWidth="1"/>
    <col min="10762" max="10764" width="12.625" customWidth="1"/>
    <col min="11009" max="11009" width="15.625" customWidth="1"/>
    <col min="11010" max="11010" width="11.25" customWidth="1"/>
    <col min="11011" max="11016" width="5.625" customWidth="1"/>
    <col min="11017" max="11017" width="19.375" customWidth="1"/>
    <col min="11018" max="11020" width="12.625" customWidth="1"/>
    <col min="11265" max="11265" width="15.625" customWidth="1"/>
    <col min="11266" max="11266" width="11.25" customWidth="1"/>
    <col min="11267" max="11272" width="5.625" customWidth="1"/>
    <col min="11273" max="11273" width="19.375" customWidth="1"/>
    <col min="11274" max="11276" width="12.625" customWidth="1"/>
    <col min="11521" max="11521" width="15.625" customWidth="1"/>
    <col min="11522" max="11522" width="11.25" customWidth="1"/>
    <col min="11523" max="11528" width="5.625" customWidth="1"/>
    <col min="11529" max="11529" width="19.375" customWidth="1"/>
    <col min="11530" max="11532" width="12.625" customWidth="1"/>
    <col min="11777" max="11777" width="15.625" customWidth="1"/>
    <col min="11778" max="11778" width="11.25" customWidth="1"/>
    <col min="11779" max="11784" width="5.625" customWidth="1"/>
    <col min="11785" max="11785" width="19.375" customWidth="1"/>
    <col min="11786" max="11788" width="12.625" customWidth="1"/>
    <col min="12033" max="12033" width="15.625" customWidth="1"/>
    <col min="12034" max="12034" width="11.25" customWidth="1"/>
    <col min="12035" max="12040" width="5.625" customWidth="1"/>
    <col min="12041" max="12041" width="19.375" customWidth="1"/>
    <col min="12042" max="12044" width="12.625" customWidth="1"/>
    <col min="12289" max="12289" width="15.625" customWidth="1"/>
    <col min="12290" max="12290" width="11.25" customWidth="1"/>
    <col min="12291" max="12296" width="5.625" customWidth="1"/>
    <col min="12297" max="12297" width="19.375" customWidth="1"/>
    <col min="12298" max="12300" width="12.625" customWidth="1"/>
    <col min="12545" max="12545" width="15.625" customWidth="1"/>
    <col min="12546" max="12546" width="11.25" customWidth="1"/>
    <col min="12547" max="12552" width="5.625" customWidth="1"/>
    <col min="12553" max="12553" width="19.375" customWidth="1"/>
    <col min="12554" max="12556" width="12.625" customWidth="1"/>
    <col min="12801" max="12801" width="15.625" customWidth="1"/>
    <col min="12802" max="12802" width="11.25" customWidth="1"/>
    <col min="12803" max="12808" width="5.625" customWidth="1"/>
    <col min="12809" max="12809" width="19.375" customWidth="1"/>
    <col min="12810" max="12812" width="12.625" customWidth="1"/>
    <col min="13057" max="13057" width="15.625" customWidth="1"/>
    <col min="13058" max="13058" width="11.25" customWidth="1"/>
    <col min="13059" max="13064" width="5.625" customWidth="1"/>
    <col min="13065" max="13065" width="19.375" customWidth="1"/>
    <col min="13066" max="13068" width="12.625" customWidth="1"/>
    <col min="13313" max="13313" width="15.625" customWidth="1"/>
    <col min="13314" max="13314" width="11.25" customWidth="1"/>
    <col min="13315" max="13320" width="5.625" customWidth="1"/>
    <col min="13321" max="13321" width="19.375" customWidth="1"/>
    <col min="13322" max="13324" width="12.625" customWidth="1"/>
    <col min="13569" max="13569" width="15.625" customWidth="1"/>
    <col min="13570" max="13570" width="11.25" customWidth="1"/>
    <col min="13571" max="13576" width="5.625" customWidth="1"/>
    <col min="13577" max="13577" width="19.375" customWidth="1"/>
    <col min="13578" max="13580" width="12.625" customWidth="1"/>
    <col min="13825" max="13825" width="15.625" customWidth="1"/>
    <col min="13826" max="13826" width="11.25" customWidth="1"/>
    <col min="13827" max="13832" width="5.625" customWidth="1"/>
    <col min="13833" max="13833" width="19.375" customWidth="1"/>
    <col min="13834" max="13836" width="12.625" customWidth="1"/>
    <col min="14081" max="14081" width="15.625" customWidth="1"/>
    <col min="14082" max="14082" width="11.25" customWidth="1"/>
    <col min="14083" max="14088" width="5.625" customWidth="1"/>
    <col min="14089" max="14089" width="19.375" customWidth="1"/>
    <col min="14090" max="14092" width="12.625" customWidth="1"/>
    <col min="14337" max="14337" width="15.625" customWidth="1"/>
    <col min="14338" max="14338" width="11.25" customWidth="1"/>
    <col min="14339" max="14344" width="5.625" customWidth="1"/>
    <col min="14345" max="14345" width="19.375" customWidth="1"/>
    <col min="14346" max="14348" width="12.625" customWidth="1"/>
    <col min="14593" max="14593" width="15.625" customWidth="1"/>
    <col min="14594" max="14594" width="11.25" customWidth="1"/>
    <col min="14595" max="14600" width="5.625" customWidth="1"/>
    <col min="14601" max="14601" width="19.375" customWidth="1"/>
    <col min="14602" max="14604" width="12.625" customWidth="1"/>
    <col min="14849" max="14849" width="15.625" customWidth="1"/>
    <col min="14850" max="14850" width="11.25" customWidth="1"/>
    <col min="14851" max="14856" width="5.625" customWidth="1"/>
    <col min="14857" max="14857" width="19.375" customWidth="1"/>
    <col min="14858" max="14860" width="12.625" customWidth="1"/>
    <col min="15105" max="15105" width="15.625" customWidth="1"/>
    <col min="15106" max="15106" width="11.25" customWidth="1"/>
    <col min="15107" max="15112" width="5.625" customWidth="1"/>
    <col min="15113" max="15113" width="19.375" customWidth="1"/>
    <col min="15114" max="15116" width="12.625" customWidth="1"/>
    <col min="15361" max="15361" width="15.625" customWidth="1"/>
    <col min="15362" max="15362" width="11.25" customWidth="1"/>
    <col min="15363" max="15368" width="5.625" customWidth="1"/>
    <col min="15369" max="15369" width="19.375" customWidth="1"/>
    <col min="15370" max="15372" width="12.625" customWidth="1"/>
    <col min="15617" max="15617" width="15.625" customWidth="1"/>
    <col min="15618" max="15618" width="11.25" customWidth="1"/>
    <col min="15619" max="15624" width="5.625" customWidth="1"/>
    <col min="15625" max="15625" width="19.375" customWidth="1"/>
    <col min="15626" max="15628" width="12.625" customWidth="1"/>
    <col min="15873" max="15873" width="15.625" customWidth="1"/>
    <col min="15874" max="15874" width="11.25" customWidth="1"/>
    <col min="15875" max="15880" width="5.625" customWidth="1"/>
    <col min="15881" max="15881" width="19.375" customWidth="1"/>
    <col min="15882" max="15884" width="12.625" customWidth="1"/>
    <col min="16129" max="16129" width="15.625" customWidth="1"/>
    <col min="16130" max="16130" width="11.25" customWidth="1"/>
    <col min="16131" max="16136" width="5.625" customWidth="1"/>
    <col min="16137" max="16137" width="19.375" customWidth="1"/>
    <col min="16138" max="16140" width="12.625" customWidth="1"/>
  </cols>
  <sheetData>
    <row r="1" spans="1:17">
      <c r="A1" t="s">
        <v>64</v>
      </c>
    </row>
    <row r="3" spans="1:17">
      <c r="A3" t="s">
        <v>0</v>
      </c>
      <c r="B3" s="67"/>
    </row>
    <row r="4" spans="1:17">
      <c r="A4" s="15"/>
      <c r="B4" s="3"/>
      <c r="C4" s="7" t="s">
        <v>1</v>
      </c>
      <c r="D4" s="12" t="s">
        <v>26</v>
      </c>
      <c r="E4" s="12" t="s">
        <v>2</v>
      </c>
      <c r="F4" s="7" t="s">
        <v>3</v>
      </c>
      <c r="G4" s="73"/>
      <c r="H4" s="73"/>
    </row>
    <row r="5" spans="1:17">
      <c r="A5" s="68" t="s">
        <v>4</v>
      </c>
      <c r="B5" s="4" t="s">
        <v>5</v>
      </c>
      <c r="C5" s="69">
        <f>C7*J34</f>
        <v>3.2697559672521984E-2</v>
      </c>
      <c r="D5" s="69">
        <f>D7*J35</f>
        <v>0</v>
      </c>
      <c r="E5" s="69">
        <f>E7*J36</f>
        <v>9.8440263033267947E-3</v>
      </c>
      <c r="F5" s="69">
        <f>F7*J37</f>
        <v>4.6685288929668181E-2</v>
      </c>
      <c r="G5" s="74"/>
      <c r="H5" s="74"/>
    </row>
    <row r="6" spans="1:17">
      <c r="A6" s="15"/>
      <c r="B6" s="4" t="s">
        <v>6</v>
      </c>
      <c r="C6" s="69">
        <f>C7-C5</f>
        <v>0.4091613548210184</v>
      </c>
      <c r="D6" s="69">
        <f>D7-D5</f>
        <v>0.13488876858061311</v>
      </c>
      <c r="E6" s="69">
        <f>E7-E5</f>
        <v>0.2796861590886377</v>
      </c>
      <c r="F6" s="69">
        <f>F7-F5</f>
        <v>0.37772642861276984</v>
      </c>
      <c r="G6" s="74"/>
      <c r="H6" s="74"/>
    </row>
    <row r="7" spans="1:17">
      <c r="A7" s="15"/>
      <c r="B7" s="4" t="s">
        <v>7</v>
      </c>
      <c r="C7" s="69">
        <f>L53</f>
        <v>0.44185891449354037</v>
      </c>
      <c r="D7" s="69">
        <f>L54</f>
        <v>0.13488876858061311</v>
      </c>
      <c r="E7" s="69">
        <f>L55</f>
        <v>0.28953018539196451</v>
      </c>
      <c r="F7" s="69">
        <f>L56</f>
        <v>0.42441171754243801</v>
      </c>
      <c r="G7" s="74"/>
      <c r="H7" s="74"/>
    </row>
    <row r="8" spans="1:17">
      <c r="A8" s="15"/>
      <c r="B8" s="68"/>
      <c r="C8" s="70"/>
      <c r="D8" s="70"/>
      <c r="E8" s="70"/>
      <c r="F8" s="70"/>
      <c r="G8" s="70"/>
      <c r="H8" s="70"/>
    </row>
    <row r="9" spans="1:17">
      <c r="A9" s="15"/>
      <c r="B9" s="3"/>
      <c r="C9" s="7" t="s">
        <v>1</v>
      </c>
      <c r="D9" s="12" t="s">
        <v>26</v>
      </c>
      <c r="E9" s="12" t="s">
        <v>27</v>
      </c>
      <c r="F9" s="7" t="s">
        <v>3</v>
      </c>
      <c r="G9" s="73"/>
      <c r="H9" s="73"/>
    </row>
    <row r="10" spans="1:17">
      <c r="A10" s="68" t="s">
        <v>9</v>
      </c>
      <c r="B10" s="4" t="s">
        <v>5</v>
      </c>
      <c r="C10" s="69">
        <f>C12*J42</f>
        <v>9.3188045066687666E-2</v>
      </c>
      <c r="D10" s="69">
        <f>D12*J43</f>
        <v>0</v>
      </c>
      <c r="E10" s="69">
        <f>E12*J44</f>
        <v>3.2929698193977654E-2</v>
      </c>
      <c r="F10" s="69">
        <f>F12*J45</f>
        <v>0.20197346667704516</v>
      </c>
      <c r="G10" s="74"/>
      <c r="H10" s="74"/>
    </row>
    <row r="11" spans="1:17">
      <c r="A11" s="15"/>
      <c r="B11" s="4" t="s">
        <v>6</v>
      </c>
      <c r="C11" s="69">
        <f>C12-C10</f>
        <v>1.1661098612399023</v>
      </c>
      <c r="D11" s="69">
        <f>D12-D10</f>
        <v>0.38606095835141008</v>
      </c>
      <c r="E11" s="69">
        <f>E12-E10</f>
        <v>0.65310568084722342</v>
      </c>
      <c r="F11" s="69">
        <f>F12-F10</f>
        <v>0.69568638522093329</v>
      </c>
      <c r="G11" s="74"/>
      <c r="H11" s="74"/>
    </row>
    <row r="12" spans="1:17">
      <c r="A12" s="15"/>
      <c r="B12" s="4" t="s">
        <v>7</v>
      </c>
      <c r="C12" s="69">
        <f>L62</f>
        <v>1.2592979063065901</v>
      </c>
      <c r="D12" s="69">
        <f>L63</f>
        <v>0.38606095835141008</v>
      </c>
      <c r="E12" s="69">
        <f>L64</f>
        <v>0.68603537904120104</v>
      </c>
      <c r="F12" s="69">
        <f>L65</f>
        <v>0.89765985189797848</v>
      </c>
      <c r="G12" s="74"/>
      <c r="H12" s="74"/>
    </row>
    <row r="14" spans="1:17">
      <c r="A14" t="s">
        <v>32</v>
      </c>
    </row>
    <row r="15" spans="1:17">
      <c r="A15" t="s">
        <v>65</v>
      </c>
    </row>
    <row r="16" spans="1:17">
      <c r="H16" s="42"/>
      <c r="I16" s="13"/>
      <c r="J16" s="13"/>
      <c r="K16" s="14"/>
      <c r="L16" s="14"/>
      <c r="M16" s="14"/>
      <c r="N16" s="14"/>
      <c r="O16" s="14"/>
      <c r="P16" s="13"/>
      <c r="Q16" s="13"/>
    </row>
    <row r="17" spans="3:18">
      <c r="H17" s="42"/>
      <c r="N17"/>
      <c r="O17"/>
      <c r="P17" s="56"/>
      <c r="Q17" s="56"/>
    </row>
    <row r="18" spans="3:18">
      <c r="H18" s="42"/>
      <c r="I18" t="s">
        <v>25</v>
      </c>
      <c r="O18"/>
      <c r="P18" s="56"/>
      <c r="Q18" s="56"/>
    </row>
    <row r="19" spans="3:18">
      <c r="H19" s="42"/>
      <c r="O19"/>
      <c r="P19" s="56"/>
      <c r="Q19" s="56"/>
    </row>
    <row r="20" spans="3:18">
      <c r="H20" s="42"/>
      <c r="I20" s="75" t="s">
        <v>10</v>
      </c>
      <c r="O20"/>
      <c r="P20" s="56"/>
      <c r="Q20" s="56"/>
    </row>
    <row r="21" spans="3:18">
      <c r="C21" s="48"/>
      <c r="H21" s="42"/>
      <c r="I21" s="25" t="s">
        <v>66</v>
      </c>
      <c r="O21"/>
      <c r="P21" s="56"/>
      <c r="Q21" s="56"/>
    </row>
    <row r="22" spans="3:18" ht="15">
      <c r="H22" s="42"/>
      <c r="I22" s="25" t="s">
        <v>34</v>
      </c>
      <c r="O22"/>
      <c r="P22" s="56"/>
      <c r="Q22" s="56"/>
      <c r="R22" s="72"/>
    </row>
    <row r="23" spans="3:18" ht="15">
      <c r="H23" s="42"/>
      <c r="J23" s="26" t="s">
        <v>11</v>
      </c>
      <c r="K23" s="40" t="s">
        <v>12</v>
      </c>
      <c r="L23" s="26" t="s">
        <v>13</v>
      </c>
      <c r="O23"/>
      <c r="P23" s="56"/>
      <c r="Q23" s="56"/>
      <c r="R23" s="72"/>
    </row>
    <row r="24" spans="3:18" ht="15">
      <c r="H24" s="42"/>
      <c r="I24" s="27" t="s">
        <v>1</v>
      </c>
      <c r="J24" s="63">
        <v>11000</v>
      </c>
      <c r="K24" s="41">
        <v>46.055</v>
      </c>
      <c r="L24" s="4">
        <v>12.792999999999999</v>
      </c>
      <c r="M24" s="58"/>
      <c r="O24"/>
      <c r="P24" s="56"/>
      <c r="Q24" s="56"/>
      <c r="R24" s="72"/>
    </row>
    <row r="25" spans="3:18" ht="15">
      <c r="H25" s="42"/>
      <c r="I25" s="27" t="s">
        <v>8</v>
      </c>
      <c r="J25" s="63">
        <v>9139</v>
      </c>
      <c r="K25" s="41">
        <v>38.262999999999998</v>
      </c>
      <c r="L25" s="4">
        <v>10.629</v>
      </c>
      <c r="M25" s="58"/>
      <c r="N25"/>
      <c r="O25"/>
      <c r="P25" s="56"/>
      <c r="Q25" s="56"/>
      <c r="R25" s="72"/>
    </row>
    <row r="26" spans="3:18" ht="15">
      <c r="H26" s="42"/>
      <c r="I26" s="27" t="s">
        <v>2</v>
      </c>
      <c r="J26" s="63">
        <v>8400</v>
      </c>
      <c r="K26" s="41">
        <v>35.168999999999997</v>
      </c>
      <c r="L26" s="4">
        <v>9.7690000000000001</v>
      </c>
      <c r="M26" s="58"/>
      <c r="N26"/>
      <c r="O26"/>
      <c r="P26" s="56"/>
      <c r="Q26" s="56"/>
      <c r="R26" s="72"/>
    </row>
    <row r="27" spans="3:18" ht="15">
      <c r="H27" s="42"/>
      <c r="I27" s="27" t="s">
        <v>3</v>
      </c>
      <c r="J27" s="63">
        <v>8400</v>
      </c>
      <c r="K27" s="41">
        <v>35.168999999999997</v>
      </c>
      <c r="L27" s="4">
        <v>9.7690000000000001</v>
      </c>
      <c r="M27" s="58"/>
      <c r="N27"/>
      <c r="O27"/>
      <c r="P27" s="56"/>
      <c r="Q27" s="56"/>
      <c r="R27" s="72"/>
    </row>
    <row r="28" spans="3:18">
      <c r="H28" s="42"/>
      <c r="I28" s="13"/>
      <c r="J28" s="13"/>
      <c r="K28" s="14"/>
      <c r="L28" s="14"/>
      <c r="M28" s="14"/>
      <c r="N28" s="14"/>
      <c r="O28" s="14"/>
      <c r="P28" s="13"/>
      <c r="Q28" s="13"/>
    </row>
    <row r="30" spans="3:18">
      <c r="H30" s="42"/>
      <c r="I30" s="76" t="s">
        <v>14</v>
      </c>
      <c r="J30" s="13"/>
      <c r="K30" s="14"/>
      <c r="L30" s="14"/>
      <c r="M30" s="14"/>
      <c r="N30" s="14"/>
      <c r="O30" s="14"/>
    </row>
    <row r="31" spans="3:18">
      <c r="H31" s="42"/>
      <c r="I31" s="25" t="s">
        <v>67</v>
      </c>
      <c r="O31" s="14"/>
    </row>
    <row r="32" spans="3:18">
      <c r="H32" s="42"/>
      <c r="I32" s="25" t="s">
        <v>35</v>
      </c>
      <c r="O32" s="14"/>
    </row>
    <row r="33" spans="8:15">
      <c r="H33" s="42"/>
      <c r="I33" s="31" t="s">
        <v>15</v>
      </c>
      <c r="J33" s="32" t="s">
        <v>68</v>
      </c>
      <c r="O33" s="14"/>
    </row>
    <row r="34" spans="8:15">
      <c r="H34" s="42"/>
      <c r="I34" s="28" t="s">
        <v>1</v>
      </c>
      <c r="J34" s="77">
        <v>7.3999999999999996E-2</v>
      </c>
      <c r="K34" s="58"/>
      <c r="L34" t="s">
        <v>28</v>
      </c>
      <c r="O34" s="14"/>
    </row>
    <row r="35" spans="8:15">
      <c r="H35" s="42"/>
      <c r="I35" s="28" t="s">
        <v>8</v>
      </c>
      <c r="J35" s="29">
        <v>0</v>
      </c>
      <c r="K35" s="58"/>
      <c r="L35" t="s">
        <v>69</v>
      </c>
      <c r="O35" s="14"/>
    </row>
    <row r="36" spans="8:15">
      <c r="H36" s="42"/>
      <c r="I36" s="28" t="s">
        <v>2</v>
      </c>
      <c r="J36" s="59">
        <v>3.4000000000000002E-2</v>
      </c>
      <c r="L36" s="47">
        <f>8/108</f>
        <v>7.407407407407407E-2</v>
      </c>
      <c r="O36" s="14"/>
    </row>
    <row r="37" spans="8:15">
      <c r="H37" s="42"/>
      <c r="I37" s="28" t="s">
        <v>3</v>
      </c>
      <c r="J37" s="59">
        <v>0.11</v>
      </c>
      <c r="O37" s="14"/>
    </row>
    <row r="38" spans="8:15">
      <c r="H38" s="42"/>
      <c r="I38" s="13"/>
      <c r="J38" s="13"/>
      <c r="K38" s="14"/>
      <c r="L38" s="14"/>
      <c r="M38" s="14"/>
      <c r="N38" s="14"/>
      <c r="O38" s="14"/>
    </row>
    <row r="39" spans="8:15">
      <c r="H39" s="42"/>
      <c r="I39" s="25" t="s">
        <v>70</v>
      </c>
      <c r="O39" s="14"/>
    </row>
    <row r="40" spans="8:15">
      <c r="H40" s="42"/>
      <c r="I40" s="25" t="s">
        <v>30</v>
      </c>
      <c r="O40" s="14"/>
    </row>
    <row r="41" spans="8:15">
      <c r="H41" s="42"/>
      <c r="I41" s="30" t="s">
        <v>16</v>
      </c>
      <c r="J41" s="33" t="s">
        <v>68</v>
      </c>
      <c r="O41" s="14"/>
    </row>
    <row r="42" spans="8:15">
      <c r="H42" s="42"/>
      <c r="I42" s="28" t="s">
        <v>1</v>
      </c>
      <c r="J42" s="34">
        <v>7.3999999999999996E-2</v>
      </c>
      <c r="K42" s="58"/>
      <c r="O42" s="14"/>
    </row>
    <row r="43" spans="8:15">
      <c r="H43" s="42"/>
      <c r="I43" s="28" t="s">
        <v>8</v>
      </c>
      <c r="J43" s="29">
        <v>0</v>
      </c>
      <c r="K43" s="58"/>
      <c r="O43" s="14"/>
    </row>
    <row r="44" spans="8:15">
      <c r="H44" s="42"/>
      <c r="I44" s="28" t="s">
        <v>2</v>
      </c>
      <c r="J44" s="22">
        <v>4.8000000000000001E-2</v>
      </c>
      <c r="K44" s="58"/>
      <c r="O44" s="14"/>
    </row>
    <row r="45" spans="8:15">
      <c r="H45" s="42"/>
      <c r="I45" s="28" t="s">
        <v>3</v>
      </c>
      <c r="J45" s="22">
        <v>0.22500000000000001</v>
      </c>
      <c r="O45" s="14"/>
    </row>
    <row r="46" spans="8:15">
      <c r="H46" s="42"/>
      <c r="I46" s="13"/>
      <c r="J46" s="13"/>
      <c r="K46" s="14"/>
      <c r="L46" s="14"/>
      <c r="M46" s="14"/>
      <c r="N46" s="14"/>
      <c r="O46" s="14"/>
    </row>
    <row r="48" spans="8:15">
      <c r="H48" s="42"/>
      <c r="I48" s="78" t="s">
        <v>17</v>
      </c>
      <c r="J48" s="13"/>
      <c r="K48" s="14"/>
      <c r="L48" s="14"/>
      <c r="M48" s="14"/>
      <c r="N48" s="14"/>
      <c r="O48" s="14"/>
    </row>
    <row r="49" spans="1:27">
      <c r="H49" s="42"/>
      <c r="I49" s="25" t="s">
        <v>71</v>
      </c>
      <c r="O49" s="14"/>
    </row>
    <row r="50" spans="1:27">
      <c r="H50" s="42"/>
      <c r="I50" s="25" t="s">
        <v>36</v>
      </c>
      <c r="O50" s="14"/>
    </row>
    <row r="51" spans="1:27">
      <c r="H51" s="42"/>
      <c r="I51" s="23" t="s">
        <v>18</v>
      </c>
      <c r="J51" s="32" t="s">
        <v>68</v>
      </c>
      <c r="K51" s="51" t="s">
        <v>21</v>
      </c>
      <c r="L51" s="51" t="s">
        <v>22</v>
      </c>
      <c r="O51" s="14"/>
    </row>
    <row r="52" spans="1:27">
      <c r="H52" s="42"/>
      <c r="I52" s="23"/>
      <c r="J52" s="32" t="s">
        <v>19</v>
      </c>
      <c r="K52" s="53" t="s">
        <v>24</v>
      </c>
      <c r="L52" s="52" t="s">
        <v>23</v>
      </c>
      <c r="O52" s="14"/>
    </row>
    <row r="53" spans="1:27">
      <c r="H53" s="42"/>
      <c r="I53" s="28" t="s">
        <v>1</v>
      </c>
      <c r="J53" s="60">
        <v>38</v>
      </c>
      <c r="K53" s="3">
        <f>J53*L24/1000</f>
        <v>0.48613399999999996</v>
      </c>
      <c r="L53" s="79">
        <f>K53*41.8605/K24</f>
        <v>0.44185891449354037</v>
      </c>
      <c r="O53" s="14"/>
    </row>
    <row r="54" spans="1:27">
      <c r="H54" s="42"/>
      <c r="I54" s="28" t="s">
        <v>8</v>
      </c>
      <c r="J54" s="60">
        <v>11.6</v>
      </c>
      <c r="K54" s="3">
        <f>J54*L25/1000</f>
        <v>0.12329639999999999</v>
      </c>
      <c r="L54" s="79">
        <f>K54*41.8605/K25</f>
        <v>0.13488876858061311</v>
      </c>
      <c r="O54" s="14"/>
    </row>
    <row r="55" spans="1:27">
      <c r="H55" s="42"/>
      <c r="I55" s="28" t="s">
        <v>2</v>
      </c>
      <c r="J55" s="60">
        <v>24.9</v>
      </c>
      <c r="K55" s="3">
        <f>J55*L26/1000</f>
        <v>0.24324809999999999</v>
      </c>
      <c r="L55" s="79">
        <f>K55*41.8605/K26</f>
        <v>0.28953018539196451</v>
      </c>
      <c r="O55" s="14"/>
    </row>
    <row r="56" spans="1:27">
      <c r="H56" s="13"/>
      <c r="I56" s="28" t="s">
        <v>3</v>
      </c>
      <c r="J56" s="60">
        <v>36.5</v>
      </c>
      <c r="K56" s="3">
        <f>J56*L27/1000</f>
        <v>0.35656850000000001</v>
      </c>
      <c r="L56" s="79">
        <f>K56*41.8605/K27</f>
        <v>0.42441171754243801</v>
      </c>
      <c r="M56"/>
      <c r="N56"/>
      <c r="O56" s="13"/>
      <c r="P56" s="15"/>
      <c r="Q56" s="15"/>
      <c r="R56" s="15"/>
      <c r="S56" s="15"/>
      <c r="T56" s="15"/>
      <c r="U56" s="15"/>
      <c r="V56" s="15"/>
      <c r="W56" s="15"/>
      <c r="X56" s="15"/>
    </row>
    <row r="57" spans="1:27">
      <c r="H57" s="13"/>
      <c r="I57" s="13"/>
      <c r="J57" s="13"/>
      <c r="K57" s="13"/>
      <c r="L57" s="13"/>
      <c r="M57" s="13"/>
      <c r="N57" s="13"/>
      <c r="O57" s="13"/>
      <c r="S57" s="15"/>
      <c r="T57" s="15"/>
      <c r="U57" s="15"/>
      <c r="V57" s="15"/>
      <c r="W57" s="15"/>
      <c r="X57" s="15"/>
    </row>
    <row r="58" spans="1:27">
      <c r="C58"/>
      <c r="D58"/>
      <c r="E58"/>
      <c r="F58"/>
      <c r="G58"/>
      <c r="H58" s="13"/>
      <c r="I58" s="25" t="s">
        <v>72</v>
      </c>
      <c r="K58"/>
      <c r="L58"/>
      <c r="M58"/>
      <c r="N58"/>
      <c r="O58" s="13"/>
      <c r="S58" s="15"/>
      <c r="T58" s="15"/>
      <c r="U58" s="15"/>
      <c r="V58" s="15"/>
      <c r="W58" s="15"/>
      <c r="X58" s="15"/>
      <c r="Y58" s="15"/>
      <c r="Z58" s="15"/>
      <c r="AA58" s="15"/>
    </row>
    <row r="59" spans="1:27" s="15" customFormat="1">
      <c r="A59"/>
      <c r="B59"/>
      <c r="C59"/>
      <c r="D59"/>
      <c r="E59"/>
      <c r="F59"/>
      <c r="G59"/>
      <c r="H59" s="13"/>
      <c r="I59" s="80" t="s">
        <v>31</v>
      </c>
      <c r="J59"/>
      <c r="K59"/>
      <c r="L59"/>
      <c r="M59"/>
      <c r="N59"/>
      <c r="O59" s="13"/>
      <c r="P59"/>
      <c r="Q59"/>
      <c r="R59"/>
    </row>
    <row r="60" spans="1:27" s="15" customFormat="1">
      <c r="A60"/>
      <c r="B60"/>
      <c r="C60"/>
      <c r="D60"/>
      <c r="E60"/>
      <c r="F60"/>
      <c r="G60"/>
      <c r="H60" s="13"/>
      <c r="I60" s="21" t="s">
        <v>20</v>
      </c>
      <c r="J60" s="33" t="s">
        <v>73</v>
      </c>
      <c r="K60" s="51" t="s">
        <v>21</v>
      </c>
      <c r="L60" s="51" t="s">
        <v>22</v>
      </c>
      <c r="M60"/>
      <c r="N60"/>
      <c r="O60" s="13"/>
      <c r="P60"/>
      <c r="Q60"/>
      <c r="R60"/>
    </row>
    <row r="61" spans="1:27" s="15" customFormat="1">
      <c r="A61"/>
      <c r="B61"/>
      <c r="C61"/>
      <c r="D61"/>
      <c r="E61"/>
      <c r="F61"/>
      <c r="G61"/>
      <c r="H61" s="13"/>
      <c r="I61" s="21"/>
      <c r="J61" s="33" t="s">
        <v>19</v>
      </c>
      <c r="K61" s="53" t="s">
        <v>24</v>
      </c>
      <c r="L61" s="52" t="s">
        <v>23</v>
      </c>
      <c r="M61"/>
      <c r="N61"/>
      <c r="O61" s="13"/>
      <c r="P61"/>
      <c r="Q61"/>
      <c r="R61"/>
    </row>
    <row r="62" spans="1:27" s="15" customFormat="1">
      <c r="A62"/>
      <c r="B62"/>
      <c r="C62"/>
      <c r="D62"/>
      <c r="E62"/>
      <c r="F62"/>
      <c r="G62"/>
      <c r="H62" s="13"/>
      <c r="I62" s="28" t="s">
        <v>1</v>
      </c>
      <c r="J62" s="61">
        <v>108.3</v>
      </c>
      <c r="K62" s="3">
        <f>J62*L24/1000</f>
        <v>1.3854819</v>
      </c>
      <c r="L62" s="39">
        <f>K62*41.8605/K24</f>
        <v>1.2592979063065901</v>
      </c>
      <c r="M62"/>
      <c r="N62"/>
      <c r="O62" s="13"/>
      <c r="P62"/>
      <c r="Q62"/>
      <c r="R62"/>
      <c r="T62"/>
      <c r="W62"/>
    </row>
    <row r="63" spans="1:27" s="15" customFormat="1">
      <c r="A63"/>
      <c r="B63"/>
      <c r="C63"/>
      <c r="D63"/>
      <c r="E63"/>
      <c r="F63"/>
      <c r="G63"/>
      <c r="H63" s="13"/>
      <c r="I63" s="28" t="s">
        <v>8</v>
      </c>
      <c r="J63" s="61">
        <v>33.200000000000003</v>
      </c>
      <c r="K63" s="3">
        <f>J63*L25/1000</f>
        <v>0.35288280000000005</v>
      </c>
      <c r="L63" s="39">
        <f>K63*41.8605/K25</f>
        <v>0.38606095835141008</v>
      </c>
      <c r="M63"/>
      <c r="N63"/>
      <c r="O63" s="13"/>
      <c r="P63"/>
      <c r="Q63"/>
      <c r="R63"/>
      <c r="T63"/>
      <c r="W63"/>
    </row>
    <row r="64" spans="1:27" s="15" customFormat="1">
      <c r="A64"/>
      <c r="B64"/>
      <c r="C64"/>
      <c r="D64"/>
      <c r="E64"/>
      <c r="F64"/>
      <c r="G64"/>
      <c r="H64" s="13"/>
      <c r="I64" s="28" t="s">
        <v>2</v>
      </c>
      <c r="J64" s="61">
        <v>59</v>
      </c>
      <c r="K64" s="3">
        <f>J64*L26/1000</f>
        <v>0.57637099999999997</v>
      </c>
      <c r="L64" s="39">
        <f>K64*41.8605/K26</f>
        <v>0.68603537904120104</v>
      </c>
      <c r="M64"/>
      <c r="N64"/>
      <c r="O64" s="13"/>
      <c r="P64"/>
      <c r="Q64"/>
      <c r="R64"/>
      <c r="T64"/>
      <c r="W64" s="17"/>
    </row>
    <row r="65" spans="1:26" s="15" customFormat="1">
      <c r="A65"/>
      <c r="B65"/>
      <c r="C65"/>
      <c r="D65"/>
      <c r="E65"/>
      <c r="F65"/>
      <c r="G65"/>
      <c r="H65" s="13"/>
      <c r="I65" s="28" t="s">
        <v>3</v>
      </c>
      <c r="J65" s="61">
        <v>77.2</v>
      </c>
      <c r="K65" s="3">
        <f>J65*L27/1000</f>
        <v>0.75416680000000003</v>
      </c>
      <c r="L65" s="39">
        <f>K65*41.8605/K27</f>
        <v>0.89765985189797848</v>
      </c>
      <c r="M65"/>
      <c r="N65"/>
      <c r="O65" s="13"/>
      <c r="P65"/>
      <c r="Q65"/>
      <c r="R65"/>
      <c r="W65" s="17"/>
      <c r="Z65" s="17"/>
    </row>
    <row r="66" spans="1:26" s="15" customFormat="1">
      <c r="A66"/>
      <c r="B66"/>
      <c r="C66"/>
      <c r="D66"/>
      <c r="E66"/>
      <c r="F66"/>
      <c r="G66"/>
      <c r="H66" s="13"/>
      <c r="I66" s="13"/>
      <c r="J66" s="13"/>
      <c r="K66" s="13"/>
      <c r="L66" s="13"/>
      <c r="M66" s="13"/>
      <c r="N66" s="13"/>
      <c r="O66" s="13"/>
      <c r="P66"/>
      <c r="Q66"/>
      <c r="R66"/>
      <c r="S66" s="71"/>
      <c r="W66" s="17"/>
    </row>
    <row r="67" spans="1:26" s="15" customFormat="1" ht="15">
      <c r="A67"/>
      <c r="B67"/>
      <c r="C67"/>
      <c r="D67"/>
      <c r="E67"/>
      <c r="F67"/>
      <c r="G67"/>
      <c r="H67"/>
      <c r="I67"/>
      <c r="K67"/>
      <c r="L67"/>
      <c r="M67"/>
      <c r="N67"/>
      <c r="O67"/>
      <c r="P67"/>
      <c r="Q67"/>
      <c r="R67"/>
      <c r="S67" s="71"/>
      <c r="T67" s="72"/>
      <c r="U67" s="72"/>
      <c r="W67"/>
      <c r="X67"/>
    </row>
    <row r="68" spans="1:26" s="15" customFormat="1">
      <c r="A68"/>
      <c r="B68"/>
      <c r="C68"/>
      <c r="D68"/>
      <c r="E68"/>
      <c r="F68"/>
      <c r="G68"/>
      <c r="P68"/>
      <c r="Q68"/>
      <c r="R68"/>
      <c r="S68" s="71"/>
      <c r="W68"/>
      <c r="X68"/>
    </row>
    <row r="69" spans="1:26" s="15" customFormat="1">
      <c r="A69"/>
      <c r="B69"/>
      <c r="C69"/>
      <c r="D69"/>
      <c r="E69"/>
      <c r="F69"/>
      <c r="G69"/>
      <c r="P69"/>
      <c r="Q69"/>
      <c r="R69"/>
      <c r="S69" s="71"/>
      <c r="W69"/>
      <c r="X69"/>
    </row>
    <row r="70" spans="1:26" s="15" customFormat="1">
      <c r="A70"/>
      <c r="B70"/>
      <c r="C70"/>
      <c r="D70"/>
      <c r="E70"/>
      <c r="F70"/>
      <c r="G70"/>
      <c r="P70"/>
      <c r="Q70"/>
      <c r="R70"/>
      <c r="S70" s="71"/>
      <c r="W70"/>
      <c r="X70"/>
    </row>
    <row r="71" spans="1:26" s="15" customFormat="1">
      <c r="A71"/>
      <c r="B71"/>
      <c r="C71"/>
      <c r="D71"/>
      <c r="E71"/>
      <c r="F71"/>
      <c r="G71"/>
      <c r="P71"/>
      <c r="Q71"/>
      <c r="R71"/>
    </row>
    <row r="72" spans="1:26" s="15" customFormat="1">
      <c r="A72"/>
      <c r="B72"/>
      <c r="C72"/>
      <c r="D72"/>
      <c r="E72"/>
      <c r="F72"/>
      <c r="G72"/>
      <c r="P72"/>
      <c r="Q72"/>
      <c r="R72"/>
    </row>
    <row r="73" spans="1:26" s="15" customFormat="1">
      <c r="A73"/>
      <c r="B73"/>
      <c r="C73"/>
      <c r="D73"/>
      <c r="E73"/>
      <c r="F73"/>
      <c r="G73"/>
      <c r="P73"/>
      <c r="Q73"/>
      <c r="R73"/>
    </row>
    <row r="74" spans="1:26" s="15" customFormat="1">
      <c r="A74"/>
      <c r="B74"/>
      <c r="C74"/>
      <c r="D74"/>
      <c r="E74"/>
      <c r="F74"/>
      <c r="G74"/>
      <c r="P74"/>
      <c r="Q74"/>
      <c r="R74"/>
    </row>
    <row r="75" spans="1:26" s="15" customFormat="1">
      <c r="A75"/>
      <c r="B75"/>
      <c r="C75"/>
      <c r="D75"/>
      <c r="E75"/>
      <c r="F75"/>
      <c r="G75"/>
      <c r="P75"/>
      <c r="Q75"/>
      <c r="R75"/>
    </row>
    <row r="76" spans="1:26" s="15" customFormat="1">
      <c r="A76"/>
      <c r="B76"/>
      <c r="C76"/>
      <c r="D76"/>
      <c r="E76"/>
      <c r="F76"/>
      <c r="G76"/>
      <c r="P76"/>
      <c r="Q76"/>
      <c r="R76"/>
    </row>
    <row r="77" spans="1:26" s="15" customFormat="1">
      <c r="A77"/>
      <c r="B77"/>
      <c r="C77"/>
      <c r="D77"/>
      <c r="E77"/>
      <c r="F77"/>
      <c r="G77"/>
      <c r="P77"/>
      <c r="Q77"/>
      <c r="R77"/>
    </row>
    <row r="78" spans="1:26" s="15" customFormat="1">
      <c r="A78"/>
      <c r="B78"/>
      <c r="C78"/>
      <c r="D78"/>
      <c r="E78"/>
      <c r="F78"/>
      <c r="G78"/>
      <c r="P78"/>
      <c r="Q78"/>
      <c r="R78"/>
    </row>
    <row r="79" spans="1:26" s="15" customFormat="1">
      <c r="A79"/>
      <c r="B79"/>
      <c r="C79"/>
      <c r="D79"/>
      <c r="E79"/>
      <c r="F79"/>
      <c r="G79"/>
      <c r="P79"/>
      <c r="Q79"/>
      <c r="R79"/>
    </row>
    <row r="80" spans="1:26" s="15" customFormat="1">
      <c r="A80"/>
      <c r="B80"/>
      <c r="C80"/>
      <c r="D80"/>
      <c r="E80"/>
      <c r="F80"/>
      <c r="G80"/>
      <c r="H80"/>
      <c r="I80"/>
      <c r="J80"/>
      <c r="K80"/>
      <c r="L80"/>
      <c r="M80"/>
      <c r="N80"/>
      <c r="O80"/>
      <c r="P80"/>
      <c r="Q80"/>
      <c r="R80"/>
    </row>
    <row r="81" spans="1:27" s="15" customFormat="1">
      <c r="A81"/>
      <c r="B81"/>
      <c r="C81"/>
      <c r="D81"/>
      <c r="E81"/>
      <c r="F81"/>
      <c r="G81"/>
      <c r="H81"/>
      <c r="I81"/>
      <c r="J81"/>
      <c r="K81"/>
      <c r="L81"/>
      <c r="M81"/>
      <c r="N81"/>
      <c r="O81"/>
      <c r="P81"/>
      <c r="Q81"/>
      <c r="R81"/>
    </row>
    <row r="82" spans="1:27" s="15" customFormat="1">
      <c r="A82"/>
      <c r="B82"/>
      <c r="C82"/>
      <c r="D82"/>
      <c r="E82"/>
      <c r="F82"/>
      <c r="G82"/>
      <c r="H82"/>
      <c r="I82"/>
      <c r="J82"/>
      <c r="K82"/>
      <c r="L82"/>
      <c r="M82"/>
      <c r="N82"/>
      <c r="O82"/>
      <c r="P82"/>
      <c r="Q82"/>
      <c r="R82"/>
    </row>
    <row r="83" spans="1:27" s="15" customFormat="1">
      <c r="A83"/>
      <c r="B83"/>
      <c r="C83"/>
      <c r="D83"/>
      <c r="E83"/>
      <c r="F83"/>
      <c r="G83"/>
      <c r="H83"/>
      <c r="I83"/>
      <c r="J83"/>
      <c r="K83"/>
      <c r="L83"/>
      <c r="M83"/>
      <c r="N83"/>
      <c r="O83"/>
      <c r="P83"/>
      <c r="Q83"/>
      <c r="R83"/>
    </row>
    <row r="84" spans="1:27" s="15" customFormat="1">
      <c r="A84"/>
      <c r="B84"/>
      <c r="C84"/>
      <c r="D84"/>
      <c r="E84"/>
      <c r="F84"/>
      <c r="G84"/>
      <c r="H84"/>
      <c r="I84"/>
      <c r="J84"/>
      <c r="K84"/>
      <c r="L84"/>
      <c r="M84"/>
      <c r="N84"/>
      <c r="O84"/>
      <c r="P84"/>
      <c r="Q84"/>
      <c r="R84"/>
    </row>
    <row r="85" spans="1:27" s="15" customFormat="1">
      <c r="A85"/>
      <c r="B85"/>
      <c r="C85"/>
      <c r="D85"/>
      <c r="E85"/>
      <c r="F85"/>
      <c r="G85"/>
      <c r="H85"/>
      <c r="I85"/>
      <c r="J85"/>
      <c r="K85"/>
      <c r="L85"/>
      <c r="M85"/>
      <c r="N85"/>
      <c r="O85"/>
      <c r="P85"/>
      <c r="Q85"/>
      <c r="R85"/>
    </row>
    <row r="86" spans="1:27">
      <c r="C86"/>
      <c r="D86"/>
      <c r="E86"/>
      <c r="F86"/>
      <c r="G86"/>
      <c r="H86"/>
      <c r="K86"/>
      <c r="L86"/>
      <c r="M86"/>
      <c r="N86"/>
      <c r="O86"/>
      <c r="S86" s="15"/>
      <c r="T86" s="15"/>
      <c r="U86" s="15"/>
      <c r="V86" s="15"/>
      <c r="W86" s="15"/>
      <c r="X86" s="15"/>
      <c r="Y86" s="15"/>
      <c r="Z86" s="15"/>
      <c r="AA86" s="15"/>
    </row>
    <row r="87" spans="1:27">
      <c r="C87"/>
      <c r="D87"/>
      <c r="E87"/>
      <c r="F87"/>
      <c r="G87"/>
      <c r="H87"/>
      <c r="K87"/>
      <c r="L87"/>
      <c r="M87"/>
      <c r="N87"/>
      <c r="O87"/>
      <c r="S87" s="15"/>
      <c r="T87" s="15"/>
      <c r="U87" s="15"/>
      <c r="V87" s="15"/>
      <c r="W87" s="15"/>
      <c r="X87" s="15"/>
      <c r="Y87" s="15"/>
      <c r="Z87" s="15"/>
      <c r="AA87" s="15"/>
    </row>
    <row r="88" spans="1:27">
      <c r="C88"/>
      <c r="D88"/>
      <c r="E88"/>
      <c r="F88"/>
      <c r="G88"/>
      <c r="H88"/>
      <c r="K88"/>
      <c r="L88"/>
      <c r="M88"/>
      <c r="N88"/>
      <c r="O88"/>
      <c r="T88" s="15"/>
      <c r="U88" s="15"/>
      <c r="V88" s="15"/>
      <c r="W88" s="15"/>
      <c r="X88" s="15"/>
      <c r="Y88" s="15"/>
      <c r="Z88" s="15"/>
      <c r="AA88" s="15"/>
    </row>
    <row r="89" spans="1:27">
      <c r="C89"/>
      <c r="D89"/>
      <c r="E89"/>
      <c r="F89"/>
      <c r="G89"/>
      <c r="H89"/>
      <c r="K89"/>
      <c r="L89"/>
      <c r="M89"/>
      <c r="N89"/>
      <c r="O89"/>
      <c r="T89" s="15"/>
      <c r="U89" s="15"/>
      <c r="V89" s="15"/>
      <c r="W89" s="15"/>
      <c r="X89" s="15"/>
      <c r="Y89" s="15"/>
      <c r="Z89" s="15"/>
      <c r="AA89" s="15"/>
    </row>
    <row r="90" spans="1:27">
      <c r="C90"/>
      <c r="D90"/>
      <c r="E90"/>
      <c r="F90"/>
      <c r="G90"/>
      <c r="H90"/>
      <c r="K90"/>
      <c r="L90"/>
      <c r="M90"/>
      <c r="N90"/>
      <c r="O90"/>
      <c r="T90" s="15"/>
      <c r="U90" s="15"/>
      <c r="V90" s="15"/>
      <c r="W90" s="15"/>
      <c r="X90" s="15"/>
      <c r="Y90" s="15"/>
      <c r="Z90" s="15"/>
      <c r="AA90" s="15"/>
    </row>
    <row r="91" spans="1:27">
      <c r="C91"/>
      <c r="D91"/>
      <c r="E91"/>
      <c r="F91"/>
      <c r="G91"/>
      <c r="H91"/>
      <c r="K91"/>
      <c r="L91"/>
      <c r="M91"/>
      <c r="N91"/>
      <c r="O91"/>
      <c r="T91" s="15"/>
      <c r="U91" s="15"/>
      <c r="V91" s="15"/>
      <c r="W91" s="15"/>
      <c r="X91" s="15"/>
      <c r="Y91" s="15"/>
      <c r="Z91" s="15"/>
      <c r="AA91" s="15"/>
    </row>
    <row r="92" spans="1:27">
      <c r="C92"/>
      <c r="D92"/>
      <c r="E92"/>
      <c r="F92"/>
      <c r="G92"/>
      <c r="H92"/>
      <c r="K92"/>
      <c r="L92"/>
      <c r="M92"/>
      <c r="N92"/>
      <c r="O92"/>
      <c r="T92" s="15"/>
      <c r="U92" s="15"/>
      <c r="V92" s="15"/>
      <c r="W92" s="15"/>
      <c r="X92" s="15"/>
      <c r="Y92" s="15"/>
      <c r="Z92" s="15"/>
      <c r="AA92" s="15"/>
    </row>
    <row r="93" spans="1:27">
      <c r="C93"/>
      <c r="D93"/>
      <c r="E93"/>
      <c r="F93"/>
      <c r="G93"/>
      <c r="H93"/>
      <c r="K93"/>
      <c r="L93"/>
      <c r="M93"/>
      <c r="N93"/>
      <c r="O93"/>
      <c r="T93" s="15"/>
      <c r="U93" s="15"/>
      <c r="V93" s="15"/>
      <c r="W93" s="15"/>
      <c r="X93" s="15"/>
      <c r="Y93" s="15"/>
      <c r="Z93" s="15"/>
      <c r="AA93" s="15"/>
    </row>
    <row r="94" spans="1:27">
      <c r="C94"/>
      <c r="D94"/>
      <c r="E94"/>
      <c r="F94"/>
      <c r="G94"/>
      <c r="H94"/>
      <c r="K94"/>
      <c r="L94"/>
      <c r="M94"/>
      <c r="N94"/>
      <c r="O94"/>
      <c r="T94" s="15"/>
      <c r="U94" s="15"/>
      <c r="V94" s="15"/>
      <c r="W94" s="15"/>
      <c r="X94" s="15"/>
      <c r="Y94" s="15"/>
      <c r="Z94" s="15"/>
      <c r="AA94" s="15"/>
    </row>
    <row r="95" spans="1:27">
      <c r="C95"/>
      <c r="D95"/>
      <c r="E95"/>
      <c r="F95"/>
      <c r="G95"/>
      <c r="H95"/>
      <c r="K95"/>
      <c r="L95"/>
      <c r="M95"/>
      <c r="N95"/>
      <c r="O95"/>
      <c r="T95" s="15"/>
      <c r="U95" s="15"/>
      <c r="V95" s="15"/>
      <c r="W95" s="15"/>
      <c r="X95" s="15"/>
      <c r="Y95" s="15"/>
      <c r="Z95" s="15"/>
      <c r="AA95" s="15"/>
    </row>
    <row r="96" spans="1:27">
      <c r="C96"/>
      <c r="D96"/>
      <c r="E96"/>
      <c r="F96"/>
      <c r="G96"/>
      <c r="H96"/>
      <c r="K96"/>
      <c r="L96"/>
      <c r="M96"/>
      <c r="N96"/>
      <c r="O96"/>
      <c r="T96" s="15"/>
      <c r="U96" s="15"/>
      <c r="V96" s="15"/>
      <c r="W96" s="15"/>
      <c r="X96" s="15"/>
      <c r="Y96" s="15"/>
      <c r="Z96" s="15"/>
      <c r="AA96" s="15"/>
    </row>
    <row r="97" spans="3:27">
      <c r="C97"/>
      <c r="D97"/>
      <c r="E97"/>
      <c r="F97"/>
      <c r="G97"/>
      <c r="H97"/>
      <c r="K97"/>
      <c r="L97"/>
      <c r="M97"/>
      <c r="N97"/>
      <c r="O97"/>
      <c r="T97" s="15"/>
      <c r="U97" s="15"/>
      <c r="V97" s="15"/>
      <c r="W97" s="15"/>
      <c r="X97" s="15"/>
      <c r="Y97" s="15"/>
      <c r="Z97" s="15"/>
      <c r="AA97" s="15"/>
    </row>
    <row r="98" spans="3:27">
      <c r="C98"/>
      <c r="D98"/>
      <c r="E98"/>
      <c r="F98"/>
      <c r="G98"/>
      <c r="H98"/>
      <c r="K98"/>
      <c r="L98"/>
      <c r="M98"/>
      <c r="N98"/>
      <c r="O98"/>
      <c r="T98" s="15"/>
      <c r="U98" s="15"/>
      <c r="V98" s="15"/>
      <c r="W98" s="15"/>
      <c r="X98" s="15"/>
      <c r="Y98" s="15"/>
      <c r="Z98" s="15"/>
      <c r="AA98" s="15"/>
    </row>
    <row r="99" spans="3:27">
      <c r="C99"/>
      <c r="D99"/>
      <c r="E99"/>
      <c r="F99"/>
      <c r="G99"/>
      <c r="H99"/>
      <c r="K99"/>
      <c r="L99"/>
      <c r="M99"/>
      <c r="N99"/>
      <c r="O99"/>
      <c r="T99" s="15"/>
      <c r="U99" s="15"/>
      <c r="V99" s="15"/>
      <c r="W99" s="15"/>
      <c r="X99" s="15"/>
      <c r="Y99" s="15"/>
      <c r="Z99" s="15"/>
      <c r="AA99" s="15"/>
    </row>
    <row r="100" spans="3:27">
      <c r="C100"/>
      <c r="D100"/>
      <c r="E100"/>
      <c r="F100"/>
      <c r="G100"/>
      <c r="H100"/>
      <c r="K100"/>
      <c r="L100"/>
      <c r="M100"/>
      <c r="N100"/>
      <c r="O100"/>
      <c r="P100" s="15"/>
      <c r="Q100" s="15"/>
      <c r="R100" s="15"/>
      <c r="S100" s="15"/>
      <c r="T100" s="15"/>
      <c r="U100" s="15"/>
      <c r="V100" s="15"/>
      <c r="W100" s="15"/>
      <c r="X100" s="15"/>
      <c r="Y100" s="15"/>
      <c r="Z100" s="15"/>
      <c r="AA100" s="15"/>
    </row>
    <row r="101" spans="3:27">
      <c r="C101"/>
      <c r="D101"/>
      <c r="E101"/>
      <c r="F101"/>
      <c r="G101"/>
      <c r="H101"/>
      <c r="K101"/>
      <c r="L101"/>
      <c r="M101"/>
      <c r="N101"/>
      <c r="O101"/>
      <c r="P101" s="15"/>
      <c r="Q101" s="15"/>
      <c r="R101" s="15"/>
      <c r="S101" s="15"/>
      <c r="T101" s="15"/>
      <c r="U101" s="15"/>
      <c r="V101" s="15"/>
      <c r="W101" s="15"/>
      <c r="X101" s="15"/>
      <c r="Y101" s="15"/>
      <c r="Z101" s="15"/>
      <c r="AA101" s="15"/>
    </row>
    <row r="102" spans="3:27">
      <c r="C102"/>
      <c r="D102"/>
      <c r="E102"/>
      <c r="F102"/>
      <c r="G102"/>
      <c r="H102"/>
      <c r="K102"/>
      <c r="L102"/>
      <c r="M102"/>
      <c r="N102"/>
      <c r="O102"/>
      <c r="P102" s="15"/>
      <c r="Q102" s="15"/>
      <c r="R102" s="15"/>
      <c r="S102" s="15"/>
      <c r="T102" s="15"/>
      <c r="U102" s="15"/>
      <c r="V102" s="15"/>
      <c r="W102" s="15"/>
      <c r="X102" s="15"/>
      <c r="Y102" s="15"/>
      <c r="Z102" s="15"/>
      <c r="AA102" s="15"/>
    </row>
    <row r="103" spans="3:27">
      <c r="C103"/>
      <c r="D103"/>
      <c r="E103"/>
      <c r="F103"/>
      <c r="G103"/>
      <c r="H103"/>
      <c r="K103"/>
      <c r="L103"/>
      <c r="M103"/>
      <c r="N103"/>
      <c r="O103"/>
      <c r="P103" s="15"/>
      <c r="Q103" s="15"/>
      <c r="R103" s="15"/>
      <c r="S103" s="15"/>
      <c r="T103" s="15"/>
      <c r="U103" s="15"/>
      <c r="V103" s="15"/>
      <c r="W103" s="15"/>
      <c r="X103" s="15"/>
      <c r="Y103" s="15"/>
      <c r="Z103" s="15"/>
      <c r="AA103" s="15"/>
    </row>
    <row r="104" spans="3:27">
      <c r="C104"/>
      <c r="D104"/>
      <c r="E104"/>
      <c r="F104"/>
      <c r="G104"/>
      <c r="H104"/>
      <c r="K104"/>
      <c r="L104"/>
      <c r="M104"/>
      <c r="N104"/>
      <c r="O104"/>
      <c r="P104" s="15"/>
      <c r="Q104" s="15"/>
      <c r="R104" s="15"/>
      <c r="S104" s="15"/>
      <c r="T104" s="15"/>
      <c r="U104" s="15"/>
      <c r="V104" s="15"/>
      <c r="W104" s="15"/>
      <c r="X104" s="15"/>
      <c r="Y104" s="15"/>
      <c r="Z104" s="15"/>
      <c r="AA104" s="15"/>
    </row>
    <row r="105" spans="3:27">
      <c r="C105"/>
      <c r="D105"/>
      <c r="E105"/>
      <c r="F105"/>
      <c r="G105"/>
      <c r="H105"/>
      <c r="K105"/>
      <c r="L105"/>
      <c r="M105"/>
      <c r="N105"/>
      <c r="O105"/>
      <c r="P105" s="15"/>
      <c r="Q105" s="15"/>
      <c r="R105" s="15"/>
      <c r="S105" s="15"/>
      <c r="T105" s="15"/>
      <c r="U105" s="15"/>
      <c r="V105" s="15"/>
      <c r="W105" s="15"/>
      <c r="X105" s="15"/>
      <c r="Y105" s="15"/>
      <c r="Z105" s="15"/>
      <c r="AA105" s="15"/>
    </row>
    <row r="106" spans="3:27">
      <c r="C106"/>
      <c r="D106"/>
      <c r="E106"/>
      <c r="F106"/>
      <c r="G106"/>
      <c r="H106"/>
      <c r="K106"/>
      <c r="L106"/>
      <c r="M106"/>
      <c r="N106"/>
      <c r="O106"/>
      <c r="P106" s="15"/>
      <c r="Q106" s="15"/>
      <c r="R106" s="15"/>
      <c r="S106" s="15"/>
      <c r="T106" s="15"/>
      <c r="U106" s="15"/>
      <c r="V106" s="15"/>
      <c r="W106" s="15"/>
      <c r="X106" s="15"/>
      <c r="Y106" s="15"/>
      <c r="Z106" s="15"/>
      <c r="AA106" s="15"/>
    </row>
    <row r="107" spans="3:27">
      <c r="C107"/>
      <c r="D107"/>
      <c r="E107"/>
      <c r="F107"/>
      <c r="G107"/>
      <c r="H107"/>
      <c r="K107"/>
      <c r="L107"/>
      <c r="M107"/>
      <c r="N107"/>
      <c r="O107"/>
      <c r="P107" s="15"/>
      <c r="Q107" s="15"/>
      <c r="R107" s="15"/>
      <c r="S107" s="15"/>
      <c r="T107" s="15"/>
      <c r="U107" s="15"/>
      <c r="V107" s="15"/>
      <c r="W107" s="15"/>
      <c r="X107" s="15"/>
      <c r="Y107" s="15"/>
      <c r="Z107" s="15"/>
      <c r="AA107" s="15"/>
    </row>
    <row r="108" spans="3:27">
      <c r="C108"/>
      <c r="D108"/>
      <c r="E108"/>
      <c r="F108"/>
      <c r="G108"/>
      <c r="H108"/>
      <c r="K108"/>
      <c r="L108"/>
      <c r="M108"/>
      <c r="N108"/>
      <c r="O108"/>
      <c r="P108" s="15"/>
      <c r="Q108" s="15"/>
      <c r="R108" s="15"/>
      <c r="S108" s="15"/>
      <c r="T108" s="15"/>
      <c r="U108" s="15"/>
      <c r="V108" s="15"/>
      <c r="W108" s="15"/>
      <c r="X108" s="15"/>
      <c r="Y108" s="15"/>
      <c r="Z108" s="15"/>
      <c r="AA108" s="15"/>
    </row>
    <row r="109" spans="3:27">
      <c r="C109"/>
      <c r="D109"/>
      <c r="E109"/>
      <c r="F109"/>
      <c r="G109"/>
      <c r="H109"/>
      <c r="K109"/>
      <c r="L109"/>
      <c r="M109"/>
      <c r="N109"/>
      <c r="O109"/>
      <c r="P109" s="15"/>
      <c r="Q109" s="15"/>
      <c r="R109" s="15"/>
      <c r="S109" s="15"/>
      <c r="T109" s="15"/>
      <c r="U109" s="15"/>
      <c r="V109" s="15"/>
      <c r="W109" s="15"/>
      <c r="X109" s="15"/>
      <c r="Y109" s="15"/>
      <c r="Z109" s="15"/>
      <c r="AA109" s="15"/>
    </row>
    <row r="110" spans="3:27">
      <c r="C110"/>
      <c r="D110"/>
      <c r="E110"/>
      <c r="F110"/>
      <c r="G110"/>
      <c r="H110"/>
      <c r="K110"/>
      <c r="L110"/>
      <c r="M110"/>
      <c r="N110"/>
      <c r="O110"/>
      <c r="P110" s="15"/>
      <c r="Q110" s="15"/>
      <c r="R110" s="15"/>
      <c r="S110" s="15"/>
      <c r="T110" s="15"/>
      <c r="U110" s="15"/>
      <c r="V110" s="15"/>
      <c r="W110" s="15"/>
      <c r="X110" s="15"/>
      <c r="Y110" s="15"/>
      <c r="Z110" s="15"/>
      <c r="AA110" s="15"/>
    </row>
    <row r="111" spans="3:27">
      <c r="C111"/>
      <c r="D111"/>
      <c r="E111"/>
      <c r="F111"/>
      <c r="G111"/>
      <c r="Y111" s="15"/>
      <c r="Z111" s="15"/>
      <c r="AA111" s="15"/>
    </row>
    <row r="112" spans="3:27">
      <c r="C112"/>
      <c r="D112"/>
      <c r="E112"/>
      <c r="F112"/>
      <c r="G112"/>
      <c r="Y112" s="15"/>
      <c r="Z112" s="15"/>
      <c r="AA112" s="15"/>
    </row>
  </sheetData>
  <phoneticPr fontId="2"/>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795B4-9888-4152-BE6B-A18E614B29FE}">
  <dimension ref="A1:A23"/>
  <sheetViews>
    <sheetView showGridLines="0" zoomScaleNormal="100" workbookViewId="0">
      <selection activeCell="D25" sqref="D25"/>
    </sheetView>
  </sheetViews>
  <sheetFormatPr defaultRowHeight="13.5"/>
  <sheetData>
    <row r="1" spans="1:1">
      <c r="A1" s="62" t="s">
        <v>74</v>
      </c>
    </row>
    <row r="22" spans="1:1">
      <c r="A22" t="s">
        <v>32</v>
      </c>
    </row>
    <row r="23" spans="1:1">
      <c r="A23" t="s">
        <v>75</v>
      </c>
    </row>
  </sheetData>
  <phoneticPr fontId="2"/>
  <pageMargins left="0.7" right="0.7" top="0.75" bottom="0.75" header="0.3" footer="0.3"/>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グラフ2020</vt:lpstr>
      <vt:lpstr>データ2020</vt:lpstr>
      <vt:lpstr>グラフ2019</vt:lpstr>
      <vt:lpstr>データ2019</vt:lpstr>
      <vt:lpstr>グラフ2018</vt:lpstr>
      <vt:lpstr>データ2018</vt:lpstr>
      <vt:lpstr>グラフ2017</vt:lpstr>
      <vt:lpstr>データ2017</vt:lpstr>
      <vt:lpstr>グラフ2016</vt:lpstr>
      <vt:lpstr>データ2016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2012-07-26T07:41:09Z</cp:lastPrinted>
  <dcterms:created xsi:type="dcterms:W3CDTF">2008-01-07T07:12:21Z</dcterms:created>
  <dcterms:modified xsi:type="dcterms:W3CDTF">2021-01-26T13:01:09Z</dcterms:modified>
</cp:coreProperties>
</file>