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3 最終納品\第2章国際編\Excel\"/>
    </mc:Choice>
  </mc:AlternateContent>
  <xr:revisionPtr revIDLastSave="0" documentId="13_ncr:1_{9181A4A8-0B2C-4C3F-A3EB-F69654F6B7AD}" xr6:coauthVersionLast="46" xr6:coauthVersionMax="46" xr10:uidLastSave="{00000000-0000-0000-0000-000000000000}"/>
  <bookViews>
    <workbookView xWindow="3855" yWindow="2250" windowWidth="24075" windowHeight="13800" activeTab="1" xr2:uid="{6719E41F-1F40-48AA-8D17-F848CF732616}"/>
  </bookViews>
  <sheets>
    <sheet name="グラフ" sheetId="6" r:id="rId1"/>
    <sheet name="データ" sheetId="2819" r:id="rId2"/>
    <sheet name="2018世界発電量" sheetId="2837" r:id="rId3"/>
    <sheet name="2017世界発電量" sheetId="2835" r:id="rId4"/>
    <sheet name="2016世界発電量" sheetId="2834" r:id="rId5"/>
    <sheet name="2015世界発電量" sheetId="2833" r:id="rId6"/>
    <sheet name="2014世界発電量" sheetId="2832" r:id="rId7"/>
  </sheets>
  <definedNames>
    <definedName name="_xlnm.Print_Area" localSheetId="1">データ!#REF!,データ!$A$54:$E$93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837" l="1"/>
  <c r="B12" i="2819"/>
  <c r="B13" i="2819" s="1"/>
  <c r="B11" i="2819"/>
  <c r="L11" i="2819" s="1"/>
  <c r="B10" i="2819"/>
  <c r="L10" i="2819" s="1"/>
  <c r="B9" i="2819"/>
  <c r="L9" i="2819" s="1"/>
  <c r="B8" i="2819"/>
  <c r="L8" i="2819" s="1"/>
  <c r="B7" i="2819"/>
  <c r="L7" i="2819" s="1"/>
  <c r="B6" i="2819"/>
  <c r="L6" i="2819" s="1"/>
  <c r="I12" i="2819" l="1"/>
  <c r="I26" i="2819"/>
  <c r="I11" i="2819"/>
  <c r="S11" i="2819" s="1"/>
  <c r="I25" i="2819"/>
  <c r="I10" i="2819"/>
  <c r="S10" i="2819" s="1"/>
  <c r="I24" i="2819"/>
  <c r="I9" i="2819"/>
  <c r="S9" i="2819" s="1"/>
  <c r="I23" i="2819"/>
  <c r="I8" i="2819"/>
  <c r="I7" i="2819"/>
  <c r="S7" i="2819" s="1"/>
  <c r="I22" i="2819"/>
  <c r="I21" i="2819"/>
  <c r="I6" i="2819"/>
  <c r="S6" i="2819" s="1"/>
  <c r="I20" i="2819"/>
  <c r="H12" i="2819"/>
  <c r="H26" i="2819"/>
  <c r="H11" i="2819"/>
  <c r="R11" i="2819" s="1"/>
  <c r="H25" i="2819"/>
  <c r="H10" i="2819"/>
  <c r="R10" i="2819" s="1"/>
  <c r="H24" i="2819"/>
  <c r="H9" i="2819"/>
  <c r="H23" i="2819"/>
  <c r="H8" i="2819"/>
  <c r="R8" i="2819" s="1"/>
  <c r="H22" i="2819"/>
  <c r="H7" i="2819"/>
  <c r="R7" i="2819" s="1"/>
  <c r="H21" i="2819"/>
  <c r="H6" i="2819"/>
  <c r="R6" i="2819" s="1"/>
  <c r="H20" i="2819"/>
  <c r="G12" i="2819"/>
  <c r="G26" i="2819"/>
  <c r="G11" i="2819"/>
  <c r="Q11" i="2819" s="1"/>
  <c r="G25" i="2819"/>
  <c r="G10" i="2819"/>
  <c r="G24" i="2819"/>
  <c r="G9" i="2819"/>
  <c r="Q9" i="2819" s="1"/>
  <c r="G23" i="2819"/>
  <c r="G8" i="2819"/>
  <c r="Q8" i="2819" s="1"/>
  <c r="G22" i="2819"/>
  <c r="G7" i="2819"/>
  <c r="Q7" i="2819" s="1"/>
  <c r="G21" i="2819"/>
  <c r="G6" i="2819"/>
  <c r="Q6" i="2819" s="1"/>
  <c r="G20" i="2819"/>
  <c r="F12" i="2819"/>
  <c r="F26" i="2819"/>
  <c r="F11" i="2819"/>
  <c r="P11" i="2819" s="1"/>
  <c r="F25" i="2819"/>
  <c r="F10" i="2819"/>
  <c r="F24" i="2819"/>
  <c r="F9" i="2819"/>
  <c r="P9" i="2819" s="1"/>
  <c r="F23" i="2819"/>
  <c r="F8" i="2819"/>
  <c r="P8" i="2819" s="1"/>
  <c r="F22" i="2819"/>
  <c r="F7" i="2819"/>
  <c r="P7" i="2819" s="1"/>
  <c r="F21" i="2819"/>
  <c r="F6" i="2819"/>
  <c r="P6" i="2819" s="1"/>
  <c r="F20" i="2819"/>
  <c r="E12" i="2819"/>
  <c r="E26" i="2819"/>
  <c r="E11" i="2819"/>
  <c r="E25" i="2819"/>
  <c r="E10" i="2819"/>
  <c r="E24" i="2819"/>
  <c r="E9" i="2819"/>
  <c r="O9" i="2819" s="1"/>
  <c r="E23" i="2819"/>
  <c r="E8" i="2819"/>
  <c r="O8" i="2819" s="1"/>
  <c r="E22" i="2819"/>
  <c r="E7" i="2819"/>
  <c r="O7" i="2819" s="1"/>
  <c r="E21" i="2819"/>
  <c r="E6" i="2819"/>
  <c r="O6" i="2819" s="1"/>
  <c r="E20" i="2819"/>
  <c r="D12" i="2819"/>
  <c r="D26" i="2819"/>
  <c r="D11" i="2819"/>
  <c r="N11" i="2819" s="1"/>
  <c r="D25" i="2819"/>
  <c r="D10" i="2819"/>
  <c r="D24" i="2819"/>
  <c r="D9" i="2819"/>
  <c r="N9" i="2819" s="1"/>
  <c r="D8" i="2819"/>
  <c r="N8" i="2819" s="1"/>
  <c r="D23" i="2819"/>
  <c r="D22" i="2819"/>
  <c r="D7" i="2819"/>
  <c r="N7" i="2819" s="1"/>
  <c r="D21" i="2819"/>
  <c r="D6" i="2819"/>
  <c r="N6" i="2819" s="1"/>
  <c r="D20" i="2819"/>
  <c r="C12" i="2819"/>
  <c r="M12" i="2819" s="1"/>
  <c r="C26" i="2819"/>
  <c r="C11" i="2819"/>
  <c r="C25" i="2819"/>
  <c r="C10" i="2819"/>
  <c r="M10" i="2819" s="1"/>
  <c r="C24" i="2819"/>
  <c r="C9" i="2819"/>
  <c r="M9" i="2819" s="1"/>
  <c r="C23" i="2819"/>
  <c r="C8" i="2819"/>
  <c r="M8" i="2819" s="1"/>
  <c r="C22" i="2819"/>
  <c r="C7" i="2819"/>
  <c r="M7" i="2819" s="1"/>
  <c r="C6" i="2819"/>
  <c r="M6" i="2819" s="1"/>
  <c r="C21" i="2819"/>
  <c r="C20" i="2819"/>
  <c r="L12" i="2819"/>
  <c r="B26" i="2819"/>
  <c r="B25" i="2819"/>
  <c r="B24" i="2819"/>
  <c r="B23" i="2819"/>
  <c r="B22" i="2819"/>
  <c r="B21" i="2819"/>
  <c r="B20" i="2819"/>
  <c r="L20" i="2819" s="1"/>
  <c r="N12" i="2819" l="1"/>
  <c r="D13" i="2819"/>
  <c r="O11" i="2819"/>
  <c r="F13" i="2819"/>
  <c r="P12" i="2819"/>
  <c r="R12" i="2819"/>
  <c r="H13" i="2819"/>
  <c r="B27" i="2819"/>
  <c r="C13" i="2819"/>
  <c r="O12" i="2819"/>
  <c r="E13" i="2819"/>
  <c r="G13" i="2819"/>
  <c r="Q12" i="2819"/>
  <c r="S12" i="2819"/>
  <c r="I13" i="2819"/>
  <c r="S8" i="2819"/>
  <c r="O10" i="2819"/>
  <c r="N10" i="2819"/>
  <c r="R9" i="2819"/>
  <c r="M11" i="2819"/>
  <c r="Q10" i="2819"/>
  <c r="P10" i="2819"/>
  <c r="L22" i="2819" l="1"/>
  <c r="L23" i="2819"/>
  <c r="L26" i="2819"/>
  <c r="L24" i="2819"/>
  <c r="L21" i="2819"/>
  <c r="L25" i="2819"/>
  <c r="Q26" i="2819" l="1"/>
  <c r="Q25" i="2819"/>
  <c r="Q24" i="2819"/>
  <c r="Q23" i="2819"/>
  <c r="Q22" i="2819"/>
  <c r="Q21" i="2819"/>
  <c r="Q20" i="2819"/>
  <c r="B34" i="2819" l="1"/>
  <c r="M26" i="2819" l="1"/>
  <c r="M25" i="2819"/>
  <c r="M24" i="2819"/>
  <c r="M23" i="2819"/>
  <c r="M22" i="2819"/>
  <c r="M21" i="2819"/>
  <c r="M20" i="2819"/>
  <c r="R26" i="2819"/>
  <c r="R22" i="2819"/>
  <c r="S26" i="2819"/>
  <c r="S25" i="2819"/>
  <c r="S22" i="2819"/>
  <c r="S21" i="2819"/>
  <c r="P26" i="2819"/>
  <c r="P25" i="2819"/>
  <c r="P24" i="2819"/>
  <c r="P22" i="2819"/>
  <c r="P21" i="2819"/>
  <c r="P20" i="2819"/>
  <c r="O24" i="2819"/>
  <c r="O23" i="2819"/>
  <c r="O22" i="2819"/>
  <c r="O21" i="2819"/>
  <c r="O20" i="2819"/>
  <c r="N26" i="2819"/>
  <c r="N25" i="2819"/>
  <c r="N22" i="2819"/>
  <c r="N21" i="2819"/>
  <c r="R23" i="2819" l="1"/>
  <c r="N23" i="2819"/>
  <c r="S23" i="2819"/>
  <c r="R20" i="2819"/>
  <c r="R24" i="2819"/>
  <c r="N20" i="2819"/>
  <c r="N24" i="2819"/>
  <c r="O26" i="2819"/>
  <c r="O25" i="2819"/>
  <c r="P23" i="2819"/>
  <c r="S20" i="2819"/>
  <c r="S24" i="2819"/>
  <c r="R21" i="2819"/>
  <c r="R25" i="2819"/>
  <c r="D27" i="2819"/>
  <c r="H27" i="2819"/>
  <c r="G27" i="2819"/>
  <c r="E27" i="2819"/>
  <c r="I27" i="2819"/>
  <c r="F27" i="2819"/>
  <c r="C27" i="2819"/>
  <c r="B39" i="2819"/>
  <c r="B38" i="2819"/>
  <c r="B37" i="2819"/>
  <c r="B36" i="2819"/>
  <c r="B35" i="2819"/>
  <c r="C37" i="2819" l="1"/>
  <c r="C38" i="2819"/>
  <c r="I40" i="2819"/>
  <c r="I39" i="2819"/>
  <c r="I38" i="2819"/>
  <c r="I37" i="2819"/>
  <c r="I36" i="2819"/>
  <c r="S36" i="2819" s="1"/>
  <c r="I35" i="2819"/>
  <c r="I34" i="2819"/>
  <c r="H40" i="2819"/>
  <c r="H39" i="2819"/>
  <c r="H38" i="2819"/>
  <c r="H37" i="2819"/>
  <c r="H36" i="2819"/>
  <c r="R36" i="2819" s="1"/>
  <c r="H35" i="2819"/>
  <c r="H34" i="2819"/>
  <c r="G40" i="2819"/>
  <c r="G39" i="2819"/>
  <c r="Q39" i="2819" s="1"/>
  <c r="G38" i="2819"/>
  <c r="Q38" i="2819" s="1"/>
  <c r="G37" i="2819"/>
  <c r="G36" i="2819"/>
  <c r="Q36" i="2819" s="1"/>
  <c r="G35" i="2819"/>
  <c r="Q35" i="2819" s="1"/>
  <c r="G34" i="2819"/>
  <c r="Q34" i="2819" s="1"/>
  <c r="F40" i="2819"/>
  <c r="F39" i="2819"/>
  <c r="F38" i="2819"/>
  <c r="F37" i="2819"/>
  <c r="F36" i="2819"/>
  <c r="P36" i="2819" s="1"/>
  <c r="F35" i="2819"/>
  <c r="F34" i="2819"/>
  <c r="F46" i="2819"/>
  <c r="E40" i="2819"/>
  <c r="E39" i="2819"/>
  <c r="E38" i="2819"/>
  <c r="E37" i="2819"/>
  <c r="E36" i="2819"/>
  <c r="O36" i="2819" s="1"/>
  <c r="E35" i="2819"/>
  <c r="E34" i="2819"/>
  <c r="D40" i="2819"/>
  <c r="D39" i="2819"/>
  <c r="D37" i="2819"/>
  <c r="D38" i="2819"/>
  <c r="D36" i="2819"/>
  <c r="N36" i="2819" s="1"/>
  <c r="D35" i="2819"/>
  <c r="D34" i="2819"/>
  <c r="C40" i="2819"/>
  <c r="C35" i="2819"/>
  <c r="C34" i="2819"/>
  <c r="C39" i="2819"/>
  <c r="C36" i="2819"/>
  <c r="M36" i="2819" s="1"/>
  <c r="B40" i="2819"/>
  <c r="L40" i="2819" l="1"/>
  <c r="L34" i="2819"/>
  <c r="M34" i="2819"/>
  <c r="N35" i="2819"/>
  <c r="N39" i="2819"/>
  <c r="Q37" i="2819"/>
  <c r="R34" i="2819"/>
  <c r="R38" i="2819"/>
  <c r="S35" i="2819"/>
  <c r="S39" i="2819"/>
  <c r="L39" i="2819"/>
  <c r="O40" i="2819"/>
  <c r="M40" i="2819"/>
  <c r="R40" i="2819"/>
  <c r="P40" i="2819"/>
  <c r="S40" i="2819"/>
  <c r="Q40" i="2819"/>
  <c r="N38" i="2819"/>
  <c r="S37" i="2819"/>
  <c r="O34" i="2819"/>
  <c r="P34" i="2819"/>
  <c r="O38" i="2819"/>
  <c r="L36" i="2819"/>
  <c r="L35" i="2819"/>
  <c r="L37" i="2819"/>
  <c r="L38" i="2819"/>
  <c r="B41" i="2819"/>
  <c r="M35" i="2819"/>
  <c r="D41" i="2819"/>
  <c r="N40" i="2819"/>
  <c r="O37" i="2819"/>
  <c r="P37" i="2819"/>
  <c r="R35" i="2819"/>
  <c r="R39" i="2819"/>
  <c r="P38" i="2819"/>
  <c r="M38" i="2819"/>
  <c r="M39" i="2819"/>
  <c r="N34" i="2819"/>
  <c r="N37" i="2819"/>
  <c r="O35" i="2819"/>
  <c r="O39" i="2819"/>
  <c r="P35" i="2819"/>
  <c r="P39" i="2819"/>
  <c r="R37" i="2819"/>
  <c r="S34" i="2819"/>
  <c r="S38" i="2819"/>
  <c r="M37" i="2819"/>
  <c r="C41" i="2819"/>
  <c r="I41" i="2819"/>
  <c r="H41" i="2819"/>
  <c r="G41" i="2819"/>
  <c r="F41" i="2819"/>
  <c r="E41" i="2819"/>
  <c r="B47" i="2819"/>
  <c r="B46" i="2819"/>
  <c r="C46" i="2819" l="1"/>
  <c r="H52" i="2819"/>
  <c r="R52" i="2819" s="1"/>
  <c r="H51" i="2819"/>
  <c r="H50" i="2819"/>
  <c r="H49" i="2819"/>
  <c r="H48" i="2819"/>
  <c r="H47" i="2819"/>
  <c r="H46" i="2819"/>
  <c r="H64" i="2819"/>
  <c r="R47" i="2819" l="1"/>
  <c r="R51" i="2819"/>
  <c r="R46" i="2819"/>
  <c r="R50" i="2819"/>
  <c r="R48" i="2819"/>
  <c r="R49" i="2819"/>
  <c r="I52" i="2819"/>
  <c r="I51" i="2819"/>
  <c r="I50" i="2819"/>
  <c r="I49" i="2819"/>
  <c r="I48" i="2819"/>
  <c r="I47" i="2819"/>
  <c r="I46" i="2819"/>
  <c r="G52" i="2819"/>
  <c r="G51" i="2819"/>
  <c r="G50" i="2819"/>
  <c r="G49" i="2819"/>
  <c r="G48" i="2819"/>
  <c r="Q48" i="2819" s="1"/>
  <c r="G47" i="2819"/>
  <c r="G46" i="2819"/>
  <c r="F52" i="2819"/>
  <c r="F51" i="2819"/>
  <c r="F50" i="2819"/>
  <c r="F49" i="2819"/>
  <c r="F48" i="2819"/>
  <c r="P48" i="2819" s="1"/>
  <c r="F47" i="2819"/>
  <c r="E52" i="2819"/>
  <c r="E51" i="2819"/>
  <c r="E50" i="2819"/>
  <c r="E49" i="2819"/>
  <c r="E48" i="2819"/>
  <c r="O48" i="2819" s="1"/>
  <c r="E47" i="2819"/>
  <c r="E46" i="2819"/>
  <c r="D52" i="2819"/>
  <c r="C52" i="2819"/>
  <c r="D51" i="2819"/>
  <c r="D50" i="2819"/>
  <c r="D49" i="2819"/>
  <c r="N49" i="2819" s="1"/>
  <c r="D48" i="2819"/>
  <c r="D47" i="2819"/>
  <c r="D46" i="2819"/>
  <c r="C50" i="2819"/>
  <c r="B52" i="2819"/>
  <c r="C51" i="2819"/>
  <c r="B51" i="2819"/>
  <c r="B50" i="2819"/>
  <c r="C49" i="2819"/>
  <c r="C47" i="2819"/>
  <c r="C48" i="2819"/>
  <c r="L52" i="2819" l="1"/>
  <c r="L46" i="2819"/>
  <c r="M52" i="2819"/>
  <c r="C53" i="2819"/>
  <c r="M49" i="2819"/>
  <c r="M47" i="2819"/>
  <c r="M51" i="2819"/>
  <c r="O47" i="2819"/>
  <c r="P52" i="2819"/>
  <c r="O52" i="2819"/>
  <c r="N52" i="2819"/>
  <c r="S52" i="2819"/>
  <c r="Q52" i="2819"/>
  <c r="S48" i="2819"/>
  <c r="Q47" i="2819"/>
  <c r="Q51" i="2819"/>
  <c r="Q49" i="2819"/>
  <c r="Q46" i="2819"/>
  <c r="Q50" i="2819"/>
  <c r="L50" i="2819"/>
  <c r="O49" i="2819"/>
  <c r="P46" i="2819"/>
  <c r="P50" i="2819"/>
  <c r="P49" i="2819"/>
  <c r="L47" i="2819"/>
  <c r="M50" i="2819"/>
  <c r="M48" i="2819"/>
  <c r="L51" i="2819"/>
  <c r="O46" i="2819"/>
  <c r="O50" i="2819"/>
  <c r="P47" i="2819"/>
  <c r="P51" i="2819"/>
  <c r="N48" i="2819"/>
  <c r="M46" i="2819"/>
  <c r="S47" i="2819"/>
  <c r="S51" i="2819"/>
  <c r="N46" i="2819"/>
  <c r="N50" i="2819"/>
  <c r="S49" i="2819"/>
  <c r="N47" i="2819"/>
  <c r="N51" i="2819"/>
  <c r="O51" i="2819"/>
  <c r="S46" i="2819"/>
  <c r="S50" i="2819"/>
  <c r="B49" i="2819"/>
  <c r="L49" i="2819" s="1"/>
  <c r="B48" i="2819"/>
  <c r="L48" i="2819" s="1"/>
  <c r="B64" i="2819"/>
  <c r="L64" i="2819" s="1"/>
  <c r="B63" i="2819"/>
  <c r="B62" i="2819"/>
  <c r="B61" i="2819"/>
  <c r="B60" i="2819"/>
  <c r="L60" i="2819" s="1"/>
  <c r="B59" i="2819"/>
  <c r="B58" i="2819"/>
  <c r="B71" i="2819"/>
  <c r="I53" i="2819"/>
  <c r="H53" i="2819"/>
  <c r="G53" i="2819"/>
  <c r="F53" i="2819"/>
  <c r="E53" i="2819"/>
  <c r="D53" i="2819"/>
  <c r="AE5" i="2832"/>
  <c r="AB6" i="2833"/>
  <c r="AB7" i="2833"/>
  <c r="AB8" i="2833"/>
  <c r="AB9" i="2833"/>
  <c r="AB10" i="2833"/>
  <c r="AB11" i="2833"/>
  <c r="AB12" i="2833"/>
  <c r="AB13" i="2833"/>
  <c r="AB14" i="2833"/>
  <c r="AB15" i="2833"/>
  <c r="AB16" i="2833"/>
  <c r="AB17" i="2833"/>
  <c r="AB18" i="2833"/>
  <c r="AB19" i="2833"/>
  <c r="AB20" i="2833"/>
  <c r="AB21" i="2833"/>
  <c r="AB22" i="2833"/>
  <c r="AB23" i="2833"/>
  <c r="AB24" i="2833"/>
  <c r="AB25" i="2833"/>
  <c r="AB26" i="2833"/>
  <c r="AB27" i="2833"/>
  <c r="AB28" i="2833"/>
  <c r="AB29" i="2833"/>
  <c r="AB30" i="2833"/>
  <c r="AB31" i="2833"/>
  <c r="AB32" i="2833"/>
  <c r="AB33" i="2833"/>
  <c r="AB34" i="2833"/>
  <c r="AB35" i="2833"/>
  <c r="AB36" i="2833"/>
  <c r="AB37" i="2833"/>
  <c r="AB38" i="2833"/>
  <c r="AB39" i="2833"/>
  <c r="AB40" i="2833"/>
  <c r="AB41" i="2833"/>
  <c r="AB42" i="2833"/>
  <c r="AB43" i="2833"/>
  <c r="AB44" i="2833"/>
  <c r="AB45" i="2833"/>
  <c r="AB46" i="2833"/>
  <c r="AB47" i="2833"/>
  <c r="AB48" i="2833"/>
  <c r="AB49" i="2833"/>
  <c r="AB50" i="2833"/>
  <c r="AB51" i="2833"/>
  <c r="AB52" i="2833"/>
  <c r="AB53" i="2833"/>
  <c r="AB54" i="2833"/>
  <c r="AB55" i="2833"/>
  <c r="AB56" i="2833"/>
  <c r="AB57" i="2833"/>
  <c r="AB58" i="2833"/>
  <c r="AB59" i="2833"/>
  <c r="AB60" i="2833"/>
  <c r="AB61" i="2833"/>
  <c r="AB62" i="2833"/>
  <c r="AB63" i="2833"/>
  <c r="AB64" i="2833"/>
  <c r="AB65" i="2833"/>
  <c r="AB66" i="2833"/>
  <c r="AB67" i="2833"/>
  <c r="AB68" i="2833"/>
  <c r="AB69" i="2833"/>
  <c r="AB70" i="2833"/>
  <c r="AB71" i="2833"/>
  <c r="AB72" i="2833"/>
  <c r="AB73" i="2833"/>
  <c r="AB74" i="2833"/>
  <c r="AB75" i="2833"/>
  <c r="AB76" i="2833"/>
  <c r="AB77" i="2833"/>
  <c r="AB78" i="2833"/>
  <c r="AB79" i="2833"/>
  <c r="AB80" i="2833"/>
  <c r="AB81" i="2833"/>
  <c r="AB82" i="2833"/>
  <c r="AB83" i="2833"/>
  <c r="AB84" i="2833"/>
  <c r="AB85" i="2833"/>
  <c r="AB86" i="2833"/>
  <c r="AB87" i="2833"/>
  <c r="AB88" i="2833"/>
  <c r="AB89" i="2833"/>
  <c r="AB90" i="2833"/>
  <c r="AB91" i="2833"/>
  <c r="AB92" i="2833"/>
  <c r="AB93" i="2833"/>
  <c r="AB94" i="2833"/>
  <c r="AB95" i="2833"/>
  <c r="AB96" i="2833"/>
  <c r="AB97" i="2833"/>
  <c r="AB98" i="2833"/>
  <c r="AB99" i="2833"/>
  <c r="AB100" i="2833"/>
  <c r="AB101" i="2833"/>
  <c r="AB102" i="2833"/>
  <c r="AB103" i="2833"/>
  <c r="AB104" i="2833"/>
  <c r="AB105" i="2833"/>
  <c r="AB106" i="2833"/>
  <c r="AB107" i="2833"/>
  <c r="AB108" i="2833"/>
  <c r="AB109" i="2833"/>
  <c r="AB110" i="2833"/>
  <c r="AB111" i="2833"/>
  <c r="AB112" i="2833"/>
  <c r="AB113" i="2833"/>
  <c r="AB114" i="2833"/>
  <c r="AB115" i="2833"/>
  <c r="AB116" i="2833"/>
  <c r="AB117" i="2833"/>
  <c r="AB118" i="2833"/>
  <c r="AB119" i="2833"/>
  <c r="AB120" i="2833"/>
  <c r="AB121" i="2833"/>
  <c r="AB122" i="2833"/>
  <c r="AB123" i="2833"/>
  <c r="AB124" i="2833"/>
  <c r="AB125" i="2833"/>
  <c r="AB126" i="2833"/>
  <c r="AB127" i="2833"/>
  <c r="AB128" i="2833"/>
  <c r="AB129" i="2833"/>
  <c r="AB130" i="2833"/>
  <c r="AB131" i="2833"/>
  <c r="AB132" i="2833"/>
  <c r="AB133" i="2833"/>
  <c r="AB134" i="2833"/>
  <c r="AB135" i="2833"/>
  <c r="AB136" i="2833"/>
  <c r="AB137" i="2833"/>
  <c r="AB138" i="2833"/>
  <c r="AB139" i="2833"/>
  <c r="AB140" i="2833"/>
  <c r="AB141" i="2833"/>
  <c r="AB142" i="2833"/>
  <c r="AB143" i="2833"/>
  <c r="AB144" i="2833"/>
  <c r="AB145" i="2833"/>
  <c r="AB146" i="2833"/>
  <c r="AB147" i="2833"/>
  <c r="AB148" i="2833"/>
  <c r="AB149" i="2833"/>
  <c r="AB150" i="2833"/>
  <c r="AB151" i="2833"/>
  <c r="AB152" i="2833"/>
  <c r="AB153" i="2833"/>
  <c r="AB154" i="2833"/>
  <c r="AB155" i="2833"/>
  <c r="AB156" i="2833"/>
  <c r="AB157" i="2833"/>
  <c r="AB158" i="2833"/>
  <c r="AB159" i="2833"/>
  <c r="AB160" i="2833"/>
  <c r="AB161" i="2833"/>
  <c r="AB162" i="2833"/>
  <c r="AB163" i="2833"/>
  <c r="AB164" i="2833"/>
  <c r="AB165" i="2833"/>
  <c r="AB166" i="2833"/>
  <c r="AB167" i="2833"/>
  <c r="AB168" i="2833"/>
  <c r="AB169" i="2833"/>
  <c r="AB170" i="2833"/>
  <c r="AB171" i="2833"/>
  <c r="AB172" i="2833"/>
  <c r="AB173" i="2833"/>
  <c r="AB174" i="2833"/>
  <c r="AB175" i="2833"/>
  <c r="AB176" i="2833"/>
  <c r="AB177" i="2833"/>
  <c r="AB178" i="2833"/>
  <c r="AB179" i="2833"/>
  <c r="AB180" i="2833"/>
  <c r="AB181" i="2833"/>
  <c r="AB182" i="2833"/>
  <c r="AB5" i="2833"/>
  <c r="AE6" i="2832"/>
  <c r="Z6" i="2833"/>
  <c r="Z7" i="2833"/>
  <c r="Z8" i="2833"/>
  <c r="Z9" i="2833"/>
  <c r="Z10" i="2833"/>
  <c r="Z11" i="2833"/>
  <c r="Z12" i="2833"/>
  <c r="Z13" i="2833"/>
  <c r="Z14" i="2833"/>
  <c r="Z15" i="2833"/>
  <c r="Z16" i="2833"/>
  <c r="Z17" i="2833"/>
  <c r="Z18" i="2833"/>
  <c r="Z19" i="2833"/>
  <c r="Z20" i="2833"/>
  <c r="Z21" i="2833"/>
  <c r="Z22" i="2833"/>
  <c r="Z23" i="2833"/>
  <c r="Z24" i="2833"/>
  <c r="Z25" i="2833"/>
  <c r="Z26" i="2833"/>
  <c r="Z27" i="2833"/>
  <c r="Z28" i="2833"/>
  <c r="Z29" i="2833"/>
  <c r="Z30" i="2833"/>
  <c r="Z31" i="2833"/>
  <c r="Z32" i="2833"/>
  <c r="Z33" i="2833"/>
  <c r="Z34" i="2833"/>
  <c r="Z35" i="2833"/>
  <c r="Z36" i="2833"/>
  <c r="Z37" i="2833"/>
  <c r="Z38" i="2833"/>
  <c r="Z39" i="2833"/>
  <c r="Z40" i="2833"/>
  <c r="Z41" i="2833"/>
  <c r="Z42" i="2833"/>
  <c r="Z43" i="2833"/>
  <c r="Z44" i="2833"/>
  <c r="Z45" i="2833"/>
  <c r="Z46" i="2833"/>
  <c r="Z47" i="2833"/>
  <c r="Z48" i="2833"/>
  <c r="Z49" i="2833"/>
  <c r="Z50" i="2833"/>
  <c r="Z51" i="2833"/>
  <c r="Z52" i="2833"/>
  <c r="Z53" i="2833"/>
  <c r="Z54" i="2833"/>
  <c r="Z55" i="2833"/>
  <c r="Z56" i="2833"/>
  <c r="Z57" i="2833"/>
  <c r="Z58" i="2833"/>
  <c r="Z59" i="2833"/>
  <c r="Z60" i="2833"/>
  <c r="Z61" i="2833"/>
  <c r="Z62" i="2833"/>
  <c r="Z63" i="2833"/>
  <c r="Z64" i="2833"/>
  <c r="Z65" i="2833"/>
  <c r="Z66" i="2833"/>
  <c r="Z67" i="2833"/>
  <c r="Z68" i="2833"/>
  <c r="Z69" i="2833"/>
  <c r="Z70" i="2833"/>
  <c r="Z71" i="2833"/>
  <c r="Z72" i="2833"/>
  <c r="Z73" i="2833"/>
  <c r="Z74" i="2833"/>
  <c r="Z75" i="2833"/>
  <c r="Z76" i="2833"/>
  <c r="Z77" i="2833"/>
  <c r="Z78" i="2833"/>
  <c r="Z79" i="2833"/>
  <c r="Z80" i="2833"/>
  <c r="Z81" i="2833"/>
  <c r="Z82" i="2833"/>
  <c r="Z83" i="2833"/>
  <c r="Z84" i="2833"/>
  <c r="Z85" i="2833"/>
  <c r="Z86" i="2833"/>
  <c r="Z87" i="2833"/>
  <c r="Z88" i="2833"/>
  <c r="Z89" i="2833"/>
  <c r="Z90" i="2833"/>
  <c r="Z91" i="2833"/>
  <c r="Z92" i="2833"/>
  <c r="Z93" i="2833"/>
  <c r="Z94" i="2833"/>
  <c r="Z95" i="2833"/>
  <c r="Z96" i="2833"/>
  <c r="Z97" i="2833"/>
  <c r="Z98" i="2833"/>
  <c r="Z99" i="2833"/>
  <c r="Z100" i="2833"/>
  <c r="Z101" i="2833"/>
  <c r="Z102" i="2833"/>
  <c r="Z103" i="2833"/>
  <c r="Z104" i="2833"/>
  <c r="Z105" i="2833"/>
  <c r="Z106" i="2833"/>
  <c r="Z107" i="2833"/>
  <c r="Z108" i="2833"/>
  <c r="Z109" i="2833"/>
  <c r="Z110" i="2833"/>
  <c r="Z111" i="2833"/>
  <c r="Z112" i="2833"/>
  <c r="Z113" i="2833"/>
  <c r="Z114" i="2833"/>
  <c r="Z115" i="2833"/>
  <c r="Z116" i="2833"/>
  <c r="Z117" i="2833"/>
  <c r="Z118" i="2833"/>
  <c r="Z119" i="2833"/>
  <c r="Z120" i="2833"/>
  <c r="Z121" i="2833"/>
  <c r="Z122" i="2833"/>
  <c r="Z123" i="2833"/>
  <c r="Z124" i="2833"/>
  <c r="Z125" i="2833"/>
  <c r="Z126" i="2833"/>
  <c r="Z127" i="2833"/>
  <c r="Z128" i="2833"/>
  <c r="Z129" i="2833"/>
  <c r="Z130" i="2833"/>
  <c r="Z131" i="2833"/>
  <c r="Z132" i="2833"/>
  <c r="Z133" i="2833"/>
  <c r="Z134" i="2833"/>
  <c r="Z135" i="2833"/>
  <c r="Z136" i="2833"/>
  <c r="Z137" i="2833"/>
  <c r="Z138" i="2833"/>
  <c r="Z139" i="2833"/>
  <c r="Z140" i="2833"/>
  <c r="Z141" i="2833"/>
  <c r="Z142" i="2833"/>
  <c r="Z143" i="2833"/>
  <c r="Z144" i="2833"/>
  <c r="Z145" i="2833"/>
  <c r="Z146" i="2833"/>
  <c r="Z147" i="2833"/>
  <c r="Z148" i="2833"/>
  <c r="Z149" i="2833"/>
  <c r="Z150" i="2833"/>
  <c r="Z151" i="2833"/>
  <c r="Z152" i="2833"/>
  <c r="Z153" i="2833"/>
  <c r="Z154" i="2833"/>
  <c r="Z155" i="2833"/>
  <c r="Z156" i="2833"/>
  <c r="Z157" i="2833"/>
  <c r="Z158" i="2833"/>
  <c r="Z159" i="2833"/>
  <c r="Z160" i="2833"/>
  <c r="Z161" i="2833"/>
  <c r="Z162" i="2833"/>
  <c r="Z163" i="2833"/>
  <c r="Z164" i="2833"/>
  <c r="Z165" i="2833"/>
  <c r="Z166" i="2833"/>
  <c r="Z167" i="2833"/>
  <c r="Z168" i="2833"/>
  <c r="Z169" i="2833"/>
  <c r="Z170" i="2833"/>
  <c r="Z171" i="2833"/>
  <c r="Z172" i="2833"/>
  <c r="Z173" i="2833"/>
  <c r="Z174" i="2833"/>
  <c r="Z175" i="2833"/>
  <c r="Z176" i="2833"/>
  <c r="Z177" i="2833"/>
  <c r="Z178" i="2833"/>
  <c r="Z179" i="2833"/>
  <c r="Z180" i="2833"/>
  <c r="Z181" i="2833"/>
  <c r="Z182" i="2833"/>
  <c r="Z5" i="2833"/>
  <c r="AC5" i="2832"/>
  <c r="Y6" i="2833"/>
  <c r="Y7" i="2833"/>
  <c r="Y8" i="2833"/>
  <c r="Y9" i="2833"/>
  <c r="Y10" i="2833"/>
  <c r="Y11" i="2833"/>
  <c r="Y12" i="2833"/>
  <c r="Y13" i="2833"/>
  <c r="Y14" i="2833"/>
  <c r="Y15" i="2833"/>
  <c r="Y16" i="2833"/>
  <c r="Y17" i="2833"/>
  <c r="Y18" i="2833"/>
  <c r="Y19" i="2833"/>
  <c r="Y20" i="2833"/>
  <c r="Y21" i="2833"/>
  <c r="Y22" i="2833"/>
  <c r="Y23" i="2833"/>
  <c r="Y24" i="2833"/>
  <c r="Y25" i="2833"/>
  <c r="Y26" i="2833"/>
  <c r="Y27" i="2833"/>
  <c r="Y28" i="2833"/>
  <c r="Y29" i="2833"/>
  <c r="Y30" i="2833"/>
  <c r="Y31" i="2833"/>
  <c r="Y32" i="2833"/>
  <c r="Y33" i="2833"/>
  <c r="Y34" i="2833"/>
  <c r="Y35" i="2833"/>
  <c r="Y36" i="2833"/>
  <c r="Y37" i="2833"/>
  <c r="Y38" i="2833"/>
  <c r="Y39" i="2833"/>
  <c r="Y40" i="2833"/>
  <c r="Y41" i="2833"/>
  <c r="Y42" i="2833"/>
  <c r="Y43" i="2833"/>
  <c r="Y44" i="2833"/>
  <c r="Y45" i="2833"/>
  <c r="Y46" i="2833"/>
  <c r="Y47" i="2833"/>
  <c r="Y48" i="2833"/>
  <c r="Y49" i="2833"/>
  <c r="Y50" i="2833"/>
  <c r="Y51" i="2833"/>
  <c r="Y52" i="2833"/>
  <c r="Y53" i="2833"/>
  <c r="Y54" i="2833"/>
  <c r="Y55" i="2833"/>
  <c r="Y56" i="2833"/>
  <c r="Y57" i="2833"/>
  <c r="Y58" i="2833"/>
  <c r="Y59" i="2833"/>
  <c r="Y60" i="2833"/>
  <c r="Y61" i="2833"/>
  <c r="Y62" i="2833"/>
  <c r="Y63" i="2833"/>
  <c r="Y64" i="2833"/>
  <c r="Y65" i="2833"/>
  <c r="Y66" i="2833"/>
  <c r="Y67" i="2833"/>
  <c r="Y68" i="2833"/>
  <c r="Y69" i="2833"/>
  <c r="Y70" i="2833"/>
  <c r="Y71" i="2833"/>
  <c r="Y72" i="2833"/>
  <c r="Y73" i="2833"/>
  <c r="Y74" i="2833"/>
  <c r="Y75" i="2833"/>
  <c r="Y76" i="2833"/>
  <c r="Y77" i="2833"/>
  <c r="Y78" i="2833"/>
  <c r="Y79" i="2833"/>
  <c r="Y80" i="2833"/>
  <c r="Y81" i="2833"/>
  <c r="Y82" i="2833"/>
  <c r="Y83" i="2833"/>
  <c r="Y84" i="2833"/>
  <c r="Y85" i="2833"/>
  <c r="Y86" i="2833"/>
  <c r="Y87" i="2833"/>
  <c r="Y88" i="2833"/>
  <c r="Y89" i="2833"/>
  <c r="Y90" i="2833"/>
  <c r="Y91" i="2833"/>
  <c r="Y92" i="2833"/>
  <c r="Y93" i="2833"/>
  <c r="Y94" i="2833"/>
  <c r="Y95" i="2833"/>
  <c r="Y96" i="2833"/>
  <c r="Y97" i="2833"/>
  <c r="Y98" i="2833"/>
  <c r="Y99" i="2833"/>
  <c r="Y100" i="2833"/>
  <c r="Y101" i="2833"/>
  <c r="Y102" i="2833"/>
  <c r="Y103" i="2833"/>
  <c r="Y104" i="2833"/>
  <c r="Y105" i="2833"/>
  <c r="Y106" i="2833"/>
  <c r="Y107" i="2833"/>
  <c r="Y108" i="2833"/>
  <c r="Y109" i="2833"/>
  <c r="Y110" i="2833"/>
  <c r="Y111" i="2833"/>
  <c r="Y112" i="2833"/>
  <c r="Y113" i="2833"/>
  <c r="Y114" i="2833"/>
  <c r="Y115" i="2833"/>
  <c r="Y116" i="2833"/>
  <c r="Y117" i="2833"/>
  <c r="Y118" i="2833"/>
  <c r="Y119" i="2833"/>
  <c r="Y120" i="2833"/>
  <c r="Y121" i="2833"/>
  <c r="Y122" i="2833"/>
  <c r="Y123" i="2833"/>
  <c r="Y124" i="2833"/>
  <c r="Y125" i="2833"/>
  <c r="Y126" i="2833"/>
  <c r="Y127" i="2833"/>
  <c r="Y128" i="2833"/>
  <c r="Y129" i="2833"/>
  <c r="Y130" i="2833"/>
  <c r="Y131" i="2833"/>
  <c r="Y132" i="2833"/>
  <c r="Y133" i="2833"/>
  <c r="Y134" i="2833"/>
  <c r="Y135" i="2833"/>
  <c r="Y136" i="2833"/>
  <c r="Y137" i="2833"/>
  <c r="Y138" i="2833"/>
  <c r="Y139" i="2833"/>
  <c r="Y140" i="2833"/>
  <c r="Y141" i="2833"/>
  <c r="Y142" i="2833"/>
  <c r="Y143" i="2833"/>
  <c r="Y144" i="2833"/>
  <c r="Y145" i="2833"/>
  <c r="Y146" i="2833"/>
  <c r="Y147" i="2833"/>
  <c r="Y148" i="2833"/>
  <c r="Y149" i="2833"/>
  <c r="Y150" i="2833"/>
  <c r="Y151" i="2833"/>
  <c r="Y152" i="2833"/>
  <c r="Y153" i="2833"/>
  <c r="Y154" i="2833"/>
  <c r="Y155" i="2833"/>
  <c r="Y156" i="2833"/>
  <c r="Y157" i="2833"/>
  <c r="Y158" i="2833"/>
  <c r="Y159" i="2833"/>
  <c r="Y160" i="2833"/>
  <c r="Y161" i="2833"/>
  <c r="Y162" i="2833"/>
  <c r="Y163" i="2833"/>
  <c r="Y164" i="2833"/>
  <c r="Y165" i="2833"/>
  <c r="Y166" i="2833"/>
  <c r="Y167" i="2833"/>
  <c r="Y168" i="2833"/>
  <c r="Y169" i="2833"/>
  <c r="Y170" i="2833"/>
  <c r="Y171" i="2833"/>
  <c r="Y172" i="2833"/>
  <c r="Y173" i="2833"/>
  <c r="Y174" i="2833"/>
  <c r="Y175" i="2833"/>
  <c r="Y176" i="2833"/>
  <c r="Y177" i="2833"/>
  <c r="Y178" i="2833"/>
  <c r="Y179" i="2833"/>
  <c r="Y180" i="2833"/>
  <c r="Y181" i="2833"/>
  <c r="Y182" i="2833"/>
  <c r="Y5" i="2833"/>
  <c r="AB5" i="2832"/>
  <c r="X180" i="2833"/>
  <c r="X6" i="2833"/>
  <c r="X7" i="2833"/>
  <c r="X8" i="2833"/>
  <c r="X9" i="2833"/>
  <c r="X10" i="2833"/>
  <c r="X11" i="2833"/>
  <c r="X12" i="2833"/>
  <c r="X13" i="2833"/>
  <c r="X14" i="2833"/>
  <c r="X15" i="2833"/>
  <c r="X16" i="2833"/>
  <c r="X17" i="2833"/>
  <c r="X18" i="2833"/>
  <c r="X19" i="2833"/>
  <c r="X20" i="2833"/>
  <c r="X21" i="2833"/>
  <c r="X22" i="2833"/>
  <c r="X23" i="2833"/>
  <c r="X24" i="2833"/>
  <c r="X25" i="2833"/>
  <c r="X26" i="2833"/>
  <c r="X27" i="2833"/>
  <c r="X28" i="2833"/>
  <c r="X29" i="2833"/>
  <c r="X30" i="2833"/>
  <c r="X31" i="2833"/>
  <c r="X32" i="2833"/>
  <c r="X33" i="2833"/>
  <c r="X34" i="2833"/>
  <c r="X35" i="2833"/>
  <c r="X36" i="2833"/>
  <c r="X37" i="2833"/>
  <c r="X38" i="2833"/>
  <c r="X39" i="2833"/>
  <c r="X40" i="2833"/>
  <c r="X41" i="2833"/>
  <c r="X42" i="2833"/>
  <c r="X43" i="2833"/>
  <c r="X44" i="2833"/>
  <c r="X45" i="2833"/>
  <c r="X46" i="2833"/>
  <c r="X47" i="2833"/>
  <c r="X48" i="2833"/>
  <c r="X49" i="2833"/>
  <c r="X50" i="2833"/>
  <c r="X51" i="2833"/>
  <c r="X52" i="2833"/>
  <c r="X53" i="2833"/>
  <c r="X54" i="2833"/>
  <c r="X55" i="2833"/>
  <c r="X56" i="2833"/>
  <c r="X57" i="2833"/>
  <c r="X58" i="2833"/>
  <c r="X59" i="2833"/>
  <c r="X60" i="2833"/>
  <c r="X61" i="2833"/>
  <c r="X62" i="2833"/>
  <c r="X63" i="2833"/>
  <c r="X64" i="2833"/>
  <c r="X65" i="2833"/>
  <c r="X66" i="2833"/>
  <c r="X67" i="2833"/>
  <c r="X68" i="2833"/>
  <c r="X69" i="2833"/>
  <c r="X70" i="2833"/>
  <c r="X71" i="2833"/>
  <c r="X72" i="2833"/>
  <c r="X73" i="2833"/>
  <c r="X74" i="2833"/>
  <c r="X75" i="2833"/>
  <c r="X76" i="2833"/>
  <c r="X77" i="2833"/>
  <c r="X78" i="2833"/>
  <c r="X79" i="2833"/>
  <c r="X80" i="2833"/>
  <c r="X81" i="2833"/>
  <c r="X82" i="2833"/>
  <c r="X83" i="2833"/>
  <c r="X84" i="2833"/>
  <c r="X85" i="2833"/>
  <c r="X86" i="2833"/>
  <c r="X87" i="2833"/>
  <c r="X88" i="2833"/>
  <c r="X89" i="2833"/>
  <c r="X90" i="2833"/>
  <c r="X91" i="2833"/>
  <c r="X92" i="2833"/>
  <c r="X93" i="2833"/>
  <c r="X94" i="2833"/>
  <c r="X95" i="2833"/>
  <c r="X96" i="2833"/>
  <c r="X97" i="2833"/>
  <c r="X98" i="2833"/>
  <c r="X99" i="2833"/>
  <c r="X100" i="2833"/>
  <c r="X101" i="2833"/>
  <c r="X102" i="2833"/>
  <c r="X103" i="2833"/>
  <c r="X104" i="2833"/>
  <c r="X105" i="2833"/>
  <c r="X106" i="2833"/>
  <c r="X107" i="2833"/>
  <c r="X108" i="2833"/>
  <c r="X109" i="2833"/>
  <c r="X110" i="2833"/>
  <c r="X111" i="2833"/>
  <c r="X112" i="2833"/>
  <c r="X113" i="2833"/>
  <c r="X114" i="2833"/>
  <c r="X115" i="2833"/>
  <c r="X116" i="2833"/>
  <c r="X117" i="2833"/>
  <c r="X118" i="2833"/>
  <c r="X119" i="2833"/>
  <c r="X120" i="2833"/>
  <c r="X121" i="2833"/>
  <c r="X122" i="2833"/>
  <c r="X123" i="2833"/>
  <c r="X124" i="2833"/>
  <c r="X125" i="2833"/>
  <c r="X126" i="2833"/>
  <c r="X127" i="2833"/>
  <c r="X128" i="2833"/>
  <c r="X129" i="2833"/>
  <c r="X130" i="2833"/>
  <c r="X131" i="2833"/>
  <c r="X132" i="2833"/>
  <c r="X133" i="2833"/>
  <c r="X134" i="2833"/>
  <c r="X135" i="2833"/>
  <c r="X136" i="2833"/>
  <c r="X137" i="2833"/>
  <c r="X138" i="2833"/>
  <c r="X139" i="2833"/>
  <c r="X140" i="2833"/>
  <c r="X141" i="2833"/>
  <c r="X142" i="2833"/>
  <c r="X143" i="2833"/>
  <c r="X144" i="2833"/>
  <c r="X145" i="2833"/>
  <c r="X146" i="2833"/>
  <c r="X147" i="2833"/>
  <c r="X148" i="2833"/>
  <c r="X149" i="2833"/>
  <c r="X150" i="2833"/>
  <c r="X151" i="2833"/>
  <c r="X152" i="2833"/>
  <c r="X153" i="2833"/>
  <c r="X154" i="2833"/>
  <c r="X155" i="2833"/>
  <c r="X156" i="2833"/>
  <c r="X157" i="2833"/>
  <c r="X158" i="2833"/>
  <c r="X159" i="2833"/>
  <c r="X160" i="2833"/>
  <c r="X161" i="2833"/>
  <c r="X162" i="2833"/>
  <c r="X163" i="2833"/>
  <c r="X164" i="2833"/>
  <c r="X165" i="2833"/>
  <c r="X166" i="2833"/>
  <c r="X167" i="2833"/>
  <c r="X168" i="2833"/>
  <c r="X169" i="2833"/>
  <c r="X170" i="2833"/>
  <c r="X171" i="2833"/>
  <c r="X172" i="2833"/>
  <c r="X173" i="2833"/>
  <c r="X174" i="2833"/>
  <c r="X175" i="2833"/>
  <c r="X176" i="2833"/>
  <c r="X177" i="2833"/>
  <c r="X178" i="2833"/>
  <c r="X179" i="2833"/>
  <c r="X181" i="2833"/>
  <c r="X182" i="2833"/>
  <c r="X5" i="2833"/>
  <c r="AA5" i="2832"/>
  <c r="W8" i="2833"/>
  <c r="W9" i="2833"/>
  <c r="W10" i="2833"/>
  <c r="W11" i="2833"/>
  <c r="W12" i="2833"/>
  <c r="W13" i="2833"/>
  <c r="W14" i="2833"/>
  <c r="W15" i="2833"/>
  <c r="W16" i="2833"/>
  <c r="W17" i="2833"/>
  <c r="W18" i="2833"/>
  <c r="W19" i="2833"/>
  <c r="W20" i="2833"/>
  <c r="W21" i="2833"/>
  <c r="W22" i="2833"/>
  <c r="W23" i="2833"/>
  <c r="W24" i="2833"/>
  <c r="W25" i="2833"/>
  <c r="W26" i="2833"/>
  <c r="W27" i="2833"/>
  <c r="W28" i="2833"/>
  <c r="W29" i="2833"/>
  <c r="W30" i="2833"/>
  <c r="W31" i="2833"/>
  <c r="W32" i="2833"/>
  <c r="W33" i="2833"/>
  <c r="W34" i="2833"/>
  <c r="W35" i="2833"/>
  <c r="W36" i="2833"/>
  <c r="W37" i="2833"/>
  <c r="W38" i="2833"/>
  <c r="W39" i="2833"/>
  <c r="W40" i="2833"/>
  <c r="W41" i="2833"/>
  <c r="W42" i="2833"/>
  <c r="W43" i="2833"/>
  <c r="W44" i="2833"/>
  <c r="W45" i="2833"/>
  <c r="W46" i="2833"/>
  <c r="W47" i="2833"/>
  <c r="W48" i="2833"/>
  <c r="W49" i="2833"/>
  <c r="W50" i="2833"/>
  <c r="W51" i="2833"/>
  <c r="W52" i="2833"/>
  <c r="W53" i="2833"/>
  <c r="W54" i="2833"/>
  <c r="W55" i="2833"/>
  <c r="W56" i="2833"/>
  <c r="W57" i="2833"/>
  <c r="W58" i="2833"/>
  <c r="W59" i="2833"/>
  <c r="W60" i="2833"/>
  <c r="W61" i="2833"/>
  <c r="W62" i="2833"/>
  <c r="W63" i="2833"/>
  <c r="W64" i="2833"/>
  <c r="W65" i="2833"/>
  <c r="W66" i="2833"/>
  <c r="W67" i="2833"/>
  <c r="W68" i="2833"/>
  <c r="W69" i="2833"/>
  <c r="W70" i="2833"/>
  <c r="W71" i="2833"/>
  <c r="W72" i="2833"/>
  <c r="W73" i="2833"/>
  <c r="W74" i="2833"/>
  <c r="W75" i="2833"/>
  <c r="W76" i="2833"/>
  <c r="W77" i="2833"/>
  <c r="W78" i="2833"/>
  <c r="W79" i="2833"/>
  <c r="W80" i="2833"/>
  <c r="W81" i="2833"/>
  <c r="W82" i="2833"/>
  <c r="W83" i="2833"/>
  <c r="W84" i="2833"/>
  <c r="W85" i="2833"/>
  <c r="W86" i="2833"/>
  <c r="W87" i="2833"/>
  <c r="W88" i="2833"/>
  <c r="W89" i="2833"/>
  <c r="W90" i="2833"/>
  <c r="W91" i="2833"/>
  <c r="W92" i="2833"/>
  <c r="W93" i="2833"/>
  <c r="W94" i="2833"/>
  <c r="W95" i="2833"/>
  <c r="W96" i="2833"/>
  <c r="W97" i="2833"/>
  <c r="W98" i="2833"/>
  <c r="W99" i="2833"/>
  <c r="W100" i="2833"/>
  <c r="W101" i="2833"/>
  <c r="W102" i="2833"/>
  <c r="W103" i="2833"/>
  <c r="W104" i="2833"/>
  <c r="W105" i="2833"/>
  <c r="W106" i="2833"/>
  <c r="W107" i="2833"/>
  <c r="W108" i="2833"/>
  <c r="W109" i="2833"/>
  <c r="W110" i="2833"/>
  <c r="W111" i="2833"/>
  <c r="W112" i="2833"/>
  <c r="W113" i="2833"/>
  <c r="W114" i="2833"/>
  <c r="W115" i="2833"/>
  <c r="W116" i="2833"/>
  <c r="W117" i="2833"/>
  <c r="W118" i="2833"/>
  <c r="W119" i="2833"/>
  <c r="W120" i="2833"/>
  <c r="W121" i="2833"/>
  <c r="W122" i="2833"/>
  <c r="W123" i="2833"/>
  <c r="W124" i="2833"/>
  <c r="W125" i="2833"/>
  <c r="W126" i="2833"/>
  <c r="W127" i="2833"/>
  <c r="W128" i="2833"/>
  <c r="W129" i="2833"/>
  <c r="W130" i="2833"/>
  <c r="W131" i="2833"/>
  <c r="W132" i="2833"/>
  <c r="W133" i="2833"/>
  <c r="W134" i="2833"/>
  <c r="W135" i="2833"/>
  <c r="W136" i="2833"/>
  <c r="W137" i="2833"/>
  <c r="W138" i="2833"/>
  <c r="W139" i="2833"/>
  <c r="W140" i="2833"/>
  <c r="W141" i="2833"/>
  <c r="W142" i="2833"/>
  <c r="W143" i="2833"/>
  <c r="W144" i="2833"/>
  <c r="W145" i="2833"/>
  <c r="W146" i="2833"/>
  <c r="W147" i="2833"/>
  <c r="W148" i="2833"/>
  <c r="W149" i="2833"/>
  <c r="W150" i="2833"/>
  <c r="W151" i="2833"/>
  <c r="W152" i="2833"/>
  <c r="W153" i="2833"/>
  <c r="W154" i="2833"/>
  <c r="W155" i="2833"/>
  <c r="W156" i="2833"/>
  <c r="W157" i="2833"/>
  <c r="W158" i="2833"/>
  <c r="W159" i="2833"/>
  <c r="W160" i="2833"/>
  <c r="W161" i="2833"/>
  <c r="W162" i="2833"/>
  <c r="W163" i="2833"/>
  <c r="W164" i="2833"/>
  <c r="W165" i="2833"/>
  <c r="W166" i="2833"/>
  <c r="W167" i="2833"/>
  <c r="W168" i="2833"/>
  <c r="W169" i="2833"/>
  <c r="W170" i="2833"/>
  <c r="W171" i="2833"/>
  <c r="W172" i="2833"/>
  <c r="W173" i="2833"/>
  <c r="W174" i="2833"/>
  <c r="W175" i="2833"/>
  <c r="W176" i="2833"/>
  <c r="W177" i="2833"/>
  <c r="W178" i="2833"/>
  <c r="W179" i="2833"/>
  <c r="W180" i="2833"/>
  <c r="W181" i="2833"/>
  <c r="W182" i="2833"/>
  <c r="W7" i="2833"/>
  <c r="W5" i="2833"/>
  <c r="W6" i="2833"/>
  <c r="Z6" i="2832"/>
  <c r="Z5" i="2832"/>
  <c r="V23" i="2833"/>
  <c r="V22" i="2833"/>
  <c r="V21" i="2833"/>
  <c r="V20" i="2833"/>
  <c r="V19" i="2833"/>
  <c r="V18" i="2833"/>
  <c r="V17" i="2833"/>
  <c r="V16" i="2833"/>
  <c r="V15" i="2833"/>
  <c r="V14" i="2833"/>
  <c r="V13" i="2833"/>
  <c r="V12" i="2833"/>
  <c r="V11" i="2833"/>
  <c r="V10" i="2833"/>
  <c r="V9" i="2833"/>
  <c r="V8" i="2833"/>
  <c r="V7" i="2833"/>
  <c r="V6" i="2833"/>
  <c r="Y7" i="2832"/>
  <c r="Y6" i="2832"/>
  <c r="Y5" i="2832"/>
  <c r="V24" i="2833"/>
  <c r="V25" i="2833"/>
  <c r="V26" i="2833"/>
  <c r="V27" i="2833"/>
  <c r="V28" i="2833"/>
  <c r="V29" i="2833"/>
  <c r="V30" i="2833"/>
  <c r="V31" i="2833"/>
  <c r="V32" i="2833"/>
  <c r="V33" i="2833"/>
  <c r="V34" i="2833"/>
  <c r="V35" i="2833"/>
  <c r="V36" i="2833"/>
  <c r="V37" i="2833"/>
  <c r="V38" i="2833"/>
  <c r="V39" i="2833"/>
  <c r="V40" i="2833"/>
  <c r="V41" i="2833"/>
  <c r="V42" i="2833"/>
  <c r="V43" i="2833"/>
  <c r="V44" i="2833"/>
  <c r="V45" i="2833"/>
  <c r="V46" i="2833"/>
  <c r="V47" i="2833"/>
  <c r="V48" i="2833"/>
  <c r="V49" i="2833"/>
  <c r="V50" i="2833"/>
  <c r="V51" i="2833"/>
  <c r="V52" i="2833"/>
  <c r="V53" i="2833"/>
  <c r="V54" i="2833"/>
  <c r="V55" i="2833"/>
  <c r="V56" i="2833"/>
  <c r="V57" i="2833"/>
  <c r="V58" i="2833"/>
  <c r="V59" i="2833"/>
  <c r="V60" i="2833"/>
  <c r="V61" i="2833"/>
  <c r="V62" i="2833"/>
  <c r="V63" i="2833"/>
  <c r="V64" i="2833"/>
  <c r="V65" i="2833"/>
  <c r="V66" i="2833"/>
  <c r="V67" i="2833"/>
  <c r="V68" i="2833"/>
  <c r="V69" i="2833"/>
  <c r="V70" i="2833"/>
  <c r="V71" i="2833"/>
  <c r="V72" i="2833"/>
  <c r="V73" i="2833"/>
  <c r="V74" i="2833"/>
  <c r="V75" i="2833"/>
  <c r="V76" i="2833"/>
  <c r="V77" i="2833"/>
  <c r="V78" i="2833"/>
  <c r="V79" i="2833"/>
  <c r="V80" i="2833"/>
  <c r="V81" i="2833"/>
  <c r="V82" i="2833"/>
  <c r="V83" i="2833"/>
  <c r="V84" i="2833"/>
  <c r="V85" i="2833"/>
  <c r="V86" i="2833"/>
  <c r="V87" i="2833"/>
  <c r="V88" i="2833"/>
  <c r="V89" i="2833"/>
  <c r="V90" i="2833"/>
  <c r="V91" i="2833"/>
  <c r="V92" i="2833"/>
  <c r="V93" i="2833"/>
  <c r="V94" i="2833"/>
  <c r="V95" i="2833"/>
  <c r="V96" i="2833"/>
  <c r="V97" i="2833"/>
  <c r="V98" i="2833"/>
  <c r="V99" i="2833"/>
  <c r="V100" i="2833"/>
  <c r="V101" i="2833"/>
  <c r="V102" i="2833"/>
  <c r="V103" i="2833"/>
  <c r="V104" i="2833"/>
  <c r="V105" i="2833"/>
  <c r="V106" i="2833"/>
  <c r="V107" i="2833"/>
  <c r="V108" i="2833"/>
  <c r="V109" i="2833"/>
  <c r="V110" i="2833"/>
  <c r="V111" i="2833"/>
  <c r="V112" i="2833"/>
  <c r="V113" i="2833"/>
  <c r="V114" i="2833"/>
  <c r="V115" i="2833"/>
  <c r="V116" i="2833"/>
  <c r="V117" i="2833"/>
  <c r="V118" i="2833"/>
  <c r="V119" i="2833"/>
  <c r="V120" i="2833"/>
  <c r="V121" i="2833"/>
  <c r="V122" i="2833"/>
  <c r="V123" i="2833"/>
  <c r="V124" i="2833"/>
  <c r="V125" i="2833"/>
  <c r="V126" i="2833"/>
  <c r="V127" i="2833"/>
  <c r="V128" i="2833"/>
  <c r="V129" i="2833"/>
  <c r="V130" i="2833"/>
  <c r="V131" i="2833"/>
  <c r="V132" i="2833"/>
  <c r="V133" i="2833"/>
  <c r="V134" i="2833"/>
  <c r="V135" i="2833"/>
  <c r="V136" i="2833"/>
  <c r="V137" i="2833"/>
  <c r="V138" i="2833"/>
  <c r="V139" i="2833"/>
  <c r="V140" i="2833"/>
  <c r="V141" i="2833"/>
  <c r="V142" i="2833"/>
  <c r="V143" i="2833"/>
  <c r="V144" i="2833"/>
  <c r="V145" i="2833"/>
  <c r="V146" i="2833"/>
  <c r="V147" i="2833"/>
  <c r="V148" i="2833"/>
  <c r="V149" i="2833"/>
  <c r="V150" i="2833"/>
  <c r="V151" i="2833"/>
  <c r="V152" i="2833"/>
  <c r="V153" i="2833"/>
  <c r="V154" i="2833"/>
  <c r="V155" i="2833"/>
  <c r="V156" i="2833"/>
  <c r="V157" i="2833"/>
  <c r="V158" i="2833"/>
  <c r="V159" i="2833"/>
  <c r="V160" i="2833"/>
  <c r="V161" i="2833"/>
  <c r="V162" i="2833"/>
  <c r="V163" i="2833"/>
  <c r="V164" i="2833"/>
  <c r="V165" i="2833"/>
  <c r="V166" i="2833"/>
  <c r="V167" i="2833"/>
  <c r="V168" i="2833"/>
  <c r="V169" i="2833"/>
  <c r="V170" i="2833"/>
  <c r="V171" i="2833"/>
  <c r="V172" i="2833"/>
  <c r="V173" i="2833"/>
  <c r="V174" i="2833"/>
  <c r="V175" i="2833"/>
  <c r="V176" i="2833"/>
  <c r="V177" i="2833"/>
  <c r="V178" i="2833"/>
  <c r="V179" i="2833"/>
  <c r="V180" i="2833"/>
  <c r="V181" i="2833"/>
  <c r="V182" i="2833"/>
  <c r="V5" i="2833"/>
  <c r="I63" i="2819"/>
  <c r="H63" i="2819"/>
  <c r="I64" i="2819"/>
  <c r="I62" i="2819"/>
  <c r="I61" i="2819"/>
  <c r="I60" i="2819"/>
  <c r="I59" i="2819"/>
  <c r="S59" i="2819" s="1"/>
  <c r="I58" i="2819"/>
  <c r="R64" i="2819"/>
  <c r="H62" i="2819"/>
  <c r="H61" i="2819"/>
  <c r="H60" i="2819"/>
  <c r="H59" i="2819"/>
  <c r="R59" i="2819" s="1"/>
  <c r="H58" i="2819"/>
  <c r="G64" i="2819"/>
  <c r="G63" i="2819"/>
  <c r="G62" i="2819"/>
  <c r="G61" i="2819"/>
  <c r="G60" i="2819"/>
  <c r="Q60" i="2819" s="1"/>
  <c r="G59" i="2819"/>
  <c r="G58" i="2819"/>
  <c r="F64" i="2819"/>
  <c r="P64" i="2819" s="1"/>
  <c r="F63" i="2819"/>
  <c r="F62" i="2819"/>
  <c r="F61" i="2819"/>
  <c r="F60" i="2819"/>
  <c r="P60" i="2819" s="1"/>
  <c r="F59" i="2819"/>
  <c r="F58" i="2819"/>
  <c r="E64" i="2819"/>
  <c r="O64" i="2819" s="1"/>
  <c r="E63" i="2819"/>
  <c r="E62" i="2819"/>
  <c r="E61" i="2819"/>
  <c r="E60" i="2819"/>
  <c r="E59" i="2819"/>
  <c r="E58" i="2819"/>
  <c r="D64" i="2819"/>
  <c r="N64" i="2819" s="1"/>
  <c r="D63" i="2819"/>
  <c r="D62" i="2819"/>
  <c r="D61" i="2819"/>
  <c r="D60" i="2819"/>
  <c r="N60" i="2819" s="1"/>
  <c r="D59" i="2819"/>
  <c r="D58" i="2819"/>
  <c r="C71" i="2819"/>
  <c r="C58" i="2819"/>
  <c r="C64" i="2819"/>
  <c r="M64" i="2819" s="1"/>
  <c r="C63" i="2819"/>
  <c r="C62" i="2819"/>
  <c r="C61" i="2819"/>
  <c r="C60" i="2819"/>
  <c r="M60" i="2819" s="1"/>
  <c r="C59" i="2819"/>
  <c r="B77" i="2819"/>
  <c r="B76" i="2819"/>
  <c r="B75" i="2819"/>
  <c r="B73" i="2819"/>
  <c r="Y22" i="2832"/>
  <c r="Y8" i="2832"/>
  <c r="Z7" i="2832"/>
  <c r="Z8" i="2832"/>
  <c r="Z9" i="2832"/>
  <c r="Z10" i="2832"/>
  <c r="Z11" i="2832"/>
  <c r="Z12" i="2832"/>
  <c r="Z13" i="2832"/>
  <c r="Z14" i="2832"/>
  <c r="Z15" i="2832"/>
  <c r="Z16" i="2832"/>
  <c r="Z17" i="2832"/>
  <c r="Z18" i="2832"/>
  <c r="Z19" i="2832"/>
  <c r="Z20" i="2832"/>
  <c r="Z21" i="2832"/>
  <c r="Z22" i="2832"/>
  <c r="Z23" i="2832"/>
  <c r="Z24" i="2832"/>
  <c r="Z25" i="2832"/>
  <c r="Z26" i="2832"/>
  <c r="Z27" i="2832"/>
  <c r="Z28" i="2832"/>
  <c r="Z29" i="2832"/>
  <c r="Z30" i="2832"/>
  <c r="Z31" i="2832"/>
  <c r="Z32" i="2832"/>
  <c r="Z33" i="2832"/>
  <c r="Z34" i="2832"/>
  <c r="Z35" i="2832"/>
  <c r="Z36" i="2832"/>
  <c r="Z37" i="2832"/>
  <c r="Z38" i="2832"/>
  <c r="Z39" i="2832"/>
  <c r="Z40" i="2832"/>
  <c r="Z41" i="2832"/>
  <c r="Z42" i="2832"/>
  <c r="Z43" i="2832"/>
  <c r="Z44" i="2832"/>
  <c r="Z45" i="2832"/>
  <c r="Z46" i="2832"/>
  <c r="Z47" i="2832"/>
  <c r="Z48" i="2832"/>
  <c r="Z49" i="2832"/>
  <c r="Z50" i="2832"/>
  <c r="Z51" i="2832"/>
  <c r="Z52" i="2832"/>
  <c r="Z53" i="2832"/>
  <c r="Z54" i="2832"/>
  <c r="Z55" i="2832"/>
  <c r="Z56" i="2832"/>
  <c r="Z57" i="2832"/>
  <c r="Z58" i="2832"/>
  <c r="Z59" i="2832"/>
  <c r="Z60" i="2832"/>
  <c r="Z61" i="2832"/>
  <c r="Z62" i="2832"/>
  <c r="Z63" i="2832"/>
  <c r="Z64" i="2832"/>
  <c r="Z65" i="2832"/>
  <c r="Z66" i="2832"/>
  <c r="Z67" i="2832"/>
  <c r="Z68" i="2832"/>
  <c r="Z69" i="2832"/>
  <c r="Z70" i="2832"/>
  <c r="Z71" i="2832"/>
  <c r="Z72" i="2832"/>
  <c r="Z73" i="2832"/>
  <c r="Z74" i="2832"/>
  <c r="Z75" i="2832"/>
  <c r="Z76" i="2832"/>
  <c r="Z77" i="2832"/>
  <c r="Z78" i="2832"/>
  <c r="Z79" i="2832"/>
  <c r="Z80" i="2832"/>
  <c r="Z81" i="2832"/>
  <c r="Z82" i="2832"/>
  <c r="Z83" i="2832"/>
  <c r="Z84" i="2832"/>
  <c r="Z85" i="2832"/>
  <c r="Z86" i="2832"/>
  <c r="Z87" i="2832"/>
  <c r="Z88" i="2832"/>
  <c r="Z89" i="2832"/>
  <c r="Z90" i="2832"/>
  <c r="Z91" i="2832"/>
  <c r="Z92" i="2832"/>
  <c r="Z93" i="2832"/>
  <c r="Z94" i="2832"/>
  <c r="Z95" i="2832"/>
  <c r="Z96" i="2832"/>
  <c r="Z97" i="2832"/>
  <c r="Z98" i="2832"/>
  <c r="Z99" i="2832"/>
  <c r="Z100" i="2832"/>
  <c r="Z101" i="2832"/>
  <c r="Z102" i="2832"/>
  <c r="Z103" i="2832"/>
  <c r="Z104" i="2832"/>
  <c r="Z105" i="2832"/>
  <c r="Z106" i="2832"/>
  <c r="Z107" i="2832"/>
  <c r="Z108" i="2832"/>
  <c r="Z109" i="2832"/>
  <c r="Z110" i="2832"/>
  <c r="Z111" i="2832"/>
  <c r="Z112" i="2832"/>
  <c r="Z113" i="2832"/>
  <c r="Z114" i="2832"/>
  <c r="Z115" i="2832"/>
  <c r="Z116" i="2832"/>
  <c r="Z117" i="2832"/>
  <c r="Z118" i="2832"/>
  <c r="Z119" i="2832"/>
  <c r="Z120" i="2832"/>
  <c r="Z121" i="2832"/>
  <c r="Z122" i="2832"/>
  <c r="Z123" i="2832"/>
  <c r="Z124" i="2832"/>
  <c r="Z125" i="2832"/>
  <c r="Z126" i="2832"/>
  <c r="Z127" i="2832"/>
  <c r="Z128" i="2832"/>
  <c r="Z129" i="2832"/>
  <c r="Z130" i="2832"/>
  <c r="Z131" i="2832"/>
  <c r="Z132" i="2832"/>
  <c r="Z133" i="2832"/>
  <c r="Z134" i="2832"/>
  <c r="Z135" i="2832"/>
  <c r="Z136" i="2832"/>
  <c r="Z137" i="2832"/>
  <c r="Z138" i="2832"/>
  <c r="Z139" i="2832"/>
  <c r="Z140" i="2832"/>
  <c r="Z141" i="2832"/>
  <c r="Z142" i="2832"/>
  <c r="Z143" i="2832"/>
  <c r="Z144" i="2832"/>
  <c r="Z145" i="2832"/>
  <c r="Z146" i="2832"/>
  <c r="Z147" i="2832"/>
  <c r="Z148" i="2832"/>
  <c r="Z149" i="2832"/>
  <c r="Z150" i="2832"/>
  <c r="Z151" i="2832"/>
  <c r="Z152" i="2832"/>
  <c r="Z153" i="2832"/>
  <c r="Z154" i="2832"/>
  <c r="Z155" i="2832"/>
  <c r="Z156" i="2832"/>
  <c r="Z157" i="2832"/>
  <c r="Z158" i="2832"/>
  <c r="Z159" i="2832"/>
  <c r="Z160" i="2832"/>
  <c r="Z161" i="2832"/>
  <c r="Z162" i="2832"/>
  <c r="Z163" i="2832"/>
  <c r="Z164" i="2832"/>
  <c r="Z165" i="2832"/>
  <c r="Z166" i="2832"/>
  <c r="Z167" i="2832"/>
  <c r="Z168" i="2832"/>
  <c r="Z169" i="2832"/>
  <c r="Z170" i="2832"/>
  <c r="Z171" i="2832"/>
  <c r="Z172" i="2832"/>
  <c r="Z173" i="2832"/>
  <c r="Z174" i="2832"/>
  <c r="AA7" i="2832"/>
  <c r="AA8" i="2832"/>
  <c r="AA9" i="2832"/>
  <c r="AA10" i="2832"/>
  <c r="AA11" i="2832"/>
  <c r="AA12" i="2832"/>
  <c r="AA13" i="2832"/>
  <c r="AA14" i="2832"/>
  <c r="AA15" i="2832"/>
  <c r="AA16" i="2832"/>
  <c r="AA17" i="2832"/>
  <c r="AA18" i="2832"/>
  <c r="AA19" i="2832"/>
  <c r="AA20" i="2832"/>
  <c r="AA21" i="2832"/>
  <c r="AA22" i="2832"/>
  <c r="AA23" i="2832"/>
  <c r="AA24" i="2832"/>
  <c r="AA25" i="2832"/>
  <c r="AA26" i="2832"/>
  <c r="AA27" i="2832"/>
  <c r="AA28" i="2832"/>
  <c r="AA29" i="2832"/>
  <c r="AA30" i="2832"/>
  <c r="AA31" i="2832"/>
  <c r="AA32" i="2832"/>
  <c r="AA33" i="2832"/>
  <c r="AA34" i="2832"/>
  <c r="AA35" i="2832"/>
  <c r="AA36" i="2832"/>
  <c r="AA37" i="2832"/>
  <c r="AA38" i="2832"/>
  <c r="AA39" i="2832"/>
  <c r="AA40" i="2832"/>
  <c r="AA41" i="2832"/>
  <c r="AA42" i="2832"/>
  <c r="AA43" i="2832"/>
  <c r="AA44" i="2832"/>
  <c r="AA45" i="2832"/>
  <c r="AA46" i="2832"/>
  <c r="AA47" i="2832"/>
  <c r="AA48" i="2832"/>
  <c r="AA49" i="2832"/>
  <c r="AA50" i="2832"/>
  <c r="AA51" i="2832"/>
  <c r="AA52" i="2832"/>
  <c r="AA53" i="2832"/>
  <c r="AA54" i="2832"/>
  <c r="AA55" i="2832"/>
  <c r="AA56" i="2832"/>
  <c r="AA57" i="2832"/>
  <c r="AA58" i="2832"/>
  <c r="AA59" i="2832"/>
  <c r="AA60" i="2832"/>
  <c r="AA61" i="2832"/>
  <c r="AA62" i="2832"/>
  <c r="AA63" i="2832"/>
  <c r="AA64" i="2832"/>
  <c r="AA65" i="2832"/>
  <c r="AA66" i="2832"/>
  <c r="AA67" i="2832"/>
  <c r="AA68" i="2832"/>
  <c r="AA69" i="2832"/>
  <c r="AA70" i="2832"/>
  <c r="AA71" i="2832"/>
  <c r="AA72" i="2832"/>
  <c r="AA73" i="2832"/>
  <c r="AA74" i="2832"/>
  <c r="AA75" i="2832"/>
  <c r="AA76" i="2832"/>
  <c r="AA77" i="2832"/>
  <c r="AA78" i="2832"/>
  <c r="AA79" i="2832"/>
  <c r="AA80" i="2832"/>
  <c r="AA81" i="2832"/>
  <c r="AA82" i="2832"/>
  <c r="AA83" i="2832"/>
  <c r="AA84" i="2832"/>
  <c r="AA85" i="2832"/>
  <c r="AA86" i="2832"/>
  <c r="AA87" i="2832"/>
  <c r="AA88" i="2832"/>
  <c r="AA89" i="2832"/>
  <c r="AA90" i="2832"/>
  <c r="AA91" i="2832"/>
  <c r="AA92" i="2832"/>
  <c r="AA93" i="2832"/>
  <c r="AA94" i="2832"/>
  <c r="AA95" i="2832"/>
  <c r="AA96" i="2832"/>
  <c r="AA97" i="2832"/>
  <c r="AA98" i="2832"/>
  <c r="AA99" i="2832"/>
  <c r="AA100" i="2832"/>
  <c r="AA101" i="2832"/>
  <c r="AA102" i="2832"/>
  <c r="AA103" i="2832"/>
  <c r="AA104" i="2832"/>
  <c r="AA105" i="2832"/>
  <c r="AA106" i="2832"/>
  <c r="AA107" i="2832"/>
  <c r="AA108" i="2832"/>
  <c r="AA109" i="2832"/>
  <c r="AA110" i="2832"/>
  <c r="AA111" i="2832"/>
  <c r="AA112" i="2832"/>
  <c r="AA113" i="2832"/>
  <c r="AA114" i="2832"/>
  <c r="AA115" i="2832"/>
  <c r="AA116" i="2832"/>
  <c r="AA117" i="2832"/>
  <c r="AA118" i="2832"/>
  <c r="AA119" i="2832"/>
  <c r="AA120" i="2832"/>
  <c r="AA121" i="2832"/>
  <c r="AA122" i="2832"/>
  <c r="AA123" i="2832"/>
  <c r="AA124" i="2832"/>
  <c r="AA125" i="2832"/>
  <c r="AA126" i="2832"/>
  <c r="AA127" i="2832"/>
  <c r="AA128" i="2832"/>
  <c r="AA129" i="2832"/>
  <c r="AA130" i="2832"/>
  <c r="AA131" i="2832"/>
  <c r="AA132" i="2832"/>
  <c r="AA133" i="2832"/>
  <c r="AA134" i="2832"/>
  <c r="AA135" i="2832"/>
  <c r="AA136" i="2832"/>
  <c r="AA137" i="2832"/>
  <c r="AA138" i="2832"/>
  <c r="AA139" i="2832"/>
  <c r="AA140" i="2832"/>
  <c r="AA141" i="2832"/>
  <c r="AA142" i="2832"/>
  <c r="AA143" i="2832"/>
  <c r="AA144" i="2832"/>
  <c r="AA145" i="2832"/>
  <c r="AA146" i="2832"/>
  <c r="AA147" i="2832"/>
  <c r="AA148" i="2832"/>
  <c r="AA149" i="2832"/>
  <c r="AA150" i="2832"/>
  <c r="AA151" i="2832"/>
  <c r="AA152" i="2832"/>
  <c r="AA153" i="2832"/>
  <c r="AA154" i="2832"/>
  <c r="AA155" i="2832"/>
  <c r="AA156" i="2832"/>
  <c r="AA157" i="2832"/>
  <c r="AA158" i="2832"/>
  <c r="AA159" i="2832"/>
  <c r="AA160" i="2832"/>
  <c r="AA161" i="2832"/>
  <c r="AA162" i="2832"/>
  <c r="AA163" i="2832"/>
  <c r="AA164" i="2832"/>
  <c r="AA165" i="2832"/>
  <c r="AA166" i="2832"/>
  <c r="AA167" i="2832"/>
  <c r="AA168" i="2832"/>
  <c r="AA169" i="2832"/>
  <c r="AA170" i="2832"/>
  <c r="AA171" i="2832"/>
  <c r="AA172" i="2832"/>
  <c r="AA173" i="2832"/>
  <c r="AA174" i="2832"/>
  <c r="AA6" i="2832"/>
  <c r="AC13" i="2832"/>
  <c r="AC7" i="2832"/>
  <c r="AC8" i="2832"/>
  <c r="AC9" i="2832"/>
  <c r="AC10" i="2832"/>
  <c r="AC11" i="2832"/>
  <c r="AC12" i="2832"/>
  <c r="AC14" i="2832"/>
  <c r="AC15" i="2832"/>
  <c r="AC16" i="2832"/>
  <c r="AC17" i="2832"/>
  <c r="AC18" i="2832"/>
  <c r="AC19" i="2832"/>
  <c r="AC20" i="2832"/>
  <c r="AC21" i="2832"/>
  <c r="AC22" i="2832"/>
  <c r="AC23" i="2832"/>
  <c r="AC24" i="2832"/>
  <c r="AC25" i="2832"/>
  <c r="AC26" i="2832"/>
  <c r="AC27" i="2832"/>
  <c r="AC28" i="2832"/>
  <c r="AC29" i="2832"/>
  <c r="AC30" i="2832"/>
  <c r="AC31" i="2832"/>
  <c r="AC32" i="2832"/>
  <c r="AC33" i="2832"/>
  <c r="AC34" i="2832"/>
  <c r="AC35" i="2832"/>
  <c r="AC36" i="2832"/>
  <c r="AC37" i="2832"/>
  <c r="AC38" i="2832"/>
  <c r="AC39" i="2832"/>
  <c r="AC40" i="2832"/>
  <c r="AC41" i="2832"/>
  <c r="AC42" i="2832"/>
  <c r="AC43" i="2832"/>
  <c r="AC44" i="2832"/>
  <c r="AC45" i="2832"/>
  <c r="AC46" i="2832"/>
  <c r="AC47" i="2832"/>
  <c r="AC48" i="2832"/>
  <c r="AC49" i="2832"/>
  <c r="AC50" i="2832"/>
  <c r="AC51" i="2832"/>
  <c r="AC52" i="2832"/>
  <c r="AC53" i="2832"/>
  <c r="AC54" i="2832"/>
  <c r="AC55" i="2832"/>
  <c r="AC56" i="2832"/>
  <c r="AC57" i="2832"/>
  <c r="AC58" i="2832"/>
  <c r="AC59" i="2832"/>
  <c r="AC60" i="2832"/>
  <c r="AC61" i="2832"/>
  <c r="AC62" i="2832"/>
  <c r="AC63" i="2832"/>
  <c r="AC64" i="2832"/>
  <c r="AC65" i="2832"/>
  <c r="AC66" i="2832"/>
  <c r="AC67" i="2832"/>
  <c r="AC68" i="2832"/>
  <c r="AC69" i="2832"/>
  <c r="AC70" i="2832"/>
  <c r="AC71" i="2832"/>
  <c r="AC72" i="2832"/>
  <c r="AC73" i="2832"/>
  <c r="AC74" i="2832"/>
  <c r="AC75" i="2832"/>
  <c r="AC76" i="2832"/>
  <c r="AC77" i="2832"/>
  <c r="AC78" i="2832"/>
  <c r="AC79" i="2832"/>
  <c r="AC80" i="2832"/>
  <c r="AC81" i="2832"/>
  <c r="AC82" i="2832"/>
  <c r="AC83" i="2832"/>
  <c r="AC84" i="2832"/>
  <c r="AC85" i="2832"/>
  <c r="AC86" i="2832"/>
  <c r="AC87" i="2832"/>
  <c r="AC88" i="2832"/>
  <c r="AC89" i="2832"/>
  <c r="AC90" i="2832"/>
  <c r="AC91" i="2832"/>
  <c r="AC92" i="2832"/>
  <c r="AC93" i="2832"/>
  <c r="AC94" i="2832"/>
  <c r="AC95" i="2832"/>
  <c r="AC96" i="2832"/>
  <c r="AC97" i="2832"/>
  <c r="AC98" i="2832"/>
  <c r="AC99" i="2832"/>
  <c r="AC100" i="2832"/>
  <c r="AC101" i="2832"/>
  <c r="AC102" i="2832"/>
  <c r="AC103" i="2832"/>
  <c r="AC104" i="2832"/>
  <c r="AC105" i="2832"/>
  <c r="AC106" i="2832"/>
  <c r="AC107" i="2832"/>
  <c r="AC108" i="2832"/>
  <c r="AC109" i="2832"/>
  <c r="AC110" i="2832"/>
  <c r="AC111" i="2832"/>
  <c r="AC112" i="2832"/>
  <c r="AC113" i="2832"/>
  <c r="AC114" i="2832"/>
  <c r="AC115" i="2832"/>
  <c r="AC116" i="2832"/>
  <c r="AC117" i="2832"/>
  <c r="AC118" i="2832"/>
  <c r="AC119" i="2832"/>
  <c r="AC120" i="2832"/>
  <c r="AC121" i="2832"/>
  <c r="AC122" i="2832"/>
  <c r="AC123" i="2832"/>
  <c r="AC124" i="2832"/>
  <c r="AC125" i="2832"/>
  <c r="AC126" i="2832"/>
  <c r="AC127" i="2832"/>
  <c r="AC128" i="2832"/>
  <c r="AC129" i="2832"/>
  <c r="AC130" i="2832"/>
  <c r="AC131" i="2832"/>
  <c r="AC132" i="2832"/>
  <c r="AC133" i="2832"/>
  <c r="AC134" i="2832"/>
  <c r="AC135" i="2832"/>
  <c r="AC136" i="2832"/>
  <c r="AC137" i="2832"/>
  <c r="AC138" i="2832"/>
  <c r="AC139" i="2832"/>
  <c r="AC140" i="2832"/>
  <c r="AC141" i="2832"/>
  <c r="AC142" i="2832"/>
  <c r="AC143" i="2832"/>
  <c r="AC144" i="2832"/>
  <c r="AC145" i="2832"/>
  <c r="AC146" i="2832"/>
  <c r="AC147" i="2832"/>
  <c r="AC148" i="2832"/>
  <c r="AC149" i="2832"/>
  <c r="AC150" i="2832"/>
  <c r="AC151" i="2832"/>
  <c r="AC152" i="2832"/>
  <c r="AC153" i="2832"/>
  <c r="AC154" i="2832"/>
  <c r="AC155" i="2832"/>
  <c r="AC156" i="2832"/>
  <c r="AC157" i="2832"/>
  <c r="AC158" i="2832"/>
  <c r="AC159" i="2832"/>
  <c r="AC160" i="2832"/>
  <c r="AC161" i="2832"/>
  <c r="AC162" i="2832"/>
  <c r="AC163" i="2832"/>
  <c r="AC164" i="2832"/>
  <c r="AC165" i="2832"/>
  <c r="AC166" i="2832"/>
  <c r="AC167" i="2832"/>
  <c r="AC168" i="2832"/>
  <c r="AC169" i="2832"/>
  <c r="AC170" i="2832"/>
  <c r="AC171" i="2832"/>
  <c r="AC172" i="2832"/>
  <c r="AC173" i="2832"/>
  <c r="AC174" i="2832"/>
  <c r="AC6" i="2832"/>
  <c r="AB6" i="2832"/>
  <c r="AB7" i="2832"/>
  <c r="AB8" i="2832"/>
  <c r="AB9" i="2832"/>
  <c r="AB10" i="2832"/>
  <c r="AB11" i="2832"/>
  <c r="AB12" i="2832"/>
  <c r="AB13" i="2832"/>
  <c r="AB14" i="2832"/>
  <c r="AB15" i="2832"/>
  <c r="AB16" i="2832"/>
  <c r="AB17" i="2832"/>
  <c r="AB18" i="2832"/>
  <c r="AB19" i="2832"/>
  <c r="AB20" i="2832"/>
  <c r="AB21" i="2832"/>
  <c r="AB22" i="2832"/>
  <c r="AB23" i="2832"/>
  <c r="AB24" i="2832"/>
  <c r="AB25" i="2832"/>
  <c r="AB26" i="2832"/>
  <c r="AB27" i="2832"/>
  <c r="AB28" i="2832"/>
  <c r="AB29" i="2832"/>
  <c r="AB30" i="2832"/>
  <c r="AB31" i="2832"/>
  <c r="AB32" i="2832"/>
  <c r="AB33" i="2832"/>
  <c r="AB34" i="2832"/>
  <c r="AB35" i="2832"/>
  <c r="AB36" i="2832"/>
  <c r="AB37" i="2832"/>
  <c r="AB38" i="2832"/>
  <c r="AB39" i="2832"/>
  <c r="AB40" i="2832"/>
  <c r="AB41" i="2832"/>
  <c r="AB42" i="2832"/>
  <c r="AB43" i="2832"/>
  <c r="AB44" i="2832"/>
  <c r="AB45" i="2832"/>
  <c r="AB46" i="2832"/>
  <c r="AB47" i="2832"/>
  <c r="AB48" i="2832"/>
  <c r="AB49" i="2832"/>
  <c r="AB50" i="2832"/>
  <c r="AB51" i="2832"/>
  <c r="AB52" i="2832"/>
  <c r="AB53" i="2832"/>
  <c r="AB54" i="2832"/>
  <c r="AB55" i="2832"/>
  <c r="AB56" i="2832"/>
  <c r="AB57" i="2832"/>
  <c r="AB58" i="2832"/>
  <c r="AB59" i="2832"/>
  <c r="AB60" i="2832"/>
  <c r="AB61" i="2832"/>
  <c r="AB62" i="2832"/>
  <c r="AB63" i="2832"/>
  <c r="AB64" i="2832"/>
  <c r="AB65" i="2832"/>
  <c r="AB66" i="2832"/>
  <c r="AB67" i="2832"/>
  <c r="AB68" i="2832"/>
  <c r="AB69" i="2832"/>
  <c r="AB70" i="2832"/>
  <c r="AB71" i="2832"/>
  <c r="AB72" i="2832"/>
  <c r="AB73" i="2832"/>
  <c r="AB74" i="2832"/>
  <c r="AB75" i="2832"/>
  <c r="AB76" i="2832"/>
  <c r="AB77" i="2832"/>
  <c r="AB78" i="2832"/>
  <c r="AB79" i="2832"/>
  <c r="AB80" i="2832"/>
  <c r="AB81" i="2832"/>
  <c r="AB82" i="2832"/>
  <c r="AB83" i="2832"/>
  <c r="AB84" i="2832"/>
  <c r="AB85" i="2832"/>
  <c r="AB86" i="2832"/>
  <c r="AB87" i="2832"/>
  <c r="AB88" i="2832"/>
  <c r="AB89" i="2832"/>
  <c r="AB90" i="2832"/>
  <c r="AB91" i="2832"/>
  <c r="AB92" i="2832"/>
  <c r="AB93" i="2832"/>
  <c r="AB94" i="2832"/>
  <c r="AB95" i="2832"/>
  <c r="AB96" i="2832"/>
  <c r="AB97" i="2832"/>
  <c r="AB98" i="2832"/>
  <c r="AB99" i="2832"/>
  <c r="AB100" i="2832"/>
  <c r="AB101" i="2832"/>
  <c r="AB102" i="2832"/>
  <c r="AB103" i="2832"/>
  <c r="AB104" i="2832"/>
  <c r="AB105" i="2832"/>
  <c r="AB106" i="2832"/>
  <c r="AB107" i="2832"/>
  <c r="AB108" i="2832"/>
  <c r="AB109" i="2832"/>
  <c r="AB110" i="2832"/>
  <c r="AB111" i="2832"/>
  <c r="AB112" i="2832"/>
  <c r="AB113" i="2832"/>
  <c r="AB114" i="2832"/>
  <c r="AB115" i="2832"/>
  <c r="AB116" i="2832"/>
  <c r="AB117" i="2832"/>
  <c r="AB118" i="2832"/>
  <c r="AB119" i="2832"/>
  <c r="AB120" i="2832"/>
  <c r="AB121" i="2832"/>
  <c r="AB122" i="2832"/>
  <c r="AB123" i="2832"/>
  <c r="AB124" i="2832"/>
  <c r="AB125" i="2832"/>
  <c r="AB126" i="2832"/>
  <c r="AB127" i="2832"/>
  <c r="AB128" i="2832"/>
  <c r="AB129" i="2832"/>
  <c r="AB130" i="2832"/>
  <c r="AB131" i="2832"/>
  <c r="AB132" i="2832"/>
  <c r="AB133" i="2832"/>
  <c r="AB134" i="2832"/>
  <c r="AB135" i="2832"/>
  <c r="AB136" i="2832"/>
  <c r="AB137" i="2832"/>
  <c r="AB138" i="2832"/>
  <c r="AB139" i="2832"/>
  <c r="AB140" i="2832"/>
  <c r="AB141" i="2832"/>
  <c r="AB142" i="2832"/>
  <c r="AB143" i="2832"/>
  <c r="AB144" i="2832"/>
  <c r="AB145" i="2832"/>
  <c r="AB146" i="2832"/>
  <c r="AB147" i="2832"/>
  <c r="AB148" i="2832"/>
  <c r="AB149" i="2832"/>
  <c r="AB150" i="2832"/>
  <c r="AB151" i="2832"/>
  <c r="AB152" i="2832"/>
  <c r="AB153" i="2832"/>
  <c r="AB154" i="2832"/>
  <c r="AB155" i="2832"/>
  <c r="AB156" i="2832"/>
  <c r="AB157" i="2832"/>
  <c r="AB158" i="2832"/>
  <c r="AB159" i="2832"/>
  <c r="AB160" i="2832"/>
  <c r="AB161" i="2832"/>
  <c r="AB162" i="2832"/>
  <c r="AB163" i="2832"/>
  <c r="AB164" i="2832"/>
  <c r="AB165" i="2832"/>
  <c r="AB166" i="2832"/>
  <c r="AB167" i="2832"/>
  <c r="AB168" i="2832"/>
  <c r="AB169" i="2832"/>
  <c r="AB170" i="2832"/>
  <c r="AB171" i="2832"/>
  <c r="AB172" i="2832"/>
  <c r="AB173" i="2832"/>
  <c r="AB174" i="2832"/>
  <c r="AE7" i="2832"/>
  <c r="AE8" i="2832"/>
  <c r="AE9" i="2832"/>
  <c r="AE10" i="2832"/>
  <c r="AE11" i="2832"/>
  <c r="AE12" i="2832"/>
  <c r="AE13" i="2832"/>
  <c r="AE14" i="2832"/>
  <c r="AE15" i="2832"/>
  <c r="AE16" i="2832"/>
  <c r="AE17" i="2832"/>
  <c r="AE18" i="2832"/>
  <c r="AE19" i="2832"/>
  <c r="AE20" i="2832"/>
  <c r="AE21" i="2832"/>
  <c r="AE22" i="2832"/>
  <c r="AE23" i="2832"/>
  <c r="AE24" i="2832"/>
  <c r="AE25" i="2832"/>
  <c r="AE26" i="2832"/>
  <c r="AE27" i="2832"/>
  <c r="AE28" i="2832"/>
  <c r="AE29" i="2832"/>
  <c r="AE30" i="2832"/>
  <c r="AE31" i="2832"/>
  <c r="AE32" i="2832"/>
  <c r="AE33" i="2832"/>
  <c r="AE34" i="2832"/>
  <c r="AE35" i="2832"/>
  <c r="AE36" i="2832"/>
  <c r="AE37" i="2832"/>
  <c r="AE38" i="2832"/>
  <c r="AE39" i="2832"/>
  <c r="AE40" i="2832"/>
  <c r="AE41" i="2832"/>
  <c r="AE42" i="2832"/>
  <c r="AE43" i="2832"/>
  <c r="AE44" i="2832"/>
  <c r="AE45" i="2832"/>
  <c r="AE46" i="2832"/>
  <c r="AE47" i="2832"/>
  <c r="AE48" i="2832"/>
  <c r="AE49" i="2832"/>
  <c r="AE50" i="2832"/>
  <c r="AE51" i="2832"/>
  <c r="AE52" i="2832"/>
  <c r="AE53" i="2832"/>
  <c r="AE54" i="2832"/>
  <c r="AE55" i="2832"/>
  <c r="AE56" i="2832"/>
  <c r="AE57" i="2832"/>
  <c r="AE58" i="2832"/>
  <c r="AE59" i="2832"/>
  <c r="AE60" i="2832"/>
  <c r="AE61" i="2832"/>
  <c r="AE62" i="2832"/>
  <c r="AE63" i="2832"/>
  <c r="AE64" i="2832"/>
  <c r="AE65" i="2832"/>
  <c r="AE66" i="2832"/>
  <c r="AE67" i="2832"/>
  <c r="AE68" i="2832"/>
  <c r="AE69" i="2832"/>
  <c r="AE70" i="2832"/>
  <c r="AE71" i="2832"/>
  <c r="AE72" i="2832"/>
  <c r="AE73" i="2832"/>
  <c r="AE74" i="2832"/>
  <c r="AE75" i="2832"/>
  <c r="AE76" i="2832"/>
  <c r="AE77" i="2832"/>
  <c r="AE78" i="2832"/>
  <c r="AE79" i="2832"/>
  <c r="AE80" i="2832"/>
  <c r="AE81" i="2832"/>
  <c r="AE82" i="2832"/>
  <c r="AE83" i="2832"/>
  <c r="AE84" i="2832"/>
  <c r="AE85" i="2832"/>
  <c r="AE86" i="2832"/>
  <c r="AE87" i="2832"/>
  <c r="AE88" i="2832"/>
  <c r="AE89" i="2832"/>
  <c r="AE90" i="2832"/>
  <c r="AE91" i="2832"/>
  <c r="AE92" i="2832"/>
  <c r="AE93" i="2832"/>
  <c r="AE94" i="2832"/>
  <c r="AE95" i="2832"/>
  <c r="AE96" i="2832"/>
  <c r="AE97" i="2832"/>
  <c r="AE98" i="2832"/>
  <c r="AE99" i="2832"/>
  <c r="AE100" i="2832"/>
  <c r="AE101" i="2832"/>
  <c r="AE102" i="2832"/>
  <c r="AE103" i="2832"/>
  <c r="AE104" i="2832"/>
  <c r="AE105" i="2832"/>
  <c r="AE106" i="2832"/>
  <c r="AE107" i="2832"/>
  <c r="AE108" i="2832"/>
  <c r="AE109" i="2832"/>
  <c r="AE110" i="2832"/>
  <c r="AE111" i="2832"/>
  <c r="AE112" i="2832"/>
  <c r="AE113" i="2832"/>
  <c r="AE114" i="2832"/>
  <c r="AE115" i="2832"/>
  <c r="AE116" i="2832"/>
  <c r="AE117" i="2832"/>
  <c r="AE118" i="2832"/>
  <c r="AE119" i="2832"/>
  <c r="AE120" i="2832"/>
  <c r="AE121" i="2832"/>
  <c r="AE122" i="2832"/>
  <c r="AE123" i="2832"/>
  <c r="AE124" i="2832"/>
  <c r="AE125" i="2832"/>
  <c r="AE126" i="2832"/>
  <c r="AE127" i="2832"/>
  <c r="AE128" i="2832"/>
  <c r="AE129" i="2832"/>
  <c r="AE130" i="2832"/>
  <c r="AE131" i="2832"/>
  <c r="AE132" i="2832"/>
  <c r="AE133" i="2832"/>
  <c r="AE134" i="2832"/>
  <c r="AE135" i="2832"/>
  <c r="AE136" i="2832"/>
  <c r="AE137" i="2832"/>
  <c r="AE138" i="2832"/>
  <c r="AE139" i="2832"/>
  <c r="AE140" i="2832"/>
  <c r="AE141" i="2832"/>
  <c r="AE142" i="2832"/>
  <c r="AE143" i="2832"/>
  <c r="AE144" i="2832"/>
  <c r="AE145" i="2832"/>
  <c r="AE146" i="2832"/>
  <c r="AE147" i="2832"/>
  <c r="AE148" i="2832"/>
  <c r="AE149" i="2832"/>
  <c r="AE150" i="2832"/>
  <c r="AE151" i="2832"/>
  <c r="AE152" i="2832"/>
  <c r="AE153" i="2832"/>
  <c r="AE154" i="2832"/>
  <c r="AE155" i="2832"/>
  <c r="AE156" i="2832"/>
  <c r="AE157" i="2832"/>
  <c r="AE158" i="2832"/>
  <c r="AE159" i="2832"/>
  <c r="AE160" i="2832"/>
  <c r="AE161" i="2832"/>
  <c r="AE162" i="2832"/>
  <c r="AE163" i="2832"/>
  <c r="AE164" i="2832"/>
  <c r="AE165" i="2832"/>
  <c r="AE166" i="2832"/>
  <c r="AE167" i="2832"/>
  <c r="AE168" i="2832"/>
  <c r="AE169" i="2832"/>
  <c r="AE170" i="2832"/>
  <c r="AE171" i="2832"/>
  <c r="AE172" i="2832"/>
  <c r="AE173" i="2832"/>
  <c r="AE174" i="2832"/>
  <c r="Y169" i="2832"/>
  <c r="Y129" i="2832"/>
  <c r="Y130" i="2832"/>
  <c r="Y131" i="2832"/>
  <c r="Y132" i="2832"/>
  <c r="Y133" i="2832"/>
  <c r="Y134" i="2832"/>
  <c r="Y135" i="2832"/>
  <c r="Y136" i="2832"/>
  <c r="Y137" i="2832"/>
  <c r="Y138" i="2832"/>
  <c r="Y139" i="2832"/>
  <c r="Y140" i="2832"/>
  <c r="Y141" i="2832"/>
  <c r="Y142" i="2832"/>
  <c r="Y143" i="2832"/>
  <c r="Y144" i="2832"/>
  <c r="Y145" i="2832"/>
  <c r="Y146" i="2832"/>
  <c r="Y147" i="2832"/>
  <c r="Y148" i="2832"/>
  <c r="Y149" i="2832"/>
  <c r="Y150" i="2832"/>
  <c r="Y151" i="2832"/>
  <c r="Y152" i="2832"/>
  <c r="Y153" i="2832"/>
  <c r="Y154" i="2832"/>
  <c r="Y155" i="2832"/>
  <c r="Y156" i="2832"/>
  <c r="Y157" i="2832"/>
  <c r="Y158" i="2832"/>
  <c r="Y159" i="2832"/>
  <c r="Y160" i="2832"/>
  <c r="Y161" i="2832"/>
  <c r="Y162" i="2832"/>
  <c r="Y163" i="2832"/>
  <c r="Y164" i="2832"/>
  <c r="Y165" i="2832"/>
  <c r="Y166" i="2832"/>
  <c r="Y167" i="2832"/>
  <c r="Y168" i="2832"/>
  <c r="Y170" i="2832"/>
  <c r="Y171" i="2832"/>
  <c r="Y172" i="2832"/>
  <c r="Y173" i="2832"/>
  <c r="Y174" i="2832"/>
  <c r="Y9" i="2832"/>
  <c r="Y10" i="2832"/>
  <c r="Y11" i="2832"/>
  <c r="Y12" i="2832"/>
  <c r="Y13" i="2832"/>
  <c r="Y14" i="2832"/>
  <c r="Y15" i="2832"/>
  <c r="Y16" i="2832"/>
  <c r="Y17" i="2832"/>
  <c r="Y18" i="2832"/>
  <c r="Y19" i="2832"/>
  <c r="Y20" i="2832"/>
  <c r="Y21" i="2832"/>
  <c r="Y23" i="2832"/>
  <c r="Y24" i="2832"/>
  <c r="Y25" i="2832"/>
  <c r="Y26" i="2832"/>
  <c r="Y27" i="2832"/>
  <c r="Y28" i="2832"/>
  <c r="Y29" i="2832"/>
  <c r="Y30" i="2832"/>
  <c r="Y31" i="2832"/>
  <c r="Y32" i="2832"/>
  <c r="Y33" i="2832"/>
  <c r="Y34" i="2832"/>
  <c r="Y35" i="2832"/>
  <c r="Y36" i="2832"/>
  <c r="Y37" i="2832"/>
  <c r="Y38" i="2832"/>
  <c r="Y39" i="2832"/>
  <c r="Y40" i="2832"/>
  <c r="Y41" i="2832"/>
  <c r="Y42" i="2832"/>
  <c r="Y43" i="2832"/>
  <c r="Y44" i="2832"/>
  <c r="Y45" i="2832"/>
  <c r="Y46" i="2832"/>
  <c r="Y47" i="2832"/>
  <c r="Y48" i="2832"/>
  <c r="Y49" i="2832"/>
  <c r="Y50" i="2832"/>
  <c r="Y51" i="2832"/>
  <c r="Y52" i="2832"/>
  <c r="Y53" i="2832"/>
  <c r="Y54" i="2832"/>
  <c r="Y55" i="2832"/>
  <c r="Y56" i="2832"/>
  <c r="Y57" i="2832"/>
  <c r="Y58" i="2832"/>
  <c r="Y59" i="2832"/>
  <c r="Y60" i="2832"/>
  <c r="Y61" i="2832"/>
  <c r="Y62" i="2832"/>
  <c r="Y63" i="2832"/>
  <c r="Y64" i="2832"/>
  <c r="Y65" i="2832"/>
  <c r="Y66" i="2832"/>
  <c r="Y67" i="2832"/>
  <c r="Y68" i="2832"/>
  <c r="Y69" i="2832"/>
  <c r="Y70" i="2832"/>
  <c r="Y71" i="2832"/>
  <c r="Y72" i="2832"/>
  <c r="Y73" i="2832"/>
  <c r="Y74" i="2832"/>
  <c r="Y75" i="2832"/>
  <c r="Y76" i="2832"/>
  <c r="Y77" i="2832"/>
  <c r="Y78" i="2832"/>
  <c r="Y79" i="2832"/>
  <c r="Y80" i="2832"/>
  <c r="Y81" i="2832"/>
  <c r="Y82" i="2832"/>
  <c r="Y83" i="2832"/>
  <c r="Y84" i="2832"/>
  <c r="Y85" i="2832"/>
  <c r="Y86" i="2832"/>
  <c r="Y87" i="2832"/>
  <c r="Y88" i="2832"/>
  <c r="Y89" i="2832"/>
  <c r="Y90" i="2832"/>
  <c r="Y91" i="2832"/>
  <c r="Y92" i="2832"/>
  <c r="Y93" i="2832"/>
  <c r="Y94" i="2832"/>
  <c r="Y95" i="2832"/>
  <c r="Y96" i="2832"/>
  <c r="Y97" i="2832"/>
  <c r="Y98" i="2832"/>
  <c r="Y99" i="2832"/>
  <c r="Y100" i="2832"/>
  <c r="Y101" i="2832"/>
  <c r="Y102" i="2832"/>
  <c r="Y103" i="2832"/>
  <c r="Y104" i="2832"/>
  <c r="Y105" i="2832"/>
  <c r="Y106" i="2832"/>
  <c r="Y107" i="2832"/>
  <c r="Y108" i="2832"/>
  <c r="Y109" i="2832"/>
  <c r="Y110" i="2832"/>
  <c r="Y111" i="2832"/>
  <c r="Y112" i="2832"/>
  <c r="Y113" i="2832"/>
  <c r="Y114" i="2832"/>
  <c r="Y115" i="2832"/>
  <c r="Y116" i="2832"/>
  <c r="Y117" i="2832"/>
  <c r="Y118" i="2832"/>
  <c r="Y119" i="2832"/>
  <c r="Y120" i="2832"/>
  <c r="Y121" i="2832"/>
  <c r="Y122" i="2832"/>
  <c r="Y123" i="2832"/>
  <c r="Y124" i="2832"/>
  <c r="Y125" i="2832"/>
  <c r="Y126" i="2832"/>
  <c r="Y127" i="2832"/>
  <c r="Y128" i="2832"/>
  <c r="B72" i="2819"/>
  <c r="H77" i="2819"/>
  <c r="R77" i="2819" s="1"/>
  <c r="H76" i="2819"/>
  <c r="H75" i="2819"/>
  <c r="H74" i="2819"/>
  <c r="H73" i="2819"/>
  <c r="R73" i="2819" s="1"/>
  <c r="H72" i="2819"/>
  <c r="H71" i="2819"/>
  <c r="G77" i="2819"/>
  <c r="Q77" i="2819" s="1"/>
  <c r="G76" i="2819"/>
  <c r="G75" i="2819"/>
  <c r="G74" i="2819"/>
  <c r="G73" i="2819"/>
  <c r="Q73" i="2819" s="1"/>
  <c r="G72" i="2819"/>
  <c r="G71" i="2819"/>
  <c r="I77" i="2819"/>
  <c r="S77" i="2819" s="1"/>
  <c r="I76" i="2819"/>
  <c r="I75" i="2819"/>
  <c r="I74" i="2819"/>
  <c r="I73" i="2819"/>
  <c r="S73" i="2819" s="1"/>
  <c r="I72" i="2819"/>
  <c r="I71" i="2819"/>
  <c r="F77" i="2819"/>
  <c r="F76" i="2819"/>
  <c r="F75" i="2819"/>
  <c r="F74" i="2819"/>
  <c r="F73" i="2819"/>
  <c r="F72" i="2819"/>
  <c r="F71" i="2819"/>
  <c r="E77" i="2819"/>
  <c r="E76" i="2819"/>
  <c r="E75" i="2819"/>
  <c r="E74" i="2819"/>
  <c r="E73" i="2819"/>
  <c r="O73" i="2819" s="1"/>
  <c r="E72" i="2819"/>
  <c r="E71" i="2819"/>
  <c r="D77" i="2819"/>
  <c r="N77" i="2819" s="1"/>
  <c r="D76" i="2819"/>
  <c r="D75" i="2819"/>
  <c r="D74" i="2819"/>
  <c r="D73" i="2819"/>
  <c r="N73" i="2819" s="1"/>
  <c r="D72" i="2819"/>
  <c r="D71" i="2819"/>
  <c r="C77" i="2819"/>
  <c r="M77" i="2819" s="1"/>
  <c r="C76" i="2819"/>
  <c r="C75" i="2819"/>
  <c r="C74" i="2819"/>
  <c r="C73" i="2819"/>
  <c r="M73" i="2819" s="1"/>
  <c r="C72" i="2819"/>
  <c r="B74" i="2819"/>
  <c r="P77" i="2819"/>
  <c r="AD97" i="2832" l="1"/>
  <c r="AD33" i="2832"/>
  <c r="AD8" i="2832"/>
  <c r="O60" i="2819"/>
  <c r="AD119" i="2832"/>
  <c r="AD127" i="2832"/>
  <c r="AD123" i="2832"/>
  <c r="AD115" i="2832"/>
  <c r="AD107" i="2832"/>
  <c r="AD103" i="2832"/>
  <c r="AD99" i="2832"/>
  <c r="AD95" i="2832"/>
  <c r="AD91" i="2832"/>
  <c r="AD87" i="2832"/>
  <c r="AD83" i="2832"/>
  <c r="AD79" i="2832"/>
  <c r="AD75" i="2832"/>
  <c r="AD71" i="2832"/>
  <c r="AD67" i="2832"/>
  <c r="AD63" i="2832"/>
  <c r="AD59" i="2832"/>
  <c r="AD55" i="2832"/>
  <c r="AD51" i="2832"/>
  <c r="AD47" i="2832"/>
  <c r="AD43" i="2832"/>
  <c r="AD39" i="2832"/>
  <c r="AD35" i="2832"/>
  <c r="AD31" i="2832"/>
  <c r="AD27" i="2832"/>
  <c r="AD23" i="2832"/>
  <c r="AD167" i="2832"/>
  <c r="AD163" i="2832"/>
  <c r="AD159" i="2832"/>
  <c r="AD155" i="2832"/>
  <c r="AD151" i="2832"/>
  <c r="AD147" i="2832"/>
  <c r="AD143" i="2832"/>
  <c r="AD139" i="2832"/>
  <c r="AD135" i="2832"/>
  <c r="AD131" i="2832"/>
  <c r="AD111" i="2832"/>
  <c r="AD19" i="2832"/>
  <c r="AD15" i="2832"/>
  <c r="AD173" i="2832"/>
  <c r="AD109" i="2832"/>
  <c r="AD45" i="2832"/>
  <c r="AD102" i="2832"/>
  <c r="AD90" i="2832"/>
  <c r="AD66" i="2832"/>
  <c r="AD38" i="2832"/>
  <c r="AD26" i="2832"/>
  <c r="AD171" i="2832"/>
  <c r="AD166" i="2832"/>
  <c r="AD130" i="2832"/>
  <c r="AD5" i="2832"/>
  <c r="AA182" i="2833"/>
  <c r="AA178" i="2833"/>
  <c r="AA174" i="2833"/>
  <c r="AA170" i="2833"/>
  <c r="AA166" i="2833"/>
  <c r="AA162" i="2833"/>
  <c r="AA158" i="2833"/>
  <c r="AA154" i="2833"/>
  <c r="AA150" i="2833"/>
  <c r="AA146" i="2833"/>
  <c r="AA142" i="2833"/>
  <c r="AA138" i="2833"/>
  <c r="AA134" i="2833"/>
  <c r="AA130" i="2833"/>
  <c r="AA126" i="2833"/>
  <c r="AA122" i="2833"/>
  <c r="AA118" i="2833"/>
  <c r="AA114" i="2833"/>
  <c r="AA110" i="2833"/>
  <c r="AA106" i="2833"/>
  <c r="AA102" i="2833"/>
  <c r="AA98" i="2833"/>
  <c r="AA94" i="2833"/>
  <c r="AA90" i="2833"/>
  <c r="AA86" i="2833"/>
  <c r="AA82" i="2833"/>
  <c r="AA78" i="2833"/>
  <c r="AA74" i="2833"/>
  <c r="AA70" i="2833"/>
  <c r="AA66" i="2833"/>
  <c r="AA62" i="2833"/>
  <c r="AA58" i="2833"/>
  <c r="AA54" i="2833"/>
  <c r="AA50" i="2833"/>
  <c r="AA46" i="2833"/>
  <c r="AA42" i="2833"/>
  <c r="AA38" i="2833"/>
  <c r="AA34" i="2833"/>
  <c r="AA30" i="2833"/>
  <c r="AA26" i="2833"/>
  <c r="AA22" i="2833"/>
  <c r="AA18" i="2833"/>
  <c r="AA14" i="2833"/>
  <c r="AA10" i="2833"/>
  <c r="AA6" i="2833"/>
  <c r="AD154" i="2832"/>
  <c r="AD134" i="2832"/>
  <c r="AD122" i="2832"/>
  <c r="AD70" i="2832"/>
  <c r="AD58" i="2832"/>
  <c r="AD165" i="2832"/>
  <c r="AD161" i="2832"/>
  <c r="AD157" i="2832"/>
  <c r="AD149" i="2832"/>
  <c r="AD145" i="2832"/>
  <c r="AD141" i="2832"/>
  <c r="AD133" i="2832"/>
  <c r="AD129" i="2832"/>
  <c r="AD125" i="2832"/>
  <c r="AD117" i="2832"/>
  <c r="AD113" i="2832"/>
  <c r="AD101" i="2832"/>
  <c r="AD93" i="2832"/>
  <c r="AD85" i="2832"/>
  <c r="AD81" i="2832"/>
  <c r="AD77" i="2832"/>
  <c r="AD69" i="2832"/>
  <c r="AD65" i="2832"/>
  <c r="AD61" i="2832"/>
  <c r="AD53" i="2832"/>
  <c r="AD49" i="2832"/>
  <c r="AD37" i="2832"/>
  <c r="AD29" i="2832"/>
  <c r="AD21" i="2832"/>
  <c r="AD17" i="2832"/>
  <c r="AD13" i="2832"/>
  <c r="AD9" i="2832"/>
  <c r="AA181" i="2833"/>
  <c r="AA177" i="2833"/>
  <c r="AA173" i="2833"/>
  <c r="AA169" i="2833"/>
  <c r="AA165" i="2833"/>
  <c r="AA161" i="2833"/>
  <c r="AA157" i="2833"/>
  <c r="AA153" i="2833"/>
  <c r="AA149" i="2833"/>
  <c r="AA145" i="2833"/>
  <c r="AA141" i="2833"/>
  <c r="AA137" i="2833"/>
  <c r="AA133" i="2833"/>
  <c r="AA129" i="2833"/>
  <c r="AA125" i="2833"/>
  <c r="AA121" i="2833"/>
  <c r="AA117" i="2833"/>
  <c r="AA113" i="2833"/>
  <c r="AA109" i="2833"/>
  <c r="AA105" i="2833"/>
  <c r="AA101" i="2833"/>
  <c r="AA97" i="2833"/>
  <c r="AA93" i="2833"/>
  <c r="AA89" i="2833"/>
  <c r="AA85" i="2833"/>
  <c r="AA81" i="2833"/>
  <c r="AA77" i="2833"/>
  <c r="AA73" i="2833"/>
  <c r="AA69" i="2833"/>
  <c r="AA65" i="2833"/>
  <c r="AA61" i="2833"/>
  <c r="AA57" i="2833"/>
  <c r="AA53" i="2833"/>
  <c r="AA49" i="2833"/>
  <c r="AA45" i="2833"/>
  <c r="AA41" i="2833"/>
  <c r="AA37" i="2833"/>
  <c r="AA33" i="2833"/>
  <c r="AA29" i="2833"/>
  <c r="AA25" i="2833"/>
  <c r="AA21" i="2833"/>
  <c r="AA17" i="2833"/>
  <c r="AA13" i="2833"/>
  <c r="AA9" i="2833"/>
  <c r="AD34" i="2832"/>
  <c r="L58" i="2819"/>
  <c r="AD98" i="2832"/>
  <c r="AD18" i="2832"/>
  <c r="L62" i="2819"/>
  <c r="S61" i="2819"/>
  <c r="AD11" i="2832"/>
  <c r="AD22" i="2832"/>
  <c r="AD6" i="2832"/>
  <c r="AD118" i="2832"/>
  <c r="AD114" i="2832"/>
  <c r="AD106" i="2832"/>
  <c r="AD86" i="2832"/>
  <c r="AD82" i="2832"/>
  <c r="AD74" i="2832"/>
  <c r="AD54" i="2832"/>
  <c r="AD50" i="2832"/>
  <c r="AD42" i="2832"/>
  <c r="AD162" i="2832"/>
  <c r="AD158" i="2832"/>
  <c r="AD150" i="2832"/>
  <c r="AD146" i="2832"/>
  <c r="AD138" i="2832"/>
  <c r="AD172" i="2832"/>
  <c r="AA180" i="2833"/>
  <c r="AA176" i="2833"/>
  <c r="AA172" i="2833"/>
  <c r="AA168" i="2833"/>
  <c r="AA164" i="2833"/>
  <c r="AA160" i="2833"/>
  <c r="AA156" i="2833"/>
  <c r="AA152" i="2833"/>
  <c r="AA148" i="2833"/>
  <c r="AA144" i="2833"/>
  <c r="AA140" i="2833"/>
  <c r="AA136" i="2833"/>
  <c r="AA132" i="2833"/>
  <c r="AA128" i="2833"/>
  <c r="AA124" i="2833"/>
  <c r="AA120" i="2833"/>
  <c r="AA116" i="2833"/>
  <c r="AA112" i="2833"/>
  <c r="AA108" i="2833"/>
  <c r="AA104" i="2833"/>
  <c r="AA100" i="2833"/>
  <c r="AA96" i="2833"/>
  <c r="AA92" i="2833"/>
  <c r="AA88" i="2833"/>
  <c r="AA84" i="2833"/>
  <c r="AA80" i="2833"/>
  <c r="AA76" i="2833"/>
  <c r="AA72" i="2833"/>
  <c r="AA68" i="2833"/>
  <c r="AA64" i="2833"/>
  <c r="AA60" i="2833"/>
  <c r="AA56" i="2833"/>
  <c r="AA52" i="2833"/>
  <c r="AA48" i="2833"/>
  <c r="AA44" i="2833"/>
  <c r="AA40" i="2833"/>
  <c r="AA36" i="2833"/>
  <c r="AA32" i="2833"/>
  <c r="AA28" i="2833"/>
  <c r="AA24" i="2833"/>
  <c r="AA20" i="2833"/>
  <c r="AA16" i="2833"/>
  <c r="AA12" i="2833"/>
  <c r="AA8" i="2833"/>
  <c r="B78" i="2819"/>
  <c r="AD174" i="2832"/>
  <c r="AD170" i="2832"/>
  <c r="AD7" i="2832"/>
  <c r="AA5" i="2833"/>
  <c r="AA179" i="2833"/>
  <c r="AA175" i="2833"/>
  <c r="AA171" i="2833"/>
  <c r="AA167" i="2833"/>
  <c r="AA163" i="2833"/>
  <c r="AA159" i="2833"/>
  <c r="AA155" i="2833"/>
  <c r="AA151" i="2833"/>
  <c r="AA147" i="2833"/>
  <c r="AA143" i="2833"/>
  <c r="AA139" i="2833"/>
  <c r="AA135" i="2833"/>
  <c r="AA131" i="2833"/>
  <c r="AA127" i="2833"/>
  <c r="AA123" i="2833"/>
  <c r="AA119" i="2833"/>
  <c r="AA115" i="2833"/>
  <c r="AA111" i="2833"/>
  <c r="AA107" i="2833"/>
  <c r="AA103" i="2833"/>
  <c r="AA99" i="2833"/>
  <c r="AA95" i="2833"/>
  <c r="AA91" i="2833"/>
  <c r="AA87" i="2833"/>
  <c r="AA83" i="2833"/>
  <c r="AA79" i="2833"/>
  <c r="AA75" i="2833"/>
  <c r="AA71" i="2833"/>
  <c r="AA67" i="2833"/>
  <c r="AA63" i="2833"/>
  <c r="AA59" i="2833"/>
  <c r="AA55" i="2833"/>
  <c r="AA51" i="2833"/>
  <c r="AA47" i="2833"/>
  <c r="AA43" i="2833"/>
  <c r="AA39" i="2833"/>
  <c r="AA35" i="2833"/>
  <c r="AA31" i="2833"/>
  <c r="AA27" i="2833"/>
  <c r="AA23" i="2833"/>
  <c r="AA19" i="2833"/>
  <c r="AA15" i="2833"/>
  <c r="AA11" i="2833"/>
  <c r="AA7" i="2833"/>
  <c r="AD168" i="2832"/>
  <c r="AD164" i="2832"/>
  <c r="AD160" i="2832"/>
  <c r="AD156" i="2832"/>
  <c r="AD152" i="2832"/>
  <c r="AD148" i="2832"/>
  <c r="AD144" i="2832"/>
  <c r="AD140" i="2832"/>
  <c r="AD136" i="2832"/>
  <c r="AD132" i="2832"/>
  <c r="AD128" i="2832"/>
  <c r="AD124" i="2832"/>
  <c r="AD120" i="2832"/>
  <c r="AD116" i="2832"/>
  <c r="AD112" i="2832"/>
  <c r="AD108" i="2832"/>
  <c r="AD104" i="2832"/>
  <c r="AD100" i="2832"/>
  <c r="AD96" i="2832"/>
  <c r="AD92" i="2832"/>
  <c r="AD88" i="2832"/>
  <c r="AD84" i="2832"/>
  <c r="AD80" i="2832"/>
  <c r="AD76" i="2832"/>
  <c r="AD72" i="2832"/>
  <c r="AD68" i="2832"/>
  <c r="AD64" i="2832"/>
  <c r="AD60" i="2832"/>
  <c r="AD56" i="2832"/>
  <c r="AD52" i="2832"/>
  <c r="AD48" i="2832"/>
  <c r="AD44" i="2832"/>
  <c r="AD40" i="2832"/>
  <c r="AD36" i="2832"/>
  <c r="AD32" i="2832"/>
  <c r="AD28" i="2832"/>
  <c r="AD24" i="2832"/>
  <c r="AD20" i="2832"/>
  <c r="AD16" i="2832"/>
  <c r="AD12" i="2832"/>
  <c r="AD142" i="2832"/>
  <c r="AD126" i="2832"/>
  <c r="AD110" i="2832"/>
  <c r="AD94" i="2832"/>
  <c r="AD78" i="2832"/>
  <c r="AD62" i="2832"/>
  <c r="AD46" i="2832"/>
  <c r="AD30" i="2832"/>
  <c r="AD14" i="2832"/>
  <c r="B65" i="2819"/>
  <c r="L59" i="2819"/>
  <c r="N59" i="2819"/>
  <c r="N63" i="2819"/>
  <c r="B53" i="2819"/>
  <c r="N61" i="2819"/>
  <c r="O58" i="2819"/>
  <c r="G65" i="2819"/>
  <c r="M72" i="2819"/>
  <c r="S72" i="2819"/>
  <c r="S76" i="2819"/>
  <c r="R74" i="2819"/>
  <c r="O62" i="2819"/>
  <c r="M59" i="2819"/>
  <c r="N58" i="2819"/>
  <c r="N62" i="2819"/>
  <c r="O59" i="2819"/>
  <c r="O63" i="2819"/>
  <c r="R58" i="2819"/>
  <c r="R62" i="2819"/>
  <c r="S60" i="2819"/>
  <c r="P73" i="2819"/>
  <c r="M62" i="2819"/>
  <c r="P59" i="2819"/>
  <c r="P63" i="2819"/>
  <c r="R61" i="2819"/>
  <c r="L61" i="2819"/>
  <c r="P61" i="2819"/>
  <c r="L71" i="2819"/>
  <c r="L63" i="2819"/>
  <c r="M61" i="2819"/>
  <c r="M58" i="2819"/>
  <c r="O61" i="2819"/>
  <c r="P58" i="2819"/>
  <c r="P62" i="2819"/>
  <c r="Q59" i="2819"/>
  <c r="Q63" i="2819"/>
  <c r="R60" i="2819"/>
  <c r="S58" i="2819"/>
  <c r="S62" i="2819"/>
  <c r="Q58" i="2819"/>
  <c r="Q62" i="2819"/>
  <c r="S63" i="2819"/>
  <c r="M63" i="2819"/>
  <c r="Q61" i="2819"/>
  <c r="R63" i="2819"/>
  <c r="I65" i="2819"/>
  <c r="N74" i="2819"/>
  <c r="O71" i="2819"/>
  <c r="R75" i="2819"/>
  <c r="C65" i="2819"/>
  <c r="S64" i="2819"/>
  <c r="L77" i="2819"/>
  <c r="D65" i="2819"/>
  <c r="H65" i="2819"/>
  <c r="E65" i="2819"/>
  <c r="F65" i="2819"/>
  <c r="L73" i="2819"/>
  <c r="Q64" i="2819"/>
  <c r="O74" i="2819"/>
  <c r="R72" i="2819"/>
  <c r="M74" i="2819"/>
  <c r="N75" i="2819"/>
  <c r="O72" i="2819"/>
  <c r="O76" i="2819"/>
  <c r="S74" i="2819"/>
  <c r="R76" i="2819"/>
  <c r="M71" i="2819"/>
  <c r="M75" i="2819"/>
  <c r="N72" i="2819"/>
  <c r="N76" i="2819"/>
  <c r="S71" i="2819"/>
  <c r="S75" i="2819"/>
  <c r="Q72" i="2819"/>
  <c r="Q76" i="2819"/>
  <c r="O75" i="2819"/>
  <c r="M76" i="2819"/>
  <c r="L76" i="2819"/>
  <c r="P76" i="2819"/>
  <c r="L75" i="2819"/>
  <c r="P71" i="2819"/>
  <c r="P75" i="2819"/>
  <c r="Q75" i="2819"/>
  <c r="L72" i="2819"/>
  <c r="L74" i="2819"/>
  <c r="E78" i="2819"/>
  <c r="P74" i="2819"/>
  <c r="I78" i="2819"/>
  <c r="D78" i="2819"/>
  <c r="G78" i="2819"/>
  <c r="O77" i="2819"/>
  <c r="F78" i="2819"/>
  <c r="H78" i="2819"/>
  <c r="N71" i="2819"/>
  <c r="R71" i="2819"/>
  <c r="C78" i="2819"/>
  <c r="Q71" i="2819"/>
  <c r="Q74" i="2819"/>
  <c r="P72" i="2819"/>
  <c r="AD10" i="2832"/>
  <c r="AD169" i="2832"/>
  <c r="AD153" i="2832"/>
  <c r="AD137" i="2832"/>
  <c r="AD121" i="2832"/>
  <c r="AD105" i="2832"/>
  <c r="AD89" i="2832"/>
  <c r="AD73" i="2832"/>
  <c r="AD57" i="2832"/>
  <c r="AD41" i="2832"/>
  <c r="AD25" i="2832"/>
  <c r="I107" i="2819"/>
  <c r="H107" i="2819"/>
  <c r="G107" i="2819"/>
  <c r="F107" i="2819"/>
  <c r="E107" i="2819"/>
  <c r="D107" i="2819"/>
  <c r="C107" i="2819"/>
  <c r="B107" i="2819"/>
  <c r="I106" i="2819"/>
  <c r="H106" i="2819"/>
  <c r="G106" i="2819"/>
  <c r="F106" i="2819"/>
  <c r="E106" i="2819"/>
  <c r="D106" i="2819"/>
  <c r="C106" i="2819"/>
  <c r="B106" i="2819"/>
  <c r="M86" i="2819"/>
  <c r="R106" i="2819" l="1"/>
  <c r="R105" i="2819"/>
  <c r="R104" i="2819"/>
  <c r="R103" i="2819"/>
  <c r="R102" i="2819"/>
  <c r="R101" i="2819"/>
  <c r="R100" i="2819"/>
  <c r="L106" i="2819"/>
  <c r="L105" i="2819"/>
  <c r="L104" i="2819"/>
  <c r="L103" i="2819"/>
  <c r="L102" i="2819"/>
  <c r="L101" i="2819"/>
  <c r="L100" i="2819"/>
  <c r="P105" i="2819"/>
  <c r="P104" i="2819"/>
  <c r="P103" i="2819"/>
  <c r="P102" i="2819"/>
  <c r="P101" i="2819"/>
  <c r="P100" i="2819"/>
  <c r="P106" i="2819"/>
  <c r="O105" i="2819"/>
  <c r="O104" i="2819"/>
  <c r="O103" i="2819"/>
  <c r="O102" i="2819"/>
  <c r="O101" i="2819"/>
  <c r="O100" i="2819"/>
  <c r="O106" i="2819"/>
  <c r="S105" i="2819"/>
  <c r="S104" i="2819"/>
  <c r="S103" i="2819"/>
  <c r="S102" i="2819"/>
  <c r="S101" i="2819"/>
  <c r="S100" i="2819"/>
  <c r="S106" i="2819"/>
  <c r="N106" i="2819"/>
  <c r="N105" i="2819"/>
  <c r="N104" i="2819"/>
  <c r="N103" i="2819"/>
  <c r="N102" i="2819"/>
  <c r="N101" i="2819"/>
  <c r="N100" i="2819"/>
  <c r="M105" i="2819"/>
  <c r="M104" i="2819"/>
  <c r="M103" i="2819"/>
  <c r="M102" i="2819"/>
  <c r="M101" i="2819"/>
  <c r="M100" i="2819"/>
  <c r="M106" i="2819"/>
  <c r="Q105" i="2819"/>
  <c r="Q104" i="2819"/>
  <c r="Q103" i="2819"/>
  <c r="Q102" i="2819"/>
  <c r="Q101" i="2819"/>
  <c r="Q100" i="2819"/>
  <c r="Q106" i="2819"/>
  <c r="M89" i="2819"/>
  <c r="M85" i="2819"/>
  <c r="N91" i="2819"/>
  <c r="M91" i="2819"/>
  <c r="G136" i="2819"/>
  <c r="G121" i="2819"/>
  <c r="F136" i="2819"/>
  <c r="F121" i="2819"/>
  <c r="I136" i="2819"/>
  <c r="I121" i="2819"/>
  <c r="E136" i="2819"/>
  <c r="E121" i="2819"/>
  <c r="H121" i="2819"/>
  <c r="D121" i="2819"/>
  <c r="C121" i="2819"/>
  <c r="B121" i="2819"/>
  <c r="L115" i="2819" s="1"/>
  <c r="U58" i="2819" s="1"/>
  <c r="B122" i="2819"/>
  <c r="C122" i="2819"/>
  <c r="D122" i="2819"/>
  <c r="G122" i="2819"/>
  <c r="E122" i="2819"/>
  <c r="I122" i="2819"/>
  <c r="H122" i="2819"/>
  <c r="F122" i="2819"/>
  <c r="H136" i="2819"/>
  <c r="D136" i="2819"/>
  <c r="C136" i="2819"/>
  <c r="B136" i="2819"/>
  <c r="M88" i="2819"/>
  <c r="F137" i="2819"/>
  <c r="H137" i="2819"/>
  <c r="I137" i="2819"/>
  <c r="E137" i="2819"/>
  <c r="G137" i="2819"/>
  <c r="D137" i="2819"/>
  <c r="C137" i="2819"/>
  <c r="B137" i="2819"/>
  <c r="B142" i="2819" l="1"/>
  <c r="L135" i="2819"/>
  <c r="L134" i="2819"/>
  <c r="L133" i="2819"/>
  <c r="L132" i="2819"/>
  <c r="L131" i="2819"/>
  <c r="L130" i="2819"/>
  <c r="L136" i="2819"/>
  <c r="L121" i="2819"/>
  <c r="L120" i="2819"/>
  <c r="U63" i="2819" s="1"/>
  <c r="L119" i="2819"/>
  <c r="U62" i="2819" s="1"/>
  <c r="L118" i="2819"/>
  <c r="U61" i="2819" s="1"/>
  <c r="L117" i="2819"/>
  <c r="U60" i="2819" s="1"/>
  <c r="L116" i="2819"/>
  <c r="U59" i="2819" s="1"/>
  <c r="O121" i="2819"/>
  <c r="O120" i="2819"/>
  <c r="X63" i="2819" s="1"/>
  <c r="O119" i="2819"/>
  <c r="X62" i="2819" s="1"/>
  <c r="O118" i="2819"/>
  <c r="X61" i="2819" s="1"/>
  <c r="O117" i="2819"/>
  <c r="X60" i="2819" s="1"/>
  <c r="O116" i="2819"/>
  <c r="X59" i="2819" s="1"/>
  <c r="O115" i="2819"/>
  <c r="X58" i="2819" s="1"/>
  <c r="P121" i="2819"/>
  <c r="P120" i="2819"/>
  <c r="Y63" i="2819" s="1"/>
  <c r="P119" i="2819"/>
  <c r="Y62" i="2819" s="1"/>
  <c r="P118" i="2819"/>
  <c r="Y61" i="2819" s="1"/>
  <c r="P117" i="2819"/>
  <c r="Y60" i="2819" s="1"/>
  <c r="P116" i="2819"/>
  <c r="Y59" i="2819" s="1"/>
  <c r="P115" i="2819"/>
  <c r="Y58" i="2819" s="1"/>
  <c r="H142" i="2819"/>
  <c r="R135" i="2819"/>
  <c r="R134" i="2819"/>
  <c r="R133" i="2819"/>
  <c r="R132" i="2819"/>
  <c r="R131" i="2819"/>
  <c r="R130" i="2819"/>
  <c r="R136" i="2819"/>
  <c r="R121" i="2819"/>
  <c r="R120" i="2819"/>
  <c r="AA63" i="2819" s="1"/>
  <c r="R119" i="2819"/>
  <c r="AA62" i="2819" s="1"/>
  <c r="R118" i="2819"/>
  <c r="AA61" i="2819" s="1"/>
  <c r="R117" i="2819"/>
  <c r="AA60" i="2819" s="1"/>
  <c r="R116" i="2819"/>
  <c r="AA59" i="2819" s="1"/>
  <c r="R115" i="2819"/>
  <c r="AA58" i="2819" s="1"/>
  <c r="I142" i="2819"/>
  <c r="S135" i="2819"/>
  <c r="S134" i="2819"/>
  <c r="S133" i="2819"/>
  <c r="S132" i="2819"/>
  <c r="S131" i="2819"/>
  <c r="S130" i="2819"/>
  <c r="S136" i="2819"/>
  <c r="G142" i="2819"/>
  <c r="Q135" i="2819"/>
  <c r="Q134" i="2819"/>
  <c r="Q133" i="2819"/>
  <c r="Q132" i="2819"/>
  <c r="Q131" i="2819"/>
  <c r="Q130" i="2819"/>
  <c r="Q136" i="2819"/>
  <c r="D142" i="2819"/>
  <c r="N135" i="2819"/>
  <c r="N134" i="2819"/>
  <c r="N133" i="2819"/>
  <c r="N132" i="2819"/>
  <c r="N131" i="2819"/>
  <c r="N130" i="2819"/>
  <c r="N136" i="2819"/>
  <c r="N121" i="2819"/>
  <c r="N120" i="2819"/>
  <c r="W63" i="2819" s="1"/>
  <c r="N119" i="2819"/>
  <c r="W62" i="2819" s="1"/>
  <c r="N118" i="2819"/>
  <c r="W61" i="2819" s="1"/>
  <c r="N117" i="2819"/>
  <c r="W60" i="2819" s="1"/>
  <c r="N116" i="2819"/>
  <c r="W59" i="2819" s="1"/>
  <c r="N115" i="2819"/>
  <c r="W58" i="2819" s="1"/>
  <c r="S121" i="2819"/>
  <c r="S120" i="2819"/>
  <c r="AB63" i="2819" s="1"/>
  <c r="S119" i="2819"/>
  <c r="AB62" i="2819" s="1"/>
  <c r="S118" i="2819"/>
  <c r="AB61" i="2819" s="1"/>
  <c r="S117" i="2819"/>
  <c r="AB60" i="2819" s="1"/>
  <c r="S116" i="2819"/>
  <c r="AB59" i="2819" s="1"/>
  <c r="S115" i="2819"/>
  <c r="AB58" i="2819" s="1"/>
  <c r="Q120" i="2819"/>
  <c r="Z63" i="2819" s="1"/>
  <c r="Q119" i="2819"/>
  <c r="Z62" i="2819" s="1"/>
  <c r="Q118" i="2819"/>
  <c r="Z61" i="2819" s="1"/>
  <c r="Q117" i="2819"/>
  <c r="Z60" i="2819" s="1"/>
  <c r="Q116" i="2819"/>
  <c r="Z59" i="2819" s="1"/>
  <c r="Q115" i="2819"/>
  <c r="Z58" i="2819" s="1"/>
  <c r="Q121" i="2819"/>
  <c r="C142" i="2819"/>
  <c r="M135" i="2819"/>
  <c r="M134" i="2819"/>
  <c r="M133" i="2819"/>
  <c r="M132" i="2819"/>
  <c r="M131" i="2819"/>
  <c r="M130" i="2819"/>
  <c r="M136" i="2819"/>
  <c r="M120" i="2819"/>
  <c r="V63" i="2819" s="1"/>
  <c r="M119" i="2819"/>
  <c r="V62" i="2819" s="1"/>
  <c r="M118" i="2819"/>
  <c r="V61" i="2819" s="1"/>
  <c r="M117" i="2819"/>
  <c r="V60" i="2819" s="1"/>
  <c r="M116" i="2819"/>
  <c r="V59" i="2819" s="1"/>
  <c r="M115" i="2819"/>
  <c r="V58" i="2819" s="1"/>
  <c r="M121" i="2819"/>
  <c r="E142" i="2819"/>
  <c r="O135" i="2819"/>
  <c r="O134" i="2819"/>
  <c r="O133" i="2819"/>
  <c r="O132" i="2819"/>
  <c r="O131" i="2819"/>
  <c r="O130" i="2819"/>
  <c r="O136" i="2819"/>
  <c r="F142" i="2819"/>
  <c r="P135" i="2819"/>
  <c r="P134" i="2819"/>
  <c r="P133" i="2819"/>
  <c r="P132" i="2819"/>
  <c r="P131" i="2819"/>
  <c r="P130" i="2819"/>
  <c r="P136" i="2819"/>
  <c r="L90" i="2819"/>
  <c r="L89" i="2819"/>
  <c r="L85" i="2819"/>
  <c r="L86" i="2819"/>
  <c r="S89" i="2819"/>
  <c r="S85" i="2819"/>
  <c r="R90" i="2819"/>
  <c r="R85" i="2819"/>
  <c r="P87" i="2819"/>
  <c r="P86" i="2819"/>
  <c r="P85" i="2819"/>
  <c r="N89" i="2819"/>
  <c r="N86" i="2819"/>
  <c r="N85" i="2819"/>
  <c r="Q87" i="2819"/>
  <c r="Q85" i="2819"/>
  <c r="O90" i="2819"/>
  <c r="O86" i="2819"/>
  <c r="O85" i="2819"/>
  <c r="L88" i="2819"/>
  <c r="L87" i="2819"/>
  <c r="L91" i="2819"/>
  <c r="S91" i="2819"/>
  <c r="R87" i="2819"/>
  <c r="R86" i="2819"/>
  <c r="R91" i="2819"/>
  <c r="Q91" i="2819"/>
  <c r="Q88" i="2819"/>
  <c r="Q90" i="2819"/>
  <c r="Q89" i="2819"/>
  <c r="P88" i="2819"/>
  <c r="P89" i="2819"/>
  <c r="P91" i="2819"/>
  <c r="O91" i="2819"/>
  <c r="N90" i="2819"/>
  <c r="R89" i="2819"/>
  <c r="N87" i="2819"/>
  <c r="N88" i="2819"/>
  <c r="S88" i="2819"/>
  <c r="M90" i="2819"/>
  <c r="M87" i="2819"/>
  <c r="R88" i="2819"/>
  <c r="Q86" i="2819"/>
  <c r="P90" i="2819"/>
  <c r="S87" i="2819"/>
  <c r="S86" i="2819"/>
  <c r="S90" i="2819"/>
  <c r="O87" i="2819"/>
  <c r="O88" i="2819"/>
  <c r="O89" i="28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5" authorId="0" shapeId="0" xr:uid="{1C00464A-B5C2-406B-B9C2-00F7ABAA99B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5" authorId="0" shapeId="0" xr:uid="{2DF9594F-6AF4-42E6-9BBA-9C892CCD693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5" authorId="0" shapeId="0" xr:uid="{6EA48A7F-10D4-42FE-BF90-FF71416FE96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5" authorId="0" shapeId="0" xr:uid="{01CFCBE5-D6F4-4BE5-9DDF-D94F1CB0FE0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5" authorId="0" shapeId="0" xr:uid="{ACB7E911-CDC7-499F-91DF-76D9D96A9D76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5" authorId="0" shapeId="0" xr:uid="{616C097D-FF27-411A-8171-4CF22BCED7D7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5" authorId="0" shapeId="0" xr:uid="{F64B88FD-60F6-4B1C-8986-2DAB883F50DB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5" authorId="0" shapeId="0" xr:uid="{EDBFD104-4ABF-46BB-9663-DF7631FDB958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5" authorId="0" shapeId="0" xr:uid="{FEF479F5-88AB-4C13-8ADE-A8A27156E146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5" authorId="0" shapeId="0" xr:uid="{BCFF753B-9771-4021-AEA2-6FA1A7D96B53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5" authorId="0" shapeId="0" xr:uid="{747CF402-BCD2-46A1-87DC-6BEC3BDAB55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5" authorId="0" shapeId="0" xr:uid="{EBA0C1B1-1EBF-4CDA-816B-55946B9BA57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5" authorId="0" shapeId="0" xr:uid="{CDCF84E0-ACC5-4756-A87C-32D7DD2AA9C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5" authorId="0" shapeId="0" xr:uid="{F7575A31-5804-4742-BE5E-4B158DBBD886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5" authorId="0" shapeId="0" xr:uid="{68ABED62-3F1E-436E-B198-CB5F107B81D2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5" authorId="0" shapeId="0" xr:uid="{7B45DEA4-3A6E-4F54-9DF2-D1CC5DD900D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5" authorId="0" shapeId="0" xr:uid="{22630998-8A17-44DB-B670-B1D91EF6941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5" authorId="0" shapeId="0" xr:uid="{122622B7-3CF8-4AB8-8122-60A10A1B900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5" authorId="0" shapeId="0" xr:uid="{7B582DDE-F386-4BC5-B103-115E96E769E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B16" authorId="0" shapeId="0" xr:uid="{E1BEA20F-D9F5-4A2B-94D4-07519DB8057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6" authorId="0" shapeId="0" xr:uid="{2FDBD0F9-91E0-4F45-B446-FFC9CC223DEB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6" authorId="0" shapeId="0" xr:uid="{90A2F69B-DEB0-4117-B1CB-EEB442752302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6" authorId="0" shapeId="0" xr:uid="{1D8A5ABC-04CB-46C2-98D3-73E05D7D7D5B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6" authorId="0" shapeId="0" xr:uid="{C74054BE-D46C-48C1-8320-3D5C785BB0C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6" authorId="0" shapeId="0" xr:uid="{E2D5DDB0-35F2-4B7A-9BBD-C28AF05D58A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6" authorId="0" shapeId="0" xr:uid="{107DD952-7513-442E-8124-E0CAD17A0F6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6" authorId="0" shapeId="0" xr:uid="{61958554-E094-4A4E-BC7E-DC120531D5E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6" authorId="0" shapeId="0" xr:uid="{46296A90-2489-4E2B-AFA9-5BFDCBD0030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6" authorId="0" shapeId="0" xr:uid="{14EE5888-4E3D-41C1-99F2-35B211B7256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6" authorId="0" shapeId="0" xr:uid="{CB7708AC-AF84-401F-B2F0-C41A3204C49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6" authorId="0" shapeId="0" xr:uid="{A3A69D3B-12BB-41F9-8F06-EE9AF24C15E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6" authorId="0" shapeId="0" xr:uid="{2B732786-FB82-4F3B-BA22-81A5EDC02696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6" authorId="0" shapeId="0" xr:uid="{EEFEC326-0CCC-4944-A656-007CD7B0A7A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6" authorId="0" shapeId="0" xr:uid="{C3B85AF2-6977-42EC-B3B3-7C51C674B55E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6" authorId="0" shapeId="0" xr:uid="{90664D24-BE85-40D1-8204-49A0E59B0E8E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6" authorId="0" shapeId="0" xr:uid="{D3A859E4-D33C-44CF-9CF6-22D1F9A2B03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6" authorId="0" shapeId="0" xr:uid="{82F41271-D8A9-4315-B76D-7AB9675BA1A3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6" authorId="0" shapeId="0" xr:uid="{FF6D901D-913F-4105-B2E1-12C05A7965B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80" authorId="0" shapeId="0" xr:uid="{338CA4AA-B3C3-4CEF-89C2-CBCF462D4EBC}">
      <text>
        <r>
          <rPr>
            <sz val="9"/>
            <color indexed="81"/>
            <rFont val="MS P ゴシック"/>
            <family val="3"/>
            <charset val="128"/>
          </rPr>
          <t xml:space="preserve">c  Confidential
</t>
        </r>
      </text>
    </comment>
    <comment ref="L80" authorId="0" shapeId="0" xr:uid="{01CE1EC5-E153-467E-BC3C-79F7908FE3EA}">
      <text>
        <r>
          <rPr>
            <sz val="9"/>
            <color indexed="81"/>
            <rFont val="MS P ゴシック"/>
            <family val="3"/>
            <charset val="128"/>
          </rPr>
          <t xml:space="preserve">c  Confidential
</t>
        </r>
      </text>
    </comment>
    <comment ref="B162" authorId="0" shapeId="0" xr:uid="{ECAD6839-2BD8-4440-9367-ED020B39A5C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62" authorId="0" shapeId="0" xr:uid="{7360A70B-AC5E-4B99-84E6-84E81F9DDF5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62" authorId="0" shapeId="0" xr:uid="{DAF2B353-6111-4627-BBB1-A80BE33C443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62" authorId="0" shapeId="0" xr:uid="{C6165F8E-91DA-4C3F-A98B-F591635264E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62" authorId="0" shapeId="0" xr:uid="{5D7C87B0-7C59-40A1-8FDF-B30D226E735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62" authorId="0" shapeId="0" xr:uid="{6C63A805-A27C-4C86-9147-353E32B1203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62" authorId="0" shapeId="0" xr:uid="{7A53D74C-05AC-4EB4-9AA6-F690E5CDA8A8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62" authorId="0" shapeId="0" xr:uid="{98E1A5FF-5332-457C-971C-DACFC13B075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62" authorId="0" shapeId="0" xr:uid="{900FFBB3-353A-48B3-BBB6-4A94ED17F0B7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62" authorId="0" shapeId="0" xr:uid="{C3024D83-D0FB-44A7-B8A2-D308991DB96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62" authorId="0" shapeId="0" xr:uid="{E570EFF6-CB15-4CE8-94CB-AEC5E70C8A72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62" authorId="0" shapeId="0" xr:uid="{4B9046C5-B42B-4782-94B4-B78AE65BC9B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62" authorId="0" shapeId="0" xr:uid="{375D3FF3-FEED-4513-8BFF-EA2923492E4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62" authorId="0" shapeId="0" xr:uid="{EB291434-A1D5-4EAD-8FB9-BA409C3C987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62" authorId="0" shapeId="0" xr:uid="{B4BB088C-0D01-4131-BAE7-BAC58ABE56F3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62" authorId="0" shapeId="0" xr:uid="{13A718BE-5171-4719-9AE9-341F5E8D5E3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62" authorId="0" shapeId="0" xr:uid="{27134391-62D4-4597-9558-F5CD5957859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62" authorId="0" shapeId="0" xr:uid="{A892559A-D5AF-47F4-930C-9541A809CDA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62" authorId="0" shapeId="0" xr:uid="{BDED89A6-6CCD-4EEE-B537-0A000188036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B163" authorId="0" shapeId="0" xr:uid="{1AD837E7-0310-4FFF-8907-522F0D43EF34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63" authorId="0" shapeId="0" xr:uid="{5A441891-F481-44EC-9A95-441F4302C51E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63" authorId="0" shapeId="0" xr:uid="{9C609292-41C8-4F1C-90B3-F3E5F4054AB2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63" authorId="0" shapeId="0" xr:uid="{2AA07409-FFBF-415F-BE1F-B95B30746C77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63" authorId="0" shapeId="0" xr:uid="{E6FC6D4E-45CC-47AC-AB4C-58F210B5C7F2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63" authorId="0" shapeId="0" xr:uid="{1F0535C0-6B51-456A-BD15-964C3796636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63" authorId="0" shapeId="0" xr:uid="{C02A6846-BE20-4C12-B0F8-702897B896A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63" authorId="0" shapeId="0" xr:uid="{FC87F916-0FF7-4934-9CC2-0C6CDEE4CD1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63" authorId="0" shapeId="0" xr:uid="{E5C16E13-3D94-4F9D-B3BC-08A3A8B27626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63" authorId="0" shapeId="0" xr:uid="{C2FBAB43-53F1-480F-9DEB-1224DD9507F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63" authorId="0" shapeId="0" xr:uid="{27E422A4-F5D5-442B-A4B2-7C15283B315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63" authorId="0" shapeId="0" xr:uid="{3A7AF16A-F230-4A43-B6C5-D1373B430D8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63" authorId="0" shapeId="0" xr:uid="{E73650A0-4C77-4A42-BB22-4F84D7D9EC6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63" authorId="0" shapeId="0" xr:uid="{32C4556A-FCE2-43F9-A6F0-AAC8FE980CD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63" authorId="0" shapeId="0" xr:uid="{47782E0B-127D-4333-A52C-6E6A375A227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63" authorId="0" shapeId="0" xr:uid="{70CA5DC3-11A0-4C4C-9A82-63AA81AEA803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63" authorId="0" shapeId="0" xr:uid="{3A15881B-D5BA-444F-98DC-7E4BBD869DA7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63" authorId="0" shapeId="0" xr:uid="{6EEC0D1F-D772-4F72-9299-9DEDDAAB2128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63" authorId="0" shapeId="0" xr:uid="{C402C0AA-A5CB-4818-B314-03DC14D853D2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5" authorId="0" shapeId="0" xr:uid="{8B9E285F-564A-44D9-B2CD-33CA43D650D8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5" authorId="0" shapeId="0" xr:uid="{CFDA07BD-102C-4C9B-89DC-1CB0F68144C4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5" authorId="0" shapeId="0" xr:uid="{04C7AC70-D6F5-42AD-9194-F822D3297943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5" authorId="0" shapeId="0" xr:uid="{962342D1-AFDD-408B-A3E7-66398BA6E3D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5" authorId="0" shapeId="0" xr:uid="{71595C66-9FEB-412E-ACCA-9F6F5D7EE9D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5" authorId="0" shapeId="0" xr:uid="{1E1F5028-A3FE-40DB-8FC5-4B487FDA5FA6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5" authorId="0" shapeId="0" xr:uid="{6039BAEF-AABC-4973-9AE1-9BBDCF6751F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5" authorId="0" shapeId="0" xr:uid="{7F904491-946F-421C-BE69-9F380E00B85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5" authorId="0" shapeId="0" xr:uid="{6B79B249-52FB-48F5-A4FE-0DD162F5C1C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5" authorId="0" shapeId="0" xr:uid="{A8496C52-9140-4C8F-81C9-BE01312B332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5" authorId="0" shapeId="0" xr:uid="{6315FBC2-177C-4EC4-9790-3E78D971845B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5" authorId="0" shapeId="0" xr:uid="{639790B8-A795-4A7B-85FF-9D73FFE823C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5" authorId="0" shapeId="0" xr:uid="{A0D6155F-2D59-4B02-9F34-CB65790ED926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5" authorId="0" shapeId="0" xr:uid="{9422BCA1-85EA-41EC-9A20-02E29129A87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5" authorId="0" shapeId="0" xr:uid="{54336E40-03C6-4DDA-A514-11046AF38A04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5" authorId="0" shapeId="0" xr:uid="{C302C5E4-9C25-44A1-BD42-3EFB92999A6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5" authorId="0" shapeId="0" xr:uid="{662AB4D2-14C5-4994-AA9D-8207EA24DE08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5" authorId="0" shapeId="0" xr:uid="{98E139FD-ED08-46A1-B532-722CEE781C26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5" authorId="0" shapeId="0" xr:uid="{A31ABFA5-5CFA-4191-BC9B-AABEF7081F3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B16" authorId="0" shapeId="0" xr:uid="{E51EC8C0-25BA-45D8-8B93-4364418FB94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6" authorId="0" shapeId="0" xr:uid="{41B2BD84-E11D-49D3-9D7E-780C1E88F79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6" authorId="0" shapeId="0" xr:uid="{3618C83B-1F47-44B7-B0ED-2371A85BC33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6" authorId="0" shapeId="0" xr:uid="{76648928-F19A-4CDF-B8A0-67690453F51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6" authorId="0" shapeId="0" xr:uid="{81C52001-4BED-4C94-9D2F-9B4542FA150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6" authorId="0" shapeId="0" xr:uid="{133D1FD8-585D-402B-AF3F-9030631EE7E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6" authorId="0" shapeId="0" xr:uid="{6A403FAB-BDF6-4C6D-990C-1FD9315FE16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6" authorId="0" shapeId="0" xr:uid="{2F7CCBCD-95F7-4766-86B5-D65023A147C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6" authorId="0" shapeId="0" xr:uid="{04A530D2-FACB-48F8-AE88-63884C58A01C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6" authorId="0" shapeId="0" xr:uid="{6D5DF1BB-1906-4372-9690-F3188A80B107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6" authorId="0" shapeId="0" xr:uid="{E5DBF3B3-9E2D-4578-8310-A52AD7FA726E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6" authorId="0" shapeId="0" xr:uid="{AE78352F-C122-4C30-B0F1-4DD039897803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6" authorId="0" shapeId="0" xr:uid="{FAB44099-E11B-41C0-9C7B-A41802B3D613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6" authorId="0" shapeId="0" xr:uid="{C311FE08-A868-448E-8D80-9F200EFF7E3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6" authorId="0" shapeId="0" xr:uid="{47E3274A-434B-4206-996E-60ADDACEB823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6" authorId="0" shapeId="0" xr:uid="{DE2B8101-5C9E-463D-B4C4-FC46567D7F2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6" authorId="0" shapeId="0" xr:uid="{F3815406-65DB-407F-91E0-157BAC549FE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6" authorId="0" shapeId="0" xr:uid="{0590D708-4558-4DB8-A300-AE0DA22FF6F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6" authorId="0" shapeId="0" xr:uid="{0E25C728-1C3A-4A6C-9E14-6D624860E5B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79" authorId="0" shapeId="0" xr:uid="{ADF658B7-3550-4D21-84B7-79242A0D22BD}">
      <text>
        <r>
          <rPr>
            <sz val="9"/>
            <color indexed="81"/>
            <rFont val="MS P ゴシック"/>
            <family val="3"/>
            <charset val="128"/>
          </rPr>
          <t xml:space="preserve">c  Confidential
</t>
        </r>
      </text>
    </comment>
    <comment ref="L79" authorId="0" shapeId="0" xr:uid="{1435AA59-C91E-42B0-A034-3F4844B401F4}">
      <text>
        <r>
          <rPr>
            <sz val="9"/>
            <color indexed="81"/>
            <rFont val="MS P ゴシック"/>
            <family val="3"/>
            <charset val="128"/>
          </rPr>
          <t xml:space="preserve">c  Confidential
</t>
        </r>
      </text>
    </comment>
    <comment ref="B160" authorId="0" shapeId="0" xr:uid="{706273AB-E108-4CEB-BF57-DFFA9B7A8BF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60" authorId="0" shapeId="0" xr:uid="{BE3D4646-577B-4532-8983-4AE3E7A6C20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60" authorId="0" shapeId="0" xr:uid="{E92A1D4D-8EF9-4295-9533-57319D898142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60" authorId="0" shapeId="0" xr:uid="{72DF0B23-1016-4D75-A4F7-A2E205F0E16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60" authorId="0" shapeId="0" xr:uid="{6C78122A-B823-46B7-A15E-A955CE8668A4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60" authorId="0" shapeId="0" xr:uid="{ECDD80F2-9E12-4150-B0DD-8A351229B718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60" authorId="0" shapeId="0" xr:uid="{22BDE6EA-A5CB-46DC-89C8-B937F18BE94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60" authorId="0" shapeId="0" xr:uid="{2CF312C6-F50F-4DEC-B233-B9F7B57DC9F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60" authorId="0" shapeId="0" xr:uid="{C8E863CE-6014-4142-BBBE-A412B40A909E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60" authorId="0" shapeId="0" xr:uid="{DE9820CD-538A-4D04-87FB-E0BC6810B87B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60" authorId="0" shapeId="0" xr:uid="{D31E1714-B3CB-4E06-A171-BF090F7D3A7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60" authorId="0" shapeId="0" xr:uid="{4A6E2635-1D9D-43FF-8444-35AC6208DAF7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60" authorId="0" shapeId="0" xr:uid="{AF189B8E-3764-4134-9403-EF1A2D9E72E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60" authorId="0" shapeId="0" xr:uid="{0F9FB3F3-2C93-4AB8-8DC6-281AC2854947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60" authorId="0" shapeId="0" xr:uid="{ABF10A6F-A5F5-450C-BC49-45B6C37F057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60" authorId="0" shapeId="0" xr:uid="{73EC7010-BEDF-4EFC-9AF2-6C3B35D2128E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60" authorId="0" shapeId="0" xr:uid="{3A031A36-948A-412B-8730-B19E87D06AE7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60" authorId="0" shapeId="0" xr:uid="{F18044D3-4244-414A-941D-87FE1695CFB2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60" authorId="0" shapeId="0" xr:uid="{C5CB2FB6-53A9-4C7F-B85D-0B7F6FCF96D2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B161" authorId="0" shapeId="0" xr:uid="{1088898A-968E-4400-A9EC-41BC1D9EB18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61" authorId="0" shapeId="0" xr:uid="{E275C7E6-CA1F-4BB0-B86D-BB2557D92D4E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61" authorId="0" shapeId="0" xr:uid="{A59390EC-5511-4468-ADE9-66A4F50D838B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61" authorId="0" shapeId="0" xr:uid="{8415F326-3E8F-45D7-AF85-8A931BCD154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61" authorId="0" shapeId="0" xr:uid="{ED7B9913-8457-48EB-9C47-64ADA53A494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61" authorId="0" shapeId="0" xr:uid="{4257D3B6-22D1-4E2A-9F21-67848EE833C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61" authorId="0" shapeId="0" xr:uid="{F71075D1-CC41-46D8-B2E0-80E3650E7EC6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61" authorId="0" shapeId="0" xr:uid="{36489C69-36FB-4CB9-8A2A-404422CD1533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61" authorId="0" shapeId="0" xr:uid="{FAF8C254-831A-49CD-B131-55EC2DD39308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61" authorId="0" shapeId="0" xr:uid="{BCF59DFE-879E-4E61-99F4-F031D9BFFB8A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61" authorId="0" shapeId="0" xr:uid="{6E02BA46-3C76-4BD8-A93A-722FA5104489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61" authorId="0" shapeId="0" xr:uid="{2C6F8A0B-F7BF-4CC7-9A91-45EA33EB5B8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61" authorId="0" shapeId="0" xr:uid="{FC169334-F673-4E79-938C-8FD82F8F167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61" authorId="0" shapeId="0" xr:uid="{7DBD7D83-E8D6-4582-990F-3CB4C83A84C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61" authorId="0" shapeId="0" xr:uid="{9FCABBDB-1718-42D2-94D1-7C9B26438CE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61" authorId="0" shapeId="0" xr:uid="{48E93A5A-F1B1-4964-B31B-82D870437491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61" authorId="0" shapeId="0" xr:uid="{9D000324-EEE3-4812-85F3-B37CD494E1B5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61" authorId="0" shapeId="0" xr:uid="{8B585468-E237-4876-A7CA-1C12CD2E867D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61" authorId="0" shapeId="0" xr:uid="{4EFA2987-9ED2-43D6-AD34-9E24ABA5718F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5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5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5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5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5" authorId="0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5" authorId="0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5" authorId="0" shapeId="0" xr:uid="{00000000-0006-0000-0200-000007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5" authorId="0" shapeId="0" xr:uid="{00000000-0006-0000-0200-000008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5" authorId="0" shapeId="0" xr:uid="{00000000-0006-0000-0200-000009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5" authorId="0" shapeId="0" xr:uid="{00000000-0006-0000-0200-00000A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5" authorId="0" shapeId="0" xr:uid="{00000000-0006-0000-0200-00000B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5" authorId="0" shapeId="0" xr:uid="{00000000-0006-0000-0200-00000C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5" authorId="0" shapeId="0" xr:uid="{00000000-0006-0000-0200-00000D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5" authorId="0" shapeId="0" xr:uid="{00000000-0006-0000-0200-00000E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5" authorId="0" shapeId="0" xr:uid="{00000000-0006-0000-0200-00000F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5" authorId="0" shapeId="0" xr:uid="{00000000-0006-0000-0200-000010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5" authorId="0" shapeId="0" xr:uid="{00000000-0006-0000-0200-000011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5" authorId="0" shapeId="0" xr:uid="{00000000-0006-0000-0200-000012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5" authorId="0" shapeId="0" xr:uid="{00000000-0006-0000-0200-000013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B16" authorId="0" shapeId="0" xr:uid="{00000000-0006-0000-0200-000014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6" authorId="0" shapeId="0" xr:uid="{00000000-0006-0000-0200-000015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6" authorId="0" shapeId="0" xr:uid="{00000000-0006-0000-0200-000016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6" authorId="0" shapeId="0" xr:uid="{00000000-0006-0000-0200-000017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6" authorId="0" shapeId="0" xr:uid="{00000000-0006-0000-0200-000018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6" authorId="0" shapeId="0" xr:uid="{00000000-0006-0000-0200-000019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6" authorId="0" shapeId="0" xr:uid="{00000000-0006-0000-0200-00001A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6" authorId="0" shapeId="0" xr:uid="{00000000-0006-0000-0200-00001B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6" authorId="0" shapeId="0" xr:uid="{00000000-0006-0000-0200-00001C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6" authorId="0" shapeId="0" xr:uid="{00000000-0006-0000-0200-00001D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6" authorId="0" shapeId="0" xr:uid="{00000000-0006-0000-0200-00001E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6" authorId="0" shapeId="0" xr:uid="{00000000-0006-0000-0200-00001F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6" authorId="0" shapeId="0" xr:uid="{00000000-0006-0000-0200-000020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6" authorId="0" shapeId="0" xr:uid="{00000000-0006-0000-0200-000021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6" authorId="0" shapeId="0" xr:uid="{00000000-0006-0000-0200-000022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6" authorId="0" shapeId="0" xr:uid="{00000000-0006-0000-0200-000023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6" authorId="0" shapeId="0" xr:uid="{00000000-0006-0000-0200-000024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6" authorId="0" shapeId="0" xr:uid="{00000000-0006-0000-0200-000025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6" authorId="0" shapeId="0" xr:uid="{00000000-0006-0000-0200-000026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80" authorId="0" shapeId="0" xr:uid="{00000000-0006-0000-0200-000027000000}">
      <text>
        <r>
          <rPr>
            <sz val="9"/>
            <color indexed="81"/>
            <rFont val="MS P ゴシック"/>
            <family val="3"/>
            <charset val="128"/>
          </rPr>
          <t xml:space="preserve">c  Confidential
</t>
        </r>
      </text>
    </comment>
    <comment ref="B160" authorId="0" shapeId="0" xr:uid="{00000000-0006-0000-0200-000028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60" authorId="0" shapeId="0" xr:uid="{00000000-0006-0000-0200-000029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60" authorId="0" shapeId="0" xr:uid="{00000000-0006-0000-0200-00002A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60" authorId="0" shapeId="0" xr:uid="{00000000-0006-0000-0200-00002B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60" authorId="0" shapeId="0" xr:uid="{00000000-0006-0000-0200-00002C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60" authorId="0" shapeId="0" xr:uid="{00000000-0006-0000-0200-00002D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60" authorId="0" shapeId="0" xr:uid="{00000000-0006-0000-0200-00002E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60" authorId="0" shapeId="0" xr:uid="{00000000-0006-0000-0200-00002F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60" authorId="0" shapeId="0" xr:uid="{00000000-0006-0000-0200-000030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60" authorId="0" shapeId="0" xr:uid="{00000000-0006-0000-0200-000031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60" authorId="0" shapeId="0" xr:uid="{00000000-0006-0000-0200-000032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60" authorId="0" shapeId="0" xr:uid="{00000000-0006-0000-0200-000033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60" authorId="0" shapeId="0" xr:uid="{00000000-0006-0000-0200-000034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60" authorId="0" shapeId="0" xr:uid="{00000000-0006-0000-0200-000035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60" authorId="0" shapeId="0" xr:uid="{00000000-0006-0000-0200-000036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60" authorId="0" shapeId="0" xr:uid="{00000000-0006-0000-0200-000037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60" authorId="0" shapeId="0" xr:uid="{00000000-0006-0000-0200-000038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60" authorId="0" shapeId="0" xr:uid="{00000000-0006-0000-0200-000039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60" authorId="0" shapeId="0" xr:uid="{00000000-0006-0000-0200-00003A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B161" authorId="0" shapeId="0" xr:uid="{00000000-0006-0000-0200-00003B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C161" authorId="0" shapeId="0" xr:uid="{00000000-0006-0000-0200-00003C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D161" authorId="0" shapeId="0" xr:uid="{00000000-0006-0000-0200-00003D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E161" authorId="0" shapeId="0" xr:uid="{00000000-0006-0000-0200-00003E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F161" authorId="0" shapeId="0" xr:uid="{00000000-0006-0000-0200-00003F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G161" authorId="0" shapeId="0" xr:uid="{00000000-0006-0000-0200-000040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H161" authorId="0" shapeId="0" xr:uid="{00000000-0006-0000-0200-000041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I161" authorId="0" shapeId="0" xr:uid="{00000000-0006-0000-0200-000042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J161" authorId="0" shapeId="0" xr:uid="{00000000-0006-0000-0200-000043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K161" authorId="0" shapeId="0" xr:uid="{00000000-0006-0000-0200-000044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L161" authorId="0" shapeId="0" xr:uid="{00000000-0006-0000-0200-000045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M161" authorId="0" shapeId="0" xr:uid="{00000000-0006-0000-0200-000046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N161" authorId="0" shapeId="0" xr:uid="{00000000-0006-0000-0200-000047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O161" authorId="0" shapeId="0" xr:uid="{00000000-0006-0000-0200-000048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P161" authorId="0" shapeId="0" xr:uid="{00000000-0006-0000-0200-000049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Q161" authorId="0" shapeId="0" xr:uid="{00000000-0006-0000-0200-00004A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R161" authorId="0" shapeId="0" xr:uid="{00000000-0006-0000-0200-00004B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S161" authorId="0" shapeId="0" xr:uid="{00000000-0006-0000-0200-00004C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  <comment ref="T161" authorId="0" shapeId="0" xr:uid="{00000000-0006-0000-0200-00004D000000}">
      <text>
        <r>
          <rPr>
            <sz val="9"/>
            <color indexed="81"/>
            <rFont val="MS P ゴシック"/>
            <family val="3"/>
            <charset val="128"/>
          </rPr>
          <t xml:space="preserve">x  Not Applicable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B1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5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5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5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5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5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5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5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5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5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5" authorId="0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5" authorId="0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5" authorId="0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5" authorId="0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5" authorId="0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5" authorId="0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5" authorId="0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5" authorId="0" shapeId="0" xr:uid="{00000000-0006-0000-03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" authorId="0" shapeId="0" xr:uid="{00000000-0006-0000-03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" authorId="0" shapeId="0" xr:uid="{00000000-0006-0000-03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" authorId="0" shapeId="0" xr:uid="{00000000-0006-0000-03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" authorId="0" shapeId="0" xr:uid="{00000000-0006-0000-03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" authorId="0" shapeId="0" xr:uid="{00000000-0006-0000-03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" authorId="0" shapeId="0" xr:uid="{00000000-0006-0000-03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" authorId="0" shapeId="0" xr:uid="{00000000-0006-0000-0300-00001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" authorId="0" shapeId="0" xr:uid="{00000000-0006-0000-0300-00001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" authorId="0" shapeId="0" xr:uid="{00000000-0006-0000-03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" authorId="0" shapeId="0" xr:uid="{00000000-0006-0000-0300-00001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" authorId="0" shapeId="0" xr:uid="{00000000-0006-0000-03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" authorId="0" shapeId="0" xr:uid="{00000000-0006-0000-0300-00001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" authorId="0" shapeId="0" xr:uid="{00000000-0006-0000-0300-00002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" authorId="0" shapeId="0" xr:uid="{00000000-0006-0000-0300-00002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" authorId="0" shapeId="0" xr:uid="{00000000-0006-0000-03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" authorId="0" shapeId="0" xr:uid="{00000000-0006-0000-03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" authorId="0" shapeId="0" xr:uid="{00000000-0006-0000-03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" authorId="0" shapeId="0" xr:uid="{00000000-0006-0000-0300-00002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" authorId="0" shapeId="0" xr:uid="{00000000-0006-0000-03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0" authorId="0" shapeId="0" xr:uid="{00000000-0006-0000-0300-00002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0" authorId="0" shapeId="0" xr:uid="{00000000-0006-0000-03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0" authorId="0" shapeId="0" xr:uid="{00000000-0006-0000-0300-00002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0" authorId="0" shapeId="0" xr:uid="{00000000-0006-0000-0300-00002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0" authorId="0" shapeId="0" xr:uid="{00000000-0006-0000-0300-00002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0" authorId="0" shapeId="0" xr:uid="{00000000-0006-0000-0300-00002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0" authorId="0" shapeId="0" xr:uid="{00000000-0006-0000-0300-00002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0" authorId="0" shapeId="0" xr:uid="{00000000-0006-0000-0300-00002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0" authorId="0" shapeId="0" xr:uid="{00000000-0006-0000-0300-00002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0" authorId="0" shapeId="0" xr:uid="{00000000-0006-0000-0300-00003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0" authorId="0" shapeId="0" xr:uid="{00000000-0006-0000-0300-00003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0" authorId="0" shapeId="0" xr:uid="{00000000-0006-0000-0300-00003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0" authorId="0" shapeId="0" xr:uid="{00000000-0006-0000-0300-00003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0" authorId="0" shapeId="0" xr:uid="{00000000-0006-0000-0300-00003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0" authorId="0" shapeId="0" xr:uid="{00000000-0006-0000-0300-00003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0" authorId="0" shapeId="0" xr:uid="{00000000-0006-0000-0300-00003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0" authorId="0" shapeId="0" xr:uid="{00000000-0006-0000-0300-00003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0" authorId="0" shapeId="0" xr:uid="{00000000-0006-0000-0300-00003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0" authorId="0" shapeId="0" xr:uid="{00000000-0006-0000-0300-00003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1" authorId="0" shapeId="0" xr:uid="{00000000-0006-0000-0300-00003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1" authorId="0" shapeId="0" xr:uid="{00000000-0006-0000-0300-00003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1" authorId="0" shapeId="0" xr:uid="{00000000-0006-0000-0300-00003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1" authorId="0" shapeId="0" xr:uid="{00000000-0006-0000-0300-00003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1" authorId="0" shapeId="0" xr:uid="{00000000-0006-0000-0300-00003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1" authorId="0" shapeId="0" xr:uid="{00000000-0006-0000-0300-00003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1" authorId="0" shapeId="0" xr:uid="{00000000-0006-0000-0300-00004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1" authorId="0" shapeId="0" xr:uid="{00000000-0006-0000-0300-00004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1" authorId="0" shapeId="0" xr:uid="{00000000-0006-0000-0300-00004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1" authorId="0" shapeId="0" xr:uid="{00000000-0006-0000-0300-00004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1" authorId="0" shapeId="0" xr:uid="{00000000-0006-0000-0300-00004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1" authorId="0" shapeId="0" xr:uid="{00000000-0006-0000-0300-00004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1" authorId="0" shapeId="0" xr:uid="{00000000-0006-0000-0300-00004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1" authorId="0" shapeId="0" xr:uid="{00000000-0006-0000-0300-00004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1" authorId="0" shapeId="0" xr:uid="{00000000-0006-0000-0300-00004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1" authorId="0" shapeId="0" xr:uid="{00000000-0006-0000-0300-00004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1" authorId="0" shapeId="0" xr:uid="{00000000-0006-0000-0300-00004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1" authorId="0" shapeId="0" xr:uid="{00000000-0006-0000-0300-00004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1" authorId="0" shapeId="0" xr:uid="{00000000-0006-0000-0300-00004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B1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5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5" authorId="0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5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5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5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5" authorId="0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5" authorId="0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5" authorId="0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5" authorId="0" shapeId="0" xr:uid="{00000000-0006-0000-04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5" authorId="0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5" authorId="0" shapeId="0" xr:uid="{00000000-0006-0000-04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5" authorId="0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5" authorId="0" shapeId="0" xr:uid="{00000000-0006-0000-04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5" authorId="0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5" authorId="0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5" authorId="0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5" authorId="0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5" authorId="0" shapeId="0" xr:uid="{00000000-0006-0000-04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" authorId="0" shapeId="0" xr:uid="{00000000-0006-0000-04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" authorId="0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" authorId="0" shapeId="0" xr:uid="{00000000-0006-0000-04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" authorId="0" shapeId="0" xr:uid="{00000000-0006-0000-04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" authorId="0" shapeId="0" xr:uid="{00000000-0006-0000-04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" authorId="0" shapeId="0" xr:uid="{00000000-0006-0000-04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" authorId="0" shapeId="0" xr:uid="{00000000-0006-0000-0400-00001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" authorId="0" shapeId="0" xr:uid="{00000000-0006-0000-0400-00001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" authorId="0" shapeId="0" xr:uid="{00000000-0006-0000-04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" authorId="0" shapeId="0" xr:uid="{00000000-0006-0000-0400-00001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" authorId="0" shapeId="0" xr:uid="{00000000-0006-0000-04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" authorId="0" shapeId="0" xr:uid="{00000000-0006-0000-0400-00001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" authorId="0" shapeId="0" xr:uid="{00000000-0006-0000-0400-00002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" authorId="0" shapeId="0" xr:uid="{00000000-0006-0000-0400-00002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" authorId="0" shapeId="0" xr:uid="{00000000-0006-0000-04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" authorId="0" shapeId="0" xr:uid="{00000000-0006-0000-04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" authorId="0" shapeId="0" xr:uid="{00000000-0006-0000-04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" authorId="0" shapeId="0" xr:uid="{00000000-0006-0000-0400-00002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" authorId="0" shapeId="0" xr:uid="{00000000-0006-0000-04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0" authorId="0" shapeId="0" xr:uid="{00000000-0006-0000-0400-00002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0" authorId="0" shapeId="0" xr:uid="{00000000-0006-0000-04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0" authorId="0" shapeId="0" xr:uid="{00000000-0006-0000-0400-00002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0" authorId="0" shapeId="0" xr:uid="{00000000-0006-0000-0400-00002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0" authorId="0" shapeId="0" xr:uid="{00000000-0006-0000-0400-00002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0" authorId="0" shapeId="0" xr:uid="{00000000-0006-0000-0400-00002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0" authorId="0" shapeId="0" xr:uid="{00000000-0006-0000-0400-00002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0" authorId="0" shapeId="0" xr:uid="{00000000-0006-0000-0400-00002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0" authorId="0" shapeId="0" xr:uid="{00000000-0006-0000-0400-00002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0" authorId="0" shapeId="0" xr:uid="{00000000-0006-0000-0400-00003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0" authorId="0" shapeId="0" xr:uid="{00000000-0006-0000-0400-00003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0" authorId="0" shapeId="0" xr:uid="{00000000-0006-0000-0400-00003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0" authorId="0" shapeId="0" xr:uid="{00000000-0006-0000-0400-00003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0" authorId="0" shapeId="0" xr:uid="{00000000-0006-0000-0400-00003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0" authorId="0" shapeId="0" xr:uid="{00000000-0006-0000-0400-00003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0" authorId="0" shapeId="0" xr:uid="{00000000-0006-0000-0400-00003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0" authorId="0" shapeId="0" xr:uid="{00000000-0006-0000-0400-00003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0" authorId="0" shapeId="0" xr:uid="{00000000-0006-0000-0400-00003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0" authorId="0" shapeId="0" xr:uid="{00000000-0006-0000-0400-00003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B161" authorId="0" shapeId="0" xr:uid="{00000000-0006-0000-0400-00003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C161" authorId="0" shapeId="0" xr:uid="{00000000-0006-0000-0400-00003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D161" authorId="0" shapeId="0" xr:uid="{00000000-0006-0000-0400-00003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E161" authorId="0" shapeId="0" xr:uid="{00000000-0006-0000-0400-00003D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F161" authorId="0" shapeId="0" xr:uid="{00000000-0006-0000-0400-00003E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G161" authorId="0" shapeId="0" xr:uid="{00000000-0006-0000-0400-00003F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H161" authorId="0" shapeId="0" xr:uid="{00000000-0006-0000-0400-000040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I161" authorId="0" shapeId="0" xr:uid="{00000000-0006-0000-0400-000041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J161" authorId="0" shapeId="0" xr:uid="{00000000-0006-0000-0400-000042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K161" authorId="0" shapeId="0" xr:uid="{00000000-0006-0000-0400-000043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L161" authorId="0" shapeId="0" xr:uid="{00000000-0006-0000-0400-000044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M161" authorId="0" shapeId="0" xr:uid="{00000000-0006-0000-0400-000045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N161" authorId="0" shapeId="0" xr:uid="{00000000-0006-0000-0400-000046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O161" authorId="0" shapeId="0" xr:uid="{00000000-0006-0000-0400-000047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P161" authorId="0" shapeId="0" xr:uid="{00000000-0006-0000-0400-000048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Q161" authorId="0" shapeId="0" xr:uid="{00000000-0006-0000-0400-000049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R161" authorId="0" shapeId="0" xr:uid="{00000000-0006-0000-0400-00004A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S161" authorId="0" shapeId="0" xr:uid="{00000000-0006-0000-0400-00004B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  <comment ref="T161" authorId="0" shapeId="0" xr:uid="{00000000-0006-0000-0400-00004C000000}">
      <text>
        <r>
          <rPr>
            <sz val="9"/>
            <color indexed="81"/>
            <rFont val="ＭＳ Ｐゴシック"/>
            <family val="3"/>
            <charset val="128"/>
          </rPr>
          <t xml:space="preserve">x  Not Applicable
</t>
        </r>
      </text>
    </comment>
  </commentList>
</comments>
</file>

<file path=xl/sharedStrings.xml><?xml version="1.0" encoding="utf-8"?>
<sst xmlns="http://schemas.openxmlformats.org/spreadsheetml/2006/main" count="1977" uniqueCount="303">
  <si>
    <t>石炭</t>
    <rPh sb="0" eb="2">
      <t>セキタン</t>
    </rPh>
    <phoneticPr fontId="2"/>
  </si>
  <si>
    <t>石油</t>
    <rPh sb="0" eb="2">
      <t>セキユ</t>
    </rPh>
    <phoneticPr fontId="2"/>
  </si>
  <si>
    <t>水力</t>
    <rPh sb="0" eb="2">
      <t>スイリョク</t>
    </rPh>
    <phoneticPr fontId="2"/>
  </si>
  <si>
    <t>原子力</t>
    <rPh sb="0" eb="3">
      <t>ゲンシリョク</t>
    </rPh>
    <phoneticPr fontId="2"/>
  </si>
  <si>
    <t>その他</t>
    <rPh sb="2" eb="3">
      <t>タ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</si>
  <si>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2"/>
  </si>
  <si>
    <t>（単位：1,000億kWh）</t>
    <rPh sb="1" eb="3">
      <t>タンイ</t>
    </rPh>
    <phoneticPr fontId="2"/>
  </si>
  <si>
    <t>ガス</t>
    <phoneticPr fontId="2"/>
  </si>
  <si>
    <t>アメリカ</t>
    <phoneticPr fontId="2"/>
  </si>
  <si>
    <t>イギリス</t>
    <phoneticPr fontId="2"/>
  </si>
  <si>
    <t>フランス</t>
    <phoneticPr fontId="2"/>
  </si>
  <si>
    <t>中国</t>
    <rPh sb="0" eb="2">
      <t>チュウゴク</t>
    </rPh>
    <phoneticPr fontId="2"/>
  </si>
  <si>
    <t>年</t>
    <rPh sb="0" eb="1">
      <t>ネン</t>
    </rPh>
    <phoneticPr fontId="2"/>
  </si>
  <si>
    <t>ドイツ</t>
    <phoneticPr fontId="2"/>
  </si>
  <si>
    <t>韓国</t>
    <rPh sb="0" eb="2">
      <t>カンコク</t>
    </rPh>
    <phoneticPr fontId="2"/>
  </si>
  <si>
    <t>イタリア</t>
    <phoneticPr fontId="2"/>
  </si>
  <si>
    <r>
      <t>0</t>
    </r>
    <r>
      <rPr>
        <sz val="11"/>
        <rFont val="ＭＳ Ｐゴシック"/>
        <family val="3"/>
        <charset val="128"/>
      </rPr>
      <t>8</t>
    </r>
    <phoneticPr fontId="2"/>
  </si>
  <si>
    <t>日本</t>
    <rPh sb="0" eb="2">
      <t>ニホン</t>
    </rPh>
    <phoneticPr fontId="2"/>
  </si>
  <si>
    <t>【第223-1-5】主要国の発電電力量と発電電力量に占める各電源の割合（2008年）</t>
    <phoneticPr fontId="2"/>
  </si>
  <si>
    <t>【第223-1-5】主要国の発電電力量と発電電力量に占める各電源の割合（2009年）</t>
    <phoneticPr fontId="2"/>
  </si>
  <si>
    <r>
      <t>0</t>
    </r>
    <r>
      <rPr>
        <sz val="11"/>
        <rFont val="ＭＳ Ｐゴシック"/>
        <family val="3"/>
        <charset val="128"/>
      </rPr>
      <t>9</t>
    </r>
    <phoneticPr fontId="2"/>
  </si>
  <si>
    <t>Coal and coal products</t>
  </si>
  <si>
    <t>Crude, NGL and feedstocks</t>
  </si>
  <si>
    <t>Oil products</t>
  </si>
  <si>
    <t>Natural gas</t>
  </si>
  <si>
    <t>Nuclear</t>
  </si>
  <si>
    <t>Hydro</t>
  </si>
  <si>
    <t>Geothermal</t>
  </si>
  <si>
    <t>Solar/wind/other</t>
  </si>
  <si>
    <t>Biofuels and waste</t>
  </si>
  <si>
    <t>Heat production from non-specified combustible fuels</t>
  </si>
  <si>
    <t>Electricity</t>
  </si>
  <si>
    <t>Heat</t>
  </si>
  <si>
    <t>Total</t>
  </si>
  <si>
    <t>Memo: Renewables</t>
  </si>
  <si>
    <r>
      <t>C</t>
    </r>
    <r>
      <rPr>
        <sz val="11"/>
        <rFont val="ＭＳ Ｐゴシック"/>
        <family val="3"/>
        <charset val="128"/>
      </rPr>
      <t>HECK</t>
    </r>
    <phoneticPr fontId="2"/>
  </si>
  <si>
    <t>差</t>
    <rPh sb="0" eb="1">
      <t>サ</t>
    </rPh>
    <phoneticPr fontId="2"/>
  </si>
  <si>
    <r>
      <t>※IEEJ情報館の</t>
    </r>
    <r>
      <rPr>
        <sz val="11"/>
        <rFont val="ＭＳ Ｐゴシック"/>
        <family val="3"/>
        <charset val="128"/>
      </rPr>
      <t>IEAのPDF資料の数値とする。</t>
    </r>
    <r>
      <rPr>
        <sz val="11"/>
        <rFont val="ＭＳ Ｐゴシック"/>
        <family val="3"/>
        <charset val="128"/>
      </rPr>
      <t>水力に「揚水」は含まない</t>
    </r>
    <rPh sb="5" eb="7">
      <t>ジョウホウ</t>
    </rPh>
    <rPh sb="7" eb="8">
      <t>ヤカタ</t>
    </rPh>
    <rPh sb="16" eb="18">
      <t>シリョウ</t>
    </rPh>
    <rPh sb="19" eb="21">
      <t>スウチ</t>
    </rPh>
    <rPh sb="25" eb="27">
      <t>スイリョク</t>
    </rPh>
    <rPh sb="29" eb="31">
      <t>ヨウスイ</t>
    </rPh>
    <rPh sb="33" eb="34">
      <t>フク</t>
    </rPh>
    <phoneticPr fontId="2"/>
  </si>
  <si>
    <r>
      <t>WEB上</t>
    </r>
    <r>
      <rPr>
        <sz val="11"/>
        <rFont val="ＭＳ Ｐゴシック"/>
        <family val="3"/>
        <charset val="128"/>
      </rPr>
      <t>IEA数値</t>
    </r>
    <r>
      <rPr>
        <sz val="11"/>
        <rFont val="ＭＳ Ｐゴシック"/>
        <family val="3"/>
        <charset val="128"/>
      </rPr>
      <t>（水力に揚水を含む）</t>
    </r>
    <rPh sb="3" eb="4">
      <t>ジョウ</t>
    </rPh>
    <rPh sb="7" eb="9">
      <t>スウチ</t>
    </rPh>
    <rPh sb="10" eb="12">
      <t>スイリョク</t>
    </rPh>
    <rPh sb="13" eb="15">
      <t>ヨウスイ</t>
    </rPh>
    <rPh sb="16" eb="17">
      <t>フク</t>
    </rPh>
    <phoneticPr fontId="2"/>
  </si>
  <si>
    <r>
      <t>I</t>
    </r>
    <r>
      <rPr>
        <sz val="11"/>
        <rFont val="ＭＳ Ｐゴシック"/>
        <family val="3"/>
        <charset val="128"/>
      </rPr>
      <t>EEJ情報館のIEA値</t>
    </r>
    <rPh sb="4" eb="6">
      <t>ジョウホウ</t>
    </rPh>
    <rPh sb="6" eb="7">
      <t>ヤカタ</t>
    </rPh>
    <rPh sb="11" eb="12">
      <t>アタイ</t>
    </rPh>
    <phoneticPr fontId="2"/>
  </si>
  <si>
    <t>【第223-1-5】主要国の発電電力量と発電電力量に占める各電源の割合（2010年）</t>
    <phoneticPr fontId="2"/>
  </si>
  <si>
    <t>United States</t>
  </si>
  <si>
    <t>United Kingdom</t>
  </si>
  <si>
    <t>France</t>
  </si>
  <si>
    <t>Germany</t>
  </si>
  <si>
    <t>Japan</t>
  </si>
  <si>
    <t>Korea</t>
  </si>
  <si>
    <t>Italy</t>
  </si>
  <si>
    <r>
      <t>1</t>
    </r>
    <r>
      <rPr>
        <sz val="11"/>
        <rFont val="ＭＳ Ｐゴシック"/>
        <family val="3"/>
        <charset val="128"/>
      </rPr>
      <t>0</t>
    </r>
    <phoneticPr fontId="2"/>
  </si>
  <si>
    <r>
      <t>※IEEJ情報館の</t>
    </r>
    <r>
      <rPr>
        <sz val="11"/>
        <rFont val="ＭＳ Ｐゴシック"/>
        <family val="3"/>
        <charset val="128"/>
      </rPr>
      <t>IEAの数値とする。</t>
    </r>
    <r>
      <rPr>
        <sz val="11"/>
        <rFont val="ＭＳ Ｐゴシック"/>
        <family val="3"/>
        <charset val="128"/>
      </rPr>
      <t>水力に「揚水」は含まない。</t>
    </r>
    <r>
      <rPr>
        <sz val="11"/>
        <rFont val="ＭＳ Ｐゴシック"/>
        <family val="3"/>
        <charset val="128"/>
      </rPr>
      <t>WEB</t>
    </r>
    <r>
      <rPr>
        <sz val="11"/>
        <rFont val="ＭＳ Ｐゴシック"/>
        <family val="3"/>
        <charset val="128"/>
      </rPr>
      <t>上</t>
    </r>
    <r>
      <rPr>
        <sz val="11"/>
        <rFont val="ＭＳ Ｐゴシック"/>
        <family val="3"/>
        <charset val="128"/>
      </rPr>
      <t>IEA</t>
    </r>
    <r>
      <rPr>
        <sz val="11"/>
        <rFont val="ＭＳ Ｐゴシック"/>
        <family val="3"/>
        <charset val="128"/>
      </rPr>
      <t>数値（水力に揚水を含む）</t>
    </r>
    <rPh sb="5" eb="7">
      <t>ジョウホウ</t>
    </rPh>
    <rPh sb="7" eb="8">
      <t>ヤカタ</t>
    </rPh>
    <rPh sb="13" eb="15">
      <t>スウチ</t>
    </rPh>
    <rPh sb="19" eb="21">
      <t>スイリョク</t>
    </rPh>
    <rPh sb="23" eb="25">
      <t>ヨウスイ</t>
    </rPh>
    <rPh sb="27" eb="28">
      <t>フク</t>
    </rPh>
    <phoneticPr fontId="2"/>
  </si>
  <si>
    <r>
      <t>1</t>
    </r>
    <r>
      <rPr>
        <sz val="11"/>
        <rFont val="ＭＳ Ｐゴシック"/>
        <family val="3"/>
        <charset val="128"/>
      </rPr>
      <t>1</t>
    </r>
    <phoneticPr fontId="2"/>
  </si>
  <si>
    <t>12</t>
    <phoneticPr fontId="2"/>
  </si>
  <si>
    <t>Memo: Former Yugoslavia</t>
  </si>
  <si>
    <t>Memo: FSU 15</t>
  </si>
  <si>
    <t>Memo: OPEC</t>
  </si>
  <si>
    <t>Memo: Non-OECD Total</t>
  </si>
  <si>
    <t>Other Asia</t>
  </si>
  <si>
    <t>Other Non-OECD Americas</t>
  </si>
  <si>
    <t>Other Africa</t>
  </si>
  <si>
    <t>x</t>
  </si>
  <si>
    <t>Zimbabwe</t>
  </si>
  <si>
    <t>Zambia</t>
  </si>
  <si>
    <t>Yemen</t>
  </si>
  <si>
    <t>Viet Nam</t>
  </si>
  <si>
    <t>Venezuela</t>
  </si>
  <si>
    <t>Uzbekistan</t>
  </si>
  <si>
    <t>Uruguay</t>
  </si>
  <si>
    <t>United Arab Emirates</t>
  </si>
  <si>
    <t>Ukraine</t>
  </si>
  <si>
    <t>Turkmenistan</t>
  </si>
  <si>
    <t>Tunisia</t>
  </si>
  <si>
    <t>Trinidad and Tobago</t>
  </si>
  <si>
    <t>Togo</t>
  </si>
  <si>
    <t>Thailand</t>
  </si>
  <si>
    <t>Tajikistan</t>
  </si>
  <si>
    <t>Chinese Taipei</t>
  </si>
  <si>
    <t>Syrian Arab Republic</t>
  </si>
  <si>
    <t>Sudan</t>
  </si>
  <si>
    <t>Sri Lanka</t>
  </si>
  <si>
    <t>South Africa</t>
  </si>
  <si>
    <t>Singapore</t>
  </si>
  <si>
    <t>Serbia</t>
  </si>
  <si>
    <t>Senegal</t>
  </si>
  <si>
    <t>Saudi Arabia</t>
  </si>
  <si>
    <t>Russian Federation</t>
  </si>
  <si>
    <t>Romania</t>
  </si>
  <si>
    <t>Qatar</t>
  </si>
  <si>
    <t>Philippines</t>
  </si>
  <si>
    <t>Peru</t>
  </si>
  <si>
    <t>Paraguay</t>
  </si>
  <si>
    <t>Panama</t>
  </si>
  <si>
    <t>Pakistan</t>
  </si>
  <si>
    <t>Oman</t>
  </si>
  <si>
    <t>Nigeria</t>
  </si>
  <si>
    <t>Nicaragua</t>
  </si>
  <si>
    <t>Nepal</t>
  </si>
  <si>
    <t>Namibia</t>
  </si>
  <si>
    <t>Myanmar</t>
  </si>
  <si>
    <t>Mozambique</t>
  </si>
  <si>
    <t>Morocco</t>
  </si>
  <si>
    <t>Montenegro</t>
  </si>
  <si>
    <t>Mongolia</t>
  </si>
  <si>
    <t>Mauritius</t>
  </si>
  <si>
    <t>Malta</t>
  </si>
  <si>
    <t>Malaysia</t>
  </si>
  <si>
    <t>Lithuania</t>
  </si>
  <si>
    <t>Libya</t>
  </si>
  <si>
    <t>Lebanon</t>
  </si>
  <si>
    <t>Latvia</t>
  </si>
  <si>
    <t>Kyrgyzstan</t>
  </si>
  <si>
    <t>Kuwait</t>
  </si>
  <si>
    <t>Kosovo</t>
  </si>
  <si>
    <t>Kenya</t>
  </si>
  <si>
    <t>Kazakhstan</t>
  </si>
  <si>
    <t>Jordan</t>
  </si>
  <si>
    <t>Jamaica</t>
  </si>
  <si>
    <t>Iraq</t>
  </si>
  <si>
    <t>Islamic Republic of Iran</t>
  </si>
  <si>
    <t>Indonesia</t>
  </si>
  <si>
    <t>India</t>
  </si>
  <si>
    <t>Honduras</t>
  </si>
  <si>
    <t>Haiti</t>
  </si>
  <si>
    <t>Guatemala</t>
  </si>
  <si>
    <t>Gibraltar</t>
  </si>
  <si>
    <t>Ghana</t>
  </si>
  <si>
    <t>Georgia</t>
  </si>
  <si>
    <t>Gabon</t>
  </si>
  <si>
    <t>Former Yugoslav Republic of Macedonia</t>
  </si>
  <si>
    <t>Ethiopia</t>
  </si>
  <si>
    <t>Eritrea</t>
  </si>
  <si>
    <t>El Salvador</t>
  </si>
  <si>
    <t>Egypt</t>
  </si>
  <si>
    <t>Ecuador</t>
  </si>
  <si>
    <t>Dominican Republic</t>
  </si>
  <si>
    <t>Cyprus</t>
  </si>
  <si>
    <t>Cuba</t>
  </si>
  <si>
    <t>Croatia</t>
  </si>
  <si>
    <t>Ce d'Ivoire</t>
  </si>
  <si>
    <t>Costa Rica</t>
  </si>
  <si>
    <t>Congo</t>
  </si>
  <si>
    <t>Colombia</t>
  </si>
  <si>
    <t>People's Republic of China</t>
  </si>
  <si>
    <t>Cameroon</t>
  </si>
  <si>
    <t>Cambodia</t>
  </si>
  <si>
    <t>Bulgaria</t>
  </si>
  <si>
    <t>Brunei Darussalam</t>
  </si>
  <si>
    <t>Brazil</t>
  </si>
  <si>
    <t>Botswana</t>
  </si>
  <si>
    <t>Bosnia and Herzegovina</t>
  </si>
  <si>
    <t>Bolivia</t>
  </si>
  <si>
    <t>Benin</t>
  </si>
  <si>
    <t>Belarus</t>
  </si>
  <si>
    <t>Bangladesh</t>
  </si>
  <si>
    <t>Bahrain</t>
  </si>
  <si>
    <t>Azerbaijan</t>
  </si>
  <si>
    <t>Armenia</t>
  </si>
  <si>
    <t>Argentina</t>
  </si>
  <si>
    <t>Angola</t>
  </si>
  <si>
    <t>Algeria</t>
  </si>
  <si>
    <t>Albania</t>
  </si>
  <si>
    <t>World aviation bunkers</t>
  </si>
  <si>
    <t>World marine bunkers</t>
  </si>
  <si>
    <t>Non-OECD Europe and Eurasia</t>
  </si>
  <si>
    <t>Middle East</t>
  </si>
  <si>
    <t>Non-OECD Americas</t>
  </si>
  <si>
    <t>Asia (excluding China)</t>
  </si>
  <si>
    <t>Africa</t>
  </si>
  <si>
    <t>World</t>
  </si>
  <si>
    <t>Oil shale and oil sands</t>
  </si>
  <si>
    <t>Peat and peat products</t>
  </si>
  <si>
    <t>OECD Europe</t>
  </si>
  <si>
    <t>OECD Asia Oceania</t>
  </si>
  <si>
    <t>OECD Americas</t>
  </si>
  <si>
    <t>Turkey</t>
  </si>
  <si>
    <t>Switzerland</t>
  </si>
  <si>
    <t>Sweden</t>
  </si>
  <si>
    <t>Spain</t>
  </si>
  <si>
    <t>Slovenia</t>
  </si>
  <si>
    <t>Slovak Republic</t>
  </si>
  <si>
    <t>Portugal</t>
  </si>
  <si>
    <t>Poland</t>
  </si>
  <si>
    <t>Norway</t>
  </si>
  <si>
    <t>New Zealand</t>
  </si>
  <si>
    <t>Netherlands</t>
  </si>
  <si>
    <t>Mexico</t>
  </si>
  <si>
    <t>Luxembourg</t>
  </si>
  <si>
    <t>Israel</t>
  </si>
  <si>
    <t>Ireland</t>
  </si>
  <si>
    <t>Iceland</t>
  </si>
  <si>
    <t>Hungary</t>
  </si>
  <si>
    <t>Greece</t>
  </si>
  <si>
    <t>Finland</t>
  </si>
  <si>
    <t>Estonia</t>
  </si>
  <si>
    <t>Denmark</t>
  </si>
  <si>
    <t>Czech Republic</t>
  </si>
  <si>
    <t>Chile</t>
  </si>
  <si>
    <t>Canada</t>
  </si>
  <si>
    <t>Belgium</t>
  </si>
  <si>
    <t>Austria</t>
  </si>
  <si>
    <t>Australia</t>
  </si>
  <si>
    <t>米国</t>
    <rPh sb="0" eb="1">
      <t>コメ</t>
    </rPh>
    <rPh sb="1" eb="2">
      <t>クニ</t>
    </rPh>
    <phoneticPr fontId="2"/>
  </si>
  <si>
    <t>英国</t>
    <rPh sb="0" eb="2">
      <t>エイコク</t>
    </rPh>
    <phoneticPr fontId="2"/>
  </si>
  <si>
    <t>出典：IEA, Energy Balances 2012をもとに作成</t>
    <phoneticPr fontId="2"/>
  </si>
  <si>
    <r>
      <t>出典：IEA, Energy Balances 201</t>
    </r>
    <r>
      <rPr>
        <sz val="11"/>
        <rFont val="ＭＳ Ｐゴシック"/>
        <family val="3"/>
        <charset val="128"/>
      </rPr>
      <t>1をもとに作成</t>
    </r>
    <phoneticPr fontId="2"/>
  </si>
  <si>
    <t>出典：IEA, Energy Balances 2010をもとに作成</t>
    <phoneticPr fontId="2"/>
  </si>
  <si>
    <t>出典：IEA「Energy Balances 2014」を基に作成</t>
  </si>
  <si>
    <t>出典：IEA「Energy Balances 2015」を基に作成</t>
    <phoneticPr fontId="2"/>
  </si>
  <si>
    <t>Moldova</t>
  </si>
  <si>
    <t>Niger</t>
  </si>
  <si>
    <t>South Sudan</t>
  </si>
  <si>
    <t>Tanzania</t>
  </si>
  <si>
    <t>Memo: Coal, peat and oil shale</t>
  </si>
  <si>
    <t>Memo: Primary and secondary oil</t>
  </si>
  <si>
    <t>Memo: Geothermal, solar/wind/other, heat, electricity</t>
  </si>
  <si>
    <t>Memo: G20</t>
  </si>
  <si>
    <t>Memo: G8</t>
  </si>
  <si>
    <t>Memo: G7</t>
  </si>
  <si>
    <t>Memo: European Union-28</t>
  </si>
  <si>
    <t>Memo: IEA Total</t>
  </si>
  <si>
    <t>Memo: OECD Total</t>
  </si>
  <si>
    <t>Former Yugoslavia (If no detail)</t>
  </si>
  <si>
    <t>Former Soviet Union (If no detail)</t>
  </si>
  <si>
    <t>Suriname</t>
  </si>
  <si>
    <t>Hong Kong (China)</t>
  </si>
  <si>
    <t>Democratic Republic of the Congo</t>
  </si>
  <si>
    <t>Democratic People's Republic of Korea</t>
  </si>
  <si>
    <t>Cura軋o</t>
  </si>
  <si>
    <t>China (P.R. of China and Hong Kong, China)</t>
  </si>
  <si>
    <t>COUNTRY</t>
  </si>
  <si>
    <t>PRODUCT</t>
  </si>
  <si>
    <t>2014</t>
  </si>
  <si>
    <t>TIME</t>
  </si>
  <si>
    <t>FLOW</t>
  </si>
  <si>
    <t>ktoe</t>
  </si>
  <si>
    <t>UNIT</t>
  </si>
  <si>
    <t>Memo: Geothermal, solar/wind/other, heat, electricity</t>
    <phoneticPr fontId="2"/>
  </si>
  <si>
    <t>14</t>
  </si>
  <si>
    <t>14</t>
    <phoneticPr fontId="2"/>
  </si>
  <si>
    <t>Electricity output (GWh)</t>
    <phoneticPr fontId="2"/>
  </si>
  <si>
    <t>13</t>
    <phoneticPr fontId="2"/>
  </si>
  <si>
    <t>【第223-1-5】主要国の発電電力量と発電電力量に占める各電源の割合（2011年）</t>
    <phoneticPr fontId="2"/>
  </si>
  <si>
    <r>
      <t>【第223-1-5】主要国の発電電力量と発電電力量に占める各電源の割合（201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年）</t>
    </r>
    <phoneticPr fontId="2"/>
  </si>
  <si>
    <t>11</t>
  </si>
  <si>
    <t>11</t>
    <phoneticPr fontId="2"/>
  </si>
  <si>
    <t>10</t>
    <phoneticPr fontId="2"/>
  </si>
  <si>
    <t>09</t>
  </si>
  <si>
    <t>09</t>
    <phoneticPr fontId="2"/>
  </si>
  <si>
    <r>
      <t>2</t>
    </r>
    <r>
      <rPr>
        <sz val="11"/>
        <rFont val="ＭＳ Ｐゴシック"/>
        <family val="3"/>
        <charset val="128"/>
      </rPr>
      <t>010→2014</t>
    </r>
    <phoneticPr fontId="2"/>
  </si>
  <si>
    <t>出典：IEA「World Energy Statistics and Balances 2016 edition」を基に作成</t>
    <phoneticPr fontId="2"/>
  </si>
  <si>
    <t>Electricity output (GWh)</t>
  </si>
  <si>
    <t>Memo: IEA and Accession/Association countries</t>
  </si>
  <si>
    <t>Memo: Oceania (UN)</t>
  </si>
  <si>
    <t>Memo: Europe (UN)</t>
  </si>
  <si>
    <t>Memo: Asia (UN)</t>
  </si>
  <si>
    <t>Memo: Americas (UN)</t>
  </si>
  <si>
    <t>Memo: Africa (UN)</t>
  </si>
  <si>
    <t>Memo: Mali</t>
  </si>
  <si>
    <t>Memo: Greenland</t>
  </si>
  <si>
    <t>Other non-OECD Asia</t>
  </si>
  <si>
    <t>Other non-OECD Americas</t>
  </si>
  <si>
    <t>Non-OECD Asia (excluding China)</t>
  </si>
  <si>
    <r>
      <t>【第223-1-5】主要国の発電電力量と発電電力量に占める各電源の割合（201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年）</t>
    </r>
    <phoneticPr fontId="2"/>
  </si>
  <si>
    <t>15</t>
    <phoneticPr fontId="2"/>
  </si>
  <si>
    <t>Peat and peat products</t>
    <phoneticPr fontId="2"/>
  </si>
  <si>
    <t>Oil shale and oil sands</t>
    <phoneticPr fontId="2"/>
  </si>
  <si>
    <t>Oil products</t>
    <phoneticPr fontId="2"/>
  </si>
  <si>
    <t>15</t>
    <phoneticPr fontId="2"/>
  </si>
  <si>
    <t>出典：IEA「WORLD ENERGY BALANCES 2017 EDITION」を基に作成</t>
    <phoneticPr fontId="2"/>
  </si>
  <si>
    <t>Bolivarian Republic of Venezuela</t>
  </si>
  <si>
    <t>United Republic of Tanzania</t>
  </si>
  <si>
    <t>Republic of Moldova</t>
  </si>
  <si>
    <t>c</t>
  </si>
  <si>
    <t>Cura軋o/Netherlands Antilles</t>
  </si>
  <si>
    <t>Republic of the Congo</t>
  </si>
  <si>
    <t>Plurinational State of Bolivia</t>
  </si>
  <si>
    <t>2016</t>
  </si>
  <si>
    <t>16</t>
    <phoneticPr fontId="2"/>
  </si>
  <si>
    <t>出典：IEA「WORLD ENERGY BALANCES 2018 EDITION」を基に作成</t>
    <phoneticPr fontId="2"/>
  </si>
  <si>
    <t>【第223-1-6】主要国の発電電力量と発電電力量に占める各電源の割合（2016年）</t>
    <phoneticPr fontId="2"/>
  </si>
  <si>
    <t>Memo: ASEAN</t>
  </si>
  <si>
    <t>Memo: Uganda</t>
  </si>
  <si>
    <t>Memo: Palestinian Authority</t>
  </si>
  <si>
    <t>Memo: Lao People's Democratic Republic</t>
  </si>
  <si>
    <t>Memo: Equatorial Guinea</t>
  </si>
  <si>
    <t>Republic of North Macedonia</t>
  </si>
  <si>
    <t>2017</t>
  </si>
  <si>
    <t>【第223-1-6】主要国の発電電力量と発電電力量に占める各電源の割合（2017年）</t>
    <phoneticPr fontId="2"/>
  </si>
  <si>
    <t>17</t>
    <phoneticPr fontId="2"/>
  </si>
  <si>
    <t>2018</t>
  </si>
  <si>
    <t>18</t>
    <phoneticPr fontId="2"/>
  </si>
  <si>
    <t>Memo: European Union-27</t>
  </si>
  <si>
    <t>Memo: Madagascar</t>
  </si>
  <si>
    <t>Memo: Guyana</t>
  </si>
  <si>
    <t>Former Yugoslavia (if no detail)</t>
  </si>
  <si>
    <t>Former Soviet Union (if no detail)</t>
  </si>
  <si>
    <t>Lao People's Democratic Republic</t>
  </si>
  <si>
    <t>Equatorial Guinea</t>
  </si>
  <si>
    <t>出典：IEA「WORLD ENERGY BALANCES 2020 EDITION」を基に作成</t>
    <phoneticPr fontId="2"/>
  </si>
  <si>
    <t>【第223-1-6】主要国の発電電力量と発電電力量に占める各電源の割合（2018年）</t>
    <phoneticPr fontId="2"/>
  </si>
  <si>
    <t>出典：IEA「World Energy Balances 2020 Edition」を基に作成</t>
    <phoneticPr fontId="2"/>
  </si>
  <si>
    <t>その他再エネ等</t>
    <rPh sb="2" eb="3">
      <t>タ</t>
    </rPh>
    <rPh sb="3" eb="4">
      <t>サイ</t>
    </rPh>
    <rPh sb="6" eb="7">
      <t>ナド</t>
    </rPh>
    <phoneticPr fontId="2"/>
  </si>
  <si>
    <t>その他(再エネ等)</t>
    <rPh sb="2" eb="3">
      <t>タ</t>
    </rPh>
    <rPh sb="4" eb="5">
      <t>サイ</t>
    </rPh>
    <rPh sb="7" eb="8">
      <t>ナド</t>
    </rPh>
    <phoneticPr fontId="2"/>
  </si>
  <si>
    <t>本蔵確認済</t>
    <rPh sb="0" eb="2">
      <t>モトクラ</t>
    </rPh>
    <rPh sb="2" eb="4">
      <t>カクニン</t>
    </rPh>
    <rPh sb="4" eb="5">
      <t>スミ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</si>
</sst>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_(&quot;$&quot;* #,##0_);_(&quot;$&quot;* \(#,##0\);_(&quot;$&quot;* &quot;-&quot;_);_(@_)"/>
    <numFmt numFmtId="178" formatCode="_(* #,##0_);_(* \(#,##0\);_(* &quot;-&quot;_);_(@_)"/>
    <numFmt numFmtId="179" formatCode="0.00000"/>
    <numFmt numFmtId="180" formatCode="0.00000_ "/>
    <numFmt numFmtId="181" formatCode="#,##0.00000"/>
    <numFmt numFmtId="182" formatCode="#,##0.00000_ "/>
    <numFmt numFmtId="183" formatCode="#,##0.0;[Red]\-#,##0.0"/>
    <numFmt numFmtId="184" formatCode="#,##0.000;[Red]\-#,##0.000"/>
    <numFmt numFmtId="185" formatCode="#,##0.0"/>
    <numFmt numFmtId="186" formatCode="#,##0.000"/>
    <numFmt numFmtId="187" formatCode="#,##0.000_ "/>
    <numFmt numFmtId="188" formatCode="0.0_ "/>
    <numFmt numFmtId="189" formatCode="0.000_);[Red]\(0.000\)"/>
    <numFmt numFmtId="190" formatCode="0.0_);\(0.0\)"/>
    <numFmt numFmtId="191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12"/>
      <name val="ＭＳ Ｐゴシック"/>
      <family val="3"/>
      <charset val="128"/>
    </font>
    <font>
      <sz val="11"/>
      <color indexed="21"/>
      <name val="ＭＳ Ｐゴシック"/>
      <family val="3"/>
      <charset val="128"/>
    </font>
    <font>
      <sz val="11"/>
      <color theme="5" tint="-0.49998474074526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</cellStyleXfs>
  <cellXfs count="72">
    <xf numFmtId="0" fontId="0" fillId="0" borderId="0" xfId="0"/>
    <xf numFmtId="0" fontId="1" fillId="0" borderId="0" xfId="5" applyFont="1" applyFill="1"/>
    <xf numFmtId="0" fontId="1" fillId="0" borderId="0" xfId="5" applyFont="1" applyFill="1" applyAlignment="1">
      <alignment horizontal="right"/>
    </xf>
    <xf numFmtId="0" fontId="1" fillId="0" borderId="1" xfId="5" applyFont="1" applyFill="1" applyBorder="1"/>
    <xf numFmtId="0" fontId="1" fillId="0" borderId="1" xfId="5" applyFont="1" applyFill="1" applyBorder="1" applyAlignment="1">
      <alignment horizontal="right"/>
    </xf>
    <xf numFmtId="49" fontId="1" fillId="0" borderId="1" xfId="5" applyNumberFormat="1" applyFont="1" applyFill="1" applyBorder="1" applyAlignment="1">
      <alignment horizontal="center"/>
    </xf>
    <xf numFmtId="176" fontId="1" fillId="0" borderId="1" xfId="5" applyNumberFormat="1" applyFont="1" applyFill="1" applyBorder="1"/>
    <xf numFmtId="0" fontId="1" fillId="0" borderId="0" xfId="4" applyFont="1" applyFill="1"/>
    <xf numFmtId="0" fontId="3" fillId="0" borderId="0" xfId="4"/>
    <xf numFmtId="0" fontId="1" fillId="0" borderId="2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0" fillId="0" borderId="0" xfId="5" applyFont="1" applyFill="1"/>
    <xf numFmtId="179" fontId="1" fillId="0" borderId="1" xfId="5" applyNumberFormat="1" applyFont="1" applyFill="1" applyBorder="1"/>
    <xf numFmtId="179" fontId="4" fillId="0" borderId="1" xfId="5" applyNumberFormat="1" applyFont="1" applyFill="1" applyBorder="1"/>
    <xf numFmtId="180" fontId="1" fillId="0" borderId="0" xfId="5" applyNumberFormat="1" applyFont="1" applyFill="1"/>
    <xf numFmtId="0" fontId="1" fillId="0" borderId="0" xfId="5" applyFont="1" applyFill="1" applyBorder="1"/>
    <xf numFmtId="0" fontId="1" fillId="0" borderId="0" xfId="5" applyFont="1" applyFill="1" applyBorder="1" applyAlignment="1">
      <alignment wrapText="1"/>
    </xf>
    <xf numFmtId="181" fontId="0" fillId="0" borderId="0" xfId="0" applyNumberFormat="1"/>
    <xf numFmtId="182" fontId="0" fillId="0" borderId="0" xfId="0" applyNumberFormat="1"/>
    <xf numFmtId="0" fontId="1" fillId="0" borderId="0" xfId="5" applyFont="1" applyFill="1" applyAlignment="1"/>
    <xf numFmtId="179" fontId="5" fillId="0" borderId="1" xfId="5" applyNumberFormat="1" applyFont="1" applyFill="1" applyBorder="1"/>
    <xf numFmtId="49" fontId="0" fillId="0" borderId="1" xfId="5" applyNumberFormat="1" applyFont="1" applyFill="1" applyBorder="1" applyAlignment="1">
      <alignment horizontal="center"/>
    </xf>
    <xf numFmtId="0" fontId="0" fillId="0" borderId="0" xfId="4" applyFont="1" applyFill="1"/>
    <xf numFmtId="0" fontId="1" fillId="0" borderId="0" xfId="5" applyFont="1" applyFill="1" applyBorder="1" applyAlignment="1">
      <alignment horizontal="center"/>
    </xf>
    <xf numFmtId="49" fontId="0" fillId="0" borderId="0" xfId="5" applyNumberFormat="1" applyFont="1" applyFill="1" applyBorder="1" applyAlignment="1">
      <alignment horizontal="center"/>
    </xf>
    <xf numFmtId="179" fontId="6" fillId="0" borderId="0" xfId="5" applyNumberFormat="1" applyFont="1" applyFill="1" applyBorder="1"/>
    <xf numFmtId="179" fontId="1" fillId="0" borderId="0" xfId="5" applyNumberFormat="1" applyFont="1" applyFill="1" applyBorder="1"/>
    <xf numFmtId="49" fontId="1" fillId="0" borderId="0" xfId="5" applyNumberFormat="1" applyFont="1" applyFill="1" applyBorder="1" applyAlignment="1">
      <alignment horizontal="center"/>
    </xf>
    <xf numFmtId="179" fontId="5" fillId="0" borderId="0" xfId="5" applyNumberFormat="1" applyFont="1" applyFill="1" applyBorder="1"/>
    <xf numFmtId="179" fontId="4" fillId="0" borderId="0" xfId="5" applyNumberFormat="1" applyFont="1" applyFill="1" applyBorder="1"/>
    <xf numFmtId="176" fontId="1" fillId="0" borderId="0" xfId="5" applyNumberFormat="1" applyFont="1" applyFill="1" applyBorder="1"/>
    <xf numFmtId="0" fontId="1" fillId="2" borderId="0" xfId="5" applyFont="1" applyFill="1"/>
    <xf numFmtId="0" fontId="3" fillId="0" borderId="0" xfId="7">
      <alignment vertical="center"/>
    </xf>
    <xf numFmtId="183" fontId="6" fillId="0" borderId="1" xfId="6" applyNumberFormat="1" applyFont="1" applyFill="1" applyBorder="1" applyAlignment="1"/>
    <xf numFmtId="184" fontId="1" fillId="0" borderId="1" xfId="6" applyNumberFormat="1" applyFont="1" applyFill="1" applyBorder="1" applyAlignment="1"/>
    <xf numFmtId="183" fontId="1" fillId="0" borderId="1" xfId="6" applyNumberFormat="1" applyFont="1" applyFill="1" applyBorder="1" applyAlignment="1"/>
    <xf numFmtId="9" fontId="6" fillId="0" borderId="1" xfId="3" applyNumberFormat="1" applyFont="1" applyFill="1" applyBorder="1"/>
    <xf numFmtId="0" fontId="0" fillId="0" borderId="2" xfId="5" applyFont="1" applyFill="1" applyBorder="1" applyAlignment="1">
      <alignment horizontal="center"/>
    </xf>
    <xf numFmtId="185" fontId="6" fillId="0" borderId="1" xfId="6" applyNumberFormat="1" applyFont="1" applyFill="1" applyBorder="1" applyAlignment="1"/>
    <xf numFmtId="186" fontId="1" fillId="0" borderId="1" xfId="6" applyNumberFormat="1" applyFont="1" applyFill="1" applyBorder="1" applyAlignment="1"/>
    <xf numFmtId="187" fontId="1" fillId="0" borderId="0" xfId="5" applyNumberFormat="1" applyFont="1" applyFill="1"/>
    <xf numFmtId="0" fontId="0" fillId="0" borderId="1" xfId="5" applyFont="1" applyFill="1" applyBorder="1"/>
    <xf numFmtId="0" fontId="3" fillId="0" borderId="0" xfId="7" applyFill="1">
      <alignment vertical="center"/>
    </xf>
    <xf numFmtId="0" fontId="3" fillId="3" borderId="0" xfId="7" applyFill="1">
      <alignment vertical="center"/>
    </xf>
    <xf numFmtId="0" fontId="3" fillId="4" borderId="0" xfId="7" applyFill="1">
      <alignment vertical="center"/>
    </xf>
    <xf numFmtId="188" fontId="6" fillId="0" borderId="1" xfId="3" applyNumberFormat="1" applyFont="1" applyFill="1" applyBorder="1"/>
    <xf numFmtId="0" fontId="0" fillId="0" borderId="0" xfId="5" applyFont="1" applyFill="1" applyAlignment="1"/>
    <xf numFmtId="189" fontId="6" fillId="0" borderId="1" xfId="6" applyNumberFormat="1" applyFont="1" applyFill="1" applyBorder="1" applyAlignment="1"/>
    <xf numFmtId="9" fontId="1" fillId="0" borderId="0" xfId="5" applyNumberFormat="1" applyFont="1" applyFill="1"/>
    <xf numFmtId="0" fontId="8" fillId="0" borderId="0" xfId="4" applyFont="1" applyFill="1"/>
    <xf numFmtId="0" fontId="9" fillId="0" borderId="0" xfId="8">
      <alignment vertical="center"/>
    </xf>
    <xf numFmtId="0" fontId="9" fillId="0" borderId="0" xfId="8" applyNumberFormat="1">
      <alignment vertical="center"/>
    </xf>
    <xf numFmtId="38" fontId="9" fillId="0" borderId="0" xfId="6" applyFont="1">
      <alignment vertical="center"/>
    </xf>
    <xf numFmtId="38" fontId="3" fillId="0" borderId="0" xfId="7" applyNumberFormat="1">
      <alignment vertical="center"/>
    </xf>
    <xf numFmtId="38" fontId="9" fillId="3" borderId="0" xfId="6" applyFont="1" applyFill="1">
      <alignment vertical="center"/>
    </xf>
    <xf numFmtId="0" fontId="9" fillId="3" borderId="0" xfId="8" applyFill="1">
      <alignment vertical="center"/>
    </xf>
    <xf numFmtId="38" fontId="3" fillId="3" borderId="0" xfId="7" applyNumberFormat="1" applyFill="1">
      <alignment vertical="center"/>
    </xf>
    <xf numFmtId="38" fontId="9" fillId="0" borderId="0" xfId="6" applyFont="1" applyFill="1">
      <alignment vertical="center"/>
    </xf>
    <xf numFmtId="0" fontId="9" fillId="0" borderId="0" xfId="8" applyFill="1">
      <alignment vertical="center"/>
    </xf>
    <xf numFmtId="38" fontId="3" fillId="0" borderId="0" xfId="7" applyNumberFormat="1" applyFill="1">
      <alignment vertical="center"/>
    </xf>
    <xf numFmtId="0" fontId="0" fillId="0" borderId="0" xfId="5" applyFont="1" applyFill="1" applyBorder="1"/>
    <xf numFmtId="0" fontId="0" fillId="0" borderId="0" xfId="5" applyFont="1" applyFill="1" applyBorder="1" applyAlignment="1">
      <alignment horizontal="center"/>
    </xf>
    <xf numFmtId="9" fontId="1" fillId="0" borderId="0" xfId="5" applyNumberFormat="1" applyFont="1" applyFill="1" applyBorder="1"/>
    <xf numFmtId="190" fontId="6" fillId="0" borderId="1" xfId="3" applyNumberFormat="1" applyFont="1" applyFill="1" applyBorder="1"/>
    <xf numFmtId="9" fontId="6" fillId="5" borderId="1" xfId="3" applyNumberFormat="1" applyFont="1" applyFill="1" applyBorder="1"/>
    <xf numFmtId="191" fontId="6" fillId="0" borderId="1" xfId="3" applyNumberFormat="1" applyFont="1" applyFill="1" applyBorder="1"/>
    <xf numFmtId="0" fontId="3" fillId="6" borderId="0" xfId="7" applyFill="1">
      <alignment vertical="center"/>
    </xf>
    <xf numFmtId="187" fontId="6" fillId="0" borderId="1" xfId="6" applyNumberFormat="1" applyFont="1" applyFill="1" applyBorder="1" applyAlignment="1"/>
    <xf numFmtId="185" fontId="6" fillId="0" borderId="0" xfId="6" applyNumberFormat="1" applyFont="1" applyFill="1" applyBorder="1" applyAlignment="1"/>
    <xf numFmtId="0" fontId="3" fillId="7" borderId="0" xfId="7" applyFill="1">
      <alignment vertical="center"/>
    </xf>
    <xf numFmtId="191" fontId="3" fillId="0" borderId="0" xfId="3" applyNumberFormat="1" applyFont="1" applyAlignment="1">
      <alignment vertical="center"/>
    </xf>
    <xf numFmtId="191" fontId="6" fillId="5" borderId="1" xfId="3" applyNumberFormat="1" applyFont="1" applyFill="1" applyBorder="1"/>
  </cellXfs>
  <cellStyles count="9">
    <cellStyle name="Comma [0]" xfId="1" xr:uid="{00000000-0005-0000-0000-000000000000}"/>
    <cellStyle name="Currency [0]" xfId="2" xr:uid="{00000000-0005-0000-0000-000001000000}"/>
    <cellStyle name="パーセント" xfId="3" builtinId="5"/>
    <cellStyle name="桁区切り" xfId="6" builtinId="6"/>
    <cellStyle name="標準" xfId="0" builtinId="0"/>
    <cellStyle name="標準 2" xfId="7" xr:uid="{00000000-0005-0000-0000-000005000000}"/>
    <cellStyle name="標準 3" xfId="8" xr:uid="{00000000-0005-0000-0000-000006000000}"/>
    <cellStyle name="標準_22301050" xfId="4" xr:uid="{00000000-0005-0000-0000-000007000000}"/>
    <cellStyle name="標準_22301060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アメリカ</a:t>
            </a:r>
          </a:p>
        </c:rich>
      </c:tx>
      <c:layout>
        <c:manualLayout>
          <c:xMode val="edge"/>
          <c:yMode val="edge"/>
          <c:x val="9.6344536201267511E-2"/>
          <c:y val="0.122381660334416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173070071194078E-3"/>
          <c:y val="0.23077671676549291"/>
          <c:w val="0.23293427305996794"/>
          <c:h val="0.6678538318516537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DD6-4F94-9611-8406E10B5B8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データ!$A$6:$A$11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水力</c:v>
                </c:pt>
                <c:pt idx="4">
                  <c:v>原子力</c:v>
                </c:pt>
                <c:pt idx="5">
                  <c:v>その他再エネ等</c:v>
                </c:pt>
              </c:strCache>
            </c:strRef>
          </c:cat>
          <c:val>
            <c:numRef>
              <c:f>データ!$B$6:$B$11</c:f>
              <c:numCache>
                <c:formatCode>#,##0.0</c:formatCode>
                <c:ptCount val="6"/>
                <c:pt idx="0">
                  <c:v>12.72150124</c:v>
                </c:pt>
                <c:pt idx="1">
                  <c:v>0.42927741999999997</c:v>
                </c:pt>
                <c:pt idx="2">
                  <c:v>15.1921751</c:v>
                </c:pt>
                <c:pt idx="3">
                  <c:v>2.9550106500000002</c:v>
                </c:pt>
                <c:pt idx="4">
                  <c:v>8.4132862500000005</c:v>
                </c:pt>
                <c:pt idx="5">
                  <c:v>4.6281069099999996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6-4F94-9611-8406E10B5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46956020741321"/>
          <c:y val="1.7483251656480021E-2"/>
          <c:w val="0.62075155239742086"/>
          <c:h val="7.3428775948460992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ドイツ</a:t>
            </a:r>
          </a:p>
        </c:rich>
      </c:tx>
      <c:layout>
        <c:manualLayout>
          <c:xMode val="edge"/>
          <c:yMode val="edge"/>
          <c:x val="0.33198465576418779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A79-4913-A5A7-B28AA60E9645}"/>
              </c:ext>
            </c:extLst>
          </c:dPt>
          <c:dLbls>
            <c:dLbl>
              <c:idx val="1"/>
              <c:layout>
                <c:manualLayout>
                  <c:x val="1.6194331983805668E-2"/>
                  <c:y val="2.78745644599304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79-4913-A5A7-B28AA60E9645}"/>
                </c:ext>
              </c:extLst>
            </c:dLbl>
            <c:dLbl>
              <c:idx val="3"/>
              <c:layout>
                <c:manualLayout>
                  <c:x val="-2.3399057934600478E-2"/>
                  <c:y val="2.51353946610334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79-4913-A5A7-B28AA60E96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データ!$E$6:$E$11</c:f>
              <c:numCache>
                <c:formatCode>#,##0.0</c:formatCode>
                <c:ptCount val="6"/>
                <c:pt idx="0">
                  <c:v>2.3897400000000002</c:v>
                </c:pt>
                <c:pt idx="1">
                  <c:v>5.1860000000000003E-2</c:v>
                </c:pt>
                <c:pt idx="2">
                  <c:v>0.83425000000000005</c:v>
                </c:pt>
                <c:pt idx="3">
                  <c:v>0.17974000000000001</c:v>
                </c:pt>
                <c:pt idx="4">
                  <c:v>0.76005</c:v>
                </c:pt>
                <c:pt idx="5">
                  <c:v>2.1542599999999998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9-4913-A5A7-B28AA60E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英国</a:t>
            </a:r>
          </a:p>
        </c:rich>
      </c:tx>
      <c:layout>
        <c:manualLayout>
          <c:xMode val="edge"/>
          <c:yMode val="edge"/>
          <c:x val="0.34817898774799294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CEA-4493-931E-9251195A6B23}"/>
              </c:ext>
            </c:extLst>
          </c:dPt>
          <c:dLbls>
            <c:dLbl>
              <c:idx val="1"/>
              <c:layout>
                <c:manualLayout>
                  <c:x val="0.11413899793244277"/>
                  <c:y val="-0.134598588854106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5A-489B-AF49-71589B290978}"/>
                </c:ext>
              </c:extLst>
            </c:dLbl>
            <c:dLbl>
              <c:idx val="5"/>
              <c:layout>
                <c:manualLayout>
                  <c:x val="-5.0565978294896952E-3"/>
                  <c:y val="-5.2543188199036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A-4493-931E-9251195A6B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データ!$C$6:$C$11</c:f>
              <c:numCache>
                <c:formatCode>#,##0.0</c:formatCode>
                <c:ptCount val="6"/>
                <c:pt idx="0">
                  <c:v>0.17605577</c:v>
                </c:pt>
                <c:pt idx="1">
                  <c:v>1.0733910000000001E-2</c:v>
                </c:pt>
                <c:pt idx="2">
                  <c:v>1.3148978</c:v>
                </c:pt>
                <c:pt idx="3">
                  <c:v>5.4897849999999998E-2</c:v>
                </c:pt>
                <c:pt idx="4">
                  <c:v>0.65063849000000007</c:v>
                </c:pt>
                <c:pt idx="5">
                  <c:v>1.1020320399999999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A-4493-931E-9251195A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フランス</a:t>
            </a:r>
          </a:p>
        </c:rich>
      </c:tx>
      <c:layout>
        <c:manualLayout>
          <c:xMode val="edge"/>
          <c:yMode val="edge"/>
          <c:x val="0.31578989873229663"/>
          <c:y val="0.1184668989547038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E3B-4C38-B0F0-00221F6CD10A}"/>
              </c:ext>
            </c:extLst>
          </c:dPt>
          <c:dLbls>
            <c:dLbl>
              <c:idx val="0"/>
              <c:layout>
                <c:manualLayout>
                  <c:x val="1.4449934648857249E-2"/>
                  <c:y val="-9.56104877134260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B-4C38-B0F0-00221F6CD10A}"/>
                </c:ext>
              </c:extLst>
            </c:dLbl>
            <c:dLbl>
              <c:idx val="1"/>
              <c:layout>
                <c:manualLayout>
                  <c:x val="4.3184885290148453E-2"/>
                  <c:y val="-5.110336817653890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E3B-4C38-B0F0-00221F6CD10A}"/>
                </c:ext>
              </c:extLst>
            </c:dLbl>
            <c:dLbl>
              <c:idx val="2"/>
              <c:layout>
                <c:manualLayout>
                  <c:x val="1.613525030019021E-2"/>
                  <c:y val="1.40305632527641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3B-4C38-B0F0-00221F6CD1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データ!$D$6:$D$11</c:f>
              <c:numCache>
                <c:formatCode>#,##0.0</c:formatCode>
                <c:ptCount val="6"/>
                <c:pt idx="0">
                  <c:v>0.10645704</c:v>
                </c:pt>
                <c:pt idx="1">
                  <c:v>6.0008829999999999E-2</c:v>
                </c:pt>
                <c:pt idx="2">
                  <c:v>0.30587767999999999</c:v>
                </c:pt>
                <c:pt idx="3">
                  <c:v>0.65284600999999998</c:v>
                </c:pt>
                <c:pt idx="4">
                  <c:v>4.1294181199999995</c:v>
                </c:pt>
                <c:pt idx="5">
                  <c:v>0.51176458999999996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3B-4C38-B0F0-00221F6C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中国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D7F-404C-9230-A6E357B70A25}"/>
              </c:ext>
            </c:extLst>
          </c:dPt>
          <c:dLbls>
            <c:dLbl>
              <c:idx val="1"/>
              <c:layout>
                <c:manualLayout>
                  <c:x val="0"/>
                  <c:y val="1.393728222996516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D7F-404C-9230-A6E357B70A25}"/>
                </c:ext>
              </c:extLst>
            </c:dLbl>
            <c:dLbl>
              <c:idx val="2"/>
              <c:layout>
                <c:manualLayout>
                  <c:x val="-3.799387085099229E-2"/>
                  <c:y val="9.83305290039260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7F-404C-9230-A6E357B70A25}"/>
                </c:ext>
              </c:extLst>
            </c:dLbl>
            <c:dLbl>
              <c:idx val="4"/>
              <c:layout>
                <c:manualLayout>
                  <c:x val="-5.4395662053029368E-3"/>
                  <c:y val="-3.2249415267485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7F-404C-9230-A6E357B70A25}"/>
                </c:ext>
              </c:extLst>
            </c:dLbl>
            <c:dLbl>
              <c:idx val="5"/>
              <c:layout>
                <c:manualLayout>
                  <c:x val="2.6990553306342768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7F-404C-9230-A6E357B70A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データ!$G$6:$G$11</c:f>
              <c:numCache>
                <c:formatCode>#,##0.0</c:formatCode>
                <c:ptCount val="6"/>
                <c:pt idx="0">
                  <c:v>47.728554570000007</c:v>
                </c:pt>
                <c:pt idx="1">
                  <c:v>0.10750364</c:v>
                </c:pt>
                <c:pt idx="2">
                  <c:v>2.23968086</c:v>
                </c:pt>
                <c:pt idx="3">
                  <c:v>11.992000000000001</c:v>
                </c:pt>
                <c:pt idx="4">
                  <c:v>2.95</c:v>
                </c:pt>
                <c:pt idx="5">
                  <c:v>6.4712707400000005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F-404C-9230-A6E357B7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33" r="0.75000000000000433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韓国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83A-4779-9070-C1FED7E348D8}"/>
              </c:ext>
            </c:extLst>
          </c:dPt>
          <c:dLbls>
            <c:dLbl>
              <c:idx val="1"/>
              <c:layout>
                <c:manualLayout>
                  <c:x val="1.5694970785699369E-2"/>
                  <c:y val="3.7235955261690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A-4779-9070-C1FED7E348D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データ!$H$6:$H$11</c:f>
              <c:numCache>
                <c:formatCode>#,##0.0</c:formatCode>
                <c:ptCount val="6"/>
                <c:pt idx="0">
                  <c:v>2.5828610300000001</c:v>
                </c:pt>
                <c:pt idx="1">
                  <c:v>0.13027361999999998</c:v>
                </c:pt>
                <c:pt idx="2">
                  <c:v>1.5554241500000001</c:v>
                </c:pt>
                <c:pt idx="3">
                  <c:v>3.3594180000000001E-2</c:v>
                </c:pt>
                <c:pt idx="4">
                  <c:v>1.33505261</c:v>
                </c:pt>
                <c:pt idx="5">
                  <c:v>0.22479573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A-4779-9070-C1FED7E3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イタリア</a:t>
            </a:r>
          </a:p>
        </c:rich>
      </c:tx>
      <c:layout>
        <c:manualLayout>
          <c:xMode val="edge"/>
          <c:yMode val="edge"/>
          <c:x val="0.31578989873229663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Lbls>
            <c:dLbl>
              <c:idx val="3"/>
              <c:layout>
                <c:manualLayout>
                  <c:x val="-2.4444267178977033E-2"/>
                  <c:y val="-4.78915745287941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CD-4739-A36F-2D06C0A63C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D-4739-A36F-2D06C0A63C4B}"/>
                </c:ext>
              </c:extLst>
            </c:dLbl>
            <c:dLbl>
              <c:idx val="5"/>
              <c:layout>
                <c:manualLayout>
                  <c:x val="-4.8972288084899165E-3"/>
                  <c:y val="-4.0420313314494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CD-4739-A36F-2D06C0A63C4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データ!$F$6:$F$11</c:f>
              <c:numCache>
                <c:formatCode>#,##0.0</c:formatCode>
                <c:ptCount val="6"/>
                <c:pt idx="0">
                  <c:v>0.30955663</c:v>
                </c:pt>
                <c:pt idx="1">
                  <c:v>0.11029129999999999</c:v>
                </c:pt>
                <c:pt idx="2">
                  <c:v>1.28537553</c:v>
                </c:pt>
                <c:pt idx="3">
                  <c:v>0.48786413999999995</c:v>
                </c:pt>
                <c:pt idx="4">
                  <c:v>0</c:v>
                </c:pt>
                <c:pt idx="5">
                  <c:v>0.68683335999999995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D-4739-A36F-2D06C0A63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日本
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AE2-4F3D-954D-701331071EEA}"/>
              </c:ext>
            </c:extLst>
          </c:dPt>
          <c:dLbls>
            <c:dLbl>
              <c:idx val="1"/>
              <c:layout>
                <c:manualLayout>
                  <c:x val="4.1262374204901794E-2"/>
                  <c:y val="2.08481256916056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2-4F3D-954D-701331071EE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3EE42EA-3008-4B6B-ABAF-2FE47316700F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AE2-4F3D-954D-701331071EEA}"/>
                </c:ext>
              </c:extLst>
            </c:dLbl>
            <c:dLbl>
              <c:idx val="5"/>
              <c:layout>
                <c:manualLayout>
                  <c:x val="0"/>
                  <c:y val="-9.472070072435235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E2-4F3D-954D-701331071EE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データ!$I$6:$I$11</c:f>
              <c:numCache>
                <c:formatCode>#,##0.0</c:formatCode>
                <c:ptCount val="6"/>
                <c:pt idx="0">
                  <c:v>3.3879415399999999</c:v>
                </c:pt>
                <c:pt idx="1">
                  <c:v>0.51819660000000001</c:v>
                </c:pt>
                <c:pt idx="2">
                  <c:v>3.7790919699999996</c:v>
                </c:pt>
                <c:pt idx="3">
                  <c:v>0.80968393999999999</c:v>
                </c:pt>
                <c:pt idx="4">
                  <c:v>0.64929104000000004</c:v>
                </c:pt>
                <c:pt idx="5">
                  <c:v>1.35953547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E2-4F3D-954D-701331071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1327955692532"/>
          <c:y val="0.23177779089364994"/>
          <c:w val="0.67950468287664978"/>
          <c:h val="0.652242593124804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データ!$K$6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333445798168226E-3"/>
                  <c:y val="1.6737024956987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465606798062639E-2"/>
                      <c:h val="4.77934404344786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データ!$L$6:$S$6</c:f>
              <c:numCache>
                <c:formatCode>0.0%</c:formatCode>
                <c:ptCount val="8"/>
                <c:pt idx="0">
                  <c:v>0.28691216871864117</c:v>
                </c:pt>
                <c:pt idx="1">
                  <c:v>5.3201014804579061E-2</c:v>
                </c:pt>
                <c:pt idx="2">
                  <c:v>1.8461700878011474E-2</c:v>
                </c:pt>
                <c:pt idx="3">
                  <c:v>0.37516130551500027</c:v>
                </c:pt>
                <c:pt idx="4">
                  <c:v>0.10748789091767295</c:v>
                </c:pt>
                <c:pt idx="5">
                  <c:v>0.66763485320122118</c:v>
                </c:pt>
                <c:pt idx="6">
                  <c:v>0.44061078955881233</c:v>
                </c:pt>
                <c:pt idx="7">
                  <c:v>0.32254619396273432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0-4899-A718-C3D52C41AE07}"/>
            </c:ext>
          </c:extLst>
        </c:ser>
        <c:ser>
          <c:idx val="1"/>
          <c:order val="1"/>
          <c:tx>
            <c:strRef>
              <c:f>データ!$K$7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5123212503760933E-2"/>
                  <c:y val="-2.5154442333936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5-4EBC-9D4D-7D95187108A2}"/>
                </c:ext>
              </c:extLst>
            </c:dLbl>
            <c:dLbl>
              <c:idx val="2"/>
              <c:layout>
                <c:manualLayout>
                  <c:x val="6.3451998288417523E-3"/>
                  <c:y val="-2.80814274041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F0-4899-A718-C3D52C41AE07}"/>
                </c:ext>
              </c:extLst>
            </c:dLbl>
            <c:dLbl>
              <c:idx val="3"/>
              <c:layout>
                <c:manualLayout>
                  <c:x val="-8.33333333333333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0-4899-A718-C3D52C41AE07}"/>
                </c:ext>
              </c:extLst>
            </c:dLbl>
            <c:dLbl>
              <c:idx val="5"/>
              <c:layout>
                <c:manualLayout>
                  <c:x val="-8.1639674416365635E-3"/>
                  <c:y val="-2.498573648901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データ!$L$7:$S$7</c:f>
              <c:numCache>
                <c:formatCode>0.0%</c:formatCode>
                <c:ptCount val="8"/>
                <c:pt idx="0">
                  <c:v>9.6816337341443341E-3</c:v>
                </c:pt>
                <c:pt idx="1">
                  <c:v>3.2436023245419293E-3</c:v>
                </c:pt>
                <c:pt idx="2">
                  <c:v>1.0406686767727538E-2</c:v>
                </c:pt>
                <c:pt idx="3">
                  <c:v>8.1414150928586001E-3</c:v>
                </c:pt>
                <c:pt idx="4">
                  <c:v>3.8296641307822551E-2</c:v>
                </c:pt>
                <c:pt idx="5">
                  <c:v>1.5037785568119901E-3</c:v>
                </c:pt>
                <c:pt idx="6">
                  <c:v>2.22234033887935E-2</c:v>
                </c:pt>
                <c:pt idx="7">
                  <c:v>4.933448203903467E-2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F0-4899-A718-C3D52C41AE07}"/>
            </c:ext>
          </c:extLst>
        </c:ser>
        <c:ser>
          <c:idx val="2"/>
          <c:order val="2"/>
          <c:tx>
            <c:strRef>
              <c:f>データ!$K$8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9.6195142630549606E-3"/>
                  <c:y val="1.1744464889496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F0-4899-A718-C3D52C41AE07}"/>
                </c:ext>
              </c:extLst>
            </c:dLbl>
            <c:dLbl>
              <c:idx val="5"/>
              <c:layout>
                <c:manualLayout>
                  <c:x val="8.5942236273865557E-3"/>
                  <c:y val="8.3285788296707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データ!$L$8:$S$8</c:f>
              <c:numCache>
                <c:formatCode>0.0%</c:formatCode>
                <c:ptCount val="8"/>
                <c:pt idx="0">
                  <c:v>0.34263408250820082</c:v>
                </c:pt>
                <c:pt idx="1">
                  <c:v>0.39733941877797263</c:v>
                </c:pt>
                <c:pt idx="2">
                  <c:v>5.3045080282338411E-2</c:v>
                </c:pt>
                <c:pt idx="3">
                  <c:v>0.13096751911332988</c:v>
                </c:pt>
                <c:pt idx="4">
                  <c:v>0.4463231970088512</c:v>
                </c:pt>
                <c:pt idx="5">
                  <c:v>3.1329023383489495E-2</c:v>
                </c:pt>
                <c:pt idx="6">
                  <c:v>0.26534012278250391</c:v>
                </c:pt>
                <c:pt idx="7">
                  <c:v>0.35978534964881115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F0-4899-A718-C3D52C41AE07}"/>
            </c:ext>
          </c:extLst>
        </c:ser>
        <c:ser>
          <c:idx val="3"/>
          <c:order val="3"/>
          <c:tx>
            <c:strRef>
              <c:f>データ!$K$9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777777777778165E-2"/>
                  <c:y val="-4.6296296296296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F0-4899-A718-C3D52C41AE07}"/>
                </c:ext>
              </c:extLst>
            </c:dLbl>
            <c:dLbl>
              <c:idx val="7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データ!$L$9:$S$9</c:f>
              <c:numCache>
                <c:formatCode>0.0%</c:formatCode>
                <c:ptCount val="8"/>
                <c:pt idx="0">
                  <c:v>6.6645319462169186E-2</c:v>
                </c:pt>
                <c:pt idx="1">
                  <c:v>1.6589182681087705E-2</c:v>
                </c:pt>
                <c:pt idx="2">
                  <c:v>0.11321607059545602</c:v>
                </c:pt>
                <c:pt idx="3">
                  <c:v>2.8217083470698127E-2</c:v>
                </c:pt>
                <c:pt idx="4">
                  <c:v>0.16940191997491483</c:v>
                </c:pt>
                <c:pt idx="5">
                  <c:v>0.16774606379178778</c:v>
                </c:pt>
                <c:pt idx="6">
                  <c:v>5.7308380135267529E-3</c:v>
                </c:pt>
                <c:pt idx="7">
                  <c:v>7.7085295031315962E-2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F0-4899-A718-C3D52C41AE07}"/>
            </c:ext>
          </c:extLst>
        </c:ser>
        <c:ser>
          <c:idx val="4"/>
          <c:order val="4"/>
          <c:tx>
            <c:strRef>
              <c:f>データ!$K$10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F0-4899-A718-C3D52C41AE07}"/>
                </c:ext>
              </c:extLst>
            </c:dLbl>
            <c:dLbl>
              <c:idx val="5"/>
              <c:layout>
                <c:manualLayout>
                  <c:x val="-3.2995556133370301E-3"/>
                  <c:y val="-9.2591499603245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F0-4899-A718-C3D52C41AE07}"/>
                </c:ext>
              </c:extLst>
            </c:dLbl>
            <c:dLbl>
              <c:idx val="7"/>
              <c:layout>
                <c:manualLayout>
                  <c:x val="-5.26676459680838E-4"/>
                  <c:y val="9.70927242230903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データ!$L$10:$S$10</c:f>
              <c:numCache>
                <c:formatCode>0.0%</c:formatCode>
                <c:ptCount val="8"/>
                <c:pt idx="0">
                  <c:v>0.18974759020172244</c:v>
                </c:pt>
                <c:pt idx="1">
                  <c:v>0.19661172104111649</c:v>
                </c:pt>
                <c:pt idx="2">
                  <c:v>0.71612062604483906</c:v>
                </c:pt>
                <c:pt idx="3">
                  <c:v>0.11931898459944426</c:v>
                </c:pt>
                <c:pt idx="4">
                  <c:v>0</c:v>
                </c:pt>
                <c:pt idx="5">
                  <c:v>4.1265084071528846E-2</c:v>
                </c:pt>
                <c:pt idx="6">
                  <c:v>0.22774689685672059</c:v>
                </c:pt>
                <c:pt idx="7">
                  <c:v>6.1815220615083433E-2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F0-4899-A718-C3D52C41AE07}"/>
            </c:ext>
          </c:extLst>
        </c:ser>
        <c:ser>
          <c:idx val="5"/>
          <c:order val="5"/>
          <c:tx>
            <c:strRef>
              <c:f>データ!$K$11</c:f>
              <c:strCache>
                <c:ptCount val="1"/>
                <c:pt idx="0">
                  <c:v>その他(再エネ等)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F0-4899-A718-C3D52C41AE07}"/>
                </c:ext>
              </c:extLst>
            </c:dLbl>
            <c:dLbl>
              <c:idx val="2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F0-4899-A718-C3D52C41AE07}"/>
                </c:ext>
              </c:extLst>
            </c:dLbl>
            <c:dLbl>
              <c:idx val="5"/>
              <c:layout>
                <c:manualLayout>
                  <c:x val="5.5553368328958878E-3"/>
                  <c:y val="3.2407407407407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F0-4899-A718-C3D52C41AE07}"/>
                </c:ext>
              </c:extLst>
            </c:dLbl>
            <c:dLbl>
              <c:idx val="6"/>
              <c:layout>
                <c:manualLayout>
                  <c:x val="-1.3044432126245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F0-4899-A718-C3D52C41AE07}"/>
                </c:ext>
              </c:extLst>
            </c:dLbl>
            <c:dLbl>
              <c:idx val="7"/>
              <c:layout>
                <c:manualLayout>
                  <c:x val="-2.1872265966754497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データ!$L$11:$S$11</c:f>
              <c:numCache>
                <c:formatCode>0.0%</c:formatCode>
                <c:ptCount val="8"/>
                <c:pt idx="0">
                  <c:v>0.10437920537512198</c:v>
                </c:pt>
                <c:pt idx="1">
                  <c:v>0.33301506037070217</c:v>
                </c:pt>
                <c:pt idx="2">
                  <c:v>8.8749835431627441E-2</c:v>
                </c:pt>
                <c:pt idx="3">
                  <c:v>0.33819369220866885</c:v>
                </c:pt>
                <c:pt idx="4">
                  <c:v>0.23849035079073833</c:v>
                </c:pt>
                <c:pt idx="5">
                  <c:v>9.052119699516091E-2</c:v>
                </c:pt>
                <c:pt idx="6">
                  <c:v>3.8347949399642915E-2</c:v>
                </c:pt>
                <c:pt idx="7">
                  <c:v>0.12943345870302037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7691888"/>
        <c:axId val="157692672"/>
      </c:barChart>
      <c:barChart>
        <c:barDir val="bar"/>
        <c:grouping val="percentStacked"/>
        <c:varyColors val="0"/>
        <c:ser>
          <c:idx val="6"/>
          <c:order val="6"/>
          <c:tx>
            <c:strRef>
              <c:f>データ!$K$12</c:f>
              <c:strCache>
                <c:ptCount val="1"/>
                <c:pt idx="0">
                  <c:v>発電電力量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.3818950763767440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F0-4899-A718-C3D52C41AE07}"/>
                </c:ext>
              </c:extLst>
            </c:dLbl>
            <c:dLbl>
              <c:idx val="1"/>
              <c:layout>
                <c:manualLayout>
                  <c:x val="0.3866472708864450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F0-4899-A718-C3D52C41AE07}"/>
                </c:ext>
              </c:extLst>
            </c:dLbl>
            <c:dLbl>
              <c:idx val="2"/>
              <c:layout>
                <c:manualLayout>
                  <c:x val="0.38893683349165004"/>
                  <c:y val="-6.826455792896263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F0-4899-A718-C3D52C41AE07}"/>
                </c:ext>
              </c:extLst>
            </c:dLbl>
            <c:dLbl>
              <c:idx val="3"/>
              <c:layout>
                <c:manualLayout>
                  <c:x val="0.3887637641923589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F0-4899-A718-C3D52C41AE07}"/>
                </c:ext>
              </c:extLst>
            </c:dLbl>
            <c:dLbl>
              <c:idx val="4"/>
              <c:layout>
                <c:manualLayout>
                  <c:x val="0.38893683349165004"/>
                  <c:y val="8.66959885697826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F0-4899-A718-C3D52C41AE07}"/>
                </c:ext>
              </c:extLst>
            </c:dLbl>
            <c:dLbl>
              <c:idx val="5"/>
              <c:layout>
                <c:manualLayout>
                  <c:x val="0.3841846389819491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F0-4899-A718-C3D52C41AE07}"/>
                </c:ext>
              </c:extLst>
            </c:dLbl>
            <c:dLbl>
              <c:idx val="6"/>
              <c:layout>
                <c:manualLayout>
                  <c:x val="0.3889368334916500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F0-4899-A718-C3D52C41AE07}"/>
                </c:ext>
              </c:extLst>
            </c:dLbl>
            <c:dLbl>
              <c:idx val="7"/>
              <c:layout>
                <c:manualLayout>
                  <c:x val="0.38206814567603481"/>
                  <c:y val="4.33479942848913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F0-4899-A718-C3D52C41AE0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データ!$L$12:$S$12</c:f>
              <c:numCache>
                <c:formatCode>0.0_);\(0.0\)</c:formatCode>
                <c:ptCount val="8"/>
                <c:pt idx="0">
                  <c:v>44.339357570000004</c:v>
                </c:pt>
                <c:pt idx="1">
                  <c:v>3.3092558599999999</c:v>
                </c:pt>
                <c:pt idx="2">
                  <c:v>5.7663722699999997</c:v>
                </c:pt>
                <c:pt idx="3">
                  <c:v>6.3699000000000003</c:v>
                </c:pt>
                <c:pt idx="4" formatCode="0.0">
                  <c:v>2.8799209600000002</c:v>
                </c:pt>
                <c:pt idx="5" formatCode="0.0">
                  <c:v>71.489009809999999</c:v>
                </c:pt>
                <c:pt idx="6" formatCode="0.0">
                  <c:v>5.8620013200000001</c:v>
                </c:pt>
                <c:pt idx="7" formatCode="0.0">
                  <c:v>10.503740560000001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57687968"/>
        <c:axId val="157692280"/>
      </c:barChart>
      <c:catAx>
        <c:axId val="157691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(1,000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8404201084620736"/>
              <c:y val="0.138075990740595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7692672"/>
        <c:crosses val="autoZero"/>
        <c:auto val="1"/>
        <c:lblAlgn val="ctr"/>
        <c:lblOffset val="100"/>
        <c:noMultiLvlLbl val="0"/>
      </c:catAx>
      <c:valAx>
        <c:axId val="1576926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7691888"/>
        <c:crosses val="autoZero"/>
        <c:crossBetween val="between"/>
      </c:valAx>
      <c:valAx>
        <c:axId val="157692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157687968"/>
        <c:crosses val="max"/>
        <c:crossBetween val="between"/>
      </c:valAx>
      <c:catAx>
        <c:axId val="157687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69228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98301677819371"/>
          <c:y val="6.2958695163933931E-2"/>
          <c:w val="0.87003947712673846"/>
          <c:h val="8.3612478488131206E-2"/>
        </c:manualLayout>
      </c:layout>
      <c:overlay val="0"/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j-ea"/>
          <a:ea typeface="+mj-ea"/>
        </a:defRPr>
      </a:pPr>
      <a:endParaRPr lang="ja-JP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487681</xdr:colOff>
      <xdr:row>1</xdr:row>
      <xdr:rowOff>76200</xdr:rowOff>
    </xdr:from>
    <xdr:to>
      <xdr:col>26</xdr:col>
      <xdr:colOff>253365</xdr:colOff>
      <xdr:row>29</xdr:row>
      <xdr:rowOff>11431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EB9477A-80FA-4FB7-8446-232268BA1A36}"/>
            </a:ext>
          </a:extLst>
        </xdr:cNvPr>
        <xdr:cNvGrpSpPr/>
      </xdr:nvGrpSpPr>
      <xdr:grpSpPr>
        <a:xfrm>
          <a:off x="7842638" y="258417"/>
          <a:ext cx="8346466" cy="5004188"/>
          <a:chOff x="7261861" y="3154680"/>
          <a:chExt cx="7446644" cy="4827271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965A78A9-6F8C-4801-A645-22BD432686AE}"/>
              </a:ext>
            </a:extLst>
          </xdr:cNvPr>
          <xdr:cNvGrpSpPr/>
        </xdr:nvGrpSpPr>
        <xdr:grpSpPr>
          <a:xfrm>
            <a:off x="7261861" y="3154680"/>
            <a:ext cx="7446644" cy="4827271"/>
            <a:chOff x="9875521" y="6343650"/>
            <a:chExt cx="7446644" cy="4968241"/>
          </a:xfrm>
        </xdr:grpSpPr>
        <xdr:graphicFrame macro="">
          <xdr:nvGraphicFramePr>
            <xdr:cNvPr id="6242" name="グラフ 2">
              <a:extLs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GraphicFramePr>
              <a:graphicFrameLocks/>
            </xdr:cNvGraphicFramePr>
          </xdr:nvGraphicFramePr>
          <xdr:xfrm>
            <a:off x="9885045" y="6353175"/>
            <a:ext cx="7078980" cy="27603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244" name="グラフ 18">
              <a:extLs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GraphicFramePr>
              <a:graphicFrameLocks/>
            </xdr:cNvGraphicFramePr>
          </xdr:nvGraphicFramePr>
          <xdr:xfrm>
            <a:off x="9875521" y="8644891"/>
            <a:ext cx="2169795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6246" name="グラフ 5">
              <a:extLs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GraphicFramePr>
              <a:graphicFrameLocks/>
            </xdr:cNvGraphicFramePr>
          </xdr:nvGraphicFramePr>
          <xdr:xfrm>
            <a:off x="13434060" y="8644890"/>
            <a:ext cx="2108835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6248" name="グラフ 3">
              <a:extLs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GraphicFramePr>
              <a:graphicFrameLocks/>
            </xdr:cNvGraphicFramePr>
          </xdr:nvGraphicFramePr>
          <xdr:xfrm>
            <a:off x="11654790" y="8644890"/>
            <a:ext cx="2108835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6250" name="グラフ 4">
              <a:extLs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GraphicFramePr>
              <a:graphicFrameLocks/>
            </xdr:cNvGraphicFramePr>
          </xdr:nvGraphicFramePr>
          <xdr:xfrm>
            <a:off x="11654790" y="6343650"/>
            <a:ext cx="2108835" cy="27698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6252" name="グラフ 21">
              <a:extLs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GraphicFramePr>
              <a:graphicFrameLocks/>
            </xdr:cNvGraphicFramePr>
          </xdr:nvGraphicFramePr>
          <xdr:xfrm>
            <a:off x="13434060" y="6343650"/>
            <a:ext cx="2108835" cy="27698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6254" name="グラフ 35">
              <a:extLs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GraphicFramePr>
              <a:graphicFrameLocks/>
            </xdr:cNvGraphicFramePr>
          </xdr:nvGraphicFramePr>
          <xdr:xfrm>
            <a:off x="15213330" y="8644890"/>
            <a:ext cx="2108835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graphicFrame macro="">
          <xdr:nvGraphicFramePr>
            <xdr:cNvPr id="6256" name="グラフ 43">
              <a:extLs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GraphicFramePr>
              <a:graphicFrameLocks/>
            </xdr:cNvGraphicFramePr>
          </xdr:nvGraphicFramePr>
          <xdr:xfrm>
            <a:off x="15184755" y="6372225"/>
            <a:ext cx="2108835" cy="27698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</xdr:grpSp>
      <xdr:sp macro="" textlink="">
        <xdr:nvSpPr>
          <xdr:cNvPr id="6163" name="Text Box 19">
            <a:extLst>
              <a:ext uri="{FF2B5EF4-FFF2-40B4-BE49-F238E27FC236}">
                <a16:creationId xmlns:a16="http://schemas.microsoft.com/office/drawing/2014/main" id="{00000000-0008-0000-0000-000013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02880" y="6665595"/>
            <a:ext cx="735330" cy="4400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6,370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kWh</a:t>
            </a:r>
          </a:p>
        </xdr:txBody>
      </xdr:sp>
      <xdr:sp macro="" textlink="">
        <xdr:nvSpPr>
          <xdr:cNvPr id="6151" name="Text Box 7">
            <a:extLst>
              <a:ext uri="{FF2B5EF4-FFF2-40B4-BE49-F238E27FC236}">
                <a16:creationId xmlns:a16="http://schemas.microsoft.com/office/drawing/2014/main" id="{00000000-0008-0000-0000-000007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5230" y="6665595"/>
            <a:ext cx="720090" cy="4400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3,309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52" name="Text Box 8">
            <a:extLst>
              <a:ext uri="{FF2B5EF4-FFF2-40B4-BE49-F238E27FC236}">
                <a16:creationId xmlns:a16="http://schemas.microsoft.com/office/drawing/2014/main" id="{00000000-0008-0000-0000-000008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61195" y="6650355"/>
            <a:ext cx="720090" cy="4210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5,766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53" name="Text Box 9">
            <a:extLst>
              <a:ext uri="{FF2B5EF4-FFF2-40B4-BE49-F238E27FC236}">
                <a16:creationId xmlns:a16="http://schemas.microsoft.com/office/drawing/2014/main" id="{00000000-0008-0000-0000-000009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3570" y="4434839"/>
            <a:ext cx="796290" cy="5162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71,489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kWh</a:t>
            </a:r>
          </a:p>
        </xdr:txBody>
      </xdr:sp>
      <xdr:sp macro="" textlink="">
        <xdr:nvSpPr>
          <xdr:cNvPr id="6166" name="Text Box 22">
            <a:extLst>
              <a:ext uri="{FF2B5EF4-FFF2-40B4-BE49-F238E27FC236}">
                <a16:creationId xmlns:a16="http://schemas.microsoft.com/office/drawing/2014/main" id="{00000000-0008-0000-0000-000016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2840" y="4442459"/>
            <a:ext cx="796290" cy="478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5,862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80" name="Text Box 36">
            <a:extLst>
              <a:ext uri="{FF2B5EF4-FFF2-40B4-BE49-F238E27FC236}">
                <a16:creationId xmlns:a16="http://schemas.microsoft.com/office/drawing/2014/main" id="{00000000-0008-0000-0000-000024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29260" y="6657974"/>
            <a:ext cx="712470" cy="4114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2,880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88" name="Text Box 44">
            <a:extLst>
              <a:ext uri="{FF2B5EF4-FFF2-40B4-BE49-F238E27FC236}">
                <a16:creationId xmlns:a16="http://schemas.microsoft.com/office/drawing/2014/main" id="{00000000-0008-0000-0000-00002C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91160" y="4488180"/>
            <a:ext cx="788670" cy="4648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10,504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50" name="Text Box 6">
            <a:extLst>
              <a:ext uri="{FF2B5EF4-FFF2-40B4-BE49-F238E27FC236}">
                <a16:creationId xmlns:a16="http://schemas.microsoft.com/office/drawing/2014/main" id="{00000000-0008-0000-0000-000006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7811" y="4439471"/>
            <a:ext cx="763905" cy="5330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44,339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kWh</a:t>
            </a:r>
          </a:p>
        </xdr:txBody>
      </xdr:sp>
    </xdr:grpSp>
    <xdr:clientData/>
  </xdr:twoCellAnchor>
  <xdr:twoCellAnchor>
    <xdr:from>
      <xdr:col>0</xdr:col>
      <xdr:colOff>302558</xdr:colOff>
      <xdr:row>2</xdr:row>
      <xdr:rowOff>67235</xdr:rowOff>
    </xdr:from>
    <xdr:to>
      <xdr:col>9</xdr:col>
      <xdr:colOff>403410</xdr:colOff>
      <xdr:row>19</xdr:row>
      <xdr:rowOff>117101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7"/>
  <sheetViews>
    <sheetView zoomScale="115" zoomScaleNormal="115" workbookViewId="0">
      <selection activeCell="L11" sqref="L11"/>
    </sheetView>
  </sheetViews>
  <sheetFormatPr defaultColWidth="8" defaultRowHeight="12.75"/>
  <cols>
    <col min="1" max="16384" width="8" style="8"/>
  </cols>
  <sheetData>
    <row r="1" spans="2:32" s="7" customFormat="1" ht="14.25">
      <c r="B1" s="49" t="s">
        <v>298</v>
      </c>
      <c r="J1" s="8"/>
      <c r="K1" s="8"/>
      <c r="L1" s="8"/>
    </row>
    <row r="2" spans="2:32" ht="14.25">
      <c r="M2" s="7"/>
      <c r="N2" s="7"/>
      <c r="O2" s="7"/>
      <c r="P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32" ht="14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2:32" ht="14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14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14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4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2:32" ht="14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2:32" ht="14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2:32" ht="14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2:32" ht="14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2:32" ht="14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2:32" ht="14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2:32" ht="14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2:32" ht="14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2:32" ht="14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2:32" ht="14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2:32" ht="14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2:32" ht="14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2:32" ht="14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2:32" ht="14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2:32" ht="14.25">
      <c r="B22" s="22" t="s">
        <v>299</v>
      </c>
      <c r="C22" s="7"/>
      <c r="D22" s="7"/>
      <c r="E22" s="7"/>
      <c r="F22" s="7"/>
      <c r="G22" s="7"/>
      <c r="H22" s="7"/>
      <c r="I22" s="7"/>
      <c r="J22" s="7"/>
      <c r="K22" s="7"/>
      <c r="L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2:32" ht="14.25"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2:32" ht="14.25"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2:32" ht="14.25"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2:32" ht="14.25"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2:32" ht="14.25"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7"/>
  <sheetViews>
    <sheetView tabSelected="1" topLeftCell="A73" zoomScale="70" zoomScaleNormal="70" workbookViewId="0">
      <selection activeCell="Y94" sqref="Y94"/>
    </sheetView>
  </sheetViews>
  <sheetFormatPr defaultColWidth="8" defaultRowHeight="13.5"/>
  <cols>
    <col min="1" max="1" width="20.25" style="1" customWidth="1"/>
    <col min="2" max="2" width="9" style="1" customWidth="1"/>
    <col min="3" max="3" width="10.25" style="1" customWidth="1"/>
    <col min="4" max="4" width="8.75" style="1" customWidth="1"/>
    <col min="5" max="5" width="9.125" style="1" customWidth="1"/>
    <col min="6" max="6" width="8.875" style="1" customWidth="1"/>
    <col min="7" max="7" width="9" style="1" customWidth="1"/>
    <col min="8" max="8" width="9.375" style="1" customWidth="1"/>
    <col min="9" max="10" width="9.125" style="1" customWidth="1"/>
    <col min="11" max="11" width="16.25" style="1" bestFit="1" customWidth="1"/>
    <col min="12" max="12" width="8.875" style="1" bestFit="1" customWidth="1"/>
    <col min="13" max="20" width="8" style="1"/>
    <col min="21" max="21" width="8.125" style="1" bestFit="1" customWidth="1"/>
    <col min="22" max="16384" width="8" style="1"/>
  </cols>
  <sheetData>
    <row r="1" spans="1:29">
      <c r="T1" s="1" t="s">
        <v>302</v>
      </c>
    </row>
    <row r="2" spans="1:29">
      <c r="A2" s="11" t="s">
        <v>298</v>
      </c>
    </row>
    <row r="3" spans="1:29">
      <c r="I3" s="2" t="s">
        <v>6</v>
      </c>
      <c r="J3" s="2"/>
      <c r="U3" s="60"/>
      <c r="V3" s="15"/>
      <c r="W3" s="15"/>
      <c r="X3" s="15"/>
      <c r="Y3" s="15"/>
      <c r="Z3" s="15"/>
      <c r="AA3" s="15"/>
      <c r="AB3" s="15"/>
    </row>
    <row r="4" spans="1:29">
      <c r="A4" s="3"/>
      <c r="B4" s="9" t="s">
        <v>8</v>
      </c>
      <c r="C4" s="9" t="s">
        <v>9</v>
      </c>
      <c r="D4" s="9" t="s">
        <v>10</v>
      </c>
      <c r="E4" s="9" t="s">
        <v>13</v>
      </c>
      <c r="F4" s="10" t="s">
        <v>15</v>
      </c>
      <c r="G4" s="9" t="s">
        <v>11</v>
      </c>
      <c r="H4" s="9" t="s">
        <v>14</v>
      </c>
      <c r="I4" s="10" t="s">
        <v>17</v>
      </c>
      <c r="J4" s="23"/>
      <c r="K4" s="3"/>
      <c r="L4" s="37" t="s">
        <v>200</v>
      </c>
      <c r="M4" s="37" t="s">
        <v>201</v>
      </c>
      <c r="N4" s="9" t="s">
        <v>10</v>
      </c>
      <c r="O4" s="9" t="s">
        <v>13</v>
      </c>
      <c r="P4" s="10" t="s">
        <v>15</v>
      </c>
      <c r="Q4" s="9" t="s">
        <v>11</v>
      </c>
      <c r="R4" s="9" t="s">
        <v>14</v>
      </c>
      <c r="S4" s="9" t="s">
        <v>17</v>
      </c>
      <c r="U4" s="61"/>
      <c r="V4" s="61"/>
      <c r="W4" s="23"/>
      <c r="X4" s="23"/>
      <c r="Y4" s="23"/>
      <c r="Z4" s="23"/>
      <c r="AA4" s="23"/>
      <c r="AB4" s="23"/>
    </row>
    <row r="5" spans="1:29">
      <c r="A5" s="4" t="s">
        <v>12</v>
      </c>
      <c r="B5" s="21" t="s">
        <v>289</v>
      </c>
      <c r="C5" s="21" t="s">
        <v>289</v>
      </c>
      <c r="D5" s="21" t="s">
        <v>289</v>
      </c>
      <c r="E5" s="21" t="s">
        <v>289</v>
      </c>
      <c r="F5" s="21" t="s">
        <v>289</v>
      </c>
      <c r="G5" s="21" t="s">
        <v>287</v>
      </c>
      <c r="H5" s="21" t="s">
        <v>289</v>
      </c>
      <c r="I5" s="21" t="s">
        <v>289</v>
      </c>
      <c r="J5" s="24"/>
      <c r="K5" s="4" t="s">
        <v>12</v>
      </c>
      <c r="L5" s="21" t="s">
        <v>289</v>
      </c>
      <c r="M5" s="21" t="s">
        <v>289</v>
      </c>
      <c r="N5" s="21" t="s">
        <v>289</v>
      </c>
      <c r="O5" s="21" t="s">
        <v>289</v>
      </c>
      <c r="P5" s="21" t="s">
        <v>289</v>
      </c>
      <c r="Q5" s="21" t="s">
        <v>287</v>
      </c>
      <c r="R5" s="21" t="s">
        <v>289</v>
      </c>
      <c r="S5" s="21" t="s">
        <v>289</v>
      </c>
      <c r="U5" s="62"/>
      <c r="V5" s="62"/>
      <c r="W5" s="62"/>
      <c r="X5" s="62"/>
      <c r="Y5" s="62"/>
      <c r="Z5" s="62"/>
      <c r="AA5" s="62"/>
      <c r="AB5" s="62"/>
    </row>
    <row r="6" spans="1:29">
      <c r="A6" s="3" t="s">
        <v>0</v>
      </c>
      <c r="B6" s="38">
        <f>SUM('2018世界発電量'!$B154:$C154)/10^5</f>
        <v>12.72150124</v>
      </c>
      <c r="C6" s="38">
        <f>SUM('2018世界発電量'!$B153:$C153)/10^5</f>
        <v>0.17605577</v>
      </c>
      <c r="D6" s="38">
        <f>SUM('2018世界発電量'!$B62:$C62)/10^5</f>
        <v>0.10645704</v>
      </c>
      <c r="E6" s="38">
        <f>SUM('2018世界発電量'!$B65:$C65)/10^5</f>
        <v>2.3897400000000002</v>
      </c>
      <c r="F6" s="38">
        <f>SUM('2018世界発電量'!$B81:$C81)/10^5</f>
        <v>0.30955663</v>
      </c>
      <c r="G6" s="38">
        <f>SUM('2018世界発電量'!$B40:$C40)/10^5</f>
        <v>47.728554570000007</v>
      </c>
      <c r="H6" s="38">
        <f>SUM('2018世界発電量'!$B87:$C87)/10^5</f>
        <v>2.5828610300000001</v>
      </c>
      <c r="I6" s="38">
        <f>SUM('2018世界発電量'!$B83:$C83)/10^5</f>
        <v>3.3879415399999999</v>
      </c>
      <c r="J6" s="25"/>
      <c r="K6" s="3" t="s">
        <v>0</v>
      </c>
      <c r="L6" s="65">
        <f t="shared" ref="L6:S7" si="0">B6/B$12</f>
        <v>0.28691216871864117</v>
      </c>
      <c r="M6" s="65">
        <f t="shared" si="0"/>
        <v>5.3201014804579061E-2</v>
      </c>
      <c r="N6" s="65">
        <f t="shared" si="0"/>
        <v>1.8461700878011474E-2</v>
      </c>
      <c r="O6" s="65">
        <f t="shared" si="0"/>
        <v>0.37516130551500027</v>
      </c>
      <c r="P6" s="65">
        <f t="shared" si="0"/>
        <v>0.10748789091767295</v>
      </c>
      <c r="Q6" s="65">
        <f t="shared" si="0"/>
        <v>0.66763485320122118</v>
      </c>
      <c r="R6" s="65">
        <f t="shared" si="0"/>
        <v>0.44061078955881233</v>
      </c>
      <c r="S6" s="65">
        <f t="shared" si="0"/>
        <v>0.32254619396273432</v>
      </c>
      <c r="U6" s="62"/>
      <c r="V6" s="62"/>
      <c r="W6" s="62"/>
      <c r="X6" s="62"/>
      <c r="Y6" s="62"/>
      <c r="Z6" s="62"/>
      <c r="AA6" s="62"/>
      <c r="AB6" s="62"/>
      <c r="AC6" s="48"/>
    </row>
    <row r="7" spans="1:29">
      <c r="A7" s="3" t="s">
        <v>1</v>
      </c>
      <c r="B7" s="38">
        <f>SUM('2018世界発電量'!$D154:$F154)/10^5</f>
        <v>0.42927741999999997</v>
      </c>
      <c r="C7" s="38">
        <f>SUM('2018世界発電量'!$D153:$F153)/10^5</f>
        <v>1.0733910000000001E-2</v>
      </c>
      <c r="D7" s="38">
        <f>SUM('2018世界発電量'!$D62:$F62)/10^5</f>
        <v>6.0008829999999999E-2</v>
      </c>
      <c r="E7" s="38">
        <f>SUM('2018世界発電量'!$D65:$F65)/10^5</f>
        <v>5.1860000000000003E-2</v>
      </c>
      <c r="F7" s="38">
        <f>SUM('2018世界発電量'!$D81:$F81)/10^5</f>
        <v>0.11029129999999999</v>
      </c>
      <c r="G7" s="38">
        <f>SUM('2018世界発電量'!$D40:$F40)/10^5</f>
        <v>0.10750364</v>
      </c>
      <c r="H7" s="38">
        <f>SUM('2018世界発電量'!$D87:$F87)/10^5</f>
        <v>0.13027361999999998</v>
      </c>
      <c r="I7" s="38">
        <f>SUM('2018世界発電量'!$D83:$F83)/10^5</f>
        <v>0.51819660000000001</v>
      </c>
      <c r="J7" s="25"/>
      <c r="K7" s="3" t="s">
        <v>1</v>
      </c>
      <c r="L7" s="65">
        <f t="shared" si="0"/>
        <v>9.6816337341443341E-3</v>
      </c>
      <c r="M7" s="65">
        <f t="shared" si="0"/>
        <v>3.2436023245419293E-3</v>
      </c>
      <c r="N7" s="65">
        <f t="shared" si="0"/>
        <v>1.0406686767727538E-2</v>
      </c>
      <c r="O7" s="65">
        <f t="shared" si="0"/>
        <v>8.1414150928586001E-3</v>
      </c>
      <c r="P7" s="65">
        <f t="shared" si="0"/>
        <v>3.8296641307822551E-2</v>
      </c>
      <c r="Q7" s="65">
        <f t="shared" si="0"/>
        <v>1.5037785568119901E-3</v>
      </c>
      <c r="R7" s="65">
        <f t="shared" si="0"/>
        <v>2.22234033887935E-2</v>
      </c>
      <c r="S7" s="65">
        <f t="shared" si="0"/>
        <v>4.933448203903467E-2</v>
      </c>
      <c r="U7" s="62"/>
      <c r="V7" s="62"/>
      <c r="W7" s="62"/>
      <c r="X7" s="62"/>
      <c r="Y7" s="62"/>
      <c r="Z7" s="62"/>
      <c r="AA7" s="62"/>
      <c r="AB7" s="62"/>
      <c r="AC7" s="48"/>
    </row>
    <row r="8" spans="1:29">
      <c r="A8" s="3" t="s">
        <v>7</v>
      </c>
      <c r="B8" s="38">
        <f>SUM('2018世界発電量'!$G154/10^5)</f>
        <v>15.1921751</v>
      </c>
      <c r="C8" s="38">
        <f>SUM('2018世界発電量'!$G153/10^5)</f>
        <v>1.3148978</v>
      </c>
      <c r="D8" s="38">
        <f>SUM('2018世界発電量'!$G62/10^5)</f>
        <v>0.30587767999999999</v>
      </c>
      <c r="E8" s="38">
        <f>SUM('2018世界発電量'!$G65/10^5)</f>
        <v>0.83425000000000005</v>
      </c>
      <c r="F8" s="38">
        <f>SUM('2018世界発電量'!$G81/10^5)</f>
        <v>1.28537553</v>
      </c>
      <c r="G8" s="38">
        <f>SUM('2018世界発電量'!$G40/10^5)</f>
        <v>2.23968086</v>
      </c>
      <c r="H8" s="38">
        <f>SUM('2018世界発電量'!$G87/10^5)</f>
        <v>1.5554241500000001</v>
      </c>
      <c r="I8" s="38">
        <f>SUM('2018世界発電量'!$G83/10^5)</f>
        <v>3.7790919699999996</v>
      </c>
      <c r="J8" s="25"/>
      <c r="K8" s="3" t="s">
        <v>7</v>
      </c>
      <c r="L8" s="65">
        <f t="shared" ref="L8:R8" si="1">B8/B$12</f>
        <v>0.34263408250820082</v>
      </c>
      <c r="M8" s="65">
        <f t="shared" si="1"/>
        <v>0.39733941877797263</v>
      </c>
      <c r="N8" s="65">
        <f t="shared" si="1"/>
        <v>5.3045080282338411E-2</v>
      </c>
      <c r="O8" s="65">
        <f t="shared" si="1"/>
        <v>0.13096751911332988</v>
      </c>
      <c r="P8" s="65">
        <f t="shared" si="1"/>
        <v>0.4463231970088512</v>
      </c>
      <c r="Q8" s="65">
        <f t="shared" si="1"/>
        <v>3.1329023383489495E-2</v>
      </c>
      <c r="R8" s="65">
        <f t="shared" si="1"/>
        <v>0.26534012278250391</v>
      </c>
      <c r="S8" s="65">
        <f t="shared" ref="S8" si="2">I8/I$12</f>
        <v>0.35978534964881115</v>
      </c>
      <c r="U8" s="62"/>
      <c r="V8" s="62"/>
      <c r="W8" s="62"/>
      <c r="X8" s="62"/>
      <c r="Y8" s="62"/>
      <c r="Z8" s="62"/>
      <c r="AA8" s="62"/>
      <c r="AB8" s="62"/>
      <c r="AC8" s="48"/>
    </row>
    <row r="9" spans="1:29">
      <c r="A9" s="3" t="s">
        <v>2</v>
      </c>
      <c r="B9" s="38">
        <f>SUM('2018世界発電量'!$I154)/10^5</f>
        <v>2.9550106500000002</v>
      </c>
      <c r="C9" s="38">
        <f>SUM('2018世界発電量'!$I153)/10^5</f>
        <v>5.4897849999999998E-2</v>
      </c>
      <c r="D9" s="38">
        <f>SUM('2018世界発電量'!$I62)/10^5</f>
        <v>0.65284600999999998</v>
      </c>
      <c r="E9" s="38">
        <f>SUM('2018世界発電量'!$I65)/10^5</f>
        <v>0.17974000000000001</v>
      </c>
      <c r="F9" s="38">
        <f>SUM('2018世界発電量'!$I81)/10^5</f>
        <v>0.48786413999999995</v>
      </c>
      <c r="G9" s="38">
        <f>SUM('2018世界発電量'!$I40)/10^5</f>
        <v>11.992000000000001</v>
      </c>
      <c r="H9" s="38">
        <f>SUM('2018世界発電量'!$I87)/10^5</f>
        <v>3.3594180000000001E-2</v>
      </c>
      <c r="I9" s="38">
        <f>SUM('2018世界発電量'!$I83)/10^5</f>
        <v>0.80968393999999999</v>
      </c>
      <c r="J9" s="25"/>
      <c r="K9" s="3" t="s">
        <v>2</v>
      </c>
      <c r="L9" s="65">
        <f t="shared" ref="L9:Q9" si="3">B9/B$12</f>
        <v>6.6645319462169186E-2</v>
      </c>
      <c r="M9" s="65">
        <f t="shared" si="3"/>
        <v>1.6589182681087705E-2</v>
      </c>
      <c r="N9" s="65">
        <f t="shared" si="3"/>
        <v>0.11321607059545602</v>
      </c>
      <c r="O9" s="65">
        <f t="shared" si="3"/>
        <v>2.8217083470698127E-2</v>
      </c>
      <c r="P9" s="65">
        <f t="shared" si="3"/>
        <v>0.16940191997491483</v>
      </c>
      <c r="Q9" s="65">
        <f t="shared" si="3"/>
        <v>0.16774606379178778</v>
      </c>
      <c r="R9" s="65">
        <f t="shared" ref="R9" si="4">H9/H$12</f>
        <v>5.7308380135267529E-3</v>
      </c>
      <c r="S9" s="65">
        <f>I9/I$12</f>
        <v>7.7085295031315962E-2</v>
      </c>
      <c r="U9" s="62"/>
      <c r="V9" s="62"/>
      <c r="W9" s="62"/>
      <c r="X9" s="62"/>
      <c r="Y9" s="62"/>
      <c r="Z9" s="62"/>
      <c r="AA9" s="62"/>
      <c r="AB9" s="62"/>
      <c r="AC9" s="48"/>
    </row>
    <row r="10" spans="1:29">
      <c r="A10" s="3" t="s">
        <v>3</v>
      </c>
      <c r="B10" s="38">
        <f>SUM('2018世界発電量'!$H154)/10^5</f>
        <v>8.4132862500000005</v>
      </c>
      <c r="C10" s="38">
        <f>SUM('2018世界発電量'!$H153)/10^5</f>
        <v>0.65063849000000007</v>
      </c>
      <c r="D10" s="38">
        <f>SUM('2018世界発電量'!$H62)/10^5</f>
        <v>4.1294181199999995</v>
      </c>
      <c r="E10" s="38">
        <f>SUM('2018世界発電量'!$H65)/10^5</f>
        <v>0.76005</v>
      </c>
      <c r="F10" s="38">
        <f>SUM('2018世界発電量'!$H81)/10^5</f>
        <v>0</v>
      </c>
      <c r="G10" s="38">
        <f>SUM('2018世界発電量'!$H40)/10^5</f>
        <v>2.95</v>
      </c>
      <c r="H10" s="38">
        <f>SUM('2018世界発電量'!$H87)/10^5</f>
        <v>1.33505261</v>
      </c>
      <c r="I10" s="38">
        <f>SUM('2018世界発電量'!$H83)/10^5</f>
        <v>0.64929104000000004</v>
      </c>
      <c r="J10" s="25"/>
      <c r="K10" s="3" t="s">
        <v>3</v>
      </c>
      <c r="L10" s="65">
        <f>B10/B$12</f>
        <v>0.18974759020172244</v>
      </c>
      <c r="M10" s="65">
        <f>C10/C$12</f>
        <v>0.19661172104111649</v>
      </c>
      <c r="N10" s="65">
        <f t="shared" ref="N10" si="5">D10/D$12</f>
        <v>0.71612062604483906</v>
      </c>
      <c r="O10" s="65">
        <f t="shared" ref="O10" si="6">E10/E$12</f>
        <v>0.11931898459944426</v>
      </c>
      <c r="P10" s="65">
        <f>F10/F$12</f>
        <v>0</v>
      </c>
      <c r="Q10" s="65">
        <f t="shared" ref="Q10" si="7">G10/G$12</f>
        <v>4.1265084071528846E-2</v>
      </c>
      <c r="R10" s="65">
        <f>H10/H$12</f>
        <v>0.22774689685672059</v>
      </c>
      <c r="S10" s="65">
        <f>I10/I$12</f>
        <v>6.1815220615083433E-2</v>
      </c>
      <c r="U10" s="62"/>
      <c r="V10" s="62"/>
      <c r="W10" s="62"/>
      <c r="X10" s="62"/>
      <c r="Y10" s="62"/>
      <c r="Z10" s="62"/>
      <c r="AA10" s="62"/>
      <c r="AB10" s="62"/>
      <c r="AC10" s="48"/>
    </row>
    <row r="11" spans="1:29">
      <c r="A11" s="3" t="s">
        <v>300</v>
      </c>
      <c r="B11" s="38">
        <f>SUM('2018世界発電量'!$J154:$O154)/10^5</f>
        <v>4.6281069099999996</v>
      </c>
      <c r="C11" s="38">
        <f>SUM('2018世界発電量'!$J153:$O153)/10^5</f>
        <v>1.1020320399999999</v>
      </c>
      <c r="D11" s="38">
        <f>SUM('2018世界発電量'!$J62:$O62)/10^5</f>
        <v>0.51176458999999996</v>
      </c>
      <c r="E11" s="38">
        <f>SUM('2018世界発電量'!$J65:$O65)/10^5</f>
        <v>2.1542599999999998</v>
      </c>
      <c r="F11" s="38">
        <f>SUM('2018世界発電量'!$J81:$O81)/10^5</f>
        <v>0.68683335999999995</v>
      </c>
      <c r="G11" s="38">
        <f>SUM('2018世界発電量'!$J40:$O40)/10^5</f>
        <v>6.4712707400000005</v>
      </c>
      <c r="H11" s="38">
        <f>SUM('2018世界発電量'!$J87:$O87)/10^5</f>
        <v>0.22479573</v>
      </c>
      <c r="I11" s="38">
        <f>SUM('2018世界発電量'!$J83:$O83)/10^5</f>
        <v>1.35953547</v>
      </c>
      <c r="J11" s="25"/>
      <c r="K11" s="3" t="s">
        <v>301</v>
      </c>
      <c r="L11" s="65">
        <f>B11/B$12</f>
        <v>0.10437920537512198</v>
      </c>
      <c r="M11" s="65">
        <f t="shared" ref="M11" si="8">C11/C$12</f>
        <v>0.33301506037070217</v>
      </c>
      <c r="N11" s="65">
        <f>D11/D$12</f>
        <v>8.8749835431627441E-2</v>
      </c>
      <c r="O11" s="65">
        <f>E11/E$12</f>
        <v>0.33819369220866885</v>
      </c>
      <c r="P11" s="65">
        <f>F11/F$12</f>
        <v>0.23849035079073833</v>
      </c>
      <c r="Q11" s="65">
        <f>G11/G$12</f>
        <v>9.052119699516091E-2</v>
      </c>
      <c r="R11" s="65">
        <f>H11/H$12</f>
        <v>3.8347949399642915E-2</v>
      </c>
      <c r="S11" s="65">
        <f>I11/I$12</f>
        <v>0.12943345870302037</v>
      </c>
      <c r="U11" s="48"/>
      <c r="V11" s="48"/>
      <c r="W11" s="48"/>
      <c r="X11" s="48"/>
      <c r="Y11" s="48"/>
      <c r="Z11" s="48"/>
      <c r="AA11" s="48"/>
      <c r="AB11" s="48"/>
      <c r="AC11" s="48"/>
    </row>
    <row r="12" spans="1:29">
      <c r="A12" s="3" t="s">
        <v>5</v>
      </c>
      <c r="B12" s="67">
        <f>SUM('2018世界発電量'!$P154)/10^5</f>
        <v>44.339357570000004</v>
      </c>
      <c r="C12" s="47">
        <f>SUM('2018世界発電量'!$P153)/10^5</f>
        <v>3.3092558599999999</v>
      </c>
      <c r="D12" s="47">
        <f>SUM('2018世界発電量'!$P62)/10^5</f>
        <v>5.7663722699999997</v>
      </c>
      <c r="E12" s="47">
        <f>SUM('2018世界発電量'!$P65)/10^5</f>
        <v>6.3699000000000003</v>
      </c>
      <c r="F12" s="47">
        <f>SUM('2018世界発電量'!$P81)/10^5</f>
        <v>2.8799209600000002</v>
      </c>
      <c r="G12" s="47">
        <f>SUM('2018世界発電量'!$P40)/10^5</f>
        <v>71.489009809999999</v>
      </c>
      <c r="H12" s="47">
        <f>SUM('2018世界発電量'!$P87)/10^5</f>
        <v>5.8620013200000001</v>
      </c>
      <c r="I12" s="47">
        <f>SUM('2018世界発電量'!$P83)/10^5</f>
        <v>10.503740560000001</v>
      </c>
      <c r="J12" s="26"/>
      <c r="K12" s="3" t="s">
        <v>5</v>
      </c>
      <c r="L12" s="63">
        <f t="shared" ref="L12" si="9">B12</f>
        <v>44.339357570000004</v>
      </c>
      <c r="M12" s="63">
        <f t="shared" ref="M12:S12" si="10">C12</f>
        <v>3.3092558599999999</v>
      </c>
      <c r="N12" s="63">
        <f t="shared" si="10"/>
        <v>5.7663722699999997</v>
      </c>
      <c r="O12" s="63">
        <f t="shared" si="10"/>
        <v>6.3699000000000003</v>
      </c>
      <c r="P12" s="6">
        <f t="shared" si="10"/>
        <v>2.8799209600000002</v>
      </c>
      <c r="Q12" s="6">
        <f t="shared" si="10"/>
        <v>71.489009809999999</v>
      </c>
      <c r="R12" s="6">
        <f t="shared" si="10"/>
        <v>5.8620013200000001</v>
      </c>
      <c r="S12" s="6">
        <f t="shared" si="10"/>
        <v>10.503740560000001</v>
      </c>
    </row>
    <row r="13" spans="1:29">
      <c r="A13" s="31" t="s">
        <v>35</v>
      </c>
      <c r="B13" s="68">
        <f t="shared" ref="B13:I13" si="11">B12-SUM(B6:B11)</f>
        <v>0</v>
      </c>
      <c r="C13" s="40">
        <f t="shared" si="11"/>
        <v>0</v>
      </c>
      <c r="D13" s="40">
        <f t="shared" si="11"/>
        <v>0</v>
      </c>
      <c r="E13" s="40">
        <f t="shared" si="11"/>
        <v>0</v>
      </c>
      <c r="F13" s="40">
        <f t="shared" si="11"/>
        <v>0</v>
      </c>
      <c r="G13" s="40">
        <f t="shared" si="11"/>
        <v>0</v>
      </c>
      <c r="H13" s="40">
        <f t="shared" si="11"/>
        <v>0</v>
      </c>
      <c r="I13" s="40">
        <f t="shared" si="11"/>
        <v>0</v>
      </c>
    </row>
    <row r="14" spans="1:29">
      <c r="A14" s="11" t="s">
        <v>297</v>
      </c>
    </row>
    <row r="16" spans="1:29">
      <c r="A16" s="11" t="s">
        <v>286</v>
      </c>
    </row>
    <row r="17" spans="1:29">
      <c r="I17" s="2" t="s">
        <v>6</v>
      </c>
      <c r="J17" s="2"/>
      <c r="U17" s="60"/>
      <c r="V17" s="15"/>
      <c r="W17" s="15"/>
      <c r="X17" s="15"/>
      <c r="Y17" s="15"/>
      <c r="Z17" s="15"/>
      <c r="AA17" s="15"/>
      <c r="AB17" s="15"/>
    </row>
    <row r="18" spans="1:29">
      <c r="A18" s="3"/>
      <c r="B18" s="9" t="s">
        <v>8</v>
      </c>
      <c r="C18" s="9" t="s">
        <v>9</v>
      </c>
      <c r="D18" s="9" t="s">
        <v>10</v>
      </c>
      <c r="E18" s="9" t="s">
        <v>13</v>
      </c>
      <c r="F18" s="10" t="s">
        <v>15</v>
      </c>
      <c r="G18" s="9" t="s">
        <v>11</v>
      </c>
      <c r="H18" s="9" t="s">
        <v>14</v>
      </c>
      <c r="I18" s="10" t="s">
        <v>17</v>
      </c>
      <c r="J18" s="23"/>
      <c r="K18" s="3"/>
      <c r="L18" s="37" t="s">
        <v>200</v>
      </c>
      <c r="M18" s="37" t="s">
        <v>201</v>
      </c>
      <c r="N18" s="9" t="s">
        <v>10</v>
      </c>
      <c r="O18" s="9" t="s">
        <v>13</v>
      </c>
      <c r="P18" s="10" t="s">
        <v>15</v>
      </c>
      <c r="Q18" s="9" t="s">
        <v>11</v>
      </c>
      <c r="R18" s="9" t="s">
        <v>14</v>
      </c>
      <c r="S18" s="9" t="s">
        <v>17</v>
      </c>
      <c r="U18" s="61"/>
      <c r="V18" s="61"/>
      <c r="W18" s="23"/>
      <c r="X18" s="23"/>
      <c r="Y18" s="23"/>
      <c r="Z18" s="23"/>
      <c r="AA18" s="23"/>
      <c r="AB18" s="23"/>
    </row>
    <row r="19" spans="1:29">
      <c r="A19" s="4" t="s">
        <v>12</v>
      </c>
      <c r="B19" s="21" t="s">
        <v>287</v>
      </c>
      <c r="C19" s="21" t="s">
        <v>287</v>
      </c>
      <c r="D19" s="21" t="s">
        <v>287</v>
      </c>
      <c r="E19" s="21" t="s">
        <v>287</v>
      </c>
      <c r="F19" s="21" t="s">
        <v>287</v>
      </c>
      <c r="G19" s="21" t="s">
        <v>287</v>
      </c>
      <c r="H19" s="21" t="s">
        <v>287</v>
      </c>
      <c r="I19" s="21" t="s">
        <v>287</v>
      </c>
      <c r="J19" s="24"/>
      <c r="K19" s="4" t="s">
        <v>12</v>
      </c>
      <c r="L19" s="21" t="s">
        <v>287</v>
      </c>
      <c r="M19" s="21" t="s">
        <v>287</v>
      </c>
      <c r="N19" s="21" t="s">
        <v>287</v>
      </c>
      <c r="O19" s="21" t="s">
        <v>287</v>
      </c>
      <c r="P19" s="21" t="s">
        <v>287</v>
      </c>
      <c r="Q19" s="21" t="s">
        <v>287</v>
      </c>
      <c r="R19" s="21" t="s">
        <v>287</v>
      </c>
      <c r="S19" s="21" t="s">
        <v>287</v>
      </c>
      <c r="U19" s="62"/>
      <c r="V19" s="62"/>
      <c r="W19" s="62"/>
      <c r="X19" s="62"/>
      <c r="Y19" s="62"/>
      <c r="Z19" s="62"/>
      <c r="AA19" s="62"/>
      <c r="AB19" s="62"/>
    </row>
    <row r="20" spans="1:29">
      <c r="A20" s="3" t="s">
        <v>0</v>
      </c>
      <c r="B20" s="38">
        <f>SUM('2017世界発電量'!$B152:$C152)/10^5</f>
        <v>13.214207309999999</v>
      </c>
      <c r="C20" s="38">
        <f>SUM('2017世界発電量'!$B151:$C151)/10^5</f>
        <v>0.23284187000000001</v>
      </c>
      <c r="D20" s="38">
        <f>SUM('2017世界発電量'!$B61:$C61)/10^5</f>
        <v>0.15058029000000001</v>
      </c>
      <c r="E20" s="38">
        <f>SUM('2017世界発電量'!$B64:$C64)/10^5</f>
        <v>2.5282360100000001</v>
      </c>
      <c r="F20" s="38">
        <f>SUM('2017世界発電量'!$B80:$C80)/10^5</f>
        <v>0.35096179999999999</v>
      </c>
      <c r="G20" s="38">
        <f>SUM('2017世界発電量'!$B40:$C40)/10^5</f>
        <v>44.853605369999997</v>
      </c>
      <c r="H20" s="38">
        <f>SUM('2017世界発電量'!$B86:$C86)/10^5</f>
        <v>2.5550852399999999</v>
      </c>
      <c r="I20" s="38">
        <f>SUM('2017世界発電量'!$B82:$C82)/10^5</f>
        <v>3.51830431</v>
      </c>
      <c r="J20" s="25"/>
      <c r="K20" s="3" t="s">
        <v>0</v>
      </c>
      <c r="L20" s="65">
        <f>B20/B$26</f>
        <v>0.30992517471747649</v>
      </c>
      <c r="M20" s="65">
        <f t="shared" ref="L20:S25" si="12">C20/C$26</f>
        <v>6.9408844072206349E-2</v>
      </c>
      <c r="N20" s="65">
        <f t="shared" si="12"/>
        <v>2.7033700356370916E-2</v>
      </c>
      <c r="O20" s="65">
        <f t="shared" si="12"/>
        <v>0.39032154770537436</v>
      </c>
      <c r="P20" s="65">
        <f t="shared" si="12"/>
        <v>0.11937311707313857</v>
      </c>
      <c r="Q20" s="65">
        <f t="shared" si="12"/>
        <v>0.67937904446509367</v>
      </c>
      <c r="R20" s="65">
        <f t="shared" si="12"/>
        <v>0.45408139883768522</v>
      </c>
      <c r="S20" s="65">
        <f t="shared" si="12"/>
        <v>0.33159812243667219</v>
      </c>
      <c r="U20" s="62"/>
      <c r="V20" s="62"/>
      <c r="W20" s="62"/>
      <c r="X20" s="62"/>
      <c r="Y20" s="62"/>
      <c r="Z20" s="62"/>
      <c r="AA20" s="62"/>
      <c r="AB20" s="62"/>
      <c r="AC20" s="48"/>
    </row>
    <row r="21" spans="1:29">
      <c r="A21" s="3" t="s">
        <v>1</v>
      </c>
      <c r="B21" s="38">
        <f>SUM('2017世界発電量'!$D152:$F152)/10^5</f>
        <v>0.32411571</v>
      </c>
      <c r="C21" s="38">
        <f>SUM('2017世界発電量'!$D151:$F151)/10^5</f>
        <v>1.6144970000000002E-2</v>
      </c>
      <c r="D21" s="38">
        <f>SUM('2017世界発電量'!$D61:$F61)/10^5</f>
        <v>7.3897209999999991E-2</v>
      </c>
      <c r="E21" s="38">
        <f>SUM('2017世界発電量'!$D64:$F64)/10^5</f>
        <v>5.5710000000000003E-2</v>
      </c>
      <c r="F21" s="38">
        <f>SUM('2017世界発電量'!$D80:$F80)/10^5</f>
        <v>0.11526694</v>
      </c>
      <c r="G21" s="38">
        <f>SUM('2017世界発電量'!$D40:$F40)/10^5</f>
        <v>9.8689819999999998E-2</v>
      </c>
      <c r="H21" s="38">
        <f>SUM('2017世界発電量'!$D86:$F86)/10^5</f>
        <v>0.11795021</v>
      </c>
      <c r="I21" s="38">
        <f>SUM('2017世界発電量'!$D82:$F82)/10^5</f>
        <v>0.69927861000000002</v>
      </c>
      <c r="J21" s="25"/>
      <c r="K21" s="3" t="s">
        <v>1</v>
      </c>
      <c r="L21" s="65">
        <f t="shared" si="12"/>
        <v>7.6017891723562606E-3</v>
      </c>
      <c r="M21" s="65">
        <f t="shared" si="12"/>
        <v>4.8127242118457883E-3</v>
      </c>
      <c r="N21" s="65">
        <f t="shared" si="12"/>
        <v>1.3266776364368909E-2</v>
      </c>
      <c r="O21" s="65">
        <f t="shared" si="12"/>
        <v>8.6007846327077683E-3</v>
      </c>
      <c r="P21" s="65">
        <f t="shared" si="12"/>
        <v>3.9205901962214802E-2</v>
      </c>
      <c r="Q21" s="65">
        <f t="shared" si="12"/>
        <v>1.4948139632689709E-3</v>
      </c>
      <c r="R21" s="65">
        <f t="shared" si="12"/>
        <v>2.0961725860072961E-2</v>
      </c>
      <c r="S21" s="65">
        <f t="shared" si="12"/>
        <v>6.5906599800665322E-2</v>
      </c>
      <c r="U21" s="62"/>
      <c r="V21" s="62"/>
      <c r="W21" s="62"/>
      <c r="X21" s="62"/>
      <c r="Y21" s="62"/>
      <c r="Z21" s="62"/>
      <c r="AA21" s="62"/>
      <c r="AB21" s="62"/>
      <c r="AC21" s="48"/>
    </row>
    <row r="22" spans="1:29">
      <c r="A22" s="3" t="s">
        <v>7</v>
      </c>
      <c r="B22" s="38">
        <f>SUM('2017世界発電量'!$G152/10^5)</f>
        <v>13.377033770000001</v>
      </c>
      <c r="C22" s="38">
        <f>SUM('2017世界発電量'!$G151/10^5)</f>
        <v>1.3674582000000002</v>
      </c>
      <c r="D22" s="38">
        <f>SUM('2017世界発電量'!$G61/10^5)</f>
        <v>0.40438985999999999</v>
      </c>
      <c r="E22" s="38">
        <f>SUM('2017世界発電量'!$G64/10^5)</f>
        <v>0.87685000000000002</v>
      </c>
      <c r="F22" s="38">
        <f>SUM('2017世界発電量'!$G80/10^5)</f>
        <v>1.4034928400000002</v>
      </c>
      <c r="G22" s="38">
        <f>SUM('2017世界発電量'!$G40/10^5)</f>
        <v>1.8309931099999999</v>
      </c>
      <c r="H22" s="38">
        <f>SUM('2017世界発電量'!$G86/10^5)</f>
        <v>1.2594698</v>
      </c>
      <c r="I22" s="38">
        <f>SUM('2017世界発電量'!$G82/10^5)</f>
        <v>3.98140428</v>
      </c>
      <c r="J22" s="25"/>
      <c r="K22" s="3" t="s">
        <v>7</v>
      </c>
      <c r="L22" s="65">
        <f t="shared" si="12"/>
        <v>0.31374409611626064</v>
      </c>
      <c r="M22" s="65">
        <f t="shared" si="12"/>
        <v>0.40763155260288875</v>
      </c>
      <c r="N22" s="65">
        <f t="shared" si="12"/>
        <v>7.2600167673968374E-2</v>
      </c>
      <c r="O22" s="65">
        <f t="shared" si="12"/>
        <v>0.13537242874151512</v>
      </c>
      <c r="P22" s="65">
        <f t="shared" si="12"/>
        <v>0.4773719393410672</v>
      </c>
      <c r="Q22" s="65">
        <f t="shared" si="12"/>
        <v>2.7733296782558512E-2</v>
      </c>
      <c r="R22" s="65">
        <f t="shared" si="12"/>
        <v>0.22382885691039398</v>
      </c>
      <c r="S22" s="65">
        <f t="shared" si="12"/>
        <v>0.37524502362029355</v>
      </c>
      <c r="U22" s="62"/>
      <c r="V22" s="62"/>
      <c r="W22" s="62"/>
      <c r="X22" s="62"/>
      <c r="Y22" s="62"/>
      <c r="Z22" s="62"/>
      <c r="AA22" s="62"/>
      <c r="AB22" s="62"/>
      <c r="AC22" s="48"/>
    </row>
    <row r="23" spans="1:29">
      <c r="A23" s="3" t="s">
        <v>2</v>
      </c>
      <c r="B23" s="38">
        <f>SUM('2017世界発電量'!$I152)/10^5</f>
        <v>3.02362244</v>
      </c>
      <c r="C23" s="38">
        <f>SUM('2017世界発電量'!$I151)/10^5</f>
        <v>5.9281250000000001E-2</v>
      </c>
      <c r="D23" s="38">
        <f>SUM('2017世界発電量'!$I61)/10^5</f>
        <v>0.49974161999999994</v>
      </c>
      <c r="E23" s="38">
        <f>SUM('2017世界発電量'!$I64)/10^5</f>
        <v>0.20150000000000001</v>
      </c>
      <c r="F23" s="38">
        <f>SUM('2017世界発電量'!$I80)/10^5</f>
        <v>0.36198711000000006</v>
      </c>
      <c r="G23" s="38">
        <f>SUM('2017世界発電量'!$I40)/10^5</f>
        <v>11.570873200000001</v>
      </c>
      <c r="H23" s="38">
        <f>SUM('2017世界発電量'!$I86)/10^5</f>
        <v>2.8198819999999999E-2</v>
      </c>
      <c r="I23" s="38">
        <f>SUM('2017世界発電量'!$I82)/10^5</f>
        <v>0.82853698000000009</v>
      </c>
      <c r="J23" s="25"/>
      <c r="K23" s="3" t="s">
        <v>2</v>
      </c>
      <c r="L23" s="65">
        <f t="shared" si="12"/>
        <v>7.0915847694286147E-2</v>
      </c>
      <c r="M23" s="65">
        <f t="shared" si="12"/>
        <v>1.7671405223018879E-2</v>
      </c>
      <c r="N23" s="65">
        <f t="shared" si="12"/>
        <v>8.9718682376607031E-2</v>
      </c>
      <c r="O23" s="65">
        <f t="shared" si="12"/>
        <v>3.1108564054758849E-2</v>
      </c>
      <c r="P23" s="65">
        <f t="shared" si="12"/>
        <v>0.12312317084365619</v>
      </c>
      <c r="Q23" s="65">
        <f t="shared" si="12"/>
        <v>0.17525923977341049</v>
      </c>
      <c r="R23" s="65">
        <f t="shared" si="12"/>
        <v>5.0114021366943103E-3</v>
      </c>
      <c r="S23" s="65">
        <f t="shared" si="12"/>
        <v>7.8089125535974635E-2</v>
      </c>
      <c r="U23" s="62"/>
      <c r="V23" s="62"/>
      <c r="W23" s="62"/>
      <c r="X23" s="62"/>
      <c r="Y23" s="62"/>
      <c r="Z23" s="62"/>
      <c r="AA23" s="62"/>
      <c r="AB23" s="62"/>
      <c r="AC23" s="48"/>
    </row>
    <row r="24" spans="1:29">
      <c r="A24" s="3" t="s">
        <v>3</v>
      </c>
      <c r="B24" s="38">
        <f>SUM('2017世界発電量'!$H152)/10^5</f>
        <v>8.3886136499999999</v>
      </c>
      <c r="C24" s="38">
        <f>SUM('2017世界発電量'!$H151)/10^5</f>
        <v>0.70336426000000007</v>
      </c>
      <c r="D24" s="38">
        <f>SUM('2017世界発電量'!$H61)/10^5</f>
        <v>3.9835912900000001</v>
      </c>
      <c r="E24" s="38">
        <f>SUM('2017世界発電量'!$H64)/10^5</f>
        <v>0.76324000000000003</v>
      </c>
      <c r="F24" s="38">
        <f>SUM('2017世界発電量'!$H80)/10^5</f>
        <v>0</v>
      </c>
      <c r="G24" s="38">
        <f>SUM('2017世界発電量'!$H40)/10^5</f>
        <v>2.4807000000000001</v>
      </c>
      <c r="H24" s="38">
        <f>SUM('2017世界発電量'!$H86)/10^5</f>
        <v>1.48426725</v>
      </c>
      <c r="I24" s="38">
        <f>SUM('2017世界発電量'!$H82)/10^5</f>
        <v>0.32911743000000004</v>
      </c>
      <c r="J24" s="25"/>
      <c r="K24" s="3" t="s">
        <v>3</v>
      </c>
      <c r="L24" s="65">
        <f t="shared" si="12"/>
        <v>0.19674600905846229</v>
      </c>
      <c r="M24" s="65">
        <f t="shared" si="12"/>
        <v>0.20966890640546226</v>
      </c>
      <c r="N24" s="65">
        <f t="shared" si="12"/>
        <v>0.7151746970078825</v>
      </c>
      <c r="O24" s="65">
        <f t="shared" si="12"/>
        <v>0.117832756472229</v>
      </c>
      <c r="P24" s="65">
        <f t="shared" si="12"/>
        <v>0</v>
      </c>
      <c r="Q24" s="65">
        <f t="shared" si="12"/>
        <v>3.7574138839054895E-2</v>
      </c>
      <c r="R24" s="65">
        <f t="shared" si="12"/>
        <v>0.26377912508663087</v>
      </c>
      <c r="S24" s="65">
        <f t="shared" si="12"/>
        <v>3.1019125190220657E-2</v>
      </c>
      <c r="U24" s="62"/>
      <c r="V24" s="62"/>
      <c r="W24" s="62"/>
      <c r="X24" s="62"/>
      <c r="Y24" s="62"/>
      <c r="Z24" s="62"/>
      <c r="AA24" s="62"/>
      <c r="AB24" s="62"/>
      <c r="AC24" s="48"/>
    </row>
    <row r="25" spans="1:29">
      <c r="A25" s="3" t="s">
        <v>4</v>
      </c>
      <c r="B25" s="38">
        <f>SUM('2017世界発電量'!$J152:$O152)/10^5</f>
        <v>4.3091736299999992</v>
      </c>
      <c r="C25" s="38">
        <f>SUM('2017世界発電量'!$J151:$O151)/10^5</f>
        <v>0.97555212000000002</v>
      </c>
      <c r="D25" s="38">
        <f>SUM('2017世界発電量'!$J61:$O61)/10^5</f>
        <v>0.45789512999999993</v>
      </c>
      <c r="E25" s="38">
        <f>SUM('2017世界発電量'!$J64:$O64)/10^5</f>
        <v>2.0517799999999999</v>
      </c>
      <c r="F25" s="38">
        <f>SUM('2017世界発電量'!$J80:$O80)/10^5</f>
        <v>0.70833182000000006</v>
      </c>
      <c r="G25" s="38">
        <f>SUM('2017世界発電量'!$J40:$O40)/10^5</f>
        <v>5.1866116900000003</v>
      </c>
      <c r="H25" s="38">
        <f>SUM('2017世界発電量'!$J86:$O86)/10^5</f>
        <v>0.18196086999999997</v>
      </c>
      <c r="I25" s="38">
        <f>SUM('2017世界発電量'!$J82:$O82)/10^5</f>
        <v>1.2535038399999998</v>
      </c>
      <c r="J25" s="25"/>
      <c r="K25" s="3" t="s">
        <v>4</v>
      </c>
      <c r="L25" s="65">
        <f t="shared" si="12"/>
        <v>0.10106708324115829</v>
      </c>
      <c r="M25" s="65">
        <f t="shared" si="12"/>
        <v>0.290806567484578</v>
      </c>
      <c r="N25" s="65">
        <f t="shared" si="12"/>
        <v>8.2205976220802224E-2</v>
      </c>
      <c r="O25" s="65">
        <f t="shared" si="12"/>
        <v>0.31676391839341494</v>
      </c>
      <c r="P25" s="65">
        <f t="shared" si="12"/>
        <v>0.24092587077992342</v>
      </c>
      <c r="Q25" s="65">
        <f t="shared" si="12"/>
        <v>7.855946617661351E-2</v>
      </c>
      <c r="R25" s="65">
        <f t="shared" si="12"/>
        <v>3.2337491168522497E-2</v>
      </c>
      <c r="S25" s="65">
        <f t="shared" si="12"/>
        <v>0.1181420034161737</v>
      </c>
      <c r="U25" s="48"/>
      <c r="V25" s="48"/>
      <c r="W25" s="48"/>
      <c r="X25" s="48"/>
      <c r="Y25" s="48"/>
      <c r="Z25" s="48"/>
      <c r="AA25" s="48"/>
      <c r="AB25" s="48"/>
      <c r="AC25" s="48"/>
    </row>
    <row r="26" spans="1:29">
      <c r="A26" s="3" t="s">
        <v>5</v>
      </c>
      <c r="B26" s="47">
        <f>SUM('2017世界発電量'!$P152)/10^5</f>
        <v>42.636766509999994</v>
      </c>
      <c r="C26" s="47">
        <f>SUM('2017世界発電量'!$P151)/10^5</f>
        <v>3.35464267</v>
      </c>
      <c r="D26" s="47">
        <f>SUM('2017世界発電量'!$P61)/10^5</f>
        <v>5.5700954000000005</v>
      </c>
      <c r="E26" s="47">
        <f>SUM('2017世界発電量'!$P64)/10^5</f>
        <v>6.47731601</v>
      </c>
      <c r="F26" s="47">
        <f>SUM('2017世界発電量'!$P80)/10^5</f>
        <v>2.9400405099999998</v>
      </c>
      <c r="G26" s="47">
        <f>SUM('2017世界発電量'!$P40)/10^5</f>
        <v>66.021473189999995</v>
      </c>
      <c r="H26" s="47">
        <f>SUM('2017世界発電量'!$P86)/10^5</f>
        <v>5.6269321900000007</v>
      </c>
      <c r="I26" s="47">
        <f>SUM('2017世界発電量'!$P82)/10^5</f>
        <v>10.610145449999999</v>
      </c>
      <c r="J26" s="26"/>
      <c r="K26" s="3" t="s">
        <v>5</v>
      </c>
      <c r="L26" s="63">
        <f t="shared" ref="L26:S26" si="13">B26</f>
        <v>42.636766509999994</v>
      </c>
      <c r="M26" s="6">
        <f t="shared" si="13"/>
        <v>3.35464267</v>
      </c>
      <c r="N26" s="6">
        <f t="shared" si="13"/>
        <v>5.5700954000000005</v>
      </c>
      <c r="O26" s="6">
        <f t="shared" si="13"/>
        <v>6.47731601</v>
      </c>
      <c r="P26" s="6">
        <f t="shared" si="13"/>
        <v>2.9400405099999998</v>
      </c>
      <c r="Q26" s="6">
        <f t="shared" si="13"/>
        <v>66.021473189999995</v>
      </c>
      <c r="R26" s="6">
        <f t="shared" si="13"/>
        <v>5.6269321900000007</v>
      </c>
      <c r="S26" s="6">
        <f t="shared" si="13"/>
        <v>10.610145449999999</v>
      </c>
    </row>
    <row r="27" spans="1:29">
      <c r="A27" s="31" t="s">
        <v>35</v>
      </c>
      <c r="B27" s="40">
        <f>B26-SUM(B20:B25)</f>
        <v>0</v>
      </c>
      <c r="C27" s="40">
        <f>C26-SUM(C20:C25)</f>
        <v>0</v>
      </c>
      <c r="D27" s="40">
        <f>D26-SUM(D20:D25)</f>
        <v>0</v>
      </c>
      <c r="E27" s="40">
        <f t="shared" ref="E27:H27" si="14">E26-SUM(E20:E25)</f>
        <v>0</v>
      </c>
      <c r="F27" s="40">
        <f t="shared" si="14"/>
        <v>0</v>
      </c>
      <c r="G27" s="40">
        <f t="shared" si="14"/>
        <v>0</v>
      </c>
      <c r="H27" s="40">
        <f t="shared" si="14"/>
        <v>0</v>
      </c>
      <c r="I27" s="40">
        <f>I26-SUM(I20:I25)</f>
        <v>0</v>
      </c>
    </row>
    <row r="28" spans="1:29">
      <c r="A28" s="11" t="s">
        <v>277</v>
      </c>
    </row>
    <row r="30" spans="1:29">
      <c r="A30" s="22" t="s">
        <v>278</v>
      </c>
    </row>
    <row r="31" spans="1:29">
      <c r="I31" s="2" t="s">
        <v>6</v>
      </c>
      <c r="J31" s="2"/>
      <c r="U31" s="60"/>
      <c r="V31" s="15"/>
      <c r="W31" s="15"/>
      <c r="X31" s="15"/>
      <c r="Y31" s="15"/>
      <c r="Z31" s="15"/>
      <c r="AA31" s="15"/>
      <c r="AB31" s="15"/>
    </row>
    <row r="32" spans="1:29">
      <c r="A32" s="3"/>
      <c r="B32" s="9" t="s">
        <v>8</v>
      </c>
      <c r="C32" s="9" t="s">
        <v>9</v>
      </c>
      <c r="D32" s="9" t="s">
        <v>10</v>
      </c>
      <c r="E32" s="9" t="s">
        <v>13</v>
      </c>
      <c r="F32" s="10" t="s">
        <v>15</v>
      </c>
      <c r="G32" s="9" t="s">
        <v>11</v>
      </c>
      <c r="H32" s="9" t="s">
        <v>14</v>
      </c>
      <c r="I32" s="10" t="s">
        <v>17</v>
      </c>
      <c r="J32" s="23"/>
      <c r="K32" s="3"/>
      <c r="L32" s="37" t="s">
        <v>200</v>
      </c>
      <c r="M32" s="37" t="s">
        <v>201</v>
      </c>
      <c r="N32" s="9" t="s">
        <v>10</v>
      </c>
      <c r="O32" s="9" t="s">
        <v>13</v>
      </c>
      <c r="P32" s="10" t="s">
        <v>15</v>
      </c>
      <c r="Q32" s="9" t="s">
        <v>11</v>
      </c>
      <c r="R32" s="9" t="s">
        <v>14</v>
      </c>
      <c r="S32" s="9" t="s">
        <v>17</v>
      </c>
      <c r="U32" s="61"/>
      <c r="V32" s="61"/>
      <c r="W32" s="23"/>
      <c r="X32" s="23"/>
      <c r="Y32" s="23"/>
      <c r="Z32" s="23"/>
      <c r="AA32" s="23"/>
      <c r="AB32" s="23"/>
    </row>
    <row r="33" spans="1:29">
      <c r="A33" s="4" t="s">
        <v>12</v>
      </c>
      <c r="B33" s="21" t="s">
        <v>276</v>
      </c>
      <c r="C33" s="21" t="s">
        <v>276</v>
      </c>
      <c r="D33" s="21" t="s">
        <v>276</v>
      </c>
      <c r="E33" s="21" t="s">
        <v>276</v>
      </c>
      <c r="F33" s="21" t="s">
        <v>276</v>
      </c>
      <c r="G33" s="21" t="s">
        <v>276</v>
      </c>
      <c r="H33" s="21" t="s">
        <v>276</v>
      </c>
      <c r="I33" s="21" t="s">
        <v>276</v>
      </c>
      <c r="J33" s="24"/>
      <c r="K33" s="4" t="s">
        <v>12</v>
      </c>
      <c r="L33" s="21" t="s">
        <v>276</v>
      </c>
      <c r="M33" s="21" t="s">
        <v>276</v>
      </c>
      <c r="N33" s="21" t="s">
        <v>276</v>
      </c>
      <c r="O33" s="21" t="s">
        <v>276</v>
      </c>
      <c r="P33" s="21" t="s">
        <v>276</v>
      </c>
      <c r="Q33" s="21" t="s">
        <v>276</v>
      </c>
      <c r="R33" s="21" t="s">
        <v>276</v>
      </c>
      <c r="S33" s="21" t="s">
        <v>276</v>
      </c>
      <c r="U33" s="62"/>
      <c r="V33" s="62"/>
      <c r="W33" s="62"/>
      <c r="X33" s="62"/>
      <c r="Y33" s="62"/>
      <c r="Z33" s="62"/>
      <c r="AA33" s="62"/>
      <c r="AB33" s="62"/>
    </row>
    <row r="34" spans="1:29">
      <c r="A34" s="3" t="s">
        <v>0</v>
      </c>
      <c r="B34" s="38">
        <f>SUM('2016世界発電量'!$B152:$C152)/10^5</f>
        <v>13.54034</v>
      </c>
      <c r="C34" s="38">
        <f>SUM('2016世界発電量'!$B151:$C151)/10^5</f>
        <v>0.31480999999999998</v>
      </c>
      <c r="D34" s="38">
        <f>SUM('2016世界発電量'!$B62:$C62)/10^5</f>
        <v>0.1052</v>
      </c>
      <c r="E34" s="38">
        <f>SUM('2016世界発電量'!$B65:$C65)/10^5</f>
        <v>2.7319599999999999</v>
      </c>
      <c r="F34" s="38">
        <f>SUM('2016世界発電量'!$B81:$C81)/10^5</f>
        <v>0.38402999999999998</v>
      </c>
      <c r="G34" s="38">
        <f>SUM('2016世界発電量'!$B40:$C40)/10^5</f>
        <v>42.417859999999997</v>
      </c>
      <c r="H34" s="38">
        <f>SUM('2016世界発電量'!$B87:$C87)/10^5</f>
        <v>2.3469899999999999</v>
      </c>
      <c r="I34" s="38">
        <f>SUM('2016世界発電量'!$B83:$C83)/10^5</f>
        <v>3.4941499999999999</v>
      </c>
      <c r="J34" s="25"/>
      <c r="K34" s="3" t="s">
        <v>0</v>
      </c>
      <c r="L34" s="36">
        <f>B34/B$40</f>
        <v>0.31492128909815925</v>
      </c>
      <c r="M34" s="64">
        <f>C34/C$40</f>
        <v>9.3570919034597549E-2</v>
      </c>
      <c r="N34" s="36">
        <f t="shared" ref="L34:S37" si="15">D34/D$40</f>
        <v>1.9080854212842214E-2</v>
      </c>
      <c r="O34" s="64">
        <f t="shared" si="15"/>
        <v>0.42452655738418194</v>
      </c>
      <c r="P34" s="36">
        <f t="shared" si="15"/>
        <v>0.13337014617476375</v>
      </c>
      <c r="Q34" s="64">
        <f t="shared" si="15"/>
        <v>0.68558471673433152</v>
      </c>
      <c r="R34" s="64">
        <f t="shared" si="15"/>
        <v>0.4199933430682013</v>
      </c>
      <c r="S34" s="36">
        <f t="shared" si="15"/>
        <v>0.3322082725245889</v>
      </c>
      <c r="U34" s="62"/>
      <c r="V34" s="62"/>
      <c r="W34" s="62"/>
      <c r="X34" s="62"/>
      <c r="Y34" s="62"/>
      <c r="Z34" s="62"/>
      <c r="AA34" s="62"/>
      <c r="AB34" s="62"/>
      <c r="AC34" s="48"/>
    </row>
    <row r="35" spans="1:29">
      <c r="A35" s="3" t="s">
        <v>1</v>
      </c>
      <c r="B35" s="38">
        <f>SUM('2016世界発電量'!$D152:$F152)/10^5</f>
        <v>0.34759000000000001</v>
      </c>
      <c r="C35" s="38">
        <f>SUM('2016世界発電量'!$D151:$F151)/10^5</f>
        <v>1.839E-2</v>
      </c>
      <c r="D35" s="38">
        <f>SUM('2016世界発電量'!$D62:$F62)/10^5</f>
        <v>2.537E-2</v>
      </c>
      <c r="E35" s="38">
        <f>SUM('2016世界発電量'!$D65:$F65)/10^5</f>
        <v>5.8459999999999998E-2</v>
      </c>
      <c r="F35" s="38">
        <f>SUM('2016世界発電量'!$D81:$F81)/10^5</f>
        <v>0.12131</v>
      </c>
      <c r="G35" s="38">
        <f>SUM('2016世界発電量'!$D40:$F40)/10^5</f>
        <v>0.10367</v>
      </c>
      <c r="H35" s="38">
        <f>SUM('2016世界発電量'!$D87:$F87)/10^5</f>
        <v>0.17757000000000001</v>
      </c>
      <c r="I35" s="38">
        <f>SUM('2016世界発電量'!$D83:$F83)/10^5</f>
        <v>0.84494999999999998</v>
      </c>
      <c r="J35" s="25"/>
      <c r="K35" s="3" t="s">
        <v>1</v>
      </c>
      <c r="L35" s="36">
        <f t="shared" si="15"/>
        <v>8.0842497956202849E-3</v>
      </c>
      <c r="M35" s="36">
        <f t="shared" si="15"/>
        <v>5.4660563547735113E-3</v>
      </c>
      <c r="N35" s="36">
        <f t="shared" si="15"/>
        <v>4.6015329979069101E-3</v>
      </c>
      <c r="O35" s="36">
        <f t="shared" si="15"/>
        <v>9.08425545933296E-3</v>
      </c>
      <c r="P35" s="36">
        <f t="shared" si="15"/>
        <v>4.2129865980419734E-2</v>
      </c>
      <c r="Q35" s="36">
        <f t="shared" si="15"/>
        <v>1.6755811722667798E-3</v>
      </c>
      <c r="R35" s="36">
        <f t="shared" si="15"/>
        <v>3.1776112351829582E-2</v>
      </c>
      <c r="S35" s="36">
        <f t="shared" si="15"/>
        <v>8.0334095522416438E-2</v>
      </c>
      <c r="U35" s="62"/>
      <c r="V35" s="62"/>
      <c r="W35" s="62"/>
      <c r="X35" s="62"/>
      <c r="Y35" s="62"/>
      <c r="Z35" s="62"/>
      <c r="AA35" s="62"/>
      <c r="AB35" s="62"/>
      <c r="AC35" s="48"/>
    </row>
    <row r="36" spans="1:29">
      <c r="A36" s="3" t="s">
        <v>7</v>
      </c>
      <c r="B36" s="38">
        <f>SUM('2016世界発電量'!$G152/10^5)</f>
        <v>14.180999999999999</v>
      </c>
      <c r="C36" s="38">
        <f>SUM('2016世界発電量'!$G151/10^5)</f>
        <v>1.4336199999999999</v>
      </c>
      <c r="D36" s="38">
        <f>SUM('2016世界発電量'!$G62/10^5)</f>
        <v>0.34864000000000001</v>
      </c>
      <c r="E36" s="38">
        <f>SUM('2016世界発電量'!$G65/10^5)</f>
        <v>0.82294</v>
      </c>
      <c r="F36" s="38">
        <f>SUM('2016世界発電量'!$G81/10^5)</f>
        <v>1.2614799999999999</v>
      </c>
      <c r="G36" s="38">
        <f>SUM('2016世界発電量'!$G40/10^5)</f>
        <v>1.70488</v>
      </c>
      <c r="H36" s="38">
        <f>SUM('2016世界発電量'!$G87/10^5)</f>
        <v>1.26559</v>
      </c>
      <c r="I36" s="38">
        <f>SUM('2016世界発電量'!$G83/10^5)</f>
        <v>4.0649800000000003</v>
      </c>
      <c r="J36" s="25"/>
      <c r="K36" s="3" t="s">
        <v>7</v>
      </c>
      <c r="L36" s="64">
        <f t="shared" si="15"/>
        <v>0.32982176228226145</v>
      </c>
      <c r="M36" s="36">
        <f t="shared" si="15"/>
        <v>0.42611461181785754</v>
      </c>
      <c r="N36" s="36">
        <f t="shared" si="15"/>
        <v>6.3235256775335646E-2</v>
      </c>
      <c r="O36" s="36">
        <f t="shared" si="15"/>
        <v>0.12787884344343939</v>
      </c>
      <c r="P36" s="64">
        <f t="shared" si="15"/>
        <v>0.43810059629857295</v>
      </c>
      <c r="Q36" s="36">
        <f t="shared" si="15"/>
        <v>2.7555366344884612E-2</v>
      </c>
      <c r="R36" s="36">
        <f t="shared" si="15"/>
        <v>0.22647705148027256</v>
      </c>
      <c r="S36" s="36">
        <f t="shared" si="15"/>
        <v>0.38648025518280654</v>
      </c>
      <c r="U36" s="62"/>
      <c r="V36" s="62"/>
      <c r="W36" s="62"/>
      <c r="X36" s="62"/>
      <c r="Y36" s="62"/>
      <c r="Z36" s="62"/>
      <c r="AA36" s="62"/>
      <c r="AB36" s="62"/>
      <c r="AC36" s="48"/>
    </row>
    <row r="37" spans="1:29">
      <c r="A37" s="3" t="s">
        <v>2</v>
      </c>
      <c r="B37" s="38">
        <f>SUM('2016世界発電量'!$I152)/10^5</f>
        <v>2.6966999999999999</v>
      </c>
      <c r="C37" s="38">
        <f>SUM('2016世界発電量'!$I151)/10^5</f>
        <v>5.3949999999999998E-2</v>
      </c>
      <c r="D37" s="38">
        <f>SUM('2016世界発電量'!$I62)/10^5</f>
        <v>0.60043000000000002</v>
      </c>
      <c r="E37" s="38">
        <f>SUM('2016世界発電量'!$I65)/10^5</f>
        <v>0.20547000000000001</v>
      </c>
      <c r="F37" s="38">
        <f>SUM('2016世界発電量'!$I81)/10^5</f>
        <v>0.42431999999999997</v>
      </c>
      <c r="G37" s="38">
        <f>SUM('2016世界発電量'!$I40)/10^5</f>
        <v>11.62574</v>
      </c>
      <c r="H37" s="38">
        <f>SUM('2016世界発電量'!$I87)/10^5</f>
        <v>2.8469999999999999E-2</v>
      </c>
      <c r="I37" s="38">
        <f>SUM('2016世界発電量'!$I83)/10^5</f>
        <v>0.78902000000000005</v>
      </c>
      <c r="J37" s="25"/>
      <c r="K37" s="3" t="s">
        <v>2</v>
      </c>
      <c r="L37" s="36">
        <f t="shared" si="15"/>
        <v>6.2719860824100873E-2</v>
      </c>
      <c r="M37" s="36">
        <f t="shared" si="15"/>
        <v>1.6035548686244204E-2</v>
      </c>
      <c r="N37" s="36">
        <f t="shared" si="15"/>
        <v>0.10890415679673812</v>
      </c>
      <c r="O37" s="36">
        <f t="shared" si="15"/>
        <v>3.1928531803440706E-2</v>
      </c>
      <c r="P37" s="36">
        <f t="shared" si="15"/>
        <v>0.14736249882789301</v>
      </c>
      <c r="Q37" s="36">
        <f t="shared" si="15"/>
        <v>0.18790268214207384</v>
      </c>
      <c r="R37" s="36">
        <f t="shared" si="15"/>
        <v>5.0947002233293244E-3</v>
      </c>
      <c r="S37" s="36">
        <f t="shared" si="15"/>
        <v>7.5016519378776278E-2</v>
      </c>
      <c r="U37" s="62"/>
      <c r="V37" s="62"/>
      <c r="W37" s="62"/>
      <c r="X37" s="62"/>
      <c r="Y37" s="62"/>
      <c r="Z37" s="62"/>
      <c r="AA37" s="62"/>
      <c r="AB37" s="62"/>
      <c r="AC37" s="48"/>
    </row>
    <row r="38" spans="1:29">
      <c r="A38" s="3" t="s">
        <v>3</v>
      </c>
      <c r="B38" s="38">
        <f>SUM('2016世界発電量'!$H152)/10^5</f>
        <v>8.3991799999999994</v>
      </c>
      <c r="C38" s="38">
        <f>SUM('2016世界発電量'!$H151)/10^5</f>
        <v>0.71726000000000001</v>
      </c>
      <c r="D38" s="38">
        <f>SUM('2016世界発電量'!$H62)/10^5</f>
        <v>4.0319500000000001</v>
      </c>
      <c r="E38" s="38">
        <f>SUM('2016世界発電量'!$H65)/10^5</f>
        <v>0.84633999999999998</v>
      </c>
      <c r="F38" s="38">
        <f>SUM('2016世界発電量'!$H81)/10^5</f>
        <v>0</v>
      </c>
      <c r="G38" s="38">
        <f>SUM('2016世界発電量'!$H40)/10^5</f>
        <v>2.13287</v>
      </c>
      <c r="H38" s="38">
        <f>SUM('2016世界発電量'!$H87)/10^5</f>
        <v>1.61995</v>
      </c>
      <c r="I38" s="38">
        <f>SUM('2016世界発電量'!$H83)/10^5</f>
        <v>0.18060000000000001</v>
      </c>
      <c r="J38" s="25"/>
      <c r="K38" s="3" t="s">
        <v>3</v>
      </c>
      <c r="L38" s="36">
        <f t="shared" ref="L38:P39" si="16">B38/B$40</f>
        <v>0.19534816651335762</v>
      </c>
      <c r="M38" s="36">
        <f t="shared" si="16"/>
        <v>0.21319105932707169</v>
      </c>
      <c r="N38" s="64">
        <f t="shared" si="16"/>
        <v>0.73130275801776778</v>
      </c>
      <c r="O38" s="36">
        <f t="shared" si="16"/>
        <v>0.13151503190988467</v>
      </c>
      <c r="P38" s="36">
        <f t="shared" si="16"/>
        <v>0</v>
      </c>
      <c r="Q38" s="36">
        <f t="shared" ref="Q38:S38" si="17">G38/G$40</f>
        <v>3.4472815808745505E-2</v>
      </c>
      <c r="R38" s="64">
        <f>H38/H$40</f>
        <v>0.28988969535589532</v>
      </c>
      <c r="S38" s="36">
        <f t="shared" si="17"/>
        <v>1.7170646371203514E-2</v>
      </c>
      <c r="U38" s="62"/>
      <c r="V38" s="62"/>
      <c r="W38" s="62"/>
      <c r="X38" s="62"/>
      <c r="Y38" s="62"/>
      <c r="Z38" s="62"/>
      <c r="AA38" s="62"/>
      <c r="AB38" s="62"/>
      <c r="AC38" s="48"/>
    </row>
    <row r="39" spans="1:29">
      <c r="A39" s="3" t="s">
        <v>4</v>
      </c>
      <c r="B39" s="38">
        <f>SUM('2016世界発電量'!$J152:$O152)/10^5</f>
        <v>3.83114</v>
      </c>
      <c r="C39" s="38">
        <f>SUM('2016世界発電量'!$J151:$O151)/10^5</f>
        <v>0.82637000000000005</v>
      </c>
      <c r="D39" s="38">
        <f>SUM('2016世界発電量'!$J62:$O62)/10^5</f>
        <v>0.40178999999999998</v>
      </c>
      <c r="E39" s="38">
        <f>SUM('2016世界発電量'!$J65:$O65)/10^5</f>
        <v>1.77014</v>
      </c>
      <c r="F39" s="38">
        <f>SUM('2016世界発電量'!$J81:$O81)/10^5</f>
        <v>0.68828999999999996</v>
      </c>
      <c r="G39" s="38">
        <f>SUM('2016世界発電量'!$J40:$O40)/10^5</f>
        <v>3.88605</v>
      </c>
      <c r="H39" s="38">
        <f>SUM('2016世界発電量'!$J87:$O87)/10^5</f>
        <v>0.14959</v>
      </c>
      <c r="I39" s="38">
        <f>SUM('2016世界発電量'!$J83:$O83)/10^5</f>
        <v>1.14425</v>
      </c>
      <c r="J39" s="25"/>
      <c r="K39" s="3" t="s">
        <v>4</v>
      </c>
      <c r="L39" s="36">
        <f>B39/B$40</f>
        <v>8.9104671486500475E-2</v>
      </c>
      <c r="M39" s="36">
        <f t="shared" si="16"/>
        <v>0.2456218047794555</v>
      </c>
      <c r="N39" s="36">
        <f t="shared" si="16"/>
        <v>7.2875441199409433E-2</v>
      </c>
      <c r="O39" s="36">
        <f t="shared" si="16"/>
        <v>0.27506677999972029</v>
      </c>
      <c r="P39" s="36">
        <f t="shared" si="16"/>
        <v>0.23903689271835049</v>
      </c>
      <c r="Q39" s="36">
        <f>G39/G$40</f>
        <v>6.2808837797697692E-2</v>
      </c>
      <c r="R39" s="36">
        <f>H39/H$40</f>
        <v>2.6769097520471855E-2</v>
      </c>
      <c r="S39" s="36">
        <f>I39/I$40</f>
        <v>0.10879021102020831</v>
      </c>
      <c r="U39" s="48"/>
      <c r="V39" s="48"/>
      <c r="W39" s="48"/>
      <c r="X39" s="48"/>
      <c r="Y39" s="48"/>
      <c r="Z39" s="48"/>
      <c r="AA39" s="48"/>
      <c r="AB39" s="48"/>
      <c r="AC39" s="48"/>
    </row>
    <row r="40" spans="1:29">
      <c r="A40" s="3" t="s">
        <v>5</v>
      </c>
      <c r="B40" s="47">
        <f>SUM('2016世界発電量'!$P152)/10^5</f>
        <v>42.995950000000001</v>
      </c>
      <c r="C40" s="47">
        <f>SUM('2016世界発電量'!$P151)/10^5</f>
        <v>3.3643999999999998</v>
      </c>
      <c r="D40" s="47">
        <f>SUM('2016世界発電量'!$P62)/10^5</f>
        <v>5.5133799999999997</v>
      </c>
      <c r="E40" s="47">
        <f>SUM('2016世界発電量'!$P65)/10^5</f>
        <v>6.4353100000000003</v>
      </c>
      <c r="F40" s="47">
        <f>SUM('2016世界発電量'!$P81)/10^5</f>
        <v>2.8794300000000002</v>
      </c>
      <c r="G40" s="47">
        <f>SUM('2016世界発電量'!$P40)/10^5</f>
        <v>61.871070000000003</v>
      </c>
      <c r="H40" s="47">
        <f>SUM('2016世界発電量'!$P87)/10^5</f>
        <v>5.5881600000000002</v>
      </c>
      <c r="I40" s="47">
        <f>SUM('2016世界発電量'!$P83)/10^5</f>
        <v>10.517950000000001</v>
      </c>
      <c r="J40" s="26"/>
      <c r="K40" s="41" t="s">
        <v>5</v>
      </c>
      <c r="L40" s="63">
        <f>B40</f>
        <v>42.995950000000001</v>
      </c>
      <c r="M40" s="6">
        <f t="shared" ref="M40:S40" si="18">C40</f>
        <v>3.3643999999999998</v>
      </c>
      <c r="N40" s="6">
        <f t="shared" si="18"/>
        <v>5.5133799999999997</v>
      </c>
      <c r="O40" s="6">
        <f t="shared" si="18"/>
        <v>6.4353100000000003</v>
      </c>
      <c r="P40" s="6">
        <f t="shared" si="18"/>
        <v>2.8794300000000002</v>
      </c>
      <c r="Q40" s="6">
        <f t="shared" si="18"/>
        <v>61.871070000000003</v>
      </c>
      <c r="R40" s="6">
        <f t="shared" si="18"/>
        <v>5.5881600000000002</v>
      </c>
      <c r="S40" s="6">
        <f t="shared" si="18"/>
        <v>10.517950000000001</v>
      </c>
    </row>
    <row r="41" spans="1:29">
      <c r="A41" s="31" t="s">
        <v>35</v>
      </c>
      <c r="B41" s="40">
        <f>B40-SUM(B34:B39)</f>
        <v>0</v>
      </c>
      <c r="C41" s="40">
        <f>C40-SUM(C34:C39)</f>
        <v>0</v>
      </c>
      <c r="D41" s="40">
        <f>D40-SUM(D34:D39)</f>
        <v>0</v>
      </c>
      <c r="E41" s="40">
        <f t="shared" ref="E41:H41" si="19">E40-SUM(E34:E39)</f>
        <v>0</v>
      </c>
      <c r="F41" s="40">
        <f t="shared" si="19"/>
        <v>0</v>
      </c>
      <c r="G41" s="40">
        <f t="shared" si="19"/>
        <v>0</v>
      </c>
      <c r="H41" s="40">
        <f t="shared" si="19"/>
        <v>0</v>
      </c>
      <c r="I41" s="40">
        <f>I40-SUM(I34:I39)</f>
        <v>0</v>
      </c>
    </row>
    <row r="42" spans="1:29">
      <c r="A42" s="11" t="s">
        <v>277</v>
      </c>
    </row>
    <row r="43" spans="1:29">
      <c r="I43" s="2" t="s">
        <v>6</v>
      </c>
      <c r="J43" s="2"/>
      <c r="U43" s="60"/>
      <c r="V43" s="15"/>
      <c r="W43" s="15"/>
      <c r="X43" s="15"/>
      <c r="Y43" s="15"/>
      <c r="Z43" s="15"/>
      <c r="AA43" s="15"/>
      <c r="AB43" s="15"/>
    </row>
    <row r="44" spans="1:29">
      <c r="A44" s="3"/>
      <c r="B44" s="9" t="s">
        <v>8</v>
      </c>
      <c r="C44" s="9" t="s">
        <v>9</v>
      </c>
      <c r="D44" s="9" t="s">
        <v>10</v>
      </c>
      <c r="E44" s="9" t="s">
        <v>13</v>
      </c>
      <c r="F44" s="10" t="s">
        <v>15</v>
      </c>
      <c r="G44" s="9" t="s">
        <v>11</v>
      </c>
      <c r="H44" s="9" t="s">
        <v>14</v>
      </c>
      <c r="I44" s="10" t="s">
        <v>17</v>
      </c>
      <c r="J44" s="23"/>
      <c r="K44" s="3"/>
      <c r="L44" s="37" t="s">
        <v>200</v>
      </c>
      <c r="M44" s="37" t="s">
        <v>201</v>
      </c>
      <c r="N44" s="9" t="s">
        <v>10</v>
      </c>
      <c r="O44" s="9" t="s">
        <v>13</v>
      </c>
      <c r="P44" s="10" t="s">
        <v>15</v>
      </c>
      <c r="Q44" s="9" t="s">
        <v>11</v>
      </c>
      <c r="R44" s="9" t="s">
        <v>14</v>
      </c>
      <c r="S44" s="9" t="s">
        <v>17</v>
      </c>
      <c r="U44" s="61"/>
      <c r="V44" s="61"/>
      <c r="W44" s="23"/>
      <c r="X44" s="23"/>
      <c r="Y44" s="23"/>
      <c r="Z44" s="23"/>
      <c r="AA44" s="23"/>
      <c r="AB44" s="23"/>
    </row>
    <row r="45" spans="1:29">
      <c r="A45" s="4" t="s">
        <v>12</v>
      </c>
      <c r="B45" s="21" t="s">
        <v>262</v>
      </c>
      <c r="C45" s="21" t="s">
        <v>262</v>
      </c>
      <c r="D45" s="21" t="s">
        <v>262</v>
      </c>
      <c r="E45" s="21" t="s">
        <v>262</v>
      </c>
      <c r="F45" s="21" t="s">
        <v>262</v>
      </c>
      <c r="G45" s="21" t="s">
        <v>262</v>
      </c>
      <c r="H45" s="21" t="s">
        <v>262</v>
      </c>
      <c r="I45" s="21" t="s">
        <v>262</v>
      </c>
      <c r="J45" s="24"/>
      <c r="K45" s="4" t="s">
        <v>12</v>
      </c>
      <c r="L45" s="21" t="s">
        <v>266</v>
      </c>
      <c r="M45" s="21" t="s">
        <v>266</v>
      </c>
      <c r="N45" s="21" t="s">
        <v>266</v>
      </c>
      <c r="O45" s="21" t="s">
        <v>266</v>
      </c>
      <c r="P45" s="21" t="s">
        <v>266</v>
      </c>
      <c r="Q45" s="21" t="s">
        <v>266</v>
      </c>
      <c r="R45" s="21" t="s">
        <v>266</v>
      </c>
      <c r="S45" s="21" t="s">
        <v>266</v>
      </c>
      <c r="U45" s="62"/>
      <c r="V45" s="62"/>
      <c r="W45" s="62"/>
      <c r="X45" s="62"/>
      <c r="Y45" s="62"/>
      <c r="Z45" s="62"/>
      <c r="AA45" s="62"/>
      <c r="AB45" s="62"/>
    </row>
    <row r="46" spans="1:29">
      <c r="A46" s="3" t="s">
        <v>0</v>
      </c>
      <c r="B46" s="38">
        <f>SUM('2015世界発電量'!$B152:$C152)/10^5</f>
        <v>14.70997</v>
      </c>
      <c r="C46" s="38">
        <f>SUM('2015世界発電量'!$B151:$C151)/10^5</f>
        <v>0.76710999999999996</v>
      </c>
      <c r="D46" s="38">
        <f>SUM('2015世界発電量'!$B62:$C62)/10^5</f>
        <v>0.12174</v>
      </c>
      <c r="E46" s="38">
        <f>SUM('2015世界発電量'!$B65:$C65)/10^5</f>
        <v>2.8371</v>
      </c>
      <c r="F46" s="38">
        <f>SUM('2015世界発電量'!$B81:$C81)/10^5</f>
        <v>0.45388000000000001</v>
      </c>
      <c r="G46" s="38">
        <f>SUM('2015世界発電量'!$B40:$C40)/10^5</f>
        <v>41.089939999999999</v>
      </c>
      <c r="H46" s="38">
        <f>SUM('2015世界発電量'!$B87:$C87)/10^5</f>
        <v>2.3658600000000001</v>
      </c>
      <c r="I46" s="38">
        <f>SUM('2015世界発電量'!$B83:$C83)/10^5</f>
        <v>3.4321899999999999</v>
      </c>
      <c r="J46" s="25"/>
      <c r="K46" s="3" t="s">
        <v>0</v>
      </c>
      <c r="L46" s="36">
        <f>B46/B$52</f>
        <v>0.34232733727898779</v>
      </c>
      <c r="M46" s="36">
        <f t="shared" ref="M46:S46" si="20">C46/C$52</f>
        <v>0.22806490741951976</v>
      </c>
      <c r="N46" s="36">
        <f t="shared" si="20"/>
        <v>2.1604489133868327E-2</v>
      </c>
      <c r="O46" s="36">
        <f t="shared" si="20"/>
        <v>0.44262809161782118</v>
      </c>
      <c r="P46" s="36">
        <f t="shared" si="20"/>
        <v>0.16120073021217352</v>
      </c>
      <c r="Q46" s="36">
        <f t="shared" si="20"/>
        <v>0.70309426952522502</v>
      </c>
      <c r="R46" s="36">
        <f t="shared" si="20"/>
        <v>0.43076256404467378</v>
      </c>
      <c r="S46" s="36">
        <f t="shared" si="20"/>
        <v>0.3315273562543346</v>
      </c>
      <c r="U46" s="62"/>
      <c r="V46" s="62"/>
      <c r="W46" s="62"/>
      <c r="X46" s="62"/>
      <c r="Y46" s="62"/>
      <c r="Z46" s="62"/>
      <c r="AA46" s="62"/>
      <c r="AB46" s="62"/>
      <c r="AC46" s="48"/>
    </row>
    <row r="47" spans="1:29">
      <c r="A47" s="3" t="s">
        <v>1</v>
      </c>
      <c r="B47" s="38">
        <f>SUM('2015世界発電量'!$D152:$F152)/10^5</f>
        <v>0.38836999999999999</v>
      </c>
      <c r="C47" s="38">
        <f>SUM('2015世界発電量'!$D151:$F151)/10^5</f>
        <v>2.1329999999999998E-2</v>
      </c>
      <c r="D47" s="38">
        <f>SUM('2015世界発電量'!$D62:$F62)/10^5</f>
        <v>2.1559999999999999E-2</v>
      </c>
      <c r="E47" s="38">
        <f>SUM('2015世界発電量'!$D65:$F65)/10^5</f>
        <v>6.2089999999999999E-2</v>
      </c>
      <c r="F47" s="38">
        <f>SUM('2015世界発電量'!$D81:$F81)/10^5</f>
        <v>0.13383999999999999</v>
      </c>
      <c r="G47" s="38">
        <f>SUM('2015世界発電量'!$D40:$F40)/10^5</f>
        <v>9.6790000000000001E-2</v>
      </c>
      <c r="H47" s="38">
        <f>SUM('2015世界発電量'!$D87:$F87)/10^5</f>
        <v>0.12518000000000001</v>
      </c>
      <c r="I47" s="38">
        <f>SUM('2015世界発電量'!$D83:$F83)/10^5</f>
        <v>1.0252399999999999</v>
      </c>
      <c r="J47" s="25"/>
      <c r="K47" s="3" t="s">
        <v>1</v>
      </c>
      <c r="L47" s="36">
        <f t="shared" ref="L47:M51" si="21">B47/B$52</f>
        <v>9.0380652019712137E-3</v>
      </c>
      <c r="M47" s="36">
        <f t="shared" si="21"/>
        <v>6.3414953204343014E-3</v>
      </c>
      <c r="N47" s="36">
        <f t="shared" ref="N47:N51" si="22">D47/D$52</f>
        <v>3.8261276961245368E-3</v>
      </c>
      <c r="O47" s="36">
        <f t="shared" ref="O47:O51" si="23">E47/E$52</f>
        <v>9.686926160005117E-3</v>
      </c>
      <c r="P47" s="36">
        <f t="shared" ref="P47:P51" si="24">F47/F$52</f>
        <v>4.7534823591251656E-2</v>
      </c>
      <c r="Q47" s="36">
        <f>G47/G$52</f>
        <v>1.6561838334966303E-3</v>
      </c>
      <c r="R47" s="36">
        <f>H47/H$52</f>
        <v>2.2792074665074127E-2</v>
      </c>
      <c r="S47" s="36">
        <f t="shared" ref="S47:S50" si="25">I47/I$52</f>
        <v>9.9031553243321038E-2</v>
      </c>
      <c r="U47" s="62"/>
      <c r="V47" s="62"/>
      <c r="W47" s="62"/>
      <c r="X47" s="62"/>
      <c r="Y47" s="62"/>
      <c r="Z47" s="62"/>
      <c r="AA47" s="62"/>
      <c r="AB47" s="62"/>
      <c r="AC47" s="48"/>
    </row>
    <row r="48" spans="1:29">
      <c r="A48" s="3" t="s">
        <v>7</v>
      </c>
      <c r="B48" s="38">
        <f>SUM('2015世界発電量'!$G152/10^5)</f>
        <v>13.7257</v>
      </c>
      <c r="C48" s="38">
        <f>SUM('2015世界発電量'!$G151/10^5)</f>
        <v>1.0003299999999999</v>
      </c>
      <c r="D48" s="38">
        <f>SUM('2015世界発電量'!$G62/10^5)</f>
        <v>0.19794</v>
      </c>
      <c r="E48" s="38">
        <f>SUM('2015世界発電量'!$G65/10^5)</f>
        <v>0.63017000000000001</v>
      </c>
      <c r="F48" s="38">
        <f>SUM('2015世界発電量'!$G81/10^5)</f>
        <v>1.1086</v>
      </c>
      <c r="G48" s="38">
        <f>SUM('2015世界発電量'!$G40/10^5)</f>
        <v>1.45346</v>
      </c>
      <c r="H48" s="38">
        <f>SUM('2015世界発電量'!$G87/10^5)</f>
        <v>1.2285600000000001</v>
      </c>
      <c r="I48" s="38">
        <f>SUM('2015世界発電量'!$G83/10^5)</f>
        <v>4.0983299999999998</v>
      </c>
      <c r="J48" s="25"/>
      <c r="K48" s="3" t="s">
        <v>7</v>
      </c>
      <c r="L48" s="36">
        <f>B48/B$52</f>
        <v>0.31942161223239768</v>
      </c>
      <c r="M48" s="36">
        <f t="shared" si="21"/>
        <v>0.29740215723816432</v>
      </c>
      <c r="N48" s="36">
        <f t="shared" si="22"/>
        <v>3.5127259562657276E-2</v>
      </c>
      <c r="O48" s="36">
        <f t="shared" si="23"/>
        <v>9.831551390321186E-2</v>
      </c>
      <c r="P48" s="36">
        <f t="shared" si="24"/>
        <v>0.39373210873626413</v>
      </c>
      <c r="Q48" s="36">
        <f t="shared" ref="Q48:Q51" si="26">G48/G$52</f>
        <v>2.4870306381175867E-2</v>
      </c>
      <c r="R48" s="36">
        <f>H48/H$52</f>
        <v>0.22368933735839164</v>
      </c>
      <c r="S48" s="36">
        <f t="shared" si="25"/>
        <v>0.39587217198285268</v>
      </c>
      <c r="U48" s="62"/>
      <c r="V48" s="62"/>
      <c r="W48" s="62"/>
      <c r="X48" s="62"/>
      <c r="Y48" s="62"/>
      <c r="Z48" s="62"/>
      <c r="AA48" s="62"/>
      <c r="AB48" s="62"/>
      <c r="AC48" s="48"/>
    </row>
    <row r="49" spans="1:29">
      <c r="A49" s="3" t="s">
        <v>2</v>
      </c>
      <c r="B49" s="38">
        <f>SUM('2015世界発電量'!$I152)/10^5</f>
        <v>2.5101800000000001</v>
      </c>
      <c r="C49" s="38">
        <f>SUM('2015世界発電量'!$I151)/10^5</f>
        <v>6.2890000000000001E-2</v>
      </c>
      <c r="D49" s="38">
        <f>SUM('2015世界発電量'!$I62)/10^5</f>
        <v>0.5444</v>
      </c>
      <c r="E49" s="38">
        <f>SUM('2015世界発電量'!$I65)/10^5</f>
        <v>0.18976999999999999</v>
      </c>
      <c r="F49" s="38">
        <f>SUM('2015世界発電量'!$I81)/10^5</f>
        <v>0.45538000000000001</v>
      </c>
      <c r="G49" s="38">
        <f>SUM('2015世界発電量'!$I40)/10^5</f>
        <v>11.1447</v>
      </c>
      <c r="H49" s="38">
        <f>SUM('2015世界発電量'!$I87)/10^5</f>
        <v>2.146E-2</v>
      </c>
      <c r="I49" s="38">
        <f>SUM('2015世界発電量'!$I83)/10^5</f>
        <v>0.85192999999999997</v>
      </c>
      <c r="J49" s="25"/>
      <c r="K49" s="3" t="s">
        <v>2</v>
      </c>
      <c r="L49" s="36">
        <f t="shared" si="21"/>
        <v>5.841638259567964E-2</v>
      </c>
      <c r="M49" s="36">
        <f t="shared" si="21"/>
        <v>1.8697451509709952E-2</v>
      </c>
      <c r="N49" s="36">
        <f t="shared" si="22"/>
        <v>9.6611498968933118E-2</v>
      </c>
      <c r="O49" s="36">
        <f t="shared" si="23"/>
        <v>2.960682843266502E-2</v>
      </c>
      <c r="P49" s="36">
        <f t="shared" si="24"/>
        <v>0.16173347255666604</v>
      </c>
      <c r="Q49" s="36">
        <f t="shared" si="26"/>
        <v>0.19069812965357882</v>
      </c>
      <c r="R49" s="36">
        <f>H49/H$52</f>
        <v>3.9073168422470899E-3</v>
      </c>
      <c r="S49" s="36">
        <f t="shared" si="25"/>
        <v>8.2290928128616214E-2</v>
      </c>
      <c r="U49" s="62"/>
      <c r="V49" s="62"/>
      <c r="W49" s="62"/>
      <c r="X49" s="62"/>
      <c r="Y49" s="62"/>
      <c r="Z49" s="62"/>
      <c r="AA49" s="62"/>
      <c r="AB49" s="62"/>
      <c r="AC49" s="48"/>
    </row>
    <row r="50" spans="1:29">
      <c r="A50" s="3" t="s">
        <v>3</v>
      </c>
      <c r="B50" s="38">
        <f>SUM('2015世界発電量'!$H152)/10^5</f>
        <v>8.30288</v>
      </c>
      <c r="C50" s="38">
        <f>SUM('2015世界発電量'!$H151)/10^5</f>
        <v>0.70345000000000002</v>
      </c>
      <c r="D50" s="38">
        <f>SUM('2015世界発電量'!$H62)/10^5</f>
        <v>4.3742799999999997</v>
      </c>
      <c r="E50" s="38">
        <f>SUM('2015世界発電量'!$H65)/10^5</f>
        <v>0.91786000000000001</v>
      </c>
      <c r="F50" s="38">
        <f>SUM('2015世界発電量'!$H81)/10^5</f>
        <v>0</v>
      </c>
      <c r="G50" s="38">
        <f>SUM('2015世界発電量'!$H40)/10^5</f>
        <v>1.7078899999999999</v>
      </c>
      <c r="H50" s="38">
        <f>SUM('2015世界発電量'!$H87)/10^5</f>
        <v>1.6476200000000001</v>
      </c>
      <c r="I50" s="38">
        <f>SUM('2015世界発電量'!$H83)/10^5</f>
        <v>9.4369999999999996E-2</v>
      </c>
      <c r="J50" s="25"/>
      <c r="K50" s="3" t="s">
        <v>3</v>
      </c>
      <c r="L50" s="36">
        <f t="shared" si="21"/>
        <v>0.19322288231362553</v>
      </c>
      <c r="M50" s="36">
        <f t="shared" si="21"/>
        <v>0.20913853179369477</v>
      </c>
      <c r="N50" s="36">
        <f t="shared" si="22"/>
        <v>0.77627800828402782</v>
      </c>
      <c r="O50" s="36">
        <f t="shared" si="23"/>
        <v>0.14319925986829274</v>
      </c>
      <c r="P50" s="36">
        <f t="shared" si="24"/>
        <v>0</v>
      </c>
      <c r="Q50" s="36">
        <f t="shared" si="26"/>
        <v>2.9223884775189168E-2</v>
      </c>
      <c r="R50" s="36">
        <f>H50/H$52</f>
        <v>0.29998943968421016</v>
      </c>
      <c r="S50" s="36">
        <f t="shared" si="25"/>
        <v>9.1155316604621412E-3</v>
      </c>
      <c r="U50" s="62"/>
      <c r="V50" s="62"/>
      <c r="W50" s="62"/>
      <c r="X50" s="62"/>
      <c r="Y50" s="62"/>
      <c r="Z50" s="62"/>
      <c r="AA50" s="62"/>
      <c r="AB50" s="62"/>
      <c r="AC50" s="48"/>
    </row>
    <row r="51" spans="1:29">
      <c r="A51" s="3" t="s">
        <v>4</v>
      </c>
      <c r="B51" s="38">
        <f>SUM('2015世界発電量'!$J152:$O152)/10^5</f>
        <v>3.33338</v>
      </c>
      <c r="C51" s="38">
        <f>SUM('2015世界発電量'!$J151:$O151)/10^5</f>
        <v>0.80845</v>
      </c>
      <c r="D51" s="38">
        <f>SUM('2015世界発電量'!$J62:$O62)/10^5</f>
        <v>0.37502000000000002</v>
      </c>
      <c r="E51" s="38">
        <f>SUM('2015世界発電量'!$J65:$O65)/10^5</f>
        <v>1.77268</v>
      </c>
      <c r="F51" s="38">
        <f>SUM('2015世界発電量'!$J81:$O81)/10^5</f>
        <v>0.66391999999999995</v>
      </c>
      <c r="G51" s="38">
        <f>SUM('2015世界発電量'!$J40:$O40)/10^5</f>
        <v>2.9487999999999999</v>
      </c>
      <c r="H51" s="38">
        <f>SUM('2015世界発電量'!$J87:$O87)/10^5</f>
        <v>0.10358000000000001</v>
      </c>
      <c r="I51" s="38">
        <f>SUM('2015世界発電量'!$J83:$O83)/10^5</f>
        <v>0.85060000000000002</v>
      </c>
      <c r="J51" s="25"/>
      <c r="K51" s="3" t="s">
        <v>4</v>
      </c>
      <c r="L51" s="36">
        <f t="shared" si="21"/>
        <v>7.7573720377338118E-2</v>
      </c>
      <c r="M51" s="36">
        <f t="shared" si="21"/>
        <v>0.24035545671847686</v>
      </c>
      <c r="N51" s="36">
        <f t="shared" si="22"/>
        <v>6.655261635438886E-2</v>
      </c>
      <c r="O51" s="36">
        <f t="shared" si="23"/>
        <v>0.27656338001800407</v>
      </c>
      <c r="P51" s="36">
        <f t="shared" si="24"/>
        <v>0.23579886490364466</v>
      </c>
      <c r="Q51" s="36">
        <f t="shared" si="26"/>
        <v>5.0457225831334468E-2</v>
      </c>
      <c r="R51" s="36">
        <f>H51/H$52</f>
        <v>1.8859267405403241E-2</v>
      </c>
      <c r="S51" s="36">
        <f>I51/I$52</f>
        <v>8.2162458730413251E-2</v>
      </c>
      <c r="U51" s="48"/>
      <c r="V51" s="48"/>
      <c r="W51" s="48"/>
      <c r="X51" s="48"/>
      <c r="Y51" s="48"/>
      <c r="Z51" s="48"/>
      <c r="AA51" s="48"/>
      <c r="AB51" s="48"/>
      <c r="AC51" s="48"/>
    </row>
    <row r="52" spans="1:29">
      <c r="A52" s="3" t="s">
        <v>5</v>
      </c>
      <c r="B52" s="47">
        <f>SUM('2015世界発電量'!$P152)/10^5</f>
        <v>42.970480000000002</v>
      </c>
      <c r="C52" s="47">
        <f>SUM('2015世界発電量'!$P151)/10^5</f>
        <v>3.3635600000000001</v>
      </c>
      <c r="D52" s="47">
        <f>SUM('2015世界発電量'!$P62)/10^5</f>
        <v>5.6349400000000003</v>
      </c>
      <c r="E52" s="47">
        <f>SUM('2015世界発電量'!$P65)/10^5</f>
        <v>6.4096700000000002</v>
      </c>
      <c r="F52" s="47">
        <f>SUM('2015世界発電量'!$P81)/10^5</f>
        <v>2.81562</v>
      </c>
      <c r="G52" s="47">
        <f>SUM('2015世界発電量'!$P40)/10^5</f>
        <v>58.441580000000002</v>
      </c>
      <c r="H52" s="47">
        <f>SUM('2015世界発電量'!$P87)/10^5</f>
        <v>5.4922599999999999</v>
      </c>
      <c r="I52" s="47">
        <f>SUM('2015世界発電量'!$P83)/10^5</f>
        <v>10.35266</v>
      </c>
      <c r="J52" s="26"/>
      <c r="K52" s="3" t="s">
        <v>5</v>
      </c>
      <c r="L52" s="45">
        <f>B52</f>
        <v>42.970480000000002</v>
      </c>
      <c r="M52" s="6">
        <f>C52</f>
        <v>3.3635600000000001</v>
      </c>
      <c r="N52" s="6">
        <f t="shared" ref="N52:S52" si="27">D52</f>
        <v>5.6349400000000003</v>
      </c>
      <c r="O52" s="6">
        <f t="shared" si="27"/>
        <v>6.4096700000000002</v>
      </c>
      <c r="P52" s="6">
        <f t="shared" si="27"/>
        <v>2.81562</v>
      </c>
      <c r="Q52" s="6">
        <f t="shared" si="27"/>
        <v>58.441580000000002</v>
      </c>
      <c r="R52" s="6">
        <f t="shared" si="27"/>
        <v>5.4922599999999999</v>
      </c>
      <c r="S52" s="6">
        <f t="shared" si="27"/>
        <v>10.35266</v>
      </c>
    </row>
    <row r="53" spans="1:29">
      <c r="A53" s="31" t="s">
        <v>35</v>
      </c>
      <c r="B53" s="40">
        <f>B52-SUM(B46:B51)</f>
        <v>0</v>
      </c>
      <c r="C53" s="40">
        <f>C52-SUM(C46:C51)</f>
        <v>0</v>
      </c>
      <c r="D53" s="40">
        <f t="shared" ref="D53:H53" si="28">D52-SUM(D46:D51)</f>
        <v>0</v>
      </c>
      <c r="E53" s="40">
        <f t="shared" si="28"/>
        <v>0</v>
      </c>
      <c r="F53" s="40">
        <f t="shared" si="28"/>
        <v>0</v>
      </c>
      <c r="G53" s="40">
        <f t="shared" si="28"/>
        <v>0</v>
      </c>
      <c r="H53" s="40">
        <f t="shared" si="28"/>
        <v>0</v>
      </c>
      <c r="I53" s="40">
        <f>I52-SUM(I46:I51)</f>
        <v>0</v>
      </c>
    </row>
    <row r="54" spans="1:29">
      <c r="A54" s="11" t="s">
        <v>267</v>
      </c>
    </row>
    <row r="55" spans="1:29">
      <c r="I55" s="2" t="s">
        <v>6</v>
      </c>
      <c r="J55" s="2"/>
      <c r="U55" s="11" t="s">
        <v>247</v>
      </c>
    </row>
    <row r="56" spans="1:29">
      <c r="A56" s="3"/>
      <c r="B56" s="9" t="s">
        <v>8</v>
      </c>
      <c r="C56" s="9" t="s">
        <v>9</v>
      </c>
      <c r="D56" s="9" t="s">
        <v>10</v>
      </c>
      <c r="E56" s="9" t="s">
        <v>13</v>
      </c>
      <c r="F56" s="10" t="s">
        <v>15</v>
      </c>
      <c r="G56" s="9" t="s">
        <v>11</v>
      </c>
      <c r="H56" s="9" t="s">
        <v>14</v>
      </c>
      <c r="I56" s="10" t="s">
        <v>17</v>
      </c>
      <c r="J56" s="23"/>
      <c r="K56" s="3"/>
      <c r="L56" s="37" t="s">
        <v>200</v>
      </c>
      <c r="M56" s="37" t="s">
        <v>201</v>
      </c>
      <c r="N56" s="9" t="s">
        <v>10</v>
      </c>
      <c r="O56" s="9" t="s">
        <v>13</v>
      </c>
      <c r="P56" s="10" t="s">
        <v>15</v>
      </c>
      <c r="Q56" s="9" t="s">
        <v>11</v>
      </c>
      <c r="R56" s="9" t="s">
        <v>14</v>
      </c>
      <c r="S56" s="9" t="s">
        <v>17</v>
      </c>
      <c r="U56" s="37" t="s">
        <v>200</v>
      </c>
      <c r="V56" s="37" t="s">
        <v>201</v>
      </c>
      <c r="W56" s="9" t="s">
        <v>10</v>
      </c>
      <c r="X56" s="9" t="s">
        <v>13</v>
      </c>
      <c r="Y56" s="10" t="s">
        <v>15</v>
      </c>
      <c r="Z56" s="9" t="s">
        <v>11</v>
      </c>
      <c r="AA56" s="9" t="s">
        <v>14</v>
      </c>
      <c r="AB56" s="9" t="s">
        <v>17</v>
      </c>
    </row>
    <row r="57" spans="1:29">
      <c r="A57" s="4" t="s">
        <v>12</v>
      </c>
      <c r="B57" s="21" t="s">
        <v>237</v>
      </c>
      <c r="C57" s="21" t="s">
        <v>237</v>
      </c>
      <c r="D57" s="21" t="s">
        <v>236</v>
      </c>
      <c r="E57" s="21" t="s">
        <v>236</v>
      </c>
      <c r="F57" s="21" t="s">
        <v>236</v>
      </c>
      <c r="G57" s="21" t="s">
        <v>236</v>
      </c>
      <c r="H57" s="21" t="s">
        <v>236</v>
      </c>
      <c r="I57" s="21" t="s">
        <v>236</v>
      </c>
      <c r="J57" s="24"/>
      <c r="K57" s="4" t="s">
        <v>12</v>
      </c>
      <c r="L57" s="21" t="s">
        <v>237</v>
      </c>
      <c r="M57" s="21" t="s">
        <v>237</v>
      </c>
      <c r="N57" s="21" t="s">
        <v>236</v>
      </c>
      <c r="O57" s="21" t="s">
        <v>236</v>
      </c>
      <c r="P57" s="21" t="s">
        <v>236</v>
      </c>
      <c r="Q57" s="21" t="s">
        <v>236</v>
      </c>
      <c r="R57" s="21" t="s">
        <v>236</v>
      </c>
      <c r="S57" s="21" t="s">
        <v>236</v>
      </c>
    </row>
    <row r="58" spans="1:29">
      <c r="A58" s="3" t="s">
        <v>0</v>
      </c>
      <c r="B58" s="38">
        <f>SUM('2014世界発電量'!$B152:$C152)/10^5</f>
        <v>17.125769999999999</v>
      </c>
      <c r="C58" s="38">
        <f>SUM('2014世界発電量'!$B151:$C151)/10^5</f>
        <v>1.02014</v>
      </c>
      <c r="D58" s="38">
        <f>SUM('2014世界発電量'!$B62:$C62)/10^5</f>
        <v>0.12014</v>
      </c>
      <c r="E58" s="38">
        <f>SUM('2014世界発電量'!$B65:$C65)/10^5</f>
        <v>2.84911</v>
      </c>
      <c r="F58" s="38">
        <f>SUM('2014世界発電量'!$B81:$C81)/10^5</f>
        <v>0.46523999999999999</v>
      </c>
      <c r="G58" s="38">
        <f>SUM('2014世界発電量'!$B40:$C40)/10^5</f>
        <v>41.152149999999999</v>
      </c>
      <c r="H58" s="38">
        <f>SUM('2014世界発電量'!$B87:$C87)/10^5</f>
        <v>2.3149999999999999</v>
      </c>
      <c r="I58" s="38">
        <f>SUM('2014世界発電量'!$B83:$C83)/10^5</f>
        <v>3.4883000000000002</v>
      </c>
      <c r="J58" s="25"/>
      <c r="K58" s="3" t="s">
        <v>0</v>
      </c>
      <c r="L58" s="36">
        <f>B58/B$64</f>
        <v>0.39650732689442098</v>
      </c>
      <c r="M58" s="36">
        <f t="shared" ref="M58:S58" si="29">C58/C$64</f>
        <v>0.30357514834455218</v>
      </c>
      <c r="N58" s="36">
        <f t="shared" si="29"/>
        <v>2.1569933516344422E-2</v>
      </c>
      <c r="O58" s="36">
        <f t="shared" si="29"/>
        <v>0.4581019329901051</v>
      </c>
      <c r="P58" s="36">
        <f t="shared" si="29"/>
        <v>0.16728271656431129</v>
      </c>
      <c r="Q58" s="36">
        <f t="shared" si="29"/>
        <v>0.7263325476173037</v>
      </c>
      <c r="R58" s="36">
        <f t="shared" si="29"/>
        <v>0.42409753327287886</v>
      </c>
      <c r="S58" s="36">
        <f t="shared" si="29"/>
        <v>0.33686131739302583</v>
      </c>
      <c r="U58" s="48">
        <f>L58-L115</f>
        <v>-6.14695720952112E-2</v>
      </c>
      <c r="V58" s="48">
        <f t="shared" ref="V58:AB58" si="30">M58-M115</f>
        <v>1.5736405980558366E-2</v>
      </c>
      <c r="W58" s="48">
        <f t="shared" si="30"/>
        <v>-2.5063806876467084E-2</v>
      </c>
      <c r="X58" s="48">
        <f t="shared" si="30"/>
        <v>1.8343390739018028E-2</v>
      </c>
      <c r="Y58" s="48">
        <f t="shared" si="30"/>
        <v>1.8561111867769098E-2</v>
      </c>
      <c r="Z58" s="48">
        <f t="shared" si="30"/>
        <v>-4.9963114090677996E-2</v>
      </c>
      <c r="AA58" s="48">
        <f t="shared" si="30"/>
        <v>-1.7352142398226245E-2</v>
      </c>
      <c r="AB58" s="48">
        <f t="shared" si="30"/>
        <v>6.2726970451181974E-2</v>
      </c>
      <c r="AC58" s="48"/>
    </row>
    <row r="59" spans="1:29">
      <c r="A59" s="3" t="s">
        <v>1</v>
      </c>
      <c r="B59" s="38">
        <f>SUM('2014世界発電量'!$D152:$F152)/10^5</f>
        <v>0.39877000000000001</v>
      </c>
      <c r="C59" s="38">
        <f>SUM('2014世界発電量'!$D151:$F151)/10^5</f>
        <v>1.67E-2</v>
      </c>
      <c r="D59" s="38">
        <f>SUM('2014世界発電量'!$D62:$F62)/10^5</f>
        <v>1.806E-2</v>
      </c>
      <c r="E59" s="38">
        <f>SUM('2014世界発電量'!$D65:$F65)/10^5</f>
        <v>5.6590000000000001E-2</v>
      </c>
      <c r="F59" s="38">
        <f>SUM('2014世界発電量'!$D81:$F81)/10^5</f>
        <v>0.14163000000000001</v>
      </c>
      <c r="G59" s="38">
        <f>SUM('2014世界発電量'!$D40:$F40)/10^5</f>
        <v>9.5170000000000005E-2</v>
      </c>
      <c r="H59" s="38">
        <f>SUM('2014世界発電量'!$D87:$F87)/10^5</f>
        <v>0.17394999999999999</v>
      </c>
      <c r="I59" s="38">
        <f>SUM('2014世界発電量'!$D83:$F83)/10^5</f>
        <v>1.16435</v>
      </c>
      <c r="J59" s="25"/>
      <c r="K59" s="3" t="s">
        <v>1</v>
      </c>
      <c r="L59" s="36">
        <f>B59/B$64</f>
        <v>9.2325908117234009E-3</v>
      </c>
      <c r="M59" s="36">
        <f t="shared" ref="L59:M63" si="31">C59/C$64</f>
        <v>4.9696168931264544E-3</v>
      </c>
      <c r="N59" s="36">
        <f t="shared" ref="N59:N63" si="32">D59/D$64</f>
        <v>3.2424920867752641E-3</v>
      </c>
      <c r="O59" s="36">
        <f t="shared" ref="O59:P63" si="33">E59/E$64</f>
        <v>9.098977711604693E-3</v>
      </c>
      <c r="P59" s="36">
        <f t="shared" si="33"/>
        <v>5.0924793970861082E-2</v>
      </c>
      <c r="Q59" s="36">
        <f t="shared" ref="Q59:Q63" si="34">G59/G$64</f>
        <v>1.6797437936229042E-3</v>
      </c>
      <c r="R59" s="36">
        <f t="shared" ref="R59:S63" si="35">H59/H$64</f>
        <v>3.1866853526054978E-2</v>
      </c>
      <c r="S59" s="36">
        <f t="shared" si="35"/>
        <v>0.11244000656668567</v>
      </c>
      <c r="U59" s="48">
        <f t="shared" ref="U59:AB59" si="36">L59-L116</f>
        <v>-1.8106061715267002E-3</v>
      </c>
      <c r="V59" s="48">
        <f t="shared" si="36"/>
        <v>-7.8908859390414716E-3</v>
      </c>
      <c r="W59" s="48">
        <f t="shared" si="36"/>
        <v>-7.0731074886211179E-3</v>
      </c>
      <c r="X59" s="48">
        <f t="shared" si="36"/>
        <v>-4.3419559678931005E-3</v>
      </c>
      <c r="Y59" s="48">
        <f t="shared" si="36"/>
        <v>-2.1749108958787844E-2</v>
      </c>
      <c r="Z59" s="48">
        <f t="shared" si="36"/>
        <v>-1.4679834469927858E-3</v>
      </c>
      <c r="AA59" s="48">
        <f t="shared" si="36"/>
        <v>-6.2533676054522327E-3</v>
      </c>
      <c r="AB59" s="48">
        <f t="shared" si="36"/>
        <v>2.4704771577025511E-2</v>
      </c>
      <c r="AC59" s="48"/>
    </row>
    <row r="60" spans="1:29">
      <c r="A60" s="3" t="s">
        <v>7</v>
      </c>
      <c r="B60" s="38">
        <f>SUM('2014世界発電量'!$G152/10^5)</f>
        <v>11.613329999999999</v>
      </c>
      <c r="C60" s="38">
        <f>SUM('2014世界発電量'!$G151/10^5)</f>
        <v>1.0066999999999999</v>
      </c>
      <c r="D60" s="38">
        <f>SUM('2014世界発電量'!$G62/10^5)</f>
        <v>0.12737999999999999</v>
      </c>
      <c r="E60" s="38">
        <f>SUM('2014世界発電量'!$G65/10^5)</f>
        <v>0.62270000000000003</v>
      </c>
      <c r="F60" s="38">
        <f>SUM('2014世界発電量'!$G81/10^5)</f>
        <v>0.93637000000000004</v>
      </c>
      <c r="G60" s="38">
        <f>SUM('2014世界発電量'!$G40/10^5)</f>
        <v>1.1450499999999999</v>
      </c>
      <c r="H60" s="38">
        <f>SUM('2014世界発電量'!$G87/10^5)</f>
        <v>1.3045800000000001</v>
      </c>
      <c r="I60" s="38">
        <f>SUM('2014世界発電量'!$G83/10^5)</f>
        <v>4.2082499999999996</v>
      </c>
      <c r="J60" s="25"/>
      <c r="K60" s="3" t="s">
        <v>7</v>
      </c>
      <c r="L60" s="36">
        <f>B60/B$64</f>
        <v>0.26887961444319214</v>
      </c>
      <c r="M60" s="36">
        <f t="shared" si="31"/>
        <v>0.29957564828205996</v>
      </c>
      <c r="N60" s="36">
        <f t="shared" si="32"/>
        <v>2.2869802990777028E-2</v>
      </c>
      <c r="O60" s="36">
        <f t="shared" si="33"/>
        <v>0.10012252025121475</v>
      </c>
      <c r="P60" s="36">
        <f t="shared" si="33"/>
        <v>0.33668325446935815</v>
      </c>
      <c r="Q60" s="36">
        <f t="shared" si="34"/>
        <v>2.0210051811368143E-2</v>
      </c>
      <c r="R60" s="36">
        <f t="shared" si="35"/>
        <v>0.23899315764886925</v>
      </c>
      <c r="S60" s="36">
        <f t="shared" si="35"/>
        <v>0.40638610180294144</v>
      </c>
      <c r="U60" s="48">
        <f t="shared" ref="U60:AB60" si="37">L60-L117</f>
        <v>3.5120768414331399E-2</v>
      </c>
      <c r="V60" s="48">
        <f t="shared" si="37"/>
        <v>-0.16341039062486346</v>
      </c>
      <c r="W60" s="48">
        <f t="shared" si="37"/>
        <v>-1.923258744252777E-2</v>
      </c>
      <c r="X60" s="48">
        <f t="shared" si="37"/>
        <v>-3.9461600123993232E-2</v>
      </c>
      <c r="Y60" s="48">
        <f t="shared" si="37"/>
        <v>-0.17453429196221365</v>
      </c>
      <c r="Z60" s="48">
        <f t="shared" si="37"/>
        <v>5.6495587951183382E-4</v>
      </c>
      <c r="AA60" s="48">
        <f t="shared" si="37"/>
        <v>3.1261607755368293E-2</v>
      </c>
      <c r="AB60" s="48">
        <f t="shared" si="37"/>
        <v>0.13223374902540624</v>
      </c>
      <c r="AC60" s="48"/>
    </row>
    <row r="61" spans="1:29">
      <c r="A61" s="3" t="s">
        <v>2</v>
      </c>
      <c r="B61" s="38">
        <f>SUM('2014世界発電量'!$I152)/10^5</f>
        <v>2.6147300000000002</v>
      </c>
      <c r="C61" s="38">
        <f>SUM('2014世界発電量'!$I151)/10^5</f>
        <v>5.885E-2</v>
      </c>
      <c r="D61" s="38">
        <f>SUM('2014世界発電量'!$I62)/10^5</f>
        <v>0.62829000000000002</v>
      </c>
      <c r="E61" s="38">
        <f>SUM('2014世界発電量'!$I65)/10^5</f>
        <v>0.19586999999999999</v>
      </c>
      <c r="F61" s="38">
        <f>SUM('2014世界発電量'!$I81)/10^5</f>
        <v>0.58545000000000003</v>
      </c>
      <c r="G61" s="38">
        <f>SUM('2014世界発電量'!$I40)/10^5</f>
        <v>10.511369999999999</v>
      </c>
      <c r="H61" s="38">
        <f>SUM('2014世界発電量'!$I87)/10^5</f>
        <v>2.7519999999999999E-2</v>
      </c>
      <c r="I61" s="38">
        <f>SUM('2014世界発電量'!$I83)/10^5</f>
        <v>0.81796000000000002</v>
      </c>
      <c r="J61" s="25"/>
      <c r="K61" s="3" t="s">
        <v>2</v>
      </c>
      <c r="L61" s="36">
        <f t="shared" si="31"/>
        <v>6.0537984735906741E-2</v>
      </c>
      <c r="M61" s="36">
        <f t="shared" si="31"/>
        <v>1.7512691865897715E-2</v>
      </c>
      <c r="N61" s="36">
        <f t="shared" si="32"/>
        <v>0.11280317570321323</v>
      </c>
      <c r="O61" s="36">
        <f t="shared" si="33"/>
        <v>3.1493492920516189E-2</v>
      </c>
      <c r="P61" s="36">
        <f t="shared" si="33"/>
        <v>0.21050568827395766</v>
      </c>
      <c r="Q61" s="36">
        <f t="shared" si="34"/>
        <v>0.18552493979167789</v>
      </c>
      <c r="R61" s="36">
        <f t="shared" si="35"/>
        <v>5.0415395748032938E-3</v>
      </c>
      <c r="S61" s="36">
        <f t="shared" si="35"/>
        <v>7.8989502959836991E-2</v>
      </c>
      <c r="U61" s="48">
        <f t="shared" ref="U61:AB61" si="38">L61-L118</f>
        <v>3.072502183949638E-4</v>
      </c>
      <c r="V61" s="48">
        <f t="shared" si="38"/>
        <v>7.9777706136588324E-3</v>
      </c>
      <c r="W61" s="48">
        <f t="shared" si="38"/>
        <v>2.9077494072063947E-3</v>
      </c>
      <c r="X61" s="48">
        <f t="shared" si="38"/>
        <v>-1.3444394166565662E-3</v>
      </c>
      <c r="Y61" s="48">
        <f t="shared" si="38"/>
        <v>3.9419278190047813E-2</v>
      </c>
      <c r="Z61" s="48">
        <f t="shared" si="38"/>
        <v>1.5464307128409099E-2</v>
      </c>
      <c r="AA61" s="48">
        <f t="shared" si="38"/>
        <v>-2.3711171036339684E-3</v>
      </c>
      <c r="AB61" s="48">
        <f t="shared" si="38"/>
        <v>4.97471476698369E-3</v>
      </c>
      <c r="AC61" s="48"/>
    </row>
    <row r="62" spans="1:29">
      <c r="A62" s="3" t="s">
        <v>3</v>
      </c>
      <c r="B62" s="38">
        <f>SUM('2014世界発電量'!$H152)/10^5</f>
        <v>8.3058399999999999</v>
      </c>
      <c r="C62" s="38">
        <f>SUM('2014世界発電量'!$H151)/10^5</f>
        <v>0.63748000000000005</v>
      </c>
      <c r="D62" s="38">
        <f>SUM('2014世界発電量'!$H62)/10^5</f>
        <v>4.3647400000000003</v>
      </c>
      <c r="E62" s="38">
        <f>SUM('2014世界発電量'!$H65)/10^5</f>
        <v>0.97128999999999999</v>
      </c>
      <c r="F62" s="38">
        <f>SUM('2014世界発電量'!$H81)/10^5</f>
        <v>0</v>
      </c>
      <c r="G62" s="38">
        <f>SUM('2014世界発電量'!$H40)/10^5</f>
        <v>1.32538</v>
      </c>
      <c r="H62" s="38">
        <f>SUM('2014世界発電量'!$H87)/10^5</f>
        <v>1.5640700000000001</v>
      </c>
      <c r="I62" s="38">
        <f>SUM('2014世界発電量'!$H83)/10^5</f>
        <v>0</v>
      </c>
      <c r="J62" s="25"/>
      <c r="K62" s="3" t="s">
        <v>3</v>
      </c>
      <c r="L62" s="36">
        <f t="shared" si="31"/>
        <v>0.19230238500299593</v>
      </c>
      <c r="M62" s="36">
        <f t="shared" si="31"/>
        <v>0.18970247766648218</v>
      </c>
      <c r="N62" s="36">
        <f t="shared" si="32"/>
        <v>0.78364534389985985</v>
      </c>
      <c r="O62" s="36">
        <f t="shared" si="33"/>
        <v>0.15617151548868213</v>
      </c>
      <c r="P62" s="36">
        <f t="shared" si="33"/>
        <v>0</v>
      </c>
      <c r="Q62" s="36">
        <f t="shared" si="34"/>
        <v>2.3392863603992061E-2</v>
      </c>
      <c r="R62" s="36">
        <f t="shared" si="35"/>
        <v>0.28653055242596615</v>
      </c>
      <c r="S62" s="36">
        <f t="shared" si="35"/>
        <v>0</v>
      </c>
      <c r="U62" s="48">
        <f t="shared" ref="U62:AB62" si="39">L62-L119</f>
        <v>-3.6242987773840718E-4</v>
      </c>
      <c r="V62" s="48">
        <f t="shared" si="39"/>
        <v>2.5301809904516581E-2</v>
      </c>
      <c r="W62" s="48">
        <f t="shared" si="39"/>
        <v>2.424815344316289E-2</v>
      </c>
      <c r="X62" s="48">
        <f t="shared" si="39"/>
        <v>-6.9782781157112839E-2</v>
      </c>
      <c r="Y62" s="48">
        <f t="shared" si="39"/>
        <v>0</v>
      </c>
      <c r="Z62" s="48">
        <f t="shared" si="39"/>
        <v>5.9952359735074984E-3</v>
      </c>
      <c r="AA62" s="48">
        <f t="shared" si="39"/>
        <v>-1.262510531142208E-2</v>
      </c>
      <c r="AB62" s="48">
        <f t="shared" si="39"/>
        <v>-0.25949110106585543</v>
      </c>
      <c r="AC62" s="48"/>
    </row>
    <row r="63" spans="1:29">
      <c r="A63" s="3" t="s">
        <v>4</v>
      </c>
      <c r="B63" s="38">
        <f>SUM('2014世界発電量'!$J152:$O152)/10^5</f>
        <v>3.1331199999999999</v>
      </c>
      <c r="C63" s="38">
        <f>SUM('2014世界発電量'!$J151:$O151)/10^5</f>
        <v>0.62055000000000005</v>
      </c>
      <c r="D63" s="38">
        <f>SUM('2014世界発電量'!$J62:$O62)/10^5</f>
        <v>0.31118000000000001</v>
      </c>
      <c r="E63" s="38">
        <f>SUM('2014世界発電量'!$J65:$O65)/10^5</f>
        <v>1.52382</v>
      </c>
      <c r="F63" s="38">
        <f>SUM('2014世界発電量'!$J81:$O81)/10^5</f>
        <v>0.65246999999999999</v>
      </c>
      <c r="G63" s="38">
        <f>SUM('2014世界発電量'!$J40:$O40)/10^5</f>
        <v>2.4283299999999999</v>
      </c>
      <c r="H63" s="38">
        <f>SUM('2014世界発電量'!$J87:$O87)/10^5</f>
        <v>7.3529999999999998E-2</v>
      </c>
      <c r="I63" s="38">
        <f>SUM('2014世界発電量'!$J83:$O83)/10^5</f>
        <v>0.67644000000000004</v>
      </c>
      <c r="J63" s="25"/>
      <c r="K63" s="3" t="s">
        <v>4</v>
      </c>
      <c r="L63" s="36">
        <f t="shared" si="31"/>
        <v>7.2540098111760723E-2</v>
      </c>
      <c r="M63" s="36">
        <f t="shared" si="31"/>
        <v>0.18466441694788152</v>
      </c>
      <c r="N63" s="36">
        <f t="shared" si="32"/>
        <v>5.5869251803030276E-2</v>
      </c>
      <c r="O63" s="36">
        <f t="shared" si="33"/>
        <v>0.24501156063787707</v>
      </c>
      <c r="P63" s="36">
        <f t="shared" si="33"/>
        <v>0.2346035467215119</v>
      </c>
      <c r="Q63" s="36">
        <f t="shared" si="34"/>
        <v>4.2859853382035372E-2</v>
      </c>
      <c r="R63" s="36">
        <f t="shared" si="35"/>
        <v>1.3470363551427552E-2</v>
      </c>
      <c r="S63" s="36">
        <f t="shared" si="35"/>
        <v>6.5323071277510067E-2</v>
      </c>
      <c r="U63" s="48">
        <f>L63-L120</f>
        <v>2.8214589511749932E-2</v>
      </c>
      <c r="V63" s="48">
        <f t="shared" ref="V63:AB63" si="40">M63-M120</f>
        <v>0.12228529006517111</v>
      </c>
      <c r="W63" s="48">
        <f t="shared" si="40"/>
        <v>2.4213598957246805E-2</v>
      </c>
      <c r="X63" s="48">
        <f t="shared" si="40"/>
        <v>9.6587385926637709E-2</v>
      </c>
      <c r="Y63" s="48">
        <f t="shared" si="40"/>
        <v>0.13830301086318469</v>
      </c>
      <c r="Z63" s="48">
        <f t="shared" si="40"/>
        <v>2.9406598556242419E-2</v>
      </c>
      <c r="AA63" s="48">
        <f t="shared" si="40"/>
        <v>7.3401246633663176E-3</v>
      </c>
      <c r="AB63" s="48">
        <f t="shared" si="40"/>
        <v>3.4850895245258015E-2</v>
      </c>
      <c r="AC63" s="48"/>
    </row>
    <row r="64" spans="1:29">
      <c r="A64" s="3" t="s">
        <v>5</v>
      </c>
      <c r="B64" s="47">
        <f>SUM('2014世界発電量'!$P152)/10^5</f>
        <v>43.191560000000003</v>
      </c>
      <c r="C64" s="47">
        <f>SUM('2014世界発電量'!$P151)/10^5</f>
        <v>3.36042</v>
      </c>
      <c r="D64" s="47">
        <f>SUM('2014世界発電量'!$P62)/10^5</f>
        <v>5.5697900000000002</v>
      </c>
      <c r="E64" s="47">
        <f>SUM('2014世界発電量'!$P65)/10^5</f>
        <v>6.2193800000000001</v>
      </c>
      <c r="F64" s="47">
        <f>SUM('2014世界発電量'!$P81)/10^5</f>
        <v>2.7811599999999999</v>
      </c>
      <c r="G64" s="47">
        <f>SUM('2014世界発電量'!$P40)/10^5</f>
        <v>56.657449999999997</v>
      </c>
      <c r="H64" s="47">
        <f>SUM('2014世界発電量'!$P87)/10^5</f>
        <v>5.4586499999999996</v>
      </c>
      <c r="I64" s="47">
        <f>SUM('2014世界発電量'!$P83)/10^5</f>
        <v>10.3553</v>
      </c>
      <c r="J64" s="26"/>
      <c r="K64" s="3" t="s">
        <v>5</v>
      </c>
      <c r="L64" s="45">
        <f>B64</f>
        <v>43.191560000000003</v>
      </c>
      <c r="M64" s="6">
        <f>C64</f>
        <v>3.36042</v>
      </c>
      <c r="N64" s="6">
        <f>D64</f>
        <v>5.5697900000000002</v>
      </c>
      <c r="O64" s="6">
        <f>E64</f>
        <v>6.2193800000000001</v>
      </c>
      <c r="P64" s="6">
        <f>F64</f>
        <v>2.7811599999999999</v>
      </c>
      <c r="Q64" s="6">
        <f t="shared" ref="Q64" si="41">G64</f>
        <v>56.657449999999997</v>
      </c>
      <c r="R64" s="6">
        <f>H64</f>
        <v>5.4586499999999996</v>
      </c>
      <c r="S64" s="6">
        <f>I64</f>
        <v>10.3553</v>
      </c>
    </row>
    <row r="65" spans="1:19">
      <c r="A65" s="31" t="s">
        <v>35</v>
      </c>
      <c r="B65" s="40">
        <f>B64-SUM(B58:B63)</f>
        <v>0</v>
      </c>
      <c r="C65" s="40">
        <f t="shared" ref="C65:H65" si="42">C64-SUM(C58:C63)</f>
        <v>0</v>
      </c>
      <c r="D65" s="40">
        <f t="shared" si="42"/>
        <v>0</v>
      </c>
      <c r="E65" s="40">
        <f t="shared" si="42"/>
        <v>0</v>
      </c>
      <c r="F65" s="40">
        <f t="shared" si="42"/>
        <v>0</v>
      </c>
      <c r="G65" s="40">
        <f t="shared" si="42"/>
        <v>0</v>
      </c>
      <c r="H65" s="40">
        <f t="shared" si="42"/>
        <v>0</v>
      </c>
      <c r="I65" s="40">
        <f>I64-SUM(I58:I63)</f>
        <v>0</v>
      </c>
    </row>
    <row r="66" spans="1:19">
      <c r="A66" s="11" t="s">
        <v>248</v>
      </c>
    </row>
    <row r="67" spans="1:19">
      <c r="A67" s="22"/>
    </row>
    <row r="68" spans="1:19">
      <c r="A68" s="11" t="s">
        <v>261</v>
      </c>
      <c r="I68" s="2" t="s">
        <v>6</v>
      </c>
      <c r="J68" s="2"/>
    </row>
    <row r="69" spans="1:19">
      <c r="A69" s="3"/>
      <c r="B69" s="9" t="s">
        <v>8</v>
      </c>
      <c r="C69" s="9" t="s">
        <v>9</v>
      </c>
      <c r="D69" s="9" t="s">
        <v>10</v>
      </c>
      <c r="E69" s="9" t="s">
        <v>13</v>
      </c>
      <c r="F69" s="10" t="s">
        <v>15</v>
      </c>
      <c r="G69" s="9" t="s">
        <v>11</v>
      </c>
      <c r="H69" s="9" t="s">
        <v>14</v>
      </c>
      <c r="I69" s="10" t="s">
        <v>17</v>
      </c>
      <c r="J69" s="23"/>
      <c r="K69" s="3"/>
      <c r="L69" s="37" t="s">
        <v>200</v>
      </c>
      <c r="M69" s="37" t="s">
        <v>201</v>
      </c>
      <c r="N69" s="9" t="s">
        <v>10</v>
      </c>
      <c r="O69" s="9" t="s">
        <v>13</v>
      </c>
      <c r="P69" s="10" t="s">
        <v>15</v>
      </c>
      <c r="Q69" s="9" t="s">
        <v>11</v>
      </c>
      <c r="R69" s="9" t="s">
        <v>14</v>
      </c>
      <c r="S69" s="9" t="s">
        <v>17</v>
      </c>
    </row>
    <row r="70" spans="1:19">
      <c r="A70" s="4" t="s">
        <v>12</v>
      </c>
      <c r="B70" s="21" t="s">
        <v>239</v>
      </c>
      <c r="C70" s="21">
        <v>13</v>
      </c>
      <c r="D70" s="21">
        <v>13</v>
      </c>
      <c r="E70" s="21">
        <v>13</v>
      </c>
      <c r="F70" s="21">
        <v>13</v>
      </c>
      <c r="G70" s="21">
        <v>13</v>
      </c>
      <c r="H70" s="21">
        <v>13</v>
      </c>
      <c r="I70" s="21">
        <v>13</v>
      </c>
      <c r="J70" s="24"/>
      <c r="K70" s="4" t="s">
        <v>12</v>
      </c>
      <c r="L70" s="21">
        <v>13</v>
      </c>
      <c r="M70" s="21">
        <v>13</v>
      </c>
      <c r="N70" s="21">
        <v>13</v>
      </c>
      <c r="O70" s="21">
        <v>13</v>
      </c>
      <c r="P70" s="21">
        <v>13</v>
      </c>
      <c r="Q70" s="21">
        <v>13</v>
      </c>
      <c r="R70" s="21">
        <v>13</v>
      </c>
      <c r="S70" s="21">
        <v>13</v>
      </c>
    </row>
    <row r="71" spans="1:19">
      <c r="A71" s="3" t="s">
        <v>0</v>
      </c>
      <c r="B71" s="38" t="e">
        <f>SUM(#REF!)/10^5</f>
        <v>#REF!</v>
      </c>
      <c r="C71" s="38" t="e">
        <f>SUM(#REF!)/10^5</f>
        <v>#REF!</v>
      </c>
      <c r="D71" s="38" t="e">
        <f>SUM(#REF!)/10^5</f>
        <v>#REF!</v>
      </c>
      <c r="E71" s="38" t="e">
        <f>SUM(#REF!)/10^5</f>
        <v>#REF!</v>
      </c>
      <c r="F71" s="38" t="e">
        <f>SUM(#REF!)/10^5</f>
        <v>#REF!</v>
      </c>
      <c r="G71" s="38" t="e">
        <f>SUM(#REF!)/10^5</f>
        <v>#REF!</v>
      </c>
      <c r="H71" s="38" t="e">
        <f>SUM(#REF!)/10^5</f>
        <v>#REF!</v>
      </c>
      <c r="I71" s="38" t="e">
        <f>SUM(#REF!)/10^5</f>
        <v>#REF!</v>
      </c>
      <c r="J71" s="25"/>
      <c r="K71" s="3" t="s">
        <v>0</v>
      </c>
      <c r="L71" s="36" t="e">
        <f>B71/B$77</f>
        <v>#REF!</v>
      </c>
      <c r="M71" s="36" t="e">
        <f t="shared" ref="M71:M76" si="43">C71/C$77</f>
        <v>#REF!</v>
      </c>
      <c r="N71" s="36" t="e">
        <f t="shared" ref="N71:N76" si="44">D71/D$77</f>
        <v>#REF!</v>
      </c>
      <c r="O71" s="36" t="e">
        <f t="shared" ref="O71:O76" si="45">E71/E$77</f>
        <v>#REF!</v>
      </c>
      <c r="P71" s="36" t="e">
        <f t="shared" ref="P71:P76" si="46">F71/F$77</f>
        <v>#REF!</v>
      </c>
      <c r="Q71" s="36" t="e">
        <f t="shared" ref="Q71:Q76" si="47">G71/G$77</f>
        <v>#REF!</v>
      </c>
      <c r="R71" s="36" t="e">
        <f t="shared" ref="R71:R76" si="48">H71/H$77</f>
        <v>#REF!</v>
      </c>
      <c r="S71" s="36" t="e">
        <f t="shared" ref="S71:S76" si="49">I71/I$77</f>
        <v>#REF!</v>
      </c>
    </row>
    <row r="72" spans="1:19">
      <c r="A72" s="3" t="s">
        <v>1</v>
      </c>
      <c r="B72" s="38" t="e">
        <f>SUM(#REF!)/10^5</f>
        <v>#REF!</v>
      </c>
      <c r="C72" s="38" t="e">
        <f>SUM(#REF!)/10^5</f>
        <v>#REF!</v>
      </c>
      <c r="D72" s="38" t="e">
        <f>SUM(#REF!)/10^5</f>
        <v>#REF!</v>
      </c>
      <c r="E72" s="38" t="e">
        <f>SUM(#REF!)/10^5</f>
        <v>#REF!</v>
      </c>
      <c r="F72" s="38" t="e">
        <f>SUM(#REF!)/10^5</f>
        <v>#REF!</v>
      </c>
      <c r="G72" s="38" t="e">
        <f>SUM(#REF!)/10^5</f>
        <v>#REF!</v>
      </c>
      <c r="H72" s="38" t="e">
        <f>SUM(#REF!)/10^5</f>
        <v>#REF!</v>
      </c>
      <c r="I72" s="38" t="e">
        <f>SUM(#REF!)/10^5</f>
        <v>#REF!</v>
      </c>
      <c r="J72" s="25"/>
      <c r="K72" s="3" t="s">
        <v>1</v>
      </c>
      <c r="L72" s="36" t="e">
        <f t="shared" ref="L72:L76" si="50">B72/B$77</f>
        <v>#REF!</v>
      </c>
      <c r="M72" s="36" t="e">
        <f t="shared" si="43"/>
        <v>#REF!</v>
      </c>
      <c r="N72" s="36" t="e">
        <f t="shared" si="44"/>
        <v>#REF!</v>
      </c>
      <c r="O72" s="36" t="e">
        <f t="shared" si="45"/>
        <v>#REF!</v>
      </c>
      <c r="P72" s="36" t="e">
        <f t="shared" si="46"/>
        <v>#REF!</v>
      </c>
      <c r="Q72" s="36" t="e">
        <f t="shared" si="47"/>
        <v>#REF!</v>
      </c>
      <c r="R72" s="36" t="e">
        <f t="shared" si="48"/>
        <v>#REF!</v>
      </c>
      <c r="S72" s="36" t="e">
        <f t="shared" si="49"/>
        <v>#REF!</v>
      </c>
    </row>
    <row r="73" spans="1:19">
      <c r="A73" s="3" t="s">
        <v>7</v>
      </c>
      <c r="B73" s="38" t="e">
        <f>SUM(#REF!/10^5)</f>
        <v>#REF!</v>
      </c>
      <c r="C73" s="38" t="e">
        <f>SUM(#REF!/10^5)</f>
        <v>#REF!</v>
      </c>
      <c r="D73" s="38" t="e">
        <f>SUM(#REF!/10^5)</f>
        <v>#REF!</v>
      </c>
      <c r="E73" s="38" t="e">
        <f>SUM(#REF!/10^5)</f>
        <v>#REF!</v>
      </c>
      <c r="F73" s="38" t="e">
        <f>SUM(#REF!/10^5)</f>
        <v>#REF!</v>
      </c>
      <c r="G73" s="38" t="e">
        <f>SUM(#REF!/10^5)</f>
        <v>#REF!</v>
      </c>
      <c r="H73" s="38" t="e">
        <f>SUM(#REF!/10^5)</f>
        <v>#REF!</v>
      </c>
      <c r="I73" s="38" t="e">
        <f>SUM(#REF!/10^5)</f>
        <v>#REF!</v>
      </c>
      <c r="J73" s="25"/>
      <c r="K73" s="3" t="s">
        <v>7</v>
      </c>
      <c r="L73" s="36" t="e">
        <f t="shared" si="50"/>
        <v>#REF!</v>
      </c>
      <c r="M73" s="36" t="e">
        <f t="shared" si="43"/>
        <v>#REF!</v>
      </c>
      <c r="N73" s="36" t="e">
        <f t="shared" si="44"/>
        <v>#REF!</v>
      </c>
      <c r="O73" s="36" t="e">
        <f t="shared" si="45"/>
        <v>#REF!</v>
      </c>
      <c r="P73" s="36" t="e">
        <f t="shared" si="46"/>
        <v>#REF!</v>
      </c>
      <c r="Q73" s="36" t="e">
        <f t="shared" si="47"/>
        <v>#REF!</v>
      </c>
      <c r="R73" s="36" t="e">
        <f t="shared" si="48"/>
        <v>#REF!</v>
      </c>
      <c r="S73" s="36" t="e">
        <f t="shared" si="49"/>
        <v>#REF!</v>
      </c>
    </row>
    <row r="74" spans="1:19">
      <c r="A74" s="3" t="s">
        <v>2</v>
      </c>
      <c r="B74" s="38" t="e">
        <f>SUM(#REF!/10^5)</f>
        <v>#REF!</v>
      </c>
      <c r="C74" s="38" t="e">
        <f>SUM(#REF!/10^5)</f>
        <v>#REF!</v>
      </c>
      <c r="D74" s="38" t="e">
        <f>SUM(#REF!/10^5)</f>
        <v>#REF!</v>
      </c>
      <c r="E74" s="38" t="e">
        <f>SUM(#REF!/10^5)</f>
        <v>#REF!</v>
      </c>
      <c r="F74" s="38" t="e">
        <f>SUM(#REF!/10^5)</f>
        <v>#REF!</v>
      </c>
      <c r="G74" s="38" t="e">
        <f>SUM(#REF!/10^5)</f>
        <v>#REF!</v>
      </c>
      <c r="H74" s="38" t="e">
        <f>SUM(#REF!/10^5)</f>
        <v>#REF!</v>
      </c>
      <c r="I74" s="38" t="e">
        <f>SUM(#REF!/10^5)</f>
        <v>#REF!</v>
      </c>
      <c r="J74" s="25"/>
      <c r="K74" s="3" t="s">
        <v>2</v>
      </c>
      <c r="L74" s="36" t="e">
        <f t="shared" si="50"/>
        <v>#REF!</v>
      </c>
      <c r="M74" s="36" t="e">
        <f t="shared" si="43"/>
        <v>#REF!</v>
      </c>
      <c r="N74" s="36" t="e">
        <f t="shared" si="44"/>
        <v>#REF!</v>
      </c>
      <c r="O74" s="36" t="e">
        <f t="shared" si="45"/>
        <v>#REF!</v>
      </c>
      <c r="P74" s="36" t="e">
        <f t="shared" si="46"/>
        <v>#REF!</v>
      </c>
      <c r="Q74" s="36" t="e">
        <f t="shared" si="47"/>
        <v>#REF!</v>
      </c>
      <c r="R74" s="36" t="e">
        <f t="shared" si="48"/>
        <v>#REF!</v>
      </c>
      <c r="S74" s="36" t="e">
        <f t="shared" si="49"/>
        <v>#REF!</v>
      </c>
    </row>
    <row r="75" spans="1:19">
      <c r="A75" s="3" t="s">
        <v>3</v>
      </c>
      <c r="B75" s="38" t="e">
        <f>#REF!/10^5</f>
        <v>#REF!</v>
      </c>
      <c r="C75" s="38" t="e">
        <f>#REF!/10^5</f>
        <v>#REF!</v>
      </c>
      <c r="D75" s="38" t="e">
        <f>#REF!/10^5</f>
        <v>#REF!</v>
      </c>
      <c r="E75" s="38" t="e">
        <f>#REF!/10^5</f>
        <v>#REF!</v>
      </c>
      <c r="F75" s="38" t="e">
        <f>#REF!/10^5</f>
        <v>#REF!</v>
      </c>
      <c r="G75" s="38" t="e">
        <f>#REF!/10^5</f>
        <v>#REF!</v>
      </c>
      <c r="H75" s="38" t="e">
        <f>#REF!/10^5</f>
        <v>#REF!</v>
      </c>
      <c r="I75" s="38" t="e">
        <f>#REF!/10^5</f>
        <v>#REF!</v>
      </c>
      <c r="J75" s="25"/>
      <c r="K75" s="3" t="s">
        <v>3</v>
      </c>
      <c r="L75" s="36" t="e">
        <f t="shared" si="50"/>
        <v>#REF!</v>
      </c>
      <c r="M75" s="36" t="e">
        <f t="shared" si="43"/>
        <v>#REF!</v>
      </c>
      <c r="N75" s="36" t="e">
        <f t="shared" si="44"/>
        <v>#REF!</v>
      </c>
      <c r="O75" s="36" t="e">
        <f t="shared" si="45"/>
        <v>#REF!</v>
      </c>
      <c r="P75" s="36" t="e">
        <f t="shared" si="46"/>
        <v>#REF!</v>
      </c>
      <c r="Q75" s="36" t="e">
        <f t="shared" si="47"/>
        <v>#REF!</v>
      </c>
      <c r="R75" s="36" t="e">
        <f t="shared" si="48"/>
        <v>#REF!</v>
      </c>
      <c r="S75" s="36" t="e">
        <f t="shared" si="49"/>
        <v>#REF!</v>
      </c>
    </row>
    <row r="76" spans="1:19">
      <c r="A76" s="3" t="s">
        <v>4</v>
      </c>
      <c r="B76" s="38" t="e">
        <f>SUM(#REF!)/10^5</f>
        <v>#REF!</v>
      </c>
      <c r="C76" s="38" t="e">
        <f>SUM(#REF!)/10^5</f>
        <v>#REF!</v>
      </c>
      <c r="D76" s="38" t="e">
        <f>SUM(#REF!)/10^5</f>
        <v>#REF!</v>
      </c>
      <c r="E76" s="38" t="e">
        <f>SUM(#REF!)/10^5</f>
        <v>#REF!</v>
      </c>
      <c r="F76" s="38" t="e">
        <f>SUM(#REF!)/10^5</f>
        <v>#REF!</v>
      </c>
      <c r="G76" s="38" t="e">
        <f>SUM(#REF!)/10^5</f>
        <v>#REF!</v>
      </c>
      <c r="H76" s="38" t="e">
        <f>SUM(#REF!)/10^5</f>
        <v>#REF!</v>
      </c>
      <c r="I76" s="38" t="e">
        <f>SUM(#REF!)/10^5</f>
        <v>#REF!</v>
      </c>
      <c r="J76" s="25"/>
      <c r="K76" s="3" t="s">
        <v>4</v>
      </c>
      <c r="L76" s="36" t="e">
        <f t="shared" si="50"/>
        <v>#REF!</v>
      </c>
      <c r="M76" s="36" t="e">
        <f t="shared" si="43"/>
        <v>#REF!</v>
      </c>
      <c r="N76" s="36" t="e">
        <f t="shared" si="44"/>
        <v>#REF!</v>
      </c>
      <c r="O76" s="36" t="e">
        <f t="shared" si="45"/>
        <v>#REF!</v>
      </c>
      <c r="P76" s="36" t="e">
        <f t="shared" si="46"/>
        <v>#REF!</v>
      </c>
      <c r="Q76" s="36" t="e">
        <f t="shared" si="47"/>
        <v>#REF!</v>
      </c>
      <c r="R76" s="36" t="e">
        <f t="shared" si="48"/>
        <v>#REF!</v>
      </c>
      <c r="S76" s="36" t="e">
        <f t="shared" si="49"/>
        <v>#REF!</v>
      </c>
    </row>
    <row r="77" spans="1:19">
      <c r="A77" s="3" t="s">
        <v>5</v>
      </c>
      <c r="B77" s="39" t="e">
        <f>#REF!/10^5</f>
        <v>#REF!</v>
      </c>
      <c r="C77" s="39" t="e">
        <f>#REF!/10^5</f>
        <v>#REF!</v>
      </c>
      <c r="D77" s="39" t="e">
        <f>#REF!/10^5</f>
        <v>#REF!</v>
      </c>
      <c r="E77" s="39" t="e">
        <f>#REF!/10^5</f>
        <v>#REF!</v>
      </c>
      <c r="F77" s="39" t="e">
        <f>#REF!/10^5</f>
        <v>#REF!</v>
      </c>
      <c r="G77" s="39" t="e">
        <f>#REF!/10^5</f>
        <v>#REF!</v>
      </c>
      <c r="H77" s="39" t="e">
        <f>#REF!/10^5</f>
        <v>#REF!</v>
      </c>
      <c r="I77" s="39" t="e">
        <f>#REF!/10^5</f>
        <v>#REF!</v>
      </c>
      <c r="J77" s="26"/>
      <c r="K77" s="3" t="s">
        <v>5</v>
      </c>
      <c r="L77" s="6" t="e">
        <f>B77</f>
        <v>#REF!</v>
      </c>
      <c r="M77" s="6" t="e">
        <f t="shared" ref="M77" si="51">C77</f>
        <v>#REF!</v>
      </c>
      <c r="N77" s="6" t="e">
        <f t="shared" ref="N77" si="52">D77</f>
        <v>#REF!</v>
      </c>
      <c r="O77" s="6" t="e">
        <f t="shared" ref="O77" si="53">E77</f>
        <v>#REF!</v>
      </c>
      <c r="P77" s="6" t="e">
        <f t="shared" ref="P77" si="54">F77</f>
        <v>#REF!</v>
      </c>
      <c r="Q77" s="6" t="e">
        <f t="shared" ref="Q77" si="55">G77</f>
        <v>#REF!</v>
      </c>
      <c r="R77" s="6" t="e">
        <f t="shared" ref="R77" si="56">H77</f>
        <v>#REF!</v>
      </c>
      <c r="S77" s="6" t="e">
        <f t="shared" ref="S77" si="57">I77</f>
        <v>#REF!</v>
      </c>
    </row>
    <row r="78" spans="1:19">
      <c r="A78" s="31" t="s">
        <v>35</v>
      </c>
      <c r="B78" s="40" t="e">
        <f>B77-SUM(B71:B76)</f>
        <v>#REF!</v>
      </c>
      <c r="C78" s="40" t="e">
        <f t="shared" ref="C78:I78" si="58">C77-SUM(C71:C76)</f>
        <v>#REF!</v>
      </c>
      <c r="D78" s="40" t="e">
        <f t="shared" si="58"/>
        <v>#REF!</v>
      </c>
      <c r="E78" s="40" t="e">
        <f t="shared" si="58"/>
        <v>#REF!</v>
      </c>
      <c r="F78" s="40" t="e">
        <f t="shared" si="58"/>
        <v>#REF!</v>
      </c>
      <c r="G78" s="40" t="e">
        <f t="shared" si="58"/>
        <v>#REF!</v>
      </c>
      <c r="H78" s="40" t="e">
        <f t="shared" si="58"/>
        <v>#REF!</v>
      </c>
      <c r="I78" s="40" t="e">
        <f t="shared" si="58"/>
        <v>#REF!</v>
      </c>
    </row>
    <row r="79" spans="1:19">
      <c r="A79" s="11" t="s">
        <v>206</v>
      </c>
    </row>
    <row r="80" spans="1:19">
      <c r="A80" s="19"/>
    </row>
    <row r="81" spans="1:19">
      <c r="A81" s="46" t="s">
        <v>241</v>
      </c>
    </row>
    <row r="82" spans="1:19">
      <c r="I82" s="2" t="s">
        <v>6</v>
      </c>
      <c r="J82" s="2"/>
    </row>
    <row r="83" spans="1:19">
      <c r="A83" s="3"/>
      <c r="B83" s="9" t="s">
        <v>8</v>
      </c>
      <c r="C83" s="9" t="s">
        <v>9</v>
      </c>
      <c r="D83" s="9" t="s">
        <v>10</v>
      </c>
      <c r="E83" s="9" t="s">
        <v>13</v>
      </c>
      <c r="F83" s="10" t="s">
        <v>15</v>
      </c>
      <c r="G83" s="9" t="s">
        <v>11</v>
      </c>
      <c r="H83" s="9" t="s">
        <v>14</v>
      </c>
      <c r="I83" s="10" t="s">
        <v>17</v>
      </c>
      <c r="J83" s="23"/>
      <c r="K83" s="3"/>
      <c r="L83" s="37" t="s">
        <v>200</v>
      </c>
      <c r="M83" s="37" t="s">
        <v>201</v>
      </c>
      <c r="N83" s="9" t="s">
        <v>10</v>
      </c>
      <c r="O83" s="9" t="s">
        <v>13</v>
      </c>
      <c r="P83" s="10" t="s">
        <v>15</v>
      </c>
      <c r="Q83" s="9" t="s">
        <v>11</v>
      </c>
      <c r="R83" s="9" t="s">
        <v>14</v>
      </c>
      <c r="S83" s="10" t="s">
        <v>17</v>
      </c>
    </row>
    <row r="84" spans="1:19">
      <c r="A84" s="4" t="s">
        <v>12</v>
      </c>
      <c r="B84" s="21" t="s">
        <v>51</v>
      </c>
      <c r="C84" s="21" t="s">
        <v>51</v>
      </c>
      <c r="D84" s="21" t="s">
        <v>51</v>
      </c>
      <c r="E84" s="21" t="s">
        <v>51</v>
      </c>
      <c r="F84" s="21" t="s">
        <v>51</v>
      </c>
      <c r="G84" s="21" t="s">
        <v>51</v>
      </c>
      <c r="H84" s="21" t="s">
        <v>51</v>
      </c>
      <c r="I84" s="21" t="s">
        <v>51</v>
      </c>
      <c r="J84" s="24"/>
      <c r="K84" s="4" t="s">
        <v>12</v>
      </c>
      <c r="L84" s="21" t="s">
        <v>51</v>
      </c>
      <c r="M84" s="21" t="s">
        <v>51</v>
      </c>
      <c r="N84" s="21" t="s">
        <v>51</v>
      </c>
      <c r="O84" s="21" t="s">
        <v>51</v>
      </c>
      <c r="P84" s="21" t="s">
        <v>51</v>
      </c>
      <c r="Q84" s="21" t="s">
        <v>51</v>
      </c>
      <c r="R84" s="21" t="s">
        <v>51</v>
      </c>
      <c r="S84" s="21" t="s">
        <v>51</v>
      </c>
    </row>
    <row r="85" spans="1:19">
      <c r="A85" s="3" t="s">
        <v>0</v>
      </c>
      <c r="B85" s="33">
        <v>17.173760000000001</v>
      </c>
      <c r="C85" s="33">
        <v>1.30243</v>
      </c>
      <c r="D85" s="33">
        <v>0.24671000000000001</v>
      </c>
      <c r="E85" s="33">
        <v>2.98455</v>
      </c>
      <c r="F85" s="33">
        <v>0.49780999999999997</v>
      </c>
      <c r="G85" s="33">
        <v>37.849330000000002</v>
      </c>
      <c r="H85" s="33">
        <v>2.4149500000000002</v>
      </c>
      <c r="I85" s="33">
        <v>3.3753899999999999</v>
      </c>
      <c r="J85" s="25"/>
      <c r="K85" s="3" t="s">
        <v>0</v>
      </c>
      <c r="L85" s="36">
        <f t="shared" ref="L85:S85" si="59">B85/B$91</f>
        <v>0.40177415690934176</v>
      </c>
      <c r="M85" s="36">
        <f t="shared" si="59"/>
        <v>0.36818225506436825</v>
      </c>
      <c r="N85" s="36">
        <f t="shared" si="59"/>
        <v>4.3270613656613284E-2</v>
      </c>
      <c r="O85" s="36">
        <f t="shared" si="59"/>
        <v>0.4745244500410204</v>
      </c>
      <c r="P85" s="36">
        <f t="shared" si="59"/>
        <v>0.17403449155890238</v>
      </c>
      <c r="Q85" s="36">
        <f t="shared" si="59"/>
        <v>0.75929912140414846</v>
      </c>
      <c r="R85" s="36">
        <f t="shared" si="59"/>
        <v>0.451334313892227</v>
      </c>
      <c r="S85" s="36">
        <f t="shared" si="59"/>
        <v>0.32074632609718201</v>
      </c>
    </row>
    <row r="86" spans="1:19">
      <c r="A86" s="3" t="s">
        <v>1</v>
      </c>
      <c r="B86" s="33">
        <v>0.36170000000000002</v>
      </c>
      <c r="C86" s="33">
        <v>2.5440000000000001E-2</v>
      </c>
      <c r="D86" s="33">
        <v>3.1960000000000002E-2</v>
      </c>
      <c r="E86" s="33">
        <v>6.4000000000000001E-2</v>
      </c>
      <c r="F86" s="33">
        <v>0.17738999999999999</v>
      </c>
      <c r="G86" s="33">
        <v>6.787E-2</v>
      </c>
      <c r="H86" s="33">
        <v>0.21723000000000001</v>
      </c>
      <c r="I86" s="33">
        <v>1.61148</v>
      </c>
      <c r="J86" s="25"/>
      <c r="K86" s="3" t="s">
        <v>1</v>
      </c>
      <c r="L86" s="36">
        <f>B86/B$91</f>
        <v>8.4618460112467452E-3</v>
      </c>
      <c r="M86" s="36">
        <f>C86/C$91</f>
        <v>7.1916007530827206E-3</v>
      </c>
      <c r="N86" s="36">
        <f>D86/D$91</f>
        <v>5.6054834115575394E-3</v>
      </c>
      <c r="O86" s="36">
        <f>E86/E$91</f>
        <v>1.0175592569273527E-2</v>
      </c>
      <c r="P86" s="36">
        <f>F86/F$91</f>
        <v>6.2015585178348556E-2</v>
      </c>
      <c r="Q86" s="36">
        <f t="shared" ref="Q86:Q90" si="60">G86/G$91</f>
        <v>1.3615467267108705E-3</v>
      </c>
      <c r="R86" s="36">
        <f t="shared" ref="R86:R90" si="61">H86/H$91</f>
        <v>4.0598502249242621E-2</v>
      </c>
      <c r="S86" s="36">
        <f t="shared" ref="S86:S90" si="62">I86/I$91</f>
        <v>0.1531308351269296</v>
      </c>
    </row>
    <row r="87" spans="1:19">
      <c r="A87" s="3" t="s">
        <v>7</v>
      </c>
      <c r="B87" s="33">
        <v>11.496449999999999</v>
      </c>
      <c r="C87" s="33">
        <v>0.95721000000000001</v>
      </c>
      <c r="D87" s="33">
        <v>0.17671000000000001</v>
      </c>
      <c r="E87" s="33">
        <v>0.66800000000000004</v>
      </c>
      <c r="F87" s="33">
        <v>1.1008500000000001</v>
      </c>
      <c r="G87" s="33">
        <v>0.85685999999999996</v>
      </c>
      <c r="H87" s="33">
        <v>1.2326600000000001</v>
      </c>
      <c r="I87" s="33">
        <v>4.0769500000000001</v>
      </c>
      <c r="J87" s="25"/>
      <c r="K87" s="3" t="s">
        <v>7</v>
      </c>
      <c r="L87" s="36">
        <f t="shared" ref="L87:L90" si="63">B87/B$91</f>
        <v>0.2689554591539885</v>
      </c>
      <c r="M87" s="36">
        <f t="shared" ref="M87:M90" si="64">C87/C$91</f>
        <v>0.27059245899600282</v>
      </c>
      <c r="N87" s="36">
        <f t="shared" ref="N87:N90" si="65">D87/D$91</f>
        <v>3.0993272016781374E-2</v>
      </c>
      <c r="O87" s="36">
        <f t="shared" ref="O87:O90" si="66">E87/E$91</f>
        <v>0.10620774744179244</v>
      </c>
      <c r="P87" s="36">
        <f t="shared" ref="P87:P90" si="67">F87/F$91</f>
        <v>0.38485741554532399</v>
      </c>
      <c r="Q87" s="36">
        <f t="shared" si="60"/>
        <v>1.7189552501097341E-2</v>
      </c>
      <c r="R87" s="36">
        <f t="shared" si="61"/>
        <v>0.23037402652741984</v>
      </c>
      <c r="S87" s="36">
        <f t="shared" si="62"/>
        <v>0.38741204251417061</v>
      </c>
    </row>
    <row r="88" spans="1:19">
      <c r="A88" s="3" t="s">
        <v>2</v>
      </c>
      <c r="B88" s="33">
        <v>2.7135199999999999</v>
      </c>
      <c r="C88" s="33">
        <v>4.7210000000000002E-2</v>
      </c>
      <c r="D88" s="33">
        <v>0.71313000000000004</v>
      </c>
      <c r="E88" s="33">
        <v>0.19989000000000001</v>
      </c>
      <c r="F88" s="33">
        <v>0.51473000000000002</v>
      </c>
      <c r="G88" s="33">
        <v>8.6280699999999992</v>
      </c>
      <c r="H88" s="33">
        <v>4.2889999999999998E-2</v>
      </c>
      <c r="I88" s="33">
        <v>0.77532999999999996</v>
      </c>
      <c r="J88" s="25"/>
      <c r="K88" s="3" t="s">
        <v>2</v>
      </c>
      <c r="L88" s="36">
        <f t="shared" si="63"/>
        <v>6.3481858967205609E-2</v>
      </c>
      <c r="M88" s="36">
        <f t="shared" si="64"/>
        <v>1.3345733944694783E-2</v>
      </c>
      <c r="N88" s="36">
        <f t="shared" si="65"/>
        <v>0.12507629490876182</v>
      </c>
      <c r="O88" s="36">
        <f t="shared" si="66"/>
        <v>3.1781237479251337E-2</v>
      </c>
      <c r="P88" s="36">
        <f t="shared" si="67"/>
        <v>0.17994972748661905</v>
      </c>
      <c r="Q88" s="36">
        <f t="shared" si="60"/>
        <v>0.17308855851380964</v>
      </c>
      <c r="R88" s="36">
        <f t="shared" si="61"/>
        <v>8.0157886179165663E-3</v>
      </c>
      <c r="S88" s="36">
        <f t="shared" si="62"/>
        <v>7.3675708292353814E-2</v>
      </c>
    </row>
    <row r="89" spans="1:19">
      <c r="A89" s="3" t="s">
        <v>3</v>
      </c>
      <c r="B89" s="33">
        <v>8.2200399999999991</v>
      </c>
      <c r="C89" s="33">
        <v>0.70608000000000004</v>
      </c>
      <c r="D89" s="33">
        <v>4.2368499999999996</v>
      </c>
      <c r="E89" s="33">
        <v>0.97289999999999999</v>
      </c>
      <c r="F89" s="33">
        <v>0</v>
      </c>
      <c r="G89" s="33">
        <v>0.97394000000000003</v>
      </c>
      <c r="H89" s="33">
        <v>1.38784</v>
      </c>
      <c r="I89" s="33">
        <v>9.3030000000000002E-2</v>
      </c>
      <c r="J89" s="25"/>
      <c r="K89" s="3" t="s">
        <v>3</v>
      </c>
      <c r="L89" s="36">
        <f>B89/B$91</f>
        <v>0.19230498392670359</v>
      </c>
      <c r="M89" s="36">
        <f>C89/C$91</f>
        <v>0.19960084354310723</v>
      </c>
      <c r="N89" s="36">
        <f t="shared" si="65"/>
        <v>0.74310364181031152</v>
      </c>
      <c r="O89" s="36">
        <f t="shared" si="66"/>
        <v>0.15468490641634708</v>
      </c>
      <c r="P89" s="36">
        <f t="shared" si="67"/>
        <v>0</v>
      </c>
      <c r="Q89" s="36">
        <f t="shared" si="60"/>
        <v>1.9538305864340435E-2</v>
      </c>
      <c r="R89" s="36">
        <f t="shared" si="61"/>
        <v>0.2593758935763425</v>
      </c>
      <c r="S89" s="36">
        <f t="shared" si="62"/>
        <v>8.8401727553914788E-3</v>
      </c>
    </row>
    <row r="90" spans="1:19">
      <c r="A90" s="3" t="s">
        <v>4</v>
      </c>
      <c r="B90" s="33">
        <v>2.7793399999999999</v>
      </c>
      <c r="C90" s="33">
        <v>0.49908999999999998</v>
      </c>
      <c r="D90" s="33">
        <v>0.29620000000000002</v>
      </c>
      <c r="E90" s="33">
        <v>1.40022</v>
      </c>
      <c r="F90" s="33">
        <v>0.56962999999999997</v>
      </c>
      <c r="G90" s="33">
        <v>1.4716499999999999</v>
      </c>
      <c r="H90" s="33">
        <v>5.5120000000000002E-2</v>
      </c>
      <c r="I90" s="33">
        <v>0.59136999999999995</v>
      </c>
      <c r="J90" s="25"/>
      <c r="K90" s="3" t="s">
        <v>4</v>
      </c>
      <c r="L90" s="36">
        <f t="shared" si="63"/>
        <v>6.5021695031513768E-2</v>
      </c>
      <c r="M90" s="36">
        <f t="shared" si="64"/>
        <v>0.1410871076987443</v>
      </c>
      <c r="N90" s="36">
        <f t="shared" si="65"/>
        <v>5.1950694195974444E-2</v>
      </c>
      <c r="O90" s="36">
        <f t="shared" si="66"/>
        <v>0.22262606605231527</v>
      </c>
      <c r="P90" s="36">
        <f t="shared" si="67"/>
        <v>0.19914278023080606</v>
      </c>
      <c r="Q90" s="36">
        <f t="shared" si="60"/>
        <v>2.9522914989893217E-2</v>
      </c>
      <c r="R90" s="36">
        <f t="shared" si="61"/>
        <v>1.0301475136851508E-2</v>
      </c>
      <c r="S90" s="36">
        <f t="shared" si="62"/>
        <v>5.6194915213972463E-2</v>
      </c>
    </row>
    <row r="91" spans="1:19">
      <c r="A91" s="3" t="s">
        <v>5</v>
      </c>
      <c r="B91" s="34">
        <v>42.744810000000001</v>
      </c>
      <c r="C91" s="34">
        <v>3.5374599999999998</v>
      </c>
      <c r="D91" s="34">
        <v>5.7015599999999997</v>
      </c>
      <c r="E91" s="34">
        <v>6.2895599999999998</v>
      </c>
      <c r="F91" s="34">
        <v>2.8604099999999999</v>
      </c>
      <c r="G91" s="34">
        <v>49.847720000000002</v>
      </c>
      <c r="H91" s="34">
        <v>5.3506900000000002</v>
      </c>
      <c r="I91" s="34">
        <v>10.52355</v>
      </c>
      <c r="J91" s="26"/>
      <c r="K91" s="3" t="s">
        <v>5</v>
      </c>
      <c r="L91" s="6">
        <f>B91</f>
        <v>42.744810000000001</v>
      </c>
      <c r="M91" s="6">
        <f t="shared" ref="M91:S91" si="68">C91</f>
        <v>3.5374599999999998</v>
      </c>
      <c r="N91" s="6">
        <f t="shared" si="68"/>
        <v>5.7015599999999997</v>
      </c>
      <c r="O91" s="6">
        <f t="shared" si="68"/>
        <v>6.2895599999999998</v>
      </c>
      <c r="P91" s="6">
        <f t="shared" si="68"/>
        <v>2.8604099999999999</v>
      </c>
      <c r="Q91" s="6">
        <f t="shared" si="68"/>
        <v>49.847720000000002</v>
      </c>
      <c r="R91" s="6">
        <f t="shared" si="68"/>
        <v>5.3506900000000002</v>
      </c>
      <c r="S91" s="6">
        <f t="shared" si="68"/>
        <v>10.52355</v>
      </c>
    </row>
    <row r="92" spans="1:19">
      <c r="A92" s="31" t="s">
        <v>35</v>
      </c>
      <c r="C92" s="14"/>
      <c r="D92" s="14"/>
      <c r="G92" s="14"/>
      <c r="I92" s="14"/>
    </row>
    <row r="93" spans="1:19">
      <c r="A93" s="11" t="s">
        <v>205</v>
      </c>
    </row>
    <row r="94" spans="1:19">
      <c r="A94" s="19" t="s">
        <v>49</v>
      </c>
    </row>
    <row r="95" spans="1:19">
      <c r="A95" s="19"/>
    </row>
    <row r="96" spans="1:19">
      <c r="A96" s="11" t="s">
        <v>240</v>
      </c>
    </row>
    <row r="97" spans="1:19">
      <c r="I97" s="2" t="s">
        <v>6</v>
      </c>
      <c r="J97" s="2"/>
    </row>
    <row r="98" spans="1:19">
      <c r="A98" s="3"/>
      <c r="B98" s="10" t="s">
        <v>8</v>
      </c>
      <c r="C98" s="9" t="s">
        <v>9</v>
      </c>
      <c r="D98" s="9" t="s">
        <v>10</v>
      </c>
      <c r="E98" s="9" t="s">
        <v>13</v>
      </c>
      <c r="F98" s="10" t="s">
        <v>15</v>
      </c>
      <c r="G98" s="9" t="s">
        <v>11</v>
      </c>
      <c r="H98" s="9" t="s">
        <v>14</v>
      </c>
      <c r="I98" s="10" t="s">
        <v>17</v>
      </c>
      <c r="J98" s="23"/>
      <c r="K98" s="3"/>
      <c r="L98" s="37" t="s">
        <v>200</v>
      </c>
      <c r="M98" s="37" t="s">
        <v>201</v>
      </c>
      <c r="N98" s="9" t="s">
        <v>10</v>
      </c>
      <c r="O98" s="9" t="s">
        <v>13</v>
      </c>
      <c r="P98" s="10" t="s">
        <v>15</v>
      </c>
      <c r="Q98" s="9" t="s">
        <v>11</v>
      </c>
      <c r="R98" s="9" t="s">
        <v>14</v>
      </c>
      <c r="S98" s="10" t="s">
        <v>17</v>
      </c>
    </row>
    <row r="99" spans="1:19">
      <c r="A99" s="4" t="s">
        <v>12</v>
      </c>
      <c r="B99" s="21" t="s">
        <v>50</v>
      </c>
      <c r="C99" s="21" t="s">
        <v>50</v>
      </c>
      <c r="D99" s="21" t="s">
        <v>50</v>
      </c>
      <c r="E99" s="21" t="s">
        <v>50</v>
      </c>
      <c r="F99" s="21" t="s">
        <v>50</v>
      </c>
      <c r="G99" s="21" t="s">
        <v>50</v>
      </c>
      <c r="H99" s="21" t="s">
        <v>50</v>
      </c>
      <c r="I99" s="21" t="s">
        <v>50</v>
      </c>
      <c r="J99" s="24"/>
      <c r="K99" s="4" t="s">
        <v>12</v>
      </c>
      <c r="L99" s="21" t="s">
        <v>243</v>
      </c>
      <c r="M99" s="21" t="s">
        <v>242</v>
      </c>
      <c r="N99" s="21" t="s">
        <v>242</v>
      </c>
      <c r="O99" s="21" t="s">
        <v>242</v>
      </c>
      <c r="P99" s="21" t="s">
        <v>242</v>
      </c>
      <c r="Q99" s="21" t="s">
        <v>242</v>
      </c>
      <c r="R99" s="21" t="s">
        <v>242</v>
      </c>
      <c r="S99" s="21" t="s">
        <v>242</v>
      </c>
    </row>
    <row r="100" spans="1:19">
      <c r="A100" s="3" t="s">
        <v>0</v>
      </c>
      <c r="B100" s="33">
        <v>18.75413</v>
      </c>
      <c r="C100" s="33">
        <v>1.09622</v>
      </c>
      <c r="D100" s="33">
        <v>0.1731</v>
      </c>
      <c r="E100" s="33">
        <v>2.7186499999999998</v>
      </c>
      <c r="F100" s="33">
        <v>0.50139</v>
      </c>
      <c r="G100" s="33">
        <v>37.510249999999999</v>
      </c>
      <c r="H100" s="33">
        <v>2.24518</v>
      </c>
      <c r="I100" s="33">
        <v>2.8114300000000001</v>
      </c>
      <c r="J100" s="25"/>
      <c r="K100" s="3" t="s">
        <v>0</v>
      </c>
      <c r="L100" s="36">
        <f>B100/B$106</f>
        <v>0.43345864270649759</v>
      </c>
      <c r="M100" s="36">
        <f t="shared" ref="M100:M105" si="69">C100/C$106</f>
        <v>0.3004198456546523</v>
      </c>
      <c r="N100" s="36">
        <f t="shared" ref="N100:N105" si="70">D100/D$106</f>
        <v>3.1083561087906681E-2</v>
      </c>
      <c r="O100" s="36">
        <f t="shared" ref="O100:O105" si="71">E100/E$106</f>
        <v>0.45128888697069652</v>
      </c>
      <c r="P100" s="36">
        <f t="shared" ref="P100:P105" si="72">F100/F$106</f>
        <v>0.16677033198402114</v>
      </c>
      <c r="Q100" s="36">
        <f t="shared" ref="Q100:Q105" si="73">G100/G$106</f>
        <v>0.78890123678530877</v>
      </c>
      <c r="R100" s="36">
        <f t="shared" ref="R100:R105" si="74">H100/H$106</f>
        <v>0.4317213822437328</v>
      </c>
      <c r="S100" s="36">
        <f t="shared" ref="S100:S105" si="75">I100/I$106</f>
        <v>0.26961972267269185</v>
      </c>
    </row>
    <row r="101" spans="1:19">
      <c r="A101" s="3" t="s">
        <v>1</v>
      </c>
      <c r="B101" s="33">
        <v>0.39523999999999998</v>
      </c>
      <c r="C101" s="33">
        <v>3.6650000000000002E-2</v>
      </c>
      <c r="D101" s="33">
        <v>3.4389999999999997E-2</v>
      </c>
      <c r="E101" s="33">
        <v>6.608E-2</v>
      </c>
      <c r="F101" s="33">
        <v>0.19885</v>
      </c>
      <c r="G101" s="33">
        <v>7.9719999999999999E-2</v>
      </c>
      <c r="H101" s="33">
        <v>0.16631000000000001</v>
      </c>
      <c r="I101" s="33">
        <v>1.5333600000000001</v>
      </c>
      <c r="J101" s="25"/>
      <c r="K101" s="3" t="s">
        <v>1</v>
      </c>
      <c r="L101" s="36">
        <f t="shared" ref="L101:L105" si="76">B101/B$106</f>
        <v>9.1350648600236894E-3</v>
      </c>
      <c r="M101" s="36">
        <f t="shared" si="69"/>
        <v>1.0043957730421819E-2</v>
      </c>
      <c r="N101" s="36">
        <f t="shared" si="70"/>
        <v>6.1754111254368037E-3</v>
      </c>
      <c r="O101" s="36">
        <f t="shared" si="71"/>
        <v>1.096910954003775E-2</v>
      </c>
      <c r="P101" s="36">
        <f t="shared" si="72"/>
        <v>6.6140689912089601E-2</v>
      </c>
      <c r="Q101" s="36">
        <f t="shared" si="73"/>
        <v>1.6766405608207042E-3</v>
      </c>
      <c r="R101" s="36">
        <f t="shared" si="74"/>
        <v>3.1979432865496399E-2</v>
      </c>
      <c r="S101" s="36">
        <f t="shared" si="75"/>
        <v>0.14705117963363798</v>
      </c>
    </row>
    <row r="102" spans="1:19">
      <c r="A102" s="3" t="s">
        <v>7</v>
      </c>
      <c r="B102" s="33">
        <v>10.452540000000001</v>
      </c>
      <c r="C102" s="33">
        <v>1.4681599999999999</v>
      </c>
      <c r="D102" s="33">
        <v>0.26755000000000001</v>
      </c>
      <c r="E102" s="33">
        <v>0.83630000000000004</v>
      </c>
      <c r="F102" s="33">
        <v>1.4454800000000001</v>
      </c>
      <c r="G102" s="33">
        <v>0.95154000000000005</v>
      </c>
      <c r="H102" s="33">
        <v>1.15717</v>
      </c>
      <c r="I102" s="33">
        <v>3.7395700000000001</v>
      </c>
      <c r="J102" s="25"/>
      <c r="K102" s="3" t="s">
        <v>7</v>
      </c>
      <c r="L102" s="36">
        <f t="shared" si="76"/>
        <v>0.24158645595585476</v>
      </c>
      <c r="M102" s="36">
        <f t="shared" si="69"/>
        <v>0.40235025870384988</v>
      </c>
      <c r="N102" s="36">
        <f t="shared" si="70"/>
        <v>4.8043944362041784E-2</v>
      </c>
      <c r="O102" s="36">
        <f t="shared" si="71"/>
        <v>0.13882364268059277</v>
      </c>
      <c r="P102" s="36">
        <f t="shared" si="72"/>
        <v>0.48078976341024532</v>
      </c>
      <c r="Q102" s="36">
        <f t="shared" si="73"/>
        <v>2.0012425479720684E-2</v>
      </c>
      <c r="R102" s="36">
        <f t="shared" si="74"/>
        <v>0.22251001340248011</v>
      </c>
      <c r="S102" s="36">
        <f t="shared" si="75"/>
        <v>0.35862953241415163</v>
      </c>
    </row>
    <row r="103" spans="1:19">
      <c r="A103" s="3" t="s">
        <v>2</v>
      </c>
      <c r="B103" s="33">
        <v>3.21733</v>
      </c>
      <c r="C103" s="33">
        <v>5.6860000000000001E-2</v>
      </c>
      <c r="D103" s="33">
        <v>0.44818999999999998</v>
      </c>
      <c r="E103" s="33">
        <v>0.17268</v>
      </c>
      <c r="F103" s="33">
        <v>0.45823000000000003</v>
      </c>
      <c r="G103" s="33">
        <v>6.9894499999999997</v>
      </c>
      <c r="H103" s="33">
        <v>4.598E-2</v>
      </c>
      <c r="I103" s="33">
        <v>0.83196999999999999</v>
      </c>
      <c r="J103" s="25"/>
      <c r="K103" s="3" t="s">
        <v>2</v>
      </c>
      <c r="L103" s="36">
        <f t="shared" si="76"/>
        <v>7.436119377112646E-2</v>
      </c>
      <c r="M103" s="36">
        <f t="shared" si="69"/>
        <v>1.5582522143295625E-2</v>
      </c>
      <c r="N103" s="36">
        <f t="shared" si="70"/>
        <v>8.0481462992425742E-2</v>
      </c>
      <c r="O103" s="36">
        <f t="shared" si="71"/>
        <v>2.8664434554687025E-2</v>
      </c>
      <c r="P103" s="36">
        <f t="shared" si="72"/>
        <v>0.15241462579037876</v>
      </c>
      <c r="Q103" s="36">
        <f t="shared" si="73"/>
        <v>0.14699944013833757</v>
      </c>
      <c r="R103" s="36">
        <f t="shared" si="74"/>
        <v>8.8414065489478954E-3</v>
      </c>
      <c r="S103" s="36">
        <f t="shared" si="75"/>
        <v>7.9786984087101387E-2</v>
      </c>
    </row>
    <row r="104" spans="1:19">
      <c r="A104" s="3" t="s">
        <v>3</v>
      </c>
      <c r="B104" s="33">
        <v>8.2140500000000003</v>
      </c>
      <c r="C104" s="33">
        <v>0.68979999999999997</v>
      </c>
      <c r="D104" s="33">
        <v>4.4238299999999997</v>
      </c>
      <c r="E104" s="33">
        <v>1.0797099999999999</v>
      </c>
      <c r="F104" s="33">
        <v>0</v>
      </c>
      <c r="G104" s="33">
        <v>0.86350000000000005</v>
      </c>
      <c r="H104" s="33">
        <v>1.5472300000000001</v>
      </c>
      <c r="I104" s="33">
        <v>1.0176099999999999</v>
      </c>
      <c r="J104" s="25"/>
      <c r="K104" s="3" t="s">
        <v>3</v>
      </c>
      <c r="L104" s="36">
        <f t="shared" si="76"/>
        <v>0.18984890070204838</v>
      </c>
      <c r="M104" s="36">
        <f t="shared" si="69"/>
        <v>0.18904016486889416</v>
      </c>
      <c r="N104" s="71">
        <f t="shared" si="70"/>
        <v>0.79438700200759216</v>
      </c>
      <c r="O104" s="36">
        <f t="shared" si="71"/>
        <v>0.17922907478017794</v>
      </c>
      <c r="P104" s="36">
        <f t="shared" si="72"/>
        <v>0</v>
      </c>
      <c r="Q104" s="36">
        <f t="shared" si="73"/>
        <v>1.8160801859868014E-2</v>
      </c>
      <c r="R104" s="36">
        <f t="shared" si="74"/>
        <v>0.29751390723637783</v>
      </c>
      <c r="S104" s="36">
        <f t="shared" si="75"/>
        <v>9.7590096850698013E-2</v>
      </c>
    </row>
    <row r="105" spans="1:19">
      <c r="A105" s="3" t="s">
        <v>4</v>
      </c>
      <c r="B105" s="33">
        <v>2.2329599999999998</v>
      </c>
      <c r="C105" s="33">
        <v>0.30126999999999998</v>
      </c>
      <c r="D105" s="33">
        <v>0.2218</v>
      </c>
      <c r="E105" s="33">
        <v>1.1507700000000001</v>
      </c>
      <c r="F105" s="33">
        <v>0.40251999999999999</v>
      </c>
      <c r="G105" s="33">
        <v>1.153</v>
      </c>
      <c r="H105" s="33">
        <v>3.866E-2</v>
      </c>
      <c r="I105" s="33">
        <v>0.49345</v>
      </c>
      <c r="J105" s="25"/>
      <c r="K105" s="3" t="s">
        <v>4</v>
      </c>
      <c r="L105" s="36">
        <f t="shared" si="76"/>
        <v>5.1609742004449191E-2</v>
      </c>
      <c r="M105" s="36">
        <f t="shared" si="69"/>
        <v>8.2563250898886262E-2</v>
      </c>
      <c r="N105" s="36">
        <f t="shared" si="70"/>
        <v>3.9828618424596778E-2</v>
      </c>
      <c r="O105" s="36">
        <f t="shared" si="71"/>
        <v>0.19102485147380813</v>
      </c>
      <c r="P105" s="36">
        <f t="shared" si="72"/>
        <v>0.13388458890326529</v>
      </c>
      <c r="Q105" s="36">
        <f t="shared" si="73"/>
        <v>2.4249455175944203E-2</v>
      </c>
      <c r="R105" s="36">
        <f t="shared" si="74"/>
        <v>7.4338577029648897E-3</v>
      </c>
      <c r="S105" s="36">
        <f t="shared" si="75"/>
        <v>4.7322484341719262E-2</v>
      </c>
    </row>
    <row r="106" spans="1:19">
      <c r="A106" s="3" t="s">
        <v>5</v>
      </c>
      <c r="B106" s="35">
        <f t="shared" ref="B106:I106" si="77">SUM(B100:B105)</f>
        <v>43.266249999999999</v>
      </c>
      <c r="C106" s="35">
        <f t="shared" si="77"/>
        <v>3.6489599999999998</v>
      </c>
      <c r="D106" s="35">
        <f t="shared" si="77"/>
        <v>5.5688599999999999</v>
      </c>
      <c r="E106" s="35">
        <f t="shared" si="77"/>
        <v>6.024189999999999</v>
      </c>
      <c r="F106" s="35">
        <f t="shared" si="77"/>
        <v>3.0064699999999998</v>
      </c>
      <c r="G106" s="35">
        <f t="shared" si="77"/>
        <v>47.547460000000001</v>
      </c>
      <c r="H106" s="35">
        <f t="shared" si="77"/>
        <v>5.2005300000000005</v>
      </c>
      <c r="I106" s="35">
        <f t="shared" si="77"/>
        <v>10.427389999999999</v>
      </c>
      <c r="J106" s="26"/>
      <c r="K106" s="3" t="s">
        <v>5</v>
      </c>
      <c r="L106" s="6">
        <f>B106</f>
        <v>43.266249999999999</v>
      </c>
      <c r="M106" s="6">
        <f t="shared" ref="M106" si="78">C106</f>
        <v>3.6489599999999998</v>
      </c>
      <c r="N106" s="6">
        <f t="shared" ref="N106" si="79">D106</f>
        <v>5.5688599999999999</v>
      </c>
      <c r="O106" s="6">
        <f t="shared" ref="O106" si="80">E106</f>
        <v>6.024189999999999</v>
      </c>
      <c r="P106" s="6">
        <f t="shared" ref="P106" si="81">F106</f>
        <v>3.0064699999999998</v>
      </c>
      <c r="Q106" s="6">
        <f t="shared" ref="Q106" si="82">G106</f>
        <v>47.547460000000001</v>
      </c>
      <c r="R106" s="6">
        <f t="shared" ref="R106" si="83">H106</f>
        <v>5.2005300000000005</v>
      </c>
      <c r="S106" s="6">
        <f t="shared" ref="S106" si="84">I106</f>
        <v>10.427389999999999</v>
      </c>
    </row>
    <row r="107" spans="1:19">
      <c r="A107" s="1" t="s">
        <v>35</v>
      </c>
      <c r="B107" s="1" t="e">
        <f>#REF!</f>
        <v>#REF!</v>
      </c>
      <c r="C107" s="14" t="e">
        <f>#REF!</f>
        <v>#REF!</v>
      </c>
      <c r="D107" s="14" t="e">
        <f>#REF!</f>
        <v>#REF!</v>
      </c>
      <c r="E107" s="1" t="e">
        <f>#REF!</f>
        <v>#REF!</v>
      </c>
      <c r="F107" s="1" t="e">
        <f>#REF!</f>
        <v>#REF!</v>
      </c>
      <c r="G107" s="14" t="e">
        <f>#REF!</f>
        <v>#REF!</v>
      </c>
      <c r="H107" s="1" t="e">
        <f>#REF!</f>
        <v>#REF!</v>
      </c>
      <c r="I107" s="14" t="e">
        <f>#REF!</f>
        <v>#REF!</v>
      </c>
    </row>
    <row r="108" spans="1:19">
      <c r="A108" s="11" t="s">
        <v>202</v>
      </c>
    </row>
    <row r="109" spans="1:19">
      <c r="A109" s="19" t="s">
        <v>49</v>
      </c>
    </row>
    <row r="110" spans="1:19">
      <c r="A110" s="19"/>
    </row>
    <row r="111" spans="1:19">
      <c r="A111" s="11" t="s">
        <v>40</v>
      </c>
    </row>
    <row r="112" spans="1:19">
      <c r="F112" s="2" t="s">
        <v>6</v>
      </c>
      <c r="J112" s="2"/>
    </row>
    <row r="113" spans="1:19">
      <c r="A113" s="3"/>
      <c r="B113" s="9" t="s">
        <v>8</v>
      </c>
      <c r="C113" s="9" t="s">
        <v>9</v>
      </c>
      <c r="D113" s="9" t="s">
        <v>10</v>
      </c>
      <c r="E113" s="9" t="s">
        <v>13</v>
      </c>
      <c r="F113" s="10" t="s">
        <v>15</v>
      </c>
      <c r="G113" s="9" t="s">
        <v>11</v>
      </c>
      <c r="H113" s="9" t="s">
        <v>14</v>
      </c>
      <c r="I113" s="10" t="s">
        <v>17</v>
      </c>
      <c r="J113" s="23"/>
      <c r="K113" s="3"/>
      <c r="L113" s="37" t="s">
        <v>200</v>
      </c>
      <c r="M113" s="37" t="s">
        <v>201</v>
      </c>
      <c r="N113" s="9" t="s">
        <v>10</v>
      </c>
      <c r="O113" s="9" t="s">
        <v>13</v>
      </c>
      <c r="P113" s="10" t="s">
        <v>15</v>
      </c>
      <c r="Q113" s="9" t="s">
        <v>11</v>
      </c>
      <c r="R113" s="9" t="s">
        <v>14</v>
      </c>
      <c r="S113" s="10" t="s">
        <v>17</v>
      </c>
    </row>
    <row r="114" spans="1:19">
      <c r="A114" s="4" t="s">
        <v>12</v>
      </c>
      <c r="B114" s="5" t="s">
        <v>48</v>
      </c>
      <c r="C114" s="5" t="s">
        <v>48</v>
      </c>
      <c r="D114" s="5" t="s">
        <v>48</v>
      </c>
      <c r="E114" s="5" t="s">
        <v>48</v>
      </c>
      <c r="F114" s="5" t="s">
        <v>48</v>
      </c>
      <c r="G114" s="5" t="s">
        <v>48</v>
      </c>
      <c r="H114" s="5" t="s">
        <v>48</v>
      </c>
      <c r="I114" s="5" t="s">
        <v>48</v>
      </c>
      <c r="J114" s="27"/>
      <c r="K114" s="4" t="s">
        <v>12</v>
      </c>
      <c r="L114" s="21" t="s">
        <v>244</v>
      </c>
      <c r="M114" s="21" t="s">
        <v>244</v>
      </c>
      <c r="N114" s="21" t="s">
        <v>244</v>
      </c>
      <c r="O114" s="21" t="s">
        <v>244</v>
      </c>
      <c r="P114" s="21" t="s">
        <v>244</v>
      </c>
      <c r="Q114" s="21" t="s">
        <v>244</v>
      </c>
      <c r="R114" s="21" t="s">
        <v>244</v>
      </c>
      <c r="S114" s="21" t="s">
        <v>244</v>
      </c>
    </row>
    <row r="115" spans="1:19">
      <c r="A115" s="3" t="s">
        <v>0</v>
      </c>
      <c r="B115" s="20">
        <v>19.941939999999999</v>
      </c>
      <c r="C115" s="20">
        <v>1.0879700000000001</v>
      </c>
      <c r="D115" s="20">
        <v>0.26315</v>
      </c>
      <c r="E115" s="20">
        <v>2.7355399999999999</v>
      </c>
      <c r="F115" s="20">
        <v>0.44434000000000001</v>
      </c>
      <c r="G115" s="20">
        <v>32.965829999999997</v>
      </c>
      <c r="H115" s="20">
        <v>2.1927599999999998</v>
      </c>
      <c r="I115" s="20">
        <v>3.04495</v>
      </c>
      <c r="J115" s="28"/>
      <c r="K115" s="3" t="s">
        <v>0</v>
      </c>
      <c r="L115" s="36">
        <f>B115/B$121</f>
        <v>0.45797689898963218</v>
      </c>
      <c r="M115" s="36">
        <f t="shared" ref="M115:M120" si="85">C115/C$121</f>
        <v>0.28783874236399382</v>
      </c>
      <c r="N115" s="36">
        <f t="shared" ref="N115:N120" si="86">D115/D$121</f>
        <v>4.6633740392811505E-2</v>
      </c>
      <c r="O115" s="36">
        <f t="shared" ref="O115:O120" si="87">E115/E$121</f>
        <v>0.43975854225108707</v>
      </c>
      <c r="P115" s="36">
        <f t="shared" ref="P115:P120" si="88">F115/F$121</f>
        <v>0.14872160469654219</v>
      </c>
      <c r="Q115" s="36">
        <f t="shared" ref="Q115:Q120" si="89">G115/G$121</f>
        <v>0.7762956617079817</v>
      </c>
      <c r="R115" s="36">
        <f t="shared" ref="R115:R120" si="90">H115/H$121</f>
        <v>0.4414496756711051</v>
      </c>
      <c r="S115" s="36">
        <f t="shared" ref="S115:S120" si="91">I115/I$121</f>
        <v>0.27413434694184385</v>
      </c>
    </row>
    <row r="116" spans="1:19">
      <c r="A116" s="3" t="s">
        <v>1</v>
      </c>
      <c r="B116" s="20">
        <v>0.48086000000000001</v>
      </c>
      <c r="C116" s="20">
        <v>4.861E-2</v>
      </c>
      <c r="D116" s="20">
        <v>5.8209999999999998E-2</v>
      </c>
      <c r="E116" s="20">
        <v>8.3610000000000004E-2</v>
      </c>
      <c r="F116" s="20">
        <v>0.21712999999999999</v>
      </c>
      <c r="G116" s="20">
        <v>0.13367000000000001</v>
      </c>
      <c r="H116" s="20">
        <v>0.18934999999999999</v>
      </c>
      <c r="I116" s="20">
        <v>0.97452000000000005</v>
      </c>
      <c r="J116" s="28"/>
      <c r="K116" s="3" t="s">
        <v>1</v>
      </c>
      <c r="L116" s="36">
        <f t="shared" ref="L116:L120" si="92">B116/B$121</f>
        <v>1.1043196983250101E-2</v>
      </c>
      <c r="M116" s="36">
        <f t="shared" si="85"/>
        <v>1.2860502832167926E-2</v>
      </c>
      <c r="N116" s="36">
        <f t="shared" si="86"/>
        <v>1.0315599575396382E-2</v>
      </c>
      <c r="O116" s="36">
        <f t="shared" si="87"/>
        <v>1.3440933679497793E-2</v>
      </c>
      <c r="P116" s="36">
        <f t="shared" si="88"/>
        <v>7.2673902929648926E-2</v>
      </c>
      <c r="Q116" s="36">
        <f t="shared" si="89"/>
        <v>3.14772724061569E-3</v>
      </c>
      <c r="R116" s="36">
        <f t="shared" si="90"/>
        <v>3.8120221131507211E-2</v>
      </c>
      <c r="S116" s="36">
        <f t="shared" si="91"/>
        <v>8.7735234989660155E-2</v>
      </c>
    </row>
    <row r="117" spans="1:19">
      <c r="A117" s="3" t="s">
        <v>7</v>
      </c>
      <c r="B117" s="20">
        <v>10.17869</v>
      </c>
      <c r="C117" s="20">
        <v>1.7499899999999999</v>
      </c>
      <c r="D117" s="20">
        <v>0.23758000000000001</v>
      </c>
      <c r="E117" s="20">
        <v>0.86829000000000001</v>
      </c>
      <c r="F117" s="20">
        <v>1.52738</v>
      </c>
      <c r="G117" s="20">
        <v>0.83423999999999998</v>
      </c>
      <c r="H117" s="20">
        <v>1.0318400000000001</v>
      </c>
      <c r="I117" s="20">
        <v>3.04515</v>
      </c>
      <c r="J117" s="28"/>
      <c r="K117" s="3" t="s">
        <v>7</v>
      </c>
      <c r="L117" s="36">
        <f t="shared" si="92"/>
        <v>0.23375884602886074</v>
      </c>
      <c r="M117" s="36">
        <f t="shared" si="85"/>
        <v>0.46298603890692341</v>
      </c>
      <c r="N117" s="36">
        <f t="shared" si="86"/>
        <v>4.2102390433304798E-2</v>
      </c>
      <c r="O117" s="36">
        <f t="shared" si="87"/>
        <v>0.13958412037520798</v>
      </c>
      <c r="P117" s="36">
        <f t="shared" si="88"/>
        <v>0.5112175464315718</v>
      </c>
      <c r="Q117" s="36">
        <f t="shared" si="89"/>
        <v>1.9645095931856309E-2</v>
      </c>
      <c r="R117" s="36">
        <f t="shared" si="90"/>
        <v>0.20773154989350096</v>
      </c>
      <c r="S117" s="36">
        <f t="shared" si="91"/>
        <v>0.27415235277753519</v>
      </c>
    </row>
    <row r="118" spans="1:19">
      <c r="A118" s="3" t="s">
        <v>2</v>
      </c>
      <c r="B118" s="20">
        <v>2.6226600000000002</v>
      </c>
      <c r="C118" s="20">
        <v>3.6040000000000003E-2</v>
      </c>
      <c r="D118" s="20">
        <v>0.62012999999999996</v>
      </c>
      <c r="E118" s="20">
        <v>0.20427000000000001</v>
      </c>
      <c r="F118" s="20">
        <v>0.51115999999999995</v>
      </c>
      <c r="G118" s="20">
        <v>7.2217200000000004</v>
      </c>
      <c r="H118" s="20">
        <v>3.6819999999999999E-2</v>
      </c>
      <c r="I118" s="20">
        <v>0.82211999999999996</v>
      </c>
      <c r="J118" s="28"/>
      <c r="K118" s="3" t="s">
        <v>2</v>
      </c>
      <c r="L118" s="36">
        <f t="shared" si="92"/>
        <v>6.0230734517511778E-2</v>
      </c>
      <c r="M118" s="36">
        <f t="shared" si="85"/>
        <v>9.5349212522388826E-3</v>
      </c>
      <c r="N118" s="36">
        <f t="shared" si="86"/>
        <v>0.10989542629600683</v>
      </c>
      <c r="O118" s="36">
        <f t="shared" si="87"/>
        <v>3.2837932337172755E-2</v>
      </c>
      <c r="P118" s="36">
        <f t="shared" si="88"/>
        <v>0.17108641008390985</v>
      </c>
      <c r="Q118" s="36">
        <f t="shared" si="89"/>
        <v>0.17006063266326879</v>
      </c>
      <c r="R118" s="36">
        <f t="shared" si="90"/>
        <v>7.4126566784372622E-3</v>
      </c>
      <c r="S118" s="36">
        <f t="shared" si="91"/>
        <v>7.4014788192853301E-2</v>
      </c>
    </row>
    <row r="119" spans="1:19">
      <c r="A119" s="3" t="s">
        <v>3</v>
      </c>
      <c r="B119" s="20">
        <v>8.38931</v>
      </c>
      <c r="C119" s="20">
        <v>0.62139999999999995</v>
      </c>
      <c r="D119" s="20">
        <v>4.2852100000000002</v>
      </c>
      <c r="E119" s="20">
        <v>1.4055599999999999</v>
      </c>
      <c r="F119" s="20">
        <v>0</v>
      </c>
      <c r="G119" s="20">
        <v>0.73880000000000001</v>
      </c>
      <c r="H119" s="20">
        <v>1.4859599999999999</v>
      </c>
      <c r="I119" s="20">
        <v>2.8822999999999999</v>
      </c>
      <c r="J119" s="28"/>
      <c r="K119" s="3" t="s">
        <v>3</v>
      </c>
      <c r="L119" s="36">
        <f t="shared" si="92"/>
        <v>0.19266481488073434</v>
      </c>
      <c r="M119" s="36">
        <f t="shared" si="85"/>
        <v>0.1644006677619656</v>
      </c>
      <c r="N119" s="36">
        <f t="shared" si="86"/>
        <v>0.75939719045669696</v>
      </c>
      <c r="O119" s="36">
        <f t="shared" si="87"/>
        <v>0.22595429664579497</v>
      </c>
      <c r="P119" s="36">
        <f t="shared" si="88"/>
        <v>0</v>
      </c>
      <c r="Q119" s="36">
        <f t="shared" si="89"/>
        <v>1.7397627630484563E-2</v>
      </c>
      <c r="R119" s="36">
        <f t="shared" si="90"/>
        <v>0.29915565773738823</v>
      </c>
      <c r="S119" s="36">
        <f t="shared" si="91"/>
        <v>0.25949110106585543</v>
      </c>
    </row>
    <row r="120" spans="1:19">
      <c r="A120" s="3" t="s">
        <v>4</v>
      </c>
      <c r="B120" s="20">
        <v>1.9300900000000001</v>
      </c>
      <c r="C120" s="20">
        <v>0.23577999999999999</v>
      </c>
      <c r="D120" s="20">
        <v>0.17863000000000001</v>
      </c>
      <c r="E120" s="20">
        <v>0.92327999999999999</v>
      </c>
      <c r="F120" s="20">
        <v>0.28771999999999998</v>
      </c>
      <c r="G120" s="20">
        <v>0.57130000000000003</v>
      </c>
      <c r="H120" s="20">
        <v>3.0450000000000001E-2</v>
      </c>
      <c r="I120" s="20">
        <v>0.33846999999999999</v>
      </c>
      <c r="J120" s="28"/>
      <c r="K120" s="3" t="s">
        <v>4</v>
      </c>
      <c r="L120" s="36">
        <f t="shared" si="92"/>
        <v>4.4325508600010791E-2</v>
      </c>
      <c r="M120" s="36">
        <f t="shared" si="85"/>
        <v>6.2379126882710419E-2</v>
      </c>
      <c r="N120" s="36">
        <f t="shared" si="86"/>
        <v>3.165565284578347E-2</v>
      </c>
      <c r="O120" s="36">
        <f t="shared" si="87"/>
        <v>0.14842417471123937</v>
      </c>
      <c r="P120" s="36">
        <f t="shared" si="88"/>
        <v>9.6300535858327221E-2</v>
      </c>
      <c r="Q120" s="36">
        <f t="shared" si="89"/>
        <v>1.3453254825792951E-2</v>
      </c>
      <c r="R120" s="36">
        <f t="shared" si="90"/>
        <v>6.1302388880612345E-3</v>
      </c>
      <c r="S120" s="36">
        <f t="shared" si="91"/>
        <v>3.0472176032252052E-2</v>
      </c>
    </row>
    <row r="121" spans="1:19">
      <c r="A121" s="3" t="s">
        <v>5</v>
      </c>
      <c r="B121" s="12">
        <f t="shared" ref="B121:I121" si="93">SUM(B115:B120)</f>
        <v>43.543550000000003</v>
      </c>
      <c r="C121" s="12">
        <f t="shared" si="93"/>
        <v>3.7797899999999998</v>
      </c>
      <c r="D121" s="12">
        <f t="shared" si="93"/>
        <v>5.6429100000000005</v>
      </c>
      <c r="E121" s="12">
        <f t="shared" si="93"/>
        <v>6.2205500000000002</v>
      </c>
      <c r="F121" s="12">
        <f t="shared" si="93"/>
        <v>2.98773</v>
      </c>
      <c r="G121" s="12">
        <f t="shared" si="93"/>
        <v>42.465559999999996</v>
      </c>
      <c r="H121" s="12">
        <f t="shared" si="93"/>
        <v>4.9671799999999999</v>
      </c>
      <c r="I121" s="12">
        <f t="shared" si="93"/>
        <v>11.10751</v>
      </c>
      <c r="J121" s="26"/>
      <c r="K121" s="3" t="s">
        <v>5</v>
      </c>
      <c r="L121" s="6">
        <f>B121</f>
        <v>43.543550000000003</v>
      </c>
      <c r="M121" s="6">
        <f t="shared" ref="M121" si="94">C121</f>
        <v>3.7797899999999998</v>
      </c>
      <c r="N121" s="6">
        <f t="shared" ref="N121" si="95">D121</f>
        <v>5.6429100000000005</v>
      </c>
      <c r="O121" s="6">
        <f t="shared" ref="O121" si="96">E121</f>
        <v>6.2205500000000002</v>
      </c>
      <c r="P121" s="6">
        <f t="shared" ref="P121" si="97">F121</f>
        <v>2.98773</v>
      </c>
      <c r="Q121" s="6">
        <f t="shared" ref="Q121" si="98">G121</f>
        <v>42.465559999999996</v>
      </c>
      <c r="R121" s="6">
        <f t="shared" ref="R121" si="99">H121</f>
        <v>4.9671799999999999</v>
      </c>
      <c r="S121" s="6">
        <f t="shared" ref="S121" si="100">I121</f>
        <v>11.10751</v>
      </c>
    </row>
    <row r="122" spans="1:19">
      <c r="A122" s="1" t="s">
        <v>35</v>
      </c>
      <c r="B122" s="14" t="e">
        <f>#REF!</f>
        <v>#REF!</v>
      </c>
      <c r="C122" s="14" t="e">
        <f>#REF!</f>
        <v>#REF!</v>
      </c>
      <c r="D122" s="14" t="e">
        <f>#REF!</f>
        <v>#REF!</v>
      </c>
      <c r="E122" s="14" t="e">
        <f>#REF!</f>
        <v>#REF!</v>
      </c>
      <c r="F122" s="14" t="e">
        <f>#REF!</f>
        <v>#REF!</v>
      </c>
      <c r="G122" s="14" t="e">
        <f>#REF!</f>
        <v>#REF!</v>
      </c>
      <c r="H122" s="14" t="e">
        <f>#REF!</f>
        <v>#REF!</v>
      </c>
      <c r="I122" s="14" t="e">
        <f>#REF!</f>
        <v>#REF!</v>
      </c>
    </row>
    <row r="123" spans="1:19">
      <c r="A123" s="11" t="s">
        <v>203</v>
      </c>
    </row>
    <row r="124" spans="1:19">
      <c r="A124" s="19" t="s">
        <v>49</v>
      </c>
    </row>
    <row r="125" spans="1:19">
      <c r="A125"/>
      <c r="B125"/>
      <c r="C125"/>
      <c r="D125"/>
      <c r="E125"/>
      <c r="F125"/>
      <c r="G125"/>
      <c r="H125"/>
      <c r="I125"/>
      <c r="J125"/>
    </row>
    <row r="126" spans="1:19">
      <c r="A126" s="11" t="s">
        <v>19</v>
      </c>
    </row>
    <row r="127" spans="1:19">
      <c r="F127" s="2" t="s">
        <v>6</v>
      </c>
      <c r="J127" s="2"/>
    </row>
    <row r="128" spans="1:19">
      <c r="A128" s="3"/>
      <c r="B128" s="9" t="s">
        <v>8</v>
      </c>
      <c r="C128" s="9" t="s">
        <v>9</v>
      </c>
      <c r="D128" s="9" t="s">
        <v>10</v>
      </c>
      <c r="E128" s="9" t="s">
        <v>13</v>
      </c>
      <c r="F128" s="10" t="s">
        <v>15</v>
      </c>
      <c r="G128" s="9" t="s">
        <v>11</v>
      </c>
      <c r="H128" s="9" t="s">
        <v>14</v>
      </c>
      <c r="I128" s="10" t="s">
        <v>17</v>
      </c>
      <c r="J128" s="23"/>
      <c r="K128" s="3"/>
      <c r="L128" s="37" t="s">
        <v>200</v>
      </c>
      <c r="M128" s="37" t="s">
        <v>201</v>
      </c>
      <c r="N128" s="9" t="s">
        <v>10</v>
      </c>
      <c r="O128" s="9" t="s">
        <v>13</v>
      </c>
      <c r="P128" s="10" t="s">
        <v>15</v>
      </c>
      <c r="Q128" s="9" t="s">
        <v>11</v>
      </c>
      <c r="R128" s="9" t="s">
        <v>14</v>
      </c>
      <c r="S128" s="10" t="s">
        <v>17</v>
      </c>
    </row>
    <row r="129" spans="1:19">
      <c r="A129" s="4" t="s">
        <v>12</v>
      </c>
      <c r="B129" s="5" t="s">
        <v>20</v>
      </c>
      <c r="C129" s="5" t="s">
        <v>20</v>
      </c>
      <c r="D129" s="5" t="s">
        <v>20</v>
      </c>
      <c r="E129" s="5" t="s">
        <v>20</v>
      </c>
      <c r="F129" s="5" t="s">
        <v>20</v>
      </c>
      <c r="G129" s="5" t="s">
        <v>20</v>
      </c>
      <c r="H129" s="5" t="s">
        <v>20</v>
      </c>
      <c r="I129" s="5" t="s">
        <v>20</v>
      </c>
      <c r="J129" s="27"/>
      <c r="K129" s="4" t="s">
        <v>12</v>
      </c>
      <c r="L129" s="21" t="s">
        <v>246</v>
      </c>
      <c r="M129" s="21" t="s">
        <v>245</v>
      </c>
      <c r="N129" s="21" t="s">
        <v>245</v>
      </c>
      <c r="O129" s="21" t="s">
        <v>245</v>
      </c>
      <c r="P129" s="21" t="s">
        <v>245</v>
      </c>
      <c r="Q129" s="21" t="s">
        <v>245</v>
      </c>
      <c r="R129" s="21" t="s">
        <v>245</v>
      </c>
      <c r="S129" s="21" t="s">
        <v>245</v>
      </c>
    </row>
    <row r="130" spans="1:19">
      <c r="A130" s="3" t="s">
        <v>0</v>
      </c>
      <c r="B130" s="13">
        <v>18.92661</v>
      </c>
      <c r="C130" s="13">
        <v>1.0601799999999999</v>
      </c>
      <c r="D130" s="13">
        <v>0.28708</v>
      </c>
      <c r="E130" s="13">
        <v>2.5713699999999999</v>
      </c>
      <c r="F130" s="13">
        <v>0.43415999999999999</v>
      </c>
      <c r="G130" s="13">
        <v>29.405249999999999</v>
      </c>
      <c r="H130" s="13">
        <v>2.0886399999999998</v>
      </c>
      <c r="I130" s="13">
        <v>2.7945000000000002</v>
      </c>
      <c r="J130" s="29"/>
      <c r="K130" s="3" t="s">
        <v>0</v>
      </c>
      <c r="L130" s="36">
        <f>B130/B$136</f>
        <v>0.45437742504070455</v>
      </c>
      <c r="M130" s="36">
        <f t="shared" ref="M130:M135" si="101">C130/C$136</f>
        <v>0.28500994677133173</v>
      </c>
      <c r="N130" s="36">
        <f t="shared" ref="N130:N135" si="102">D130/D$136</f>
        <v>5.3419177164548477E-2</v>
      </c>
      <c r="O130" s="36">
        <f t="shared" ref="O130:O135" si="103">E130/E$136</f>
        <v>0.43849055445470264</v>
      </c>
      <c r="P130" s="36">
        <f t="shared" ref="P130:P135" si="104">F130/F$136</f>
        <v>0.15057432994839354</v>
      </c>
      <c r="Q130" s="36">
        <f t="shared" ref="Q130:Q135" si="105">G130/G$136</f>
        <v>0.78736083070480301</v>
      </c>
      <c r="R130" s="36">
        <f t="shared" ref="R130:R135" si="106">H130/H$136</f>
        <v>0.46241996475349584</v>
      </c>
      <c r="S130" s="36">
        <f t="shared" ref="S130:S135" si="107">I130/I$136</f>
        <v>0.26844818791469222</v>
      </c>
    </row>
    <row r="131" spans="1:19">
      <c r="A131" s="3" t="s">
        <v>1</v>
      </c>
      <c r="B131" s="13">
        <v>0.50444999999999995</v>
      </c>
      <c r="C131" s="13">
        <v>4.367E-2</v>
      </c>
      <c r="D131" s="13">
        <v>6.1699999999999998E-2</v>
      </c>
      <c r="E131" s="13">
        <v>9.6390000000000003E-2</v>
      </c>
      <c r="F131" s="13">
        <v>0.25946000000000002</v>
      </c>
      <c r="G131" s="13">
        <v>0.1663</v>
      </c>
      <c r="H131" s="13">
        <v>0.19811000000000001</v>
      </c>
      <c r="I131" s="13">
        <v>0.91615999999999997</v>
      </c>
      <c r="J131" s="29"/>
      <c r="K131" s="3" t="s">
        <v>1</v>
      </c>
      <c r="L131" s="36">
        <f t="shared" ref="L131:L135" si="108">B131/B$136</f>
        <v>1.2110499030823976E-2</v>
      </c>
      <c r="M131" s="36">
        <f t="shared" si="101"/>
        <v>1.1739878488090758E-2</v>
      </c>
      <c r="N131" s="36">
        <f t="shared" si="102"/>
        <v>1.1480992166130142E-2</v>
      </c>
      <c r="O131" s="36">
        <f t="shared" si="103"/>
        <v>1.6437192836460248E-2</v>
      </c>
      <c r="P131" s="36">
        <f t="shared" si="104"/>
        <v>8.9985294933688481E-2</v>
      </c>
      <c r="Q131" s="36">
        <f t="shared" si="105"/>
        <v>4.4528819223168909E-3</v>
      </c>
      <c r="R131" s="36">
        <f t="shared" si="106"/>
        <v>4.3861086265376069E-2</v>
      </c>
      <c r="S131" s="36">
        <f t="shared" si="107"/>
        <v>8.800912214704755E-2</v>
      </c>
    </row>
    <row r="132" spans="1:19">
      <c r="A132" s="3" t="s">
        <v>7</v>
      </c>
      <c r="B132" s="13">
        <v>9.4977599999999995</v>
      </c>
      <c r="C132" s="13">
        <v>1.65482</v>
      </c>
      <c r="D132" s="13">
        <v>0.21013000000000001</v>
      </c>
      <c r="E132" s="13">
        <v>0.78883999999999999</v>
      </c>
      <c r="F132" s="13">
        <v>1.4726900000000001</v>
      </c>
      <c r="G132" s="13">
        <v>0.62004999999999999</v>
      </c>
      <c r="H132" s="13">
        <v>0.70277999999999996</v>
      </c>
      <c r="I132" s="13">
        <v>2.8494899999999999</v>
      </c>
      <c r="J132" s="29"/>
      <c r="K132" s="3" t="s">
        <v>7</v>
      </c>
      <c r="L132" s="36">
        <f t="shared" si="108"/>
        <v>0.22801588517196697</v>
      </c>
      <c r="M132" s="36">
        <f t="shared" si="101"/>
        <v>0.44486800365611051</v>
      </c>
      <c r="N132" s="36">
        <f t="shared" si="102"/>
        <v>3.9100500548929121E-2</v>
      </c>
      <c r="O132" s="36">
        <f t="shared" si="103"/>
        <v>0.13451929865248782</v>
      </c>
      <c r="P132" s="36">
        <f t="shared" si="104"/>
        <v>0.51075481382831145</v>
      </c>
      <c r="Q132" s="36">
        <f t="shared" si="105"/>
        <v>1.6602582296648155E-2</v>
      </c>
      <c r="R132" s="36">
        <f t="shared" si="106"/>
        <v>0.15559383274736757</v>
      </c>
      <c r="S132" s="36">
        <f t="shared" si="107"/>
        <v>0.27373069492969626</v>
      </c>
    </row>
    <row r="133" spans="1:19">
      <c r="A133" s="3" t="s">
        <v>2</v>
      </c>
      <c r="B133" s="13">
        <v>2.7559</v>
      </c>
      <c r="C133" s="13">
        <v>5.262E-2</v>
      </c>
      <c r="D133" s="13">
        <v>0.57138</v>
      </c>
      <c r="E133" s="13">
        <v>0.18659999999999999</v>
      </c>
      <c r="F133" s="13">
        <v>0.49137999999999998</v>
      </c>
      <c r="G133" s="13">
        <v>6.1563999999999997</v>
      </c>
      <c r="H133" s="13">
        <v>2.8129999999999999E-2</v>
      </c>
      <c r="I133" s="13">
        <v>0.75192999999999999</v>
      </c>
      <c r="J133" s="29"/>
      <c r="K133" s="3" t="s">
        <v>2</v>
      </c>
      <c r="L133" s="36">
        <f t="shared" si="108"/>
        <v>6.6161808462776889E-2</v>
      </c>
      <c r="M133" s="36">
        <f t="shared" si="101"/>
        <v>1.4145921823753965E-2</v>
      </c>
      <c r="N133" s="36">
        <f t="shared" si="102"/>
        <v>0.10632105840978023</v>
      </c>
      <c r="O133" s="36">
        <f t="shared" si="103"/>
        <v>3.1820522702391142E-2</v>
      </c>
      <c r="P133" s="36">
        <f t="shared" si="104"/>
        <v>0.17041923311691914</v>
      </c>
      <c r="Q133" s="36">
        <f t="shared" si="105"/>
        <v>0.16484499258299282</v>
      </c>
      <c r="R133" s="36">
        <f t="shared" si="106"/>
        <v>6.2279155855081963E-3</v>
      </c>
      <c r="S133" s="36">
        <f t="shared" si="107"/>
        <v>7.2232687757629088E-2</v>
      </c>
    </row>
    <row r="134" spans="1:19">
      <c r="A134" s="3" t="s">
        <v>3</v>
      </c>
      <c r="B134" s="13">
        <v>8.3020999999999994</v>
      </c>
      <c r="C134" s="13">
        <v>0.69098000000000004</v>
      </c>
      <c r="D134" s="13">
        <v>4.0973699999999997</v>
      </c>
      <c r="E134" s="13">
        <v>1.3493200000000001</v>
      </c>
      <c r="F134" s="13">
        <v>0</v>
      </c>
      <c r="G134" s="13">
        <v>0.70133999999999996</v>
      </c>
      <c r="H134" s="13">
        <v>1.4777100000000001</v>
      </c>
      <c r="I134" s="13">
        <v>2.7974999999999999</v>
      </c>
      <c r="J134" s="29"/>
      <c r="K134" s="3" t="s">
        <v>3</v>
      </c>
      <c r="L134" s="36">
        <f t="shared" si="108"/>
        <v>0.19931127763664136</v>
      </c>
      <c r="M134" s="36">
        <f t="shared" si="101"/>
        <v>0.18575729877950428</v>
      </c>
      <c r="N134" s="36">
        <f t="shared" si="102"/>
        <v>0.7624290578887627</v>
      </c>
      <c r="O134" s="36">
        <f t="shared" si="103"/>
        <v>0.23009682579201726</v>
      </c>
      <c r="P134" s="36">
        <f t="shared" si="104"/>
        <v>0</v>
      </c>
      <c r="Q134" s="36">
        <f t="shared" si="105"/>
        <v>1.8779219527346531E-2</v>
      </c>
      <c r="R134" s="36">
        <f t="shared" si="106"/>
        <v>0.3271615051497091</v>
      </c>
      <c r="S134" s="36">
        <f t="shared" si="107"/>
        <v>0.26873637705899134</v>
      </c>
    </row>
    <row r="135" spans="1:19">
      <c r="A135" s="3" t="s">
        <v>4</v>
      </c>
      <c r="B135" s="13">
        <v>1.6671199999999999</v>
      </c>
      <c r="C135" s="13">
        <v>0.21753</v>
      </c>
      <c r="D135" s="13">
        <v>0.14643999999999999</v>
      </c>
      <c r="E135" s="13">
        <v>0.87161999999999995</v>
      </c>
      <c r="F135" s="13">
        <v>0.22567000000000001</v>
      </c>
      <c r="G135" s="13">
        <v>0.29726000000000002</v>
      </c>
      <c r="H135" s="13">
        <v>2.1389999999999999E-2</v>
      </c>
      <c r="I135" s="13">
        <v>0.30025000000000002</v>
      </c>
      <c r="J135" s="29"/>
      <c r="K135" s="3" t="s">
        <v>4</v>
      </c>
      <c r="L135" s="36">
        <f t="shared" si="108"/>
        <v>4.0023104657086465E-2</v>
      </c>
      <c r="M135" s="36">
        <f t="shared" si="101"/>
        <v>5.8478950481208665E-2</v>
      </c>
      <c r="N135" s="36">
        <f t="shared" si="102"/>
        <v>2.7249213821849236E-2</v>
      </c>
      <c r="O135" s="36">
        <f t="shared" si="103"/>
        <v>0.14863560556194089</v>
      </c>
      <c r="P135" s="36">
        <f t="shared" si="104"/>
        <v>7.8266328172687416E-2</v>
      </c>
      <c r="Q135" s="36">
        <f t="shared" si="105"/>
        <v>7.9594929658924774E-3</v>
      </c>
      <c r="R135" s="36">
        <f t="shared" si="106"/>
        <v>4.735695498543204E-3</v>
      </c>
      <c r="S135" s="36">
        <f t="shared" si="107"/>
        <v>2.8842930191943578E-2</v>
      </c>
    </row>
    <row r="136" spans="1:19">
      <c r="A136" s="3" t="s">
        <v>5</v>
      </c>
      <c r="B136" s="12">
        <f t="shared" ref="B136:I136" si="109">SUM(B130:B135)</f>
        <v>41.653939999999992</v>
      </c>
      <c r="C136" s="12">
        <f t="shared" si="109"/>
        <v>3.7198000000000002</v>
      </c>
      <c r="D136" s="12">
        <f t="shared" si="109"/>
        <v>5.3741000000000003</v>
      </c>
      <c r="E136" s="12">
        <f t="shared" si="109"/>
        <v>5.8641399999999999</v>
      </c>
      <c r="F136" s="12">
        <f t="shared" si="109"/>
        <v>2.8833600000000001</v>
      </c>
      <c r="G136" s="12">
        <f t="shared" si="109"/>
        <v>37.346600000000002</v>
      </c>
      <c r="H136" s="12">
        <f t="shared" si="109"/>
        <v>4.5167599999999997</v>
      </c>
      <c r="I136" s="12">
        <f t="shared" si="109"/>
        <v>10.409829999999999</v>
      </c>
      <c r="J136" s="26"/>
      <c r="K136" s="3" t="s">
        <v>5</v>
      </c>
      <c r="L136" s="6">
        <f>B136</f>
        <v>41.653939999999992</v>
      </c>
      <c r="M136" s="6">
        <f t="shared" ref="M136" si="110">C136</f>
        <v>3.7198000000000002</v>
      </c>
      <c r="N136" s="6">
        <f t="shared" ref="N136" si="111">D136</f>
        <v>5.3741000000000003</v>
      </c>
      <c r="O136" s="6">
        <f t="shared" ref="O136" si="112">E136</f>
        <v>5.8641399999999999</v>
      </c>
      <c r="P136" s="6">
        <f t="shared" ref="P136" si="113">F136</f>
        <v>2.8833600000000001</v>
      </c>
      <c r="Q136" s="6">
        <f t="shared" ref="Q136" si="114">G136</f>
        <v>37.346600000000002</v>
      </c>
      <c r="R136" s="6">
        <f t="shared" ref="R136" si="115">H136</f>
        <v>4.5167599999999997</v>
      </c>
      <c r="S136" s="6">
        <f t="shared" ref="S136" si="116">I136</f>
        <v>10.409829999999999</v>
      </c>
    </row>
    <row r="137" spans="1:19">
      <c r="A137" s="1" t="s">
        <v>35</v>
      </c>
      <c r="B137" s="1" t="e">
        <f>#REF!</f>
        <v>#REF!</v>
      </c>
      <c r="C137" s="14" t="e">
        <f>#REF!</f>
        <v>#REF!</v>
      </c>
      <c r="D137" s="14" t="e">
        <f>#REF!</f>
        <v>#REF!</v>
      </c>
      <c r="E137" s="14" t="e">
        <f>#REF!</f>
        <v>#REF!</v>
      </c>
      <c r="F137" s="14" t="e">
        <f>#REF!</f>
        <v>#REF!</v>
      </c>
      <c r="G137" s="14" t="e">
        <f>#REF!</f>
        <v>#REF!</v>
      </c>
      <c r="H137" s="14" t="e">
        <f>#REF!</f>
        <v>#REF!</v>
      </c>
      <c r="I137" s="14" t="e">
        <f>#REF!</f>
        <v>#REF!</v>
      </c>
    </row>
    <row r="138" spans="1:19">
      <c r="A138" s="11" t="s">
        <v>203</v>
      </c>
    </row>
    <row r="139" spans="1:19">
      <c r="A139" s="19" t="s">
        <v>37</v>
      </c>
    </row>
    <row r="140" spans="1:19" ht="27">
      <c r="A140" s="16" t="s">
        <v>38</v>
      </c>
      <c r="B140" s="17">
        <v>41.88214</v>
      </c>
      <c r="C140">
        <v>3.75665</v>
      </c>
      <c r="D140">
        <v>5.4218400000000004</v>
      </c>
      <c r="E140">
        <v>5.9246400000000001</v>
      </c>
      <c r="F140">
        <v>2.9264100000000002</v>
      </c>
      <c r="G140">
        <v>36.95928</v>
      </c>
      <c r="H140">
        <v>4.5450400000000002</v>
      </c>
      <c r="I140">
        <v>10.479189999999999</v>
      </c>
      <c r="J140"/>
    </row>
    <row r="141" spans="1:19">
      <c r="A141" s="16"/>
      <c r="B141" s="17"/>
      <c r="C141"/>
      <c r="D141"/>
      <c r="E141"/>
      <c r="F141"/>
      <c r="G141"/>
      <c r="H141"/>
      <c r="I141"/>
      <c r="J141"/>
    </row>
    <row r="142" spans="1:19">
      <c r="A142" s="15" t="s">
        <v>36</v>
      </c>
      <c r="B142" s="18">
        <f>B140-B136</f>
        <v>0.22820000000000817</v>
      </c>
      <c r="C142" s="18">
        <f t="shared" ref="C142:I142" si="117">C140-C136</f>
        <v>3.6849999999999827E-2</v>
      </c>
      <c r="D142" s="18">
        <f t="shared" si="117"/>
        <v>4.7740000000000116E-2</v>
      </c>
      <c r="E142" s="18">
        <f t="shared" si="117"/>
        <v>6.050000000000022E-2</v>
      </c>
      <c r="F142" s="18">
        <f t="shared" si="117"/>
        <v>4.3050000000000033E-2</v>
      </c>
      <c r="G142" s="18">
        <f t="shared" si="117"/>
        <v>-0.38732000000000255</v>
      </c>
      <c r="H142" s="18">
        <f t="shared" si="117"/>
        <v>2.8280000000000527E-2</v>
      </c>
      <c r="I142" s="18">
        <f t="shared" si="117"/>
        <v>6.9359999999999644E-2</v>
      </c>
      <c r="J142" s="18"/>
    </row>
    <row r="145" spans="1:10">
      <c r="A145" s="11" t="s">
        <v>18</v>
      </c>
    </row>
    <row r="146" spans="1:10">
      <c r="F146" s="2" t="s">
        <v>6</v>
      </c>
      <c r="J146" s="2"/>
    </row>
    <row r="147" spans="1:10">
      <c r="A147" s="3"/>
      <c r="B147" s="9" t="s">
        <v>8</v>
      </c>
      <c r="C147" s="9" t="s">
        <v>9</v>
      </c>
      <c r="D147" s="9" t="s">
        <v>10</v>
      </c>
      <c r="E147" s="9" t="s">
        <v>13</v>
      </c>
      <c r="F147" s="10" t="s">
        <v>15</v>
      </c>
      <c r="G147" s="9" t="s">
        <v>11</v>
      </c>
      <c r="H147" s="9" t="s">
        <v>14</v>
      </c>
      <c r="I147" s="10" t="s">
        <v>17</v>
      </c>
      <c r="J147" s="23"/>
    </row>
    <row r="148" spans="1:10">
      <c r="A148" s="4" t="s">
        <v>12</v>
      </c>
      <c r="B148" s="5" t="s">
        <v>16</v>
      </c>
      <c r="C148" s="5" t="s">
        <v>16</v>
      </c>
      <c r="D148" s="5" t="s">
        <v>16</v>
      </c>
      <c r="E148" s="5" t="s">
        <v>16</v>
      </c>
      <c r="F148" s="5" t="s">
        <v>16</v>
      </c>
      <c r="G148" s="5" t="s">
        <v>16</v>
      </c>
      <c r="H148" s="5" t="s">
        <v>16</v>
      </c>
      <c r="I148" s="5" t="s">
        <v>16</v>
      </c>
      <c r="J148" s="27"/>
    </row>
    <row r="149" spans="1:10">
      <c r="A149" s="3" t="s">
        <v>0</v>
      </c>
      <c r="B149" s="6">
        <v>21.325959999999998</v>
      </c>
      <c r="C149" s="6">
        <v>1.2669900000000001</v>
      </c>
      <c r="D149" s="6">
        <v>0.27231</v>
      </c>
      <c r="E149" s="6">
        <v>2.90645</v>
      </c>
      <c r="F149" s="6">
        <v>0.48591000000000001</v>
      </c>
      <c r="G149" s="6">
        <v>27.591819999999998</v>
      </c>
      <c r="H149" s="6">
        <v>1.91761</v>
      </c>
      <c r="I149" s="6">
        <v>2.88253</v>
      </c>
      <c r="J149" s="30"/>
    </row>
    <row r="150" spans="1:10">
      <c r="A150" s="3" t="s">
        <v>1</v>
      </c>
      <c r="B150" s="6">
        <v>0.57776000000000005</v>
      </c>
      <c r="C150" s="6">
        <v>6.1010000000000002E-2</v>
      </c>
      <c r="D150" s="6">
        <v>5.8250000000000003E-2</v>
      </c>
      <c r="E150" s="6">
        <v>9.2439999999999994E-2</v>
      </c>
      <c r="F150" s="6">
        <v>0.31458999999999998</v>
      </c>
      <c r="G150" s="6">
        <v>0.23522000000000001</v>
      </c>
      <c r="H150" s="6">
        <v>0.15351000000000001</v>
      </c>
      <c r="I150" s="6">
        <v>1.39171</v>
      </c>
      <c r="J150" s="30"/>
    </row>
    <row r="151" spans="1:10">
      <c r="A151" s="3" t="s">
        <v>7</v>
      </c>
      <c r="B151" s="6">
        <v>9.1058900000000005</v>
      </c>
      <c r="C151" s="6">
        <v>1.7674799999999999</v>
      </c>
      <c r="D151" s="6">
        <v>0.21884000000000001</v>
      </c>
      <c r="E151" s="6">
        <v>0.87653999999999999</v>
      </c>
      <c r="F151" s="6">
        <v>1.72699</v>
      </c>
      <c r="G151" s="6">
        <v>0.43008000000000002</v>
      </c>
      <c r="H151" s="6">
        <v>0.81332000000000004</v>
      </c>
      <c r="I151" s="6">
        <v>2.8315299999999999</v>
      </c>
      <c r="J151" s="30"/>
    </row>
    <row r="152" spans="1:10">
      <c r="A152" s="3" t="s">
        <v>2</v>
      </c>
      <c r="B152" s="6">
        <v>2.5671400000000002</v>
      </c>
      <c r="C152" s="6">
        <v>5.1679999999999997E-2</v>
      </c>
      <c r="D152" s="6">
        <v>0.63726000000000005</v>
      </c>
      <c r="E152" s="6">
        <v>0.20942</v>
      </c>
      <c r="F152" s="6">
        <v>0.41622999999999999</v>
      </c>
      <c r="G152" s="6">
        <v>5.8518699999999999</v>
      </c>
      <c r="H152" s="6">
        <v>3.0700000000000002E-2</v>
      </c>
      <c r="I152" s="6">
        <v>0.76239000000000001</v>
      </c>
      <c r="J152" s="30"/>
    </row>
    <row r="153" spans="1:10">
      <c r="A153" s="3" t="s">
        <v>3</v>
      </c>
      <c r="B153" s="6">
        <v>8.3780400000000004</v>
      </c>
      <c r="C153" s="6">
        <v>0.52485999999999999</v>
      </c>
      <c r="D153" s="6">
        <v>4.3946800000000001</v>
      </c>
      <c r="E153" s="6">
        <v>1.48495</v>
      </c>
      <c r="F153" s="6">
        <v>0</v>
      </c>
      <c r="G153" s="6">
        <v>0.68393999999999999</v>
      </c>
      <c r="H153" s="6">
        <v>1.5095799999999999</v>
      </c>
      <c r="I153" s="6">
        <v>2.58128</v>
      </c>
      <c r="J153" s="30"/>
    </row>
    <row r="154" spans="1:10">
      <c r="A154" s="3" t="s">
        <v>4</v>
      </c>
      <c r="B154" s="6">
        <v>1.48339</v>
      </c>
      <c r="C154" s="6">
        <v>0.18074999999999999</v>
      </c>
      <c r="D154" s="6">
        <v>0.12135</v>
      </c>
      <c r="E154" s="6">
        <v>0.74231000000000003</v>
      </c>
      <c r="F154" s="6">
        <v>0.19153999999999999</v>
      </c>
      <c r="G154" s="6">
        <v>0.15611</v>
      </c>
      <c r="H154" s="6">
        <v>1.4630000000000001E-2</v>
      </c>
      <c r="I154" s="6">
        <v>0.30014000000000002</v>
      </c>
      <c r="J154" s="30"/>
    </row>
    <row r="155" spans="1:10">
      <c r="A155" s="3" t="s">
        <v>5</v>
      </c>
      <c r="B155" s="12">
        <v>43.438180000000003</v>
      </c>
      <c r="C155" s="12">
        <v>3.85277</v>
      </c>
      <c r="D155" s="12">
        <v>5.7026899999999996</v>
      </c>
      <c r="E155" s="12">
        <v>6.3121099999999997</v>
      </c>
      <c r="F155" s="12">
        <v>3.1352600000000002</v>
      </c>
      <c r="G155" s="12">
        <v>34.949039999999997</v>
      </c>
      <c r="H155" s="12">
        <v>4.4393500000000001</v>
      </c>
      <c r="I155" s="12">
        <v>10.74958</v>
      </c>
      <c r="J155" s="26"/>
    </row>
    <row r="156" spans="1:10">
      <c r="A156" s="1" t="s">
        <v>39</v>
      </c>
      <c r="B156" s="1">
        <v>43.429789999999997</v>
      </c>
      <c r="C156" s="14">
        <v>3.8458000000000001</v>
      </c>
      <c r="D156" s="14">
        <v>5.6951000000000001</v>
      </c>
      <c r="E156" s="1">
        <v>6.3121099999999997</v>
      </c>
      <c r="F156" s="1">
        <v>3.1352600000000002</v>
      </c>
      <c r="G156" s="1">
        <v>34.967489999999998</v>
      </c>
      <c r="H156" s="1">
        <v>4.4393500000000001</v>
      </c>
      <c r="I156" s="1">
        <v>10.75493</v>
      </c>
    </row>
    <row r="157" spans="1:10">
      <c r="A157" s="11" t="s">
        <v>204</v>
      </c>
    </row>
  </sheetData>
  <phoneticPr fontId="2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  <ignoredErrors>
    <ignoredError sqref="E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6A21-3493-45A1-978B-FD94359DA7F0}">
  <dimension ref="A1:T190"/>
  <sheetViews>
    <sheetView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8.875" defaultRowHeight="12.75"/>
  <cols>
    <col min="1" max="1" width="44" style="32" bestFit="1" customWidth="1"/>
    <col min="2" max="2" width="21.25" style="32" bestFit="1" customWidth="1"/>
    <col min="3" max="3" width="8.875" style="32"/>
    <col min="4" max="4" width="22.25" style="32" bestFit="1" customWidth="1"/>
    <col min="5" max="16384" width="8.875" style="32"/>
  </cols>
  <sheetData>
    <row r="1" spans="1:20">
      <c r="A1" s="32" t="s">
        <v>234</v>
      </c>
      <c r="B1" s="32" t="s">
        <v>233</v>
      </c>
      <c r="C1" s="32" t="s">
        <v>232</v>
      </c>
      <c r="D1" s="32" t="s">
        <v>249</v>
      </c>
      <c r="E1" s="32" t="s">
        <v>231</v>
      </c>
      <c r="F1" s="32" t="s">
        <v>288</v>
      </c>
      <c r="H1" s="70">
        <f>H62/P62</f>
        <v>0.71612062604483917</v>
      </c>
    </row>
    <row r="3" spans="1:20">
      <c r="A3" s="32" t="s">
        <v>229</v>
      </c>
      <c r="B3" s="32" t="s">
        <v>21</v>
      </c>
      <c r="C3" s="32" t="s">
        <v>169</v>
      </c>
      <c r="D3" s="32" t="s">
        <v>168</v>
      </c>
      <c r="E3" s="32" t="s">
        <v>22</v>
      </c>
      <c r="F3" s="32" t="s">
        <v>23</v>
      </c>
      <c r="G3" s="32" t="s">
        <v>24</v>
      </c>
      <c r="H3" s="32" t="s">
        <v>25</v>
      </c>
      <c r="I3" s="32" t="s">
        <v>26</v>
      </c>
      <c r="J3" s="32" t="s">
        <v>27</v>
      </c>
      <c r="K3" s="32" t="s">
        <v>28</v>
      </c>
      <c r="L3" s="32" t="s">
        <v>29</v>
      </c>
      <c r="M3" s="32" t="s">
        <v>30</v>
      </c>
      <c r="N3" s="32" t="s">
        <v>31</v>
      </c>
      <c r="O3" s="32" t="s">
        <v>32</v>
      </c>
      <c r="P3" s="32" t="s">
        <v>33</v>
      </c>
      <c r="Q3" s="32" t="s">
        <v>34</v>
      </c>
      <c r="R3" s="32" t="s">
        <v>211</v>
      </c>
      <c r="S3" s="32" t="s">
        <v>212</v>
      </c>
      <c r="T3" s="32" t="s">
        <v>213</v>
      </c>
    </row>
    <row r="4" spans="1:20">
      <c r="A4" s="32" t="s">
        <v>228</v>
      </c>
    </row>
    <row r="5" spans="1:20">
      <c r="A5" s="32" t="s">
        <v>167</v>
      </c>
      <c r="B5" s="32">
        <v>10143909.764</v>
      </c>
      <c r="C5" s="32">
        <v>6312.2160000000003</v>
      </c>
      <c r="D5" s="32">
        <v>9423.8780000000006</v>
      </c>
      <c r="E5" s="32">
        <v>101478.772</v>
      </c>
      <c r="F5" s="32">
        <v>682224.22199999995</v>
      </c>
      <c r="G5" s="32">
        <v>6150199.7479999997</v>
      </c>
      <c r="H5" s="32">
        <v>2710429.7609999999</v>
      </c>
      <c r="I5" s="32">
        <v>4213926.0609999998</v>
      </c>
      <c r="J5" s="32">
        <v>88956.225999999995</v>
      </c>
      <c r="K5" s="32">
        <v>1870909.63</v>
      </c>
      <c r="L5" s="32">
        <v>637240.30099999998</v>
      </c>
      <c r="M5" s="32">
        <v>0</v>
      </c>
      <c r="N5" s="32">
        <v>0</v>
      </c>
      <c r="O5" s="32">
        <v>3870.06</v>
      </c>
      <c r="P5" s="32">
        <v>26618880.638999999</v>
      </c>
      <c r="Q5" s="32">
        <v>6700115.602</v>
      </c>
      <c r="R5" s="32">
        <v>10159645.857999999</v>
      </c>
      <c r="S5" s="32">
        <v>783702.99399999995</v>
      </c>
      <c r="T5" s="32">
        <v>1963735.916</v>
      </c>
    </row>
    <row r="6" spans="1:20">
      <c r="A6" s="32" t="s">
        <v>172</v>
      </c>
      <c r="B6" s="32">
        <v>1381690.9450000001</v>
      </c>
      <c r="C6" s="32">
        <v>0</v>
      </c>
      <c r="D6" s="32">
        <v>0</v>
      </c>
      <c r="E6" s="32">
        <v>0</v>
      </c>
      <c r="F6" s="32">
        <v>85483.811000000002</v>
      </c>
      <c r="G6" s="32">
        <v>1797839.7139999999</v>
      </c>
      <c r="H6" s="32">
        <v>955734.53500000003</v>
      </c>
      <c r="I6" s="32">
        <v>737344.06200000003</v>
      </c>
      <c r="J6" s="32">
        <v>24270.294999999998</v>
      </c>
      <c r="K6" s="32">
        <v>427037.84299999999</v>
      </c>
      <c r="L6" s="32">
        <v>96718.073999999993</v>
      </c>
      <c r="M6" s="32">
        <v>0</v>
      </c>
      <c r="N6" s="32">
        <v>0</v>
      </c>
      <c r="O6" s="32">
        <v>0</v>
      </c>
      <c r="P6" s="32">
        <v>5506119.2790000001</v>
      </c>
      <c r="Q6" s="32">
        <v>1269450.061</v>
      </c>
      <c r="R6" s="32">
        <v>1381690.9450000001</v>
      </c>
      <c r="S6" s="32">
        <v>85483.811000000002</v>
      </c>
      <c r="T6" s="32">
        <v>451308.13799999998</v>
      </c>
    </row>
    <row r="7" spans="1:20">
      <c r="A7" s="32" t="s">
        <v>171</v>
      </c>
      <c r="B7" s="32">
        <v>776973.24100000004</v>
      </c>
      <c r="C7" s="32">
        <v>0</v>
      </c>
      <c r="D7" s="32">
        <v>43.878</v>
      </c>
      <c r="E7" s="32">
        <v>2532.6509999999998</v>
      </c>
      <c r="F7" s="32">
        <v>67459.619000000006</v>
      </c>
      <c r="G7" s="32">
        <v>639038.50699999998</v>
      </c>
      <c r="H7" s="32">
        <v>198434.36499999999</v>
      </c>
      <c r="I7" s="32">
        <v>126445.802</v>
      </c>
      <c r="J7" s="32">
        <v>10484.782999999999</v>
      </c>
      <c r="K7" s="32">
        <v>132209.71400000001</v>
      </c>
      <c r="L7" s="32">
        <v>56754.46</v>
      </c>
      <c r="M7" s="32">
        <v>0</v>
      </c>
      <c r="N7" s="32">
        <v>0</v>
      </c>
      <c r="O7" s="32">
        <v>279.07900000000001</v>
      </c>
      <c r="P7" s="32">
        <v>2010656.0989999999</v>
      </c>
      <c r="Q7" s="32">
        <v>283139.755</v>
      </c>
      <c r="R7" s="32">
        <v>777017.11899999995</v>
      </c>
      <c r="S7" s="32">
        <v>69992.27</v>
      </c>
      <c r="T7" s="32">
        <v>142973.576</v>
      </c>
    </row>
    <row r="8" spans="1:20">
      <c r="A8" s="32" t="s">
        <v>170</v>
      </c>
      <c r="B8" s="32">
        <v>722523.10699999996</v>
      </c>
      <c r="C8" s="32">
        <v>5925.9160000000002</v>
      </c>
      <c r="D8" s="32">
        <v>9380</v>
      </c>
      <c r="E8" s="32">
        <v>0</v>
      </c>
      <c r="F8" s="32">
        <v>50687.548999999999</v>
      </c>
      <c r="G8" s="32">
        <v>702096.26</v>
      </c>
      <c r="H8" s="32">
        <v>825016.81099999999</v>
      </c>
      <c r="I8" s="32">
        <v>566866.42299999995</v>
      </c>
      <c r="J8" s="32">
        <v>20096.557000000001</v>
      </c>
      <c r="K8" s="32">
        <v>531098.40899999999</v>
      </c>
      <c r="L8" s="32">
        <v>221089.791</v>
      </c>
      <c r="M8" s="32">
        <v>0</v>
      </c>
      <c r="N8" s="32">
        <v>0</v>
      </c>
      <c r="O8" s="32">
        <v>1411.3889999999999</v>
      </c>
      <c r="P8" s="32">
        <v>3656192.2119999998</v>
      </c>
      <c r="Q8" s="32">
        <v>1306715.9939999999</v>
      </c>
      <c r="R8" s="32">
        <v>737829.02300000004</v>
      </c>
      <c r="S8" s="32">
        <v>50687.548999999999</v>
      </c>
      <c r="T8" s="32">
        <v>552606.35499999998</v>
      </c>
    </row>
    <row r="9" spans="1:20">
      <c r="A9" s="32" t="s">
        <v>166</v>
      </c>
      <c r="B9" s="32">
        <v>260200.34299999999</v>
      </c>
      <c r="C9" s="32">
        <v>0</v>
      </c>
      <c r="D9" s="32">
        <v>0</v>
      </c>
      <c r="E9" s="32">
        <v>2827.9140000000002</v>
      </c>
      <c r="F9" s="32">
        <v>63898.33</v>
      </c>
      <c r="G9" s="32">
        <v>334464.73200000002</v>
      </c>
      <c r="H9" s="32">
        <v>11580</v>
      </c>
      <c r="I9" s="32">
        <v>131180.61300000001</v>
      </c>
      <c r="J9" s="32">
        <v>5185.6940000000004</v>
      </c>
      <c r="K9" s="32">
        <v>21425.14</v>
      </c>
      <c r="L9" s="32">
        <v>2067.808</v>
      </c>
      <c r="M9" s="32">
        <v>0</v>
      </c>
      <c r="N9" s="32">
        <v>0</v>
      </c>
      <c r="O9" s="32">
        <v>1673.509</v>
      </c>
      <c r="P9" s="32">
        <v>834504.08299999998</v>
      </c>
      <c r="Q9" s="32">
        <v>159859.255</v>
      </c>
      <c r="R9" s="32">
        <v>260200.34299999999</v>
      </c>
      <c r="S9" s="32">
        <v>66726.244000000006</v>
      </c>
      <c r="T9" s="32">
        <v>28284.343000000001</v>
      </c>
    </row>
    <row r="10" spans="1:20">
      <c r="A10" s="32" t="s">
        <v>164</v>
      </c>
      <c r="B10" s="32">
        <v>37176.927000000003</v>
      </c>
      <c r="C10" s="32">
        <v>0</v>
      </c>
      <c r="D10" s="32">
        <v>0</v>
      </c>
      <c r="E10" s="32">
        <v>6031.3220000000001</v>
      </c>
      <c r="F10" s="32">
        <v>90809.168000000005</v>
      </c>
      <c r="G10" s="32">
        <v>233224.99</v>
      </c>
      <c r="H10" s="32">
        <v>22575.402999999998</v>
      </c>
      <c r="I10" s="32">
        <v>689547.26300000004</v>
      </c>
      <c r="J10" s="32">
        <v>3909.8429999999998</v>
      </c>
      <c r="K10" s="32">
        <v>69285.398000000001</v>
      </c>
      <c r="L10" s="32">
        <v>66281.152000000002</v>
      </c>
      <c r="M10" s="32">
        <v>0</v>
      </c>
      <c r="N10" s="32">
        <v>0</v>
      </c>
      <c r="O10" s="32">
        <v>446.613</v>
      </c>
      <c r="P10" s="32">
        <v>1219288.0789999999</v>
      </c>
      <c r="Q10" s="32">
        <v>829023.65599999996</v>
      </c>
      <c r="R10" s="32">
        <v>37176.927000000003</v>
      </c>
      <c r="S10" s="32">
        <v>96840.49</v>
      </c>
      <c r="T10" s="32">
        <v>73641.854000000007</v>
      </c>
    </row>
    <row r="11" spans="1:20">
      <c r="A11" s="32" t="s">
        <v>163</v>
      </c>
      <c r="B11" s="32">
        <v>649.88499999999999</v>
      </c>
      <c r="C11" s="32">
        <v>0</v>
      </c>
      <c r="D11" s="32">
        <v>0</v>
      </c>
      <c r="E11" s="32">
        <v>89991.426000000007</v>
      </c>
      <c r="F11" s="32">
        <v>202950.163</v>
      </c>
      <c r="G11" s="32">
        <v>834508.47</v>
      </c>
      <c r="H11" s="32">
        <v>7591.1890000000003</v>
      </c>
      <c r="I11" s="32">
        <v>18707.050999999999</v>
      </c>
      <c r="J11" s="32">
        <v>0</v>
      </c>
      <c r="K11" s="32">
        <v>4840.9470000000001</v>
      </c>
      <c r="L11" s="32">
        <v>28.54</v>
      </c>
      <c r="M11" s="32">
        <v>0</v>
      </c>
      <c r="N11" s="32">
        <v>0</v>
      </c>
      <c r="O11" s="32">
        <v>0</v>
      </c>
      <c r="P11" s="32">
        <v>1159267.6710000001</v>
      </c>
      <c r="Q11" s="32">
        <v>23576.538</v>
      </c>
      <c r="R11" s="32">
        <v>649.88499999999999</v>
      </c>
      <c r="S11" s="32">
        <v>292941.58899999998</v>
      </c>
      <c r="T11" s="32">
        <v>4840.9470000000001</v>
      </c>
    </row>
    <row r="12" spans="1:20">
      <c r="A12" s="32" t="s">
        <v>162</v>
      </c>
      <c r="B12" s="32">
        <v>389387.30499999999</v>
      </c>
      <c r="C12" s="32">
        <v>386.3</v>
      </c>
      <c r="D12" s="32">
        <v>0</v>
      </c>
      <c r="E12" s="32">
        <v>95.459000000000003</v>
      </c>
      <c r="F12" s="32">
        <v>15987.154</v>
      </c>
      <c r="G12" s="32">
        <v>726114.15500000003</v>
      </c>
      <c r="H12" s="32">
        <v>318546.03600000002</v>
      </c>
      <c r="I12" s="32">
        <v>325508.99300000002</v>
      </c>
      <c r="J12" s="32">
        <v>428.34300000000002</v>
      </c>
      <c r="K12" s="32">
        <v>17980.758999999998</v>
      </c>
      <c r="L12" s="32">
        <v>6244.6639999999998</v>
      </c>
      <c r="M12" s="32">
        <v>0</v>
      </c>
      <c r="N12" s="32">
        <v>0</v>
      </c>
      <c r="O12" s="32">
        <v>59.47</v>
      </c>
      <c r="P12" s="32">
        <v>1800738.638</v>
      </c>
      <c r="Q12" s="32">
        <v>347404.69</v>
      </c>
      <c r="R12" s="32">
        <v>389773.60499999998</v>
      </c>
      <c r="S12" s="32">
        <v>16082.612999999999</v>
      </c>
      <c r="T12" s="32">
        <v>18468.572</v>
      </c>
    </row>
    <row r="13" spans="1:20">
      <c r="A13" s="32" t="s">
        <v>260</v>
      </c>
      <c r="B13" s="32">
        <v>1779181.7649999999</v>
      </c>
      <c r="C13" s="32">
        <v>0</v>
      </c>
      <c r="D13" s="32">
        <v>0</v>
      </c>
      <c r="E13" s="32">
        <v>0</v>
      </c>
      <c r="F13" s="32">
        <v>93912.013999999996</v>
      </c>
      <c r="G13" s="32">
        <v>646040.83400000003</v>
      </c>
      <c r="H13" s="32">
        <v>75951.422000000006</v>
      </c>
      <c r="I13" s="32">
        <v>419125.85399999999</v>
      </c>
      <c r="J13" s="32">
        <v>24455.486000000001</v>
      </c>
      <c r="K13" s="32">
        <v>124018.636</v>
      </c>
      <c r="L13" s="32">
        <v>83973.925000000003</v>
      </c>
      <c r="M13" s="32">
        <v>0</v>
      </c>
      <c r="N13" s="32">
        <v>0</v>
      </c>
      <c r="O13" s="32">
        <v>0</v>
      </c>
      <c r="P13" s="32">
        <v>3246659.9360000002</v>
      </c>
      <c r="Q13" s="32">
        <v>647975.76300000004</v>
      </c>
      <c r="R13" s="32">
        <v>1779181.7649999999</v>
      </c>
      <c r="S13" s="32">
        <v>93912.013999999996</v>
      </c>
      <c r="T13" s="32">
        <v>148474.122</v>
      </c>
    </row>
    <row r="14" spans="1:20">
      <c r="A14" s="32" t="s">
        <v>227</v>
      </c>
      <c r="B14" s="32">
        <v>4796126.2460000003</v>
      </c>
      <c r="C14" s="32">
        <v>0</v>
      </c>
      <c r="D14" s="32">
        <v>0</v>
      </c>
      <c r="E14" s="32">
        <v>0</v>
      </c>
      <c r="F14" s="32">
        <v>11036.414000000001</v>
      </c>
      <c r="G14" s="32">
        <v>236872.08600000001</v>
      </c>
      <c r="H14" s="32">
        <v>295000</v>
      </c>
      <c r="I14" s="32">
        <v>1199200</v>
      </c>
      <c r="J14" s="32">
        <v>125.22499999999999</v>
      </c>
      <c r="K14" s="32">
        <v>543012.78399999999</v>
      </c>
      <c r="L14" s="32">
        <v>104081.887</v>
      </c>
      <c r="M14" s="32">
        <v>0</v>
      </c>
      <c r="N14" s="32">
        <v>0</v>
      </c>
      <c r="O14" s="32">
        <v>0</v>
      </c>
      <c r="P14" s="32">
        <v>7185454.642</v>
      </c>
      <c r="Q14" s="32">
        <v>1832969.89</v>
      </c>
      <c r="R14" s="32">
        <v>4796126.2460000003</v>
      </c>
      <c r="S14" s="32">
        <v>11036.414000000001</v>
      </c>
      <c r="T14" s="32">
        <v>543138.00899999996</v>
      </c>
    </row>
    <row r="15" spans="1:20">
      <c r="A15" s="32" t="s">
        <v>161</v>
      </c>
      <c r="B15" s="32" t="s">
        <v>59</v>
      </c>
      <c r="C15" s="32" t="s">
        <v>59</v>
      </c>
      <c r="D15" s="32" t="s">
        <v>59</v>
      </c>
      <c r="E15" s="32" t="s">
        <v>59</v>
      </c>
      <c r="F15" s="32" t="s">
        <v>59</v>
      </c>
      <c r="G15" s="32" t="s">
        <v>59</v>
      </c>
      <c r="H15" s="32" t="s">
        <v>59</v>
      </c>
      <c r="I15" s="32" t="s">
        <v>59</v>
      </c>
      <c r="J15" s="32" t="s">
        <v>59</v>
      </c>
      <c r="K15" s="32" t="s">
        <v>59</v>
      </c>
      <c r="L15" s="32" t="s">
        <v>59</v>
      </c>
      <c r="M15" s="32" t="s">
        <v>59</v>
      </c>
      <c r="N15" s="32" t="s">
        <v>59</v>
      </c>
      <c r="O15" s="32" t="s">
        <v>59</v>
      </c>
      <c r="P15" s="32" t="s">
        <v>59</v>
      </c>
      <c r="Q15" s="32" t="s">
        <v>59</v>
      </c>
      <c r="R15" s="32" t="s">
        <v>59</v>
      </c>
      <c r="S15" s="32" t="s">
        <v>59</v>
      </c>
      <c r="T15" s="32" t="s">
        <v>59</v>
      </c>
    </row>
    <row r="16" spans="1:20">
      <c r="A16" s="32" t="s">
        <v>160</v>
      </c>
      <c r="B16" s="32" t="s">
        <v>59</v>
      </c>
      <c r="C16" s="32" t="s">
        <v>59</v>
      </c>
      <c r="D16" s="32" t="s">
        <v>59</v>
      </c>
      <c r="E16" s="32" t="s">
        <v>59</v>
      </c>
      <c r="F16" s="32" t="s">
        <v>59</v>
      </c>
      <c r="G16" s="32" t="s">
        <v>59</v>
      </c>
      <c r="H16" s="32" t="s">
        <v>59</v>
      </c>
      <c r="I16" s="32" t="s">
        <v>59</v>
      </c>
      <c r="J16" s="32" t="s">
        <v>59</v>
      </c>
      <c r="K16" s="32" t="s">
        <v>59</v>
      </c>
      <c r="L16" s="32" t="s">
        <v>59</v>
      </c>
      <c r="M16" s="32" t="s">
        <v>59</v>
      </c>
      <c r="N16" s="32" t="s">
        <v>59</v>
      </c>
      <c r="O16" s="32" t="s">
        <v>59</v>
      </c>
      <c r="P16" s="32" t="s">
        <v>59</v>
      </c>
      <c r="Q16" s="32" t="s">
        <v>59</v>
      </c>
      <c r="R16" s="32" t="s">
        <v>59</v>
      </c>
      <c r="S16" s="32" t="s">
        <v>59</v>
      </c>
      <c r="T16" s="32" t="s">
        <v>59</v>
      </c>
    </row>
    <row r="17" spans="1:20">
      <c r="A17" s="32" t="s">
        <v>159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8552.152</v>
      </c>
      <c r="J17" s="32">
        <v>0</v>
      </c>
      <c r="K17" s="32">
        <v>1.3340000000000001</v>
      </c>
      <c r="L17" s="32">
        <v>0</v>
      </c>
      <c r="M17" s="32">
        <v>0</v>
      </c>
      <c r="N17" s="32">
        <v>0</v>
      </c>
      <c r="O17" s="32">
        <v>0</v>
      </c>
      <c r="P17" s="32">
        <v>8553.4860000000008</v>
      </c>
      <c r="Q17" s="32">
        <v>8553.4860000000008</v>
      </c>
      <c r="R17" s="32">
        <v>0</v>
      </c>
      <c r="S17" s="32">
        <v>0</v>
      </c>
      <c r="T17" s="32">
        <v>1.3340000000000001</v>
      </c>
    </row>
    <row r="18" spans="1:20">
      <c r="A18" s="32" t="s">
        <v>158</v>
      </c>
      <c r="B18" s="32">
        <v>0</v>
      </c>
      <c r="C18" s="32">
        <v>0</v>
      </c>
      <c r="D18" s="32">
        <v>0</v>
      </c>
      <c r="E18" s="32">
        <v>0</v>
      </c>
      <c r="F18" s="32">
        <v>377.572</v>
      </c>
      <c r="G18" s="32">
        <v>75502.428</v>
      </c>
      <c r="H18" s="32">
        <v>0</v>
      </c>
      <c r="I18" s="32">
        <v>117.04</v>
      </c>
      <c r="J18" s="32">
        <v>0</v>
      </c>
      <c r="K18" s="32">
        <v>665.96</v>
      </c>
      <c r="L18" s="32">
        <v>0</v>
      </c>
      <c r="M18" s="32">
        <v>0</v>
      </c>
      <c r="N18" s="32">
        <v>0</v>
      </c>
      <c r="O18" s="32">
        <v>0</v>
      </c>
      <c r="P18" s="32">
        <v>76663</v>
      </c>
      <c r="Q18" s="32">
        <v>783</v>
      </c>
      <c r="R18" s="32">
        <v>0</v>
      </c>
      <c r="S18" s="32">
        <v>377.572</v>
      </c>
      <c r="T18" s="32">
        <v>665.96</v>
      </c>
    </row>
    <row r="19" spans="1:20">
      <c r="A19" s="32" t="s">
        <v>157</v>
      </c>
      <c r="B19" s="32">
        <v>0</v>
      </c>
      <c r="C19" s="32">
        <v>0</v>
      </c>
      <c r="D19" s="32">
        <v>0</v>
      </c>
      <c r="E19" s="32">
        <v>0</v>
      </c>
      <c r="F19" s="32">
        <v>3000.9609999999998</v>
      </c>
      <c r="G19" s="32">
        <v>0</v>
      </c>
      <c r="H19" s="32">
        <v>0</v>
      </c>
      <c r="I19" s="32">
        <v>8733.9490000000005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11734.91</v>
      </c>
      <c r="Q19" s="32">
        <v>8733.9490000000005</v>
      </c>
      <c r="R19" s="32">
        <v>0</v>
      </c>
      <c r="S19" s="32">
        <v>3000.9609999999998</v>
      </c>
      <c r="T19" s="32">
        <v>0</v>
      </c>
    </row>
    <row r="20" spans="1:20">
      <c r="A20" s="32" t="s">
        <v>156</v>
      </c>
      <c r="B20" s="32">
        <v>2282.9859999999999</v>
      </c>
      <c r="C20" s="32">
        <v>0</v>
      </c>
      <c r="D20" s="32">
        <v>0</v>
      </c>
      <c r="E20" s="32">
        <v>0</v>
      </c>
      <c r="F20" s="32">
        <v>6810.8779999999997</v>
      </c>
      <c r="G20" s="32">
        <v>95356.676999999996</v>
      </c>
      <c r="H20" s="32">
        <v>6901.5159999999996</v>
      </c>
      <c r="I20" s="32">
        <v>32284.528999999999</v>
      </c>
      <c r="J20" s="32">
        <v>0</v>
      </c>
      <c r="K20" s="32">
        <v>1521.146</v>
      </c>
      <c r="L20" s="32">
        <v>1360.1079999999999</v>
      </c>
      <c r="M20" s="32">
        <v>0</v>
      </c>
      <c r="N20" s="32">
        <v>0</v>
      </c>
      <c r="O20" s="32">
        <v>0</v>
      </c>
      <c r="P20" s="32">
        <v>146517.84</v>
      </c>
      <c r="Q20" s="32">
        <v>35165.783000000003</v>
      </c>
      <c r="R20" s="32">
        <v>2282.9859999999999</v>
      </c>
      <c r="S20" s="32">
        <v>6810.8779999999997</v>
      </c>
      <c r="T20" s="32">
        <v>1521.146</v>
      </c>
    </row>
    <row r="21" spans="1:20">
      <c r="A21" s="32" t="s">
        <v>155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3375.598</v>
      </c>
      <c r="H21" s="32">
        <v>2076.0790000000002</v>
      </c>
      <c r="I21" s="32">
        <v>2318.1750000000002</v>
      </c>
      <c r="J21" s="32">
        <v>0</v>
      </c>
      <c r="K21" s="32">
        <v>21.344000000000001</v>
      </c>
      <c r="L21" s="32">
        <v>0</v>
      </c>
      <c r="M21" s="32">
        <v>0</v>
      </c>
      <c r="N21" s="32">
        <v>0</v>
      </c>
      <c r="O21" s="32">
        <v>0</v>
      </c>
      <c r="P21" s="32">
        <v>7791.1959999999999</v>
      </c>
      <c r="Q21" s="32">
        <v>2339.5189999999998</v>
      </c>
      <c r="R21" s="32">
        <v>0</v>
      </c>
      <c r="S21" s="32">
        <v>0</v>
      </c>
      <c r="T21" s="32">
        <v>21.344000000000001</v>
      </c>
    </row>
    <row r="22" spans="1:20">
      <c r="A22" s="32" t="s">
        <v>199</v>
      </c>
      <c r="B22" s="32">
        <v>157711</v>
      </c>
      <c r="C22" s="32">
        <v>0</v>
      </c>
      <c r="D22" s="32">
        <v>0</v>
      </c>
      <c r="E22" s="32">
        <v>0</v>
      </c>
      <c r="F22" s="32">
        <v>4838</v>
      </c>
      <c r="G22" s="32">
        <v>53817</v>
      </c>
      <c r="H22" s="32">
        <v>0</v>
      </c>
      <c r="I22" s="32">
        <v>15831</v>
      </c>
      <c r="J22" s="32">
        <v>0</v>
      </c>
      <c r="K22" s="32">
        <v>25093</v>
      </c>
      <c r="L22" s="32">
        <v>3518</v>
      </c>
      <c r="M22" s="32">
        <v>0</v>
      </c>
      <c r="N22" s="32">
        <v>0</v>
      </c>
      <c r="O22" s="32">
        <v>0</v>
      </c>
      <c r="P22" s="32">
        <v>260808</v>
      </c>
      <c r="Q22" s="32">
        <v>44442</v>
      </c>
      <c r="R22" s="32">
        <v>157711</v>
      </c>
      <c r="S22" s="32">
        <v>4838</v>
      </c>
      <c r="T22" s="32">
        <v>25093</v>
      </c>
    </row>
    <row r="23" spans="1:20">
      <c r="A23" s="32" t="s">
        <v>198</v>
      </c>
      <c r="B23" s="32">
        <v>3619.748</v>
      </c>
      <c r="C23" s="32">
        <v>0</v>
      </c>
      <c r="D23" s="32">
        <v>0</v>
      </c>
      <c r="E23" s="32">
        <v>0</v>
      </c>
      <c r="F23" s="32">
        <v>716.07100000000003</v>
      </c>
      <c r="G23" s="32">
        <v>9917.7350000000006</v>
      </c>
      <c r="H23" s="32">
        <v>0</v>
      </c>
      <c r="I23" s="32">
        <v>37637.910000000003</v>
      </c>
      <c r="J23" s="32">
        <v>0.23899999999999999</v>
      </c>
      <c r="K23" s="32">
        <v>7468.07</v>
      </c>
      <c r="L23" s="32">
        <v>5646.24</v>
      </c>
      <c r="M23" s="32">
        <v>0</v>
      </c>
      <c r="N23" s="32">
        <v>0</v>
      </c>
      <c r="O23" s="32">
        <v>13.147</v>
      </c>
      <c r="P23" s="32">
        <v>65019.16</v>
      </c>
      <c r="Q23" s="32">
        <v>50036.014999999999</v>
      </c>
      <c r="R23" s="32">
        <v>3619.748</v>
      </c>
      <c r="S23" s="32">
        <v>716.07100000000003</v>
      </c>
      <c r="T23" s="32">
        <v>7481.4560000000001</v>
      </c>
    </row>
    <row r="24" spans="1:20">
      <c r="A24" s="32" t="s">
        <v>154</v>
      </c>
      <c r="B24" s="32">
        <v>0</v>
      </c>
      <c r="C24" s="32">
        <v>0</v>
      </c>
      <c r="D24" s="32">
        <v>0</v>
      </c>
      <c r="E24" s="32">
        <v>0</v>
      </c>
      <c r="F24" s="32">
        <v>48.9</v>
      </c>
      <c r="G24" s="32">
        <v>23128.1</v>
      </c>
      <c r="H24" s="32">
        <v>0</v>
      </c>
      <c r="I24" s="32">
        <v>1768</v>
      </c>
      <c r="J24" s="32">
        <v>0</v>
      </c>
      <c r="K24" s="32">
        <v>122</v>
      </c>
      <c r="L24" s="32">
        <v>162.19999999999999</v>
      </c>
      <c r="M24" s="32">
        <v>0</v>
      </c>
      <c r="N24" s="32">
        <v>0</v>
      </c>
      <c r="O24" s="32">
        <v>0</v>
      </c>
      <c r="P24" s="32">
        <v>25229.200000000001</v>
      </c>
      <c r="Q24" s="32">
        <v>1971.1</v>
      </c>
      <c r="R24" s="32">
        <v>0</v>
      </c>
      <c r="S24" s="32">
        <v>48.9</v>
      </c>
      <c r="T24" s="32">
        <v>122</v>
      </c>
    </row>
    <row r="25" spans="1:20">
      <c r="A25" s="32" t="s">
        <v>153</v>
      </c>
      <c r="B25" s="32">
        <v>0</v>
      </c>
      <c r="C25" s="32">
        <v>0</v>
      </c>
      <c r="D25" s="32">
        <v>0</v>
      </c>
      <c r="E25" s="32">
        <v>0</v>
      </c>
      <c r="F25" s="32">
        <v>1.89</v>
      </c>
      <c r="G25" s="32">
        <v>29544.241999999998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29546.132000000001</v>
      </c>
      <c r="Q25" s="32">
        <v>0</v>
      </c>
      <c r="R25" s="32">
        <v>0</v>
      </c>
      <c r="S25" s="32">
        <v>1.89</v>
      </c>
      <c r="T25" s="32">
        <v>0</v>
      </c>
    </row>
    <row r="26" spans="1:20">
      <c r="A26" s="32" t="s">
        <v>152</v>
      </c>
      <c r="B26" s="32">
        <v>1500.0060000000001</v>
      </c>
      <c r="C26" s="32">
        <v>0</v>
      </c>
      <c r="D26" s="32">
        <v>0</v>
      </c>
      <c r="E26" s="32">
        <v>0</v>
      </c>
      <c r="F26" s="32">
        <v>16292.222</v>
      </c>
      <c r="G26" s="32">
        <v>59436.620999999999</v>
      </c>
      <c r="H26" s="32">
        <v>0</v>
      </c>
      <c r="I26" s="32">
        <v>1085.769</v>
      </c>
      <c r="J26" s="32">
        <v>0</v>
      </c>
      <c r="K26" s="32">
        <v>297.32299999999998</v>
      </c>
      <c r="L26" s="32">
        <v>0</v>
      </c>
      <c r="M26" s="32">
        <v>0</v>
      </c>
      <c r="N26" s="32">
        <v>0</v>
      </c>
      <c r="O26" s="32">
        <v>0</v>
      </c>
      <c r="P26" s="32">
        <v>78611.941000000006</v>
      </c>
      <c r="Q26" s="32">
        <v>1383.0920000000001</v>
      </c>
      <c r="R26" s="32">
        <v>1500.0060000000001</v>
      </c>
      <c r="S26" s="32">
        <v>16292.222</v>
      </c>
      <c r="T26" s="32">
        <v>297.32299999999998</v>
      </c>
    </row>
    <row r="27" spans="1:20">
      <c r="A27" s="32" t="s">
        <v>151</v>
      </c>
      <c r="B27" s="32">
        <v>0</v>
      </c>
      <c r="C27" s="32">
        <v>26</v>
      </c>
      <c r="D27" s="32">
        <v>0</v>
      </c>
      <c r="E27" s="32">
        <v>0</v>
      </c>
      <c r="F27" s="32">
        <v>264</v>
      </c>
      <c r="G27" s="32">
        <v>37890</v>
      </c>
      <c r="H27" s="32">
        <v>0</v>
      </c>
      <c r="I27" s="32">
        <v>324</v>
      </c>
      <c r="J27" s="32">
        <v>0</v>
      </c>
      <c r="K27" s="32">
        <v>276</v>
      </c>
      <c r="L27" s="32">
        <v>206</v>
      </c>
      <c r="M27" s="32">
        <v>0</v>
      </c>
      <c r="N27" s="32">
        <v>0</v>
      </c>
      <c r="O27" s="32">
        <v>0</v>
      </c>
      <c r="P27" s="32">
        <v>38986</v>
      </c>
      <c r="Q27" s="32">
        <v>774</v>
      </c>
      <c r="R27" s="32">
        <v>26</v>
      </c>
      <c r="S27" s="32">
        <v>264</v>
      </c>
      <c r="T27" s="32">
        <v>276</v>
      </c>
    </row>
    <row r="28" spans="1:20">
      <c r="A28" s="32" t="s">
        <v>197</v>
      </c>
      <c r="B28" s="32">
        <v>2344.8000000000002</v>
      </c>
      <c r="C28" s="32">
        <v>0</v>
      </c>
      <c r="D28" s="32">
        <v>0</v>
      </c>
      <c r="E28" s="32">
        <v>0</v>
      </c>
      <c r="F28" s="32">
        <v>160.80000000000001</v>
      </c>
      <c r="G28" s="32">
        <v>23981.9</v>
      </c>
      <c r="H28" s="32">
        <v>28597</v>
      </c>
      <c r="I28" s="32">
        <v>313.5</v>
      </c>
      <c r="J28" s="32">
        <v>0</v>
      </c>
      <c r="K28" s="32">
        <v>11375.9</v>
      </c>
      <c r="L28" s="32">
        <v>6827.7</v>
      </c>
      <c r="M28" s="32">
        <v>0</v>
      </c>
      <c r="N28" s="32">
        <v>0</v>
      </c>
      <c r="O28" s="32">
        <v>477.7</v>
      </c>
      <c r="P28" s="32">
        <v>74079.3</v>
      </c>
      <c r="Q28" s="32">
        <v>17150.8</v>
      </c>
      <c r="R28" s="32">
        <v>2344.8000000000002</v>
      </c>
      <c r="S28" s="32">
        <v>160.80000000000001</v>
      </c>
      <c r="T28" s="32">
        <v>11853.6</v>
      </c>
    </row>
    <row r="29" spans="1:20">
      <c r="A29" s="32" t="s">
        <v>150</v>
      </c>
      <c r="B29" s="32">
        <v>0</v>
      </c>
      <c r="C29" s="32">
        <v>0</v>
      </c>
      <c r="D29" s="32">
        <v>0</v>
      </c>
      <c r="E29" s="32">
        <v>0</v>
      </c>
      <c r="F29" s="32">
        <v>133.96100000000001</v>
      </c>
      <c r="G29" s="32">
        <v>62.692</v>
      </c>
      <c r="H29" s="32">
        <v>0</v>
      </c>
      <c r="I29" s="32">
        <v>0</v>
      </c>
      <c r="J29" s="32">
        <v>0</v>
      </c>
      <c r="K29" s="32">
        <v>5.391</v>
      </c>
      <c r="L29" s="32">
        <v>0</v>
      </c>
      <c r="M29" s="32">
        <v>0</v>
      </c>
      <c r="N29" s="32">
        <v>0</v>
      </c>
      <c r="O29" s="32">
        <v>0</v>
      </c>
      <c r="P29" s="32">
        <v>202.04400000000001</v>
      </c>
      <c r="Q29" s="32">
        <v>5.391</v>
      </c>
      <c r="R29" s="32">
        <v>0</v>
      </c>
      <c r="S29" s="32">
        <v>133.96100000000001</v>
      </c>
      <c r="T29" s="32">
        <v>5.391</v>
      </c>
    </row>
    <row r="30" spans="1:20">
      <c r="A30" s="32" t="s">
        <v>274</v>
      </c>
      <c r="B30" s="32">
        <v>0</v>
      </c>
      <c r="C30" s="32">
        <v>0</v>
      </c>
      <c r="D30" s="32">
        <v>0</v>
      </c>
      <c r="E30" s="32">
        <v>0</v>
      </c>
      <c r="F30" s="32">
        <v>94.21</v>
      </c>
      <c r="G30" s="32">
        <v>6793.68</v>
      </c>
      <c r="H30" s="32">
        <v>0</v>
      </c>
      <c r="I30" s="32">
        <v>2612.36</v>
      </c>
      <c r="J30" s="32">
        <v>0</v>
      </c>
      <c r="K30" s="32">
        <v>186.27</v>
      </c>
      <c r="L30" s="32">
        <v>196.37299999999999</v>
      </c>
      <c r="M30" s="32">
        <v>0</v>
      </c>
      <c r="N30" s="32">
        <v>0</v>
      </c>
      <c r="O30" s="32">
        <v>0</v>
      </c>
      <c r="P30" s="32">
        <v>9882.893</v>
      </c>
      <c r="Q30" s="32">
        <v>2995.0030000000002</v>
      </c>
      <c r="R30" s="32">
        <v>0</v>
      </c>
      <c r="S30" s="32">
        <v>94.21</v>
      </c>
      <c r="T30" s="32">
        <v>186.27</v>
      </c>
    </row>
    <row r="31" spans="1:20">
      <c r="A31" s="32" t="s">
        <v>148</v>
      </c>
      <c r="B31" s="32">
        <v>12437</v>
      </c>
      <c r="C31" s="32">
        <v>0</v>
      </c>
      <c r="D31" s="32">
        <v>0</v>
      </c>
      <c r="E31" s="32">
        <v>0</v>
      </c>
      <c r="F31" s="32">
        <v>47</v>
      </c>
      <c r="G31" s="32">
        <v>25</v>
      </c>
      <c r="H31" s="32">
        <v>0</v>
      </c>
      <c r="I31" s="32">
        <v>6418</v>
      </c>
      <c r="J31" s="32">
        <v>0</v>
      </c>
      <c r="K31" s="32">
        <v>124</v>
      </c>
      <c r="L31" s="32">
        <v>8</v>
      </c>
      <c r="M31" s="32">
        <v>0</v>
      </c>
      <c r="N31" s="32">
        <v>0</v>
      </c>
      <c r="O31" s="32">
        <v>0</v>
      </c>
      <c r="P31" s="32">
        <v>19059</v>
      </c>
      <c r="Q31" s="32">
        <v>6550</v>
      </c>
      <c r="R31" s="32">
        <v>12437</v>
      </c>
      <c r="S31" s="32">
        <v>47</v>
      </c>
      <c r="T31" s="32">
        <v>124</v>
      </c>
    </row>
    <row r="32" spans="1:20">
      <c r="A32" s="32" t="s">
        <v>147</v>
      </c>
      <c r="B32" s="32">
        <v>3145.672</v>
      </c>
      <c r="C32" s="32">
        <v>0</v>
      </c>
      <c r="D32" s="32">
        <v>0</v>
      </c>
      <c r="E32" s="32">
        <v>0</v>
      </c>
      <c r="F32" s="32">
        <v>8.1219999999999999</v>
      </c>
      <c r="G32" s="32">
        <v>0</v>
      </c>
      <c r="H32" s="32">
        <v>0</v>
      </c>
      <c r="I32" s="32">
        <v>0</v>
      </c>
      <c r="J32" s="32">
        <v>0</v>
      </c>
      <c r="K32" s="32">
        <v>4.5330000000000004</v>
      </c>
      <c r="L32" s="32">
        <v>0</v>
      </c>
      <c r="M32" s="32">
        <v>0</v>
      </c>
      <c r="N32" s="32">
        <v>0</v>
      </c>
      <c r="O32" s="32">
        <v>0</v>
      </c>
      <c r="P32" s="32">
        <v>3158.3270000000002</v>
      </c>
      <c r="Q32" s="32">
        <v>4.5330000000000004</v>
      </c>
      <c r="R32" s="32">
        <v>3145.672</v>
      </c>
      <c r="S32" s="32">
        <v>8.1219999999999999</v>
      </c>
      <c r="T32" s="32">
        <v>4.5330000000000004</v>
      </c>
    </row>
    <row r="33" spans="1:20">
      <c r="A33" s="32" t="s">
        <v>146</v>
      </c>
      <c r="B33" s="32">
        <v>23285.133999999998</v>
      </c>
      <c r="C33" s="32">
        <v>0</v>
      </c>
      <c r="D33" s="32">
        <v>0</v>
      </c>
      <c r="E33" s="32">
        <v>0</v>
      </c>
      <c r="F33" s="32">
        <v>12525.844999999999</v>
      </c>
      <c r="G33" s="32">
        <v>54621.735000000001</v>
      </c>
      <c r="H33" s="32">
        <v>15673.887000000001</v>
      </c>
      <c r="I33" s="32">
        <v>388971.076</v>
      </c>
      <c r="J33" s="32">
        <v>0</v>
      </c>
      <c r="K33" s="32">
        <v>51936.574999999997</v>
      </c>
      <c r="L33" s="32">
        <v>53910.292999999998</v>
      </c>
      <c r="M33" s="32">
        <v>0</v>
      </c>
      <c r="N33" s="32">
        <v>0</v>
      </c>
      <c r="O33" s="32">
        <v>446.613</v>
      </c>
      <c r="P33" s="32">
        <v>601371.15800000005</v>
      </c>
      <c r="Q33" s="32">
        <v>494817.94400000002</v>
      </c>
      <c r="R33" s="32">
        <v>23285.133999999998</v>
      </c>
      <c r="S33" s="32">
        <v>12525.844999999999</v>
      </c>
      <c r="T33" s="32">
        <v>52383.188000000002</v>
      </c>
    </row>
    <row r="34" spans="1:20">
      <c r="A34" s="32" t="s">
        <v>145</v>
      </c>
      <c r="B34" s="32">
        <v>0</v>
      </c>
      <c r="C34" s="32">
        <v>0</v>
      </c>
      <c r="D34" s="32">
        <v>0</v>
      </c>
      <c r="E34" s="32">
        <v>0</v>
      </c>
      <c r="F34" s="32">
        <v>46.875</v>
      </c>
      <c r="G34" s="32">
        <v>4245.13</v>
      </c>
      <c r="H34" s="32">
        <v>0</v>
      </c>
      <c r="I34" s="32">
        <v>0</v>
      </c>
      <c r="J34" s="32">
        <v>0</v>
      </c>
      <c r="K34" s="32">
        <v>1.5449999999999999</v>
      </c>
      <c r="L34" s="32">
        <v>0</v>
      </c>
      <c r="M34" s="32">
        <v>0</v>
      </c>
      <c r="N34" s="32">
        <v>0</v>
      </c>
      <c r="O34" s="32">
        <v>0</v>
      </c>
      <c r="P34" s="32">
        <v>4293.55</v>
      </c>
      <c r="Q34" s="32">
        <v>1.5449999999999999</v>
      </c>
      <c r="R34" s="32">
        <v>0</v>
      </c>
      <c r="S34" s="32">
        <v>46.875</v>
      </c>
      <c r="T34" s="32">
        <v>1.5449999999999999</v>
      </c>
    </row>
    <row r="35" spans="1:20">
      <c r="A35" s="32" t="s">
        <v>144</v>
      </c>
      <c r="B35" s="32">
        <v>18659.473000000002</v>
      </c>
      <c r="C35" s="32">
        <v>0</v>
      </c>
      <c r="D35" s="32">
        <v>0</v>
      </c>
      <c r="E35" s="32">
        <v>0</v>
      </c>
      <c r="F35" s="32">
        <v>337.95</v>
      </c>
      <c r="G35" s="32">
        <v>2016.9169999999999</v>
      </c>
      <c r="H35" s="32">
        <v>16125.281000000001</v>
      </c>
      <c r="I35" s="32">
        <v>5146.5780000000004</v>
      </c>
      <c r="J35" s="32">
        <v>0</v>
      </c>
      <c r="K35" s="32">
        <v>2660.8980000000001</v>
      </c>
      <c r="L35" s="32">
        <v>1592.1489999999999</v>
      </c>
      <c r="M35" s="32">
        <v>0</v>
      </c>
      <c r="N35" s="32">
        <v>0</v>
      </c>
      <c r="O35" s="32">
        <v>22.27</v>
      </c>
      <c r="P35" s="32">
        <v>46561.516000000003</v>
      </c>
      <c r="Q35" s="32">
        <v>9299.8040000000001</v>
      </c>
      <c r="R35" s="32">
        <v>18659.473000000002</v>
      </c>
      <c r="S35" s="32">
        <v>337.95</v>
      </c>
      <c r="T35" s="32">
        <v>2683.1680000000001</v>
      </c>
    </row>
    <row r="36" spans="1:20">
      <c r="A36" s="32" t="s">
        <v>143</v>
      </c>
      <c r="B36" s="32">
        <v>3056.56</v>
      </c>
      <c r="C36" s="32">
        <v>0</v>
      </c>
      <c r="D36" s="32">
        <v>0</v>
      </c>
      <c r="E36" s="32">
        <v>0</v>
      </c>
      <c r="F36" s="32">
        <v>299.31</v>
      </c>
      <c r="G36" s="32">
        <v>0</v>
      </c>
      <c r="H36" s="32">
        <v>0</v>
      </c>
      <c r="I36" s="32">
        <v>4737.01</v>
      </c>
      <c r="J36" s="32">
        <v>0</v>
      </c>
      <c r="K36" s="32">
        <v>15.75</v>
      </c>
      <c r="L36" s="32">
        <v>63.63</v>
      </c>
      <c r="M36" s="32">
        <v>0</v>
      </c>
      <c r="N36" s="32">
        <v>0</v>
      </c>
      <c r="O36" s="32">
        <v>0</v>
      </c>
      <c r="P36" s="32">
        <v>8172.26</v>
      </c>
      <c r="Q36" s="32">
        <v>4816.3900000000003</v>
      </c>
      <c r="R36" s="32">
        <v>3056.56</v>
      </c>
      <c r="S36" s="32">
        <v>299.31</v>
      </c>
      <c r="T36" s="32">
        <v>15.75</v>
      </c>
    </row>
    <row r="37" spans="1:20">
      <c r="A37" s="32" t="s">
        <v>142</v>
      </c>
      <c r="B37" s="32">
        <v>0</v>
      </c>
      <c r="C37" s="32">
        <v>0</v>
      </c>
      <c r="D37" s="32">
        <v>0</v>
      </c>
      <c r="E37" s="32">
        <v>0</v>
      </c>
      <c r="F37" s="32">
        <v>1202.855</v>
      </c>
      <c r="G37" s="32">
        <v>2340.6930000000002</v>
      </c>
      <c r="H37" s="32">
        <v>0</v>
      </c>
      <c r="I37" s="32">
        <v>5023</v>
      </c>
      <c r="J37" s="32">
        <v>0</v>
      </c>
      <c r="K37" s="32">
        <v>19.495999999999999</v>
      </c>
      <c r="L37" s="32">
        <v>39.869999999999997</v>
      </c>
      <c r="M37" s="32">
        <v>0</v>
      </c>
      <c r="N37" s="32">
        <v>0</v>
      </c>
      <c r="O37" s="32">
        <v>0</v>
      </c>
      <c r="P37" s="32">
        <v>8625.9140000000007</v>
      </c>
      <c r="Q37" s="32">
        <v>5082.366</v>
      </c>
      <c r="R37" s="32">
        <v>0</v>
      </c>
      <c r="S37" s="32">
        <v>1202.855</v>
      </c>
      <c r="T37" s="32">
        <v>19.495999999999999</v>
      </c>
    </row>
    <row r="38" spans="1:20">
      <c r="A38" s="32" t="s">
        <v>196</v>
      </c>
      <c r="B38" s="32">
        <v>50530</v>
      </c>
      <c r="C38" s="32">
        <v>0</v>
      </c>
      <c r="D38" s="32">
        <v>0</v>
      </c>
      <c r="E38" s="32">
        <v>0</v>
      </c>
      <c r="F38" s="32">
        <v>6110</v>
      </c>
      <c r="G38" s="32">
        <v>63114</v>
      </c>
      <c r="H38" s="32">
        <v>100731</v>
      </c>
      <c r="I38" s="32">
        <v>385840</v>
      </c>
      <c r="J38" s="32">
        <v>0</v>
      </c>
      <c r="K38" s="32">
        <v>37209</v>
      </c>
      <c r="L38" s="32">
        <v>10754</v>
      </c>
      <c r="M38" s="32">
        <v>0</v>
      </c>
      <c r="N38" s="32">
        <v>0</v>
      </c>
      <c r="O38" s="32">
        <v>0</v>
      </c>
      <c r="P38" s="32">
        <v>654288</v>
      </c>
      <c r="Q38" s="32">
        <v>433500</v>
      </c>
      <c r="R38" s="32">
        <v>50530</v>
      </c>
      <c r="S38" s="32">
        <v>6110</v>
      </c>
      <c r="T38" s="32">
        <v>37209</v>
      </c>
    </row>
    <row r="39" spans="1:20">
      <c r="A39" s="32" t="s">
        <v>195</v>
      </c>
      <c r="B39" s="32">
        <v>29866.821</v>
      </c>
      <c r="C39" s="32">
        <v>0</v>
      </c>
      <c r="D39" s="32">
        <v>0</v>
      </c>
      <c r="E39" s="32">
        <v>0</v>
      </c>
      <c r="F39" s="32">
        <v>1286.742</v>
      </c>
      <c r="G39" s="32">
        <v>13083.828</v>
      </c>
      <c r="H39" s="32">
        <v>0</v>
      </c>
      <c r="I39" s="32">
        <v>23366.769</v>
      </c>
      <c r="J39" s="32">
        <v>214.1</v>
      </c>
      <c r="K39" s="32">
        <v>8805.6779999999999</v>
      </c>
      <c r="L39" s="32">
        <v>5688.7669999999998</v>
      </c>
      <c r="M39" s="32">
        <v>0</v>
      </c>
      <c r="N39" s="32">
        <v>0</v>
      </c>
      <c r="O39" s="32">
        <v>0</v>
      </c>
      <c r="P39" s="32">
        <v>82312.705000000002</v>
      </c>
      <c r="Q39" s="32">
        <v>38075.313999999998</v>
      </c>
      <c r="R39" s="32">
        <v>29866.821</v>
      </c>
      <c r="S39" s="32">
        <v>1286.742</v>
      </c>
      <c r="T39" s="32">
        <v>9019.7780000000002</v>
      </c>
    </row>
    <row r="40" spans="1:20" s="66" customFormat="1">
      <c r="A40" s="66" t="s">
        <v>141</v>
      </c>
      <c r="B40" s="66">
        <v>4772855.4570000004</v>
      </c>
      <c r="C40" s="66">
        <v>0</v>
      </c>
      <c r="D40" s="66">
        <v>0</v>
      </c>
      <c r="E40" s="66">
        <v>0</v>
      </c>
      <c r="F40" s="66">
        <v>10750.364</v>
      </c>
      <c r="G40" s="66">
        <v>223968.08600000001</v>
      </c>
      <c r="H40" s="66">
        <v>295000</v>
      </c>
      <c r="I40" s="66">
        <v>1199200</v>
      </c>
      <c r="J40" s="66">
        <v>125.22499999999999</v>
      </c>
      <c r="K40" s="66">
        <v>543010.98400000005</v>
      </c>
      <c r="L40" s="66">
        <v>103990.86500000001</v>
      </c>
      <c r="M40" s="66">
        <v>0</v>
      </c>
      <c r="N40" s="66">
        <v>0</v>
      </c>
      <c r="O40" s="66">
        <v>0</v>
      </c>
      <c r="P40" s="66">
        <v>7148900.9809999997</v>
      </c>
      <c r="Q40" s="66">
        <v>1832900.905</v>
      </c>
      <c r="R40" s="66">
        <v>4772855.4570000004</v>
      </c>
      <c r="S40" s="66">
        <v>10750.364</v>
      </c>
      <c r="T40" s="66">
        <v>543136.20900000003</v>
      </c>
    </row>
    <row r="41" spans="1:20">
      <c r="A41" s="32" t="s">
        <v>140</v>
      </c>
      <c r="B41" s="32">
        <v>4545.4719999999998</v>
      </c>
      <c r="C41" s="32">
        <v>0</v>
      </c>
      <c r="D41" s="32">
        <v>0</v>
      </c>
      <c r="E41" s="32">
        <v>0</v>
      </c>
      <c r="F41" s="32">
        <v>2341.0169999999998</v>
      </c>
      <c r="G41" s="32">
        <v>11621.962</v>
      </c>
      <c r="H41" s="32">
        <v>0</v>
      </c>
      <c r="I41" s="32">
        <v>59932.497000000003</v>
      </c>
      <c r="J41" s="32">
        <v>0</v>
      </c>
      <c r="K41" s="32">
        <v>64.382000000000005</v>
      </c>
      <c r="L41" s="32">
        <v>1457.9469999999999</v>
      </c>
      <c r="M41" s="32">
        <v>0</v>
      </c>
      <c r="N41" s="32">
        <v>0</v>
      </c>
      <c r="O41" s="32">
        <v>0</v>
      </c>
      <c r="P41" s="32">
        <v>79963.277000000002</v>
      </c>
      <c r="Q41" s="32">
        <v>61454.826000000001</v>
      </c>
      <c r="R41" s="32">
        <v>4545.4719999999998</v>
      </c>
      <c r="S41" s="32">
        <v>2341.0169999999998</v>
      </c>
      <c r="T41" s="32">
        <v>64.382000000000005</v>
      </c>
    </row>
    <row r="42" spans="1:20">
      <c r="A42" s="32" t="s">
        <v>273</v>
      </c>
      <c r="B42" s="32">
        <v>0</v>
      </c>
      <c r="C42" s="32">
        <v>0</v>
      </c>
      <c r="D42" s="32">
        <v>0</v>
      </c>
      <c r="E42" s="32">
        <v>0</v>
      </c>
      <c r="F42" s="32">
        <v>113.878</v>
      </c>
      <c r="G42" s="32">
        <v>2154.9749999999999</v>
      </c>
      <c r="H42" s="32">
        <v>0</v>
      </c>
      <c r="I42" s="32">
        <v>1239.18</v>
      </c>
      <c r="J42" s="32">
        <v>0</v>
      </c>
      <c r="K42" s="32">
        <v>0.71399999999999997</v>
      </c>
      <c r="L42" s="32">
        <v>0</v>
      </c>
      <c r="M42" s="32">
        <v>0</v>
      </c>
      <c r="N42" s="32">
        <v>0</v>
      </c>
      <c r="O42" s="32">
        <v>0</v>
      </c>
      <c r="P42" s="32">
        <v>3508.7469999999998</v>
      </c>
      <c r="Q42" s="32">
        <v>1239.894</v>
      </c>
      <c r="R42" s="32">
        <v>0</v>
      </c>
      <c r="S42" s="32">
        <v>113.878</v>
      </c>
      <c r="T42" s="32">
        <v>0.71399999999999997</v>
      </c>
    </row>
    <row r="43" spans="1:20">
      <c r="A43" s="32" t="s">
        <v>138</v>
      </c>
      <c r="B43" s="32">
        <v>0</v>
      </c>
      <c r="C43" s="32">
        <v>0</v>
      </c>
      <c r="D43" s="32">
        <v>0</v>
      </c>
      <c r="E43" s="32">
        <v>0</v>
      </c>
      <c r="F43" s="32">
        <v>158.55099999999999</v>
      </c>
      <c r="G43" s="32">
        <v>0</v>
      </c>
      <c r="H43" s="32">
        <v>0</v>
      </c>
      <c r="I43" s="32">
        <v>8342.8970000000008</v>
      </c>
      <c r="J43" s="32">
        <v>968.57100000000003</v>
      </c>
      <c r="K43" s="32">
        <v>1854.9190000000001</v>
      </c>
      <c r="L43" s="32">
        <v>173.66399999999999</v>
      </c>
      <c r="M43" s="32">
        <v>0</v>
      </c>
      <c r="N43" s="32">
        <v>0</v>
      </c>
      <c r="O43" s="32">
        <v>0</v>
      </c>
      <c r="P43" s="32">
        <v>11498.602000000001</v>
      </c>
      <c r="Q43" s="32">
        <v>11340.050999999999</v>
      </c>
      <c r="R43" s="32">
        <v>0</v>
      </c>
      <c r="S43" s="32">
        <v>158.55099999999999</v>
      </c>
      <c r="T43" s="32">
        <v>2823.49</v>
      </c>
    </row>
    <row r="44" spans="1:20">
      <c r="A44" s="32" t="s">
        <v>137</v>
      </c>
      <c r="B44" s="32">
        <v>0</v>
      </c>
      <c r="C44" s="32">
        <v>0</v>
      </c>
      <c r="D44" s="32">
        <v>0</v>
      </c>
      <c r="E44" s="32">
        <v>0</v>
      </c>
      <c r="F44" s="32">
        <v>9.6630000000000003</v>
      </c>
      <c r="G44" s="32">
        <v>7025.808</v>
      </c>
      <c r="H44" s="32">
        <v>0</v>
      </c>
      <c r="I44" s="32">
        <v>2962.002</v>
      </c>
      <c r="J44" s="32">
        <v>0</v>
      </c>
      <c r="K44" s="32">
        <v>0</v>
      </c>
      <c r="L44" s="32">
        <v>61.122</v>
      </c>
      <c r="M44" s="32">
        <v>0</v>
      </c>
      <c r="N44" s="32">
        <v>0</v>
      </c>
      <c r="O44" s="32">
        <v>0</v>
      </c>
      <c r="P44" s="32">
        <v>10058.594999999999</v>
      </c>
      <c r="Q44" s="32">
        <v>3023.1239999999998</v>
      </c>
      <c r="R44" s="32">
        <v>0</v>
      </c>
      <c r="S44" s="32">
        <v>9.6630000000000003</v>
      </c>
      <c r="T44" s="32">
        <v>0</v>
      </c>
    </row>
    <row r="45" spans="1:20">
      <c r="A45" s="32" t="s">
        <v>136</v>
      </c>
      <c r="B45" s="32">
        <v>1452.6</v>
      </c>
      <c r="C45" s="32">
        <v>0</v>
      </c>
      <c r="D45" s="32">
        <v>0</v>
      </c>
      <c r="E45" s="32">
        <v>0</v>
      </c>
      <c r="F45" s="32">
        <v>68.5</v>
      </c>
      <c r="G45" s="32">
        <v>2245.3000000000002</v>
      </c>
      <c r="H45" s="32">
        <v>0</v>
      </c>
      <c r="I45" s="32">
        <v>7700.9</v>
      </c>
      <c r="J45" s="32">
        <v>2</v>
      </c>
      <c r="K45" s="32">
        <v>1410.3</v>
      </c>
      <c r="L45" s="32">
        <v>668.1</v>
      </c>
      <c r="M45" s="32">
        <v>0</v>
      </c>
      <c r="N45" s="32">
        <v>0</v>
      </c>
      <c r="O45" s="32">
        <v>0</v>
      </c>
      <c r="P45" s="32">
        <v>13547.7</v>
      </c>
      <c r="Q45" s="32">
        <v>9781.2999999999993</v>
      </c>
      <c r="R45" s="32">
        <v>1452.6</v>
      </c>
      <c r="S45" s="32">
        <v>68.5</v>
      </c>
      <c r="T45" s="32">
        <v>1412.3</v>
      </c>
    </row>
    <row r="46" spans="1:20">
      <c r="A46" s="32" t="s">
        <v>135</v>
      </c>
      <c r="B46" s="32">
        <v>0</v>
      </c>
      <c r="C46" s="32">
        <v>0</v>
      </c>
      <c r="D46" s="32">
        <v>0</v>
      </c>
      <c r="E46" s="32">
        <v>4282.1540000000005</v>
      </c>
      <c r="F46" s="32">
        <v>13160.346</v>
      </c>
      <c r="G46" s="32">
        <v>2637.2</v>
      </c>
      <c r="H46" s="32">
        <v>0</v>
      </c>
      <c r="I46" s="32">
        <v>145.5</v>
      </c>
      <c r="J46" s="32">
        <v>0</v>
      </c>
      <c r="K46" s="32">
        <v>167.8</v>
      </c>
      <c r="L46" s="32">
        <v>444</v>
      </c>
      <c r="M46" s="32">
        <v>0</v>
      </c>
      <c r="N46" s="32">
        <v>0</v>
      </c>
      <c r="O46" s="32">
        <v>0</v>
      </c>
      <c r="P46" s="32">
        <v>20837</v>
      </c>
      <c r="Q46" s="32">
        <v>757.3</v>
      </c>
      <c r="R46" s="32">
        <v>0</v>
      </c>
      <c r="S46" s="32">
        <v>17442.5</v>
      </c>
      <c r="T46" s="32">
        <v>167.8</v>
      </c>
    </row>
    <row r="47" spans="1:20">
      <c r="A47" s="32" t="s">
        <v>272</v>
      </c>
      <c r="B47" s="32">
        <v>0</v>
      </c>
      <c r="C47" s="32">
        <v>0</v>
      </c>
      <c r="D47" s="32">
        <v>0</v>
      </c>
      <c r="E47" s="32">
        <v>0</v>
      </c>
      <c r="F47" s="32">
        <v>613.62400000000002</v>
      </c>
      <c r="G47" s="32">
        <v>0</v>
      </c>
      <c r="H47" s="32">
        <v>0</v>
      </c>
      <c r="I47" s="32">
        <v>0</v>
      </c>
      <c r="J47" s="32">
        <v>0</v>
      </c>
      <c r="K47" s="32">
        <v>252.27600000000001</v>
      </c>
      <c r="L47" s="32">
        <v>0</v>
      </c>
      <c r="M47" s="32">
        <v>0</v>
      </c>
      <c r="N47" s="32">
        <v>0</v>
      </c>
      <c r="O47" s="32">
        <v>0</v>
      </c>
      <c r="P47" s="32">
        <v>865.9</v>
      </c>
      <c r="Q47" s="32">
        <v>252.27600000000001</v>
      </c>
      <c r="R47" s="32">
        <v>0</v>
      </c>
      <c r="S47" s="32">
        <v>613.62400000000002</v>
      </c>
      <c r="T47" s="32">
        <v>252.27600000000001</v>
      </c>
    </row>
    <row r="48" spans="1:20">
      <c r="A48" s="32" t="s">
        <v>134</v>
      </c>
      <c r="B48" s="32">
        <v>0</v>
      </c>
      <c r="C48" s="32">
        <v>0</v>
      </c>
      <c r="D48" s="32">
        <v>0</v>
      </c>
      <c r="E48" s="32">
        <v>0</v>
      </c>
      <c r="F48" s="32">
        <v>4583.1379999999999</v>
      </c>
      <c r="G48" s="32">
        <v>0</v>
      </c>
      <c r="H48" s="32">
        <v>0</v>
      </c>
      <c r="I48" s="32">
        <v>0</v>
      </c>
      <c r="J48" s="32">
        <v>0</v>
      </c>
      <c r="K48" s="32">
        <v>420.53300000000002</v>
      </c>
      <c r="L48" s="32">
        <v>56.896000000000001</v>
      </c>
      <c r="M48" s="32">
        <v>0</v>
      </c>
      <c r="N48" s="32">
        <v>0</v>
      </c>
      <c r="O48" s="32">
        <v>0</v>
      </c>
      <c r="P48" s="32">
        <v>5060.567</v>
      </c>
      <c r="Q48" s="32">
        <v>477.42899999999997</v>
      </c>
      <c r="R48" s="32">
        <v>0</v>
      </c>
      <c r="S48" s="32">
        <v>4583.1379999999999</v>
      </c>
      <c r="T48" s="32">
        <v>420.53300000000002</v>
      </c>
    </row>
    <row r="49" spans="1:20">
      <c r="A49" s="32" t="s">
        <v>194</v>
      </c>
      <c r="B49" s="32">
        <v>43570.832000000002</v>
      </c>
      <c r="C49" s="32">
        <v>0</v>
      </c>
      <c r="D49" s="32">
        <v>0</v>
      </c>
      <c r="E49" s="32">
        <v>0</v>
      </c>
      <c r="F49" s="32">
        <v>107.84099999999999</v>
      </c>
      <c r="G49" s="32">
        <v>3750.4650000000001</v>
      </c>
      <c r="H49" s="32">
        <v>29921.311000000002</v>
      </c>
      <c r="I49" s="32">
        <v>1628.83</v>
      </c>
      <c r="J49" s="32">
        <v>0</v>
      </c>
      <c r="K49" s="32">
        <v>3057.1329999999998</v>
      </c>
      <c r="L49" s="32">
        <v>4908.8879999999999</v>
      </c>
      <c r="M49" s="32">
        <v>0</v>
      </c>
      <c r="N49" s="32">
        <v>0</v>
      </c>
      <c r="O49" s="32">
        <v>36.134</v>
      </c>
      <c r="P49" s="32">
        <v>86981.433999999994</v>
      </c>
      <c r="Q49" s="32">
        <v>9425.3189999999995</v>
      </c>
      <c r="R49" s="32">
        <v>43570.832000000002</v>
      </c>
      <c r="S49" s="32">
        <v>107.84099999999999</v>
      </c>
      <c r="T49" s="32">
        <v>3093.2669999999998</v>
      </c>
    </row>
    <row r="50" spans="1:20">
      <c r="A50" s="32" t="s">
        <v>225</v>
      </c>
      <c r="B50" s="32">
        <v>1851.6389999999999</v>
      </c>
      <c r="C50" s="32">
        <v>0</v>
      </c>
      <c r="D50" s="32">
        <v>0</v>
      </c>
      <c r="E50" s="32">
        <v>0</v>
      </c>
      <c r="F50" s="32">
        <v>765.24900000000002</v>
      </c>
      <c r="G50" s="32">
        <v>0</v>
      </c>
      <c r="H50" s="32">
        <v>0</v>
      </c>
      <c r="I50" s="32">
        <v>12800</v>
      </c>
      <c r="J50" s="32">
        <v>0</v>
      </c>
      <c r="K50" s="32">
        <v>14.994</v>
      </c>
      <c r="L50" s="32">
        <v>0</v>
      </c>
      <c r="M50" s="32">
        <v>0</v>
      </c>
      <c r="N50" s="32">
        <v>0</v>
      </c>
      <c r="O50" s="32">
        <v>0</v>
      </c>
      <c r="P50" s="32">
        <v>15431.882</v>
      </c>
      <c r="Q50" s="32">
        <v>12814.994000000001</v>
      </c>
      <c r="R50" s="32">
        <v>1851.6389999999999</v>
      </c>
      <c r="S50" s="32">
        <v>765.24900000000002</v>
      </c>
      <c r="T50" s="32">
        <v>14.994</v>
      </c>
    </row>
    <row r="51" spans="1:20">
      <c r="A51" s="32" t="s">
        <v>224</v>
      </c>
      <c r="B51" s="32">
        <v>0</v>
      </c>
      <c r="C51" s="32">
        <v>0</v>
      </c>
      <c r="D51" s="32">
        <v>0</v>
      </c>
      <c r="E51" s="32">
        <v>0</v>
      </c>
      <c r="F51" s="32">
        <v>5.476</v>
      </c>
      <c r="G51" s="32">
        <v>2.1819999999999999</v>
      </c>
      <c r="H51" s="32">
        <v>0</v>
      </c>
      <c r="I51" s="32">
        <v>10538.25</v>
      </c>
      <c r="J51" s="32">
        <v>0</v>
      </c>
      <c r="K51" s="32">
        <v>9.5549999999999997</v>
      </c>
      <c r="L51" s="32">
        <v>27.347999999999999</v>
      </c>
      <c r="M51" s="32">
        <v>0</v>
      </c>
      <c r="N51" s="32">
        <v>0</v>
      </c>
      <c r="O51" s="32">
        <v>0</v>
      </c>
      <c r="P51" s="32">
        <v>10582.811</v>
      </c>
      <c r="Q51" s="32">
        <v>10575.153</v>
      </c>
      <c r="R51" s="32">
        <v>0</v>
      </c>
      <c r="S51" s="32">
        <v>5.476</v>
      </c>
      <c r="T51" s="32">
        <v>9.5549999999999997</v>
      </c>
    </row>
    <row r="52" spans="1:20">
      <c r="A52" s="32" t="s">
        <v>193</v>
      </c>
      <c r="B52" s="32">
        <v>6570.4179999999997</v>
      </c>
      <c r="C52" s="32">
        <v>0</v>
      </c>
      <c r="D52" s="32">
        <v>0</v>
      </c>
      <c r="E52" s="32">
        <v>0</v>
      </c>
      <c r="F52" s="32">
        <v>264.846</v>
      </c>
      <c r="G52" s="32">
        <v>2071.915</v>
      </c>
      <c r="H52" s="32">
        <v>0</v>
      </c>
      <c r="I52" s="32">
        <v>14.862</v>
      </c>
      <c r="J52" s="32">
        <v>0</v>
      </c>
      <c r="K52" s="32">
        <v>14851.776</v>
      </c>
      <c r="L52" s="32">
        <v>6602.768</v>
      </c>
      <c r="M52" s="32">
        <v>0</v>
      </c>
      <c r="N52" s="32">
        <v>0</v>
      </c>
      <c r="O52" s="32">
        <v>0</v>
      </c>
      <c r="P52" s="32">
        <v>30376.584999999999</v>
      </c>
      <c r="Q52" s="32">
        <v>20765.708999999999</v>
      </c>
      <c r="R52" s="32">
        <v>6570.4179999999997</v>
      </c>
      <c r="S52" s="32">
        <v>264.846</v>
      </c>
      <c r="T52" s="32">
        <v>14851.776</v>
      </c>
    </row>
    <row r="53" spans="1:20">
      <c r="A53" s="32" t="s">
        <v>133</v>
      </c>
      <c r="B53" s="32">
        <v>2284.73</v>
      </c>
      <c r="C53" s="32">
        <v>0</v>
      </c>
      <c r="D53" s="32">
        <v>0</v>
      </c>
      <c r="E53" s="32">
        <v>0</v>
      </c>
      <c r="F53" s="32">
        <v>9912.4570000000003</v>
      </c>
      <c r="G53" s="32">
        <v>4737.277</v>
      </c>
      <c r="H53" s="32">
        <v>0</v>
      </c>
      <c r="I53" s="32">
        <v>1779.5160000000001</v>
      </c>
      <c r="J53" s="32">
        <v>0</v>
      </c>
      <c r="K53" s="32">
        <v>727.92499999999995</v>
      </c>
      <c r="L53" s="32">
        <v>209.11099999999999</v>
      </c>
      <c r="M53" s="32">
        <v>0</v>
      </c>
      <c r="N53" s="32">
        <v>0</v>
      </c>
      <c r="O53" s="32">
        <v>0</v>
      </c>
      <c r="P53" s="32">
        <v>19651.016</v>
      </c>
      <c r="Q53" s="32">
        <v>2716.5520000000001</v>
      </c>
      <c r="R53" s="32">
        <v>2284.73</v>
      </c>
      <c r="S53" s="32">
        <v>9912.4570000000003</v>
      </c>
      <c r="T53" s="32">
        <v>727.92499999999995</v>
      </c>
    </row>
    <row r="54" spans="1:20">
      <c r="A54" s="32" t="s">
        <v>132</v>
      </c>
      <c r="B54" s="32">
        <v>0</v>
      </c>
      <c r="C54" s="32">
        <v>0</v>
      </c>
      <c r="D54" s="32">
        <v>0</v>
      </c>
      <c r="E54" s="32">
        <v>1749.1679999999999</v>
      </c>
      <c r="F54" s="32">
        <v>4730.8329999999996</v>
      </c>
      <c r="G54" s="32">
        <v>1528.7850000000001</v>
      </c>
      <c r="H54" s="32">
        <v>0</v>
      </c>
      <c r="I54" s="32">
        <v>20678.002</v>
      </c>
      <c r="J54" s="32">
        <v>0</v>
      </c>
      <c r="K54" s="32">
        <v>118.33799999999999</v>
      </c>
      <c r="L54" s="32">
        <v>427.96699999999998</v>
      </c>
      <c r="M54" s="32">
        <v>0</v>
      </c>
      <c r="N54" s="32">
        <v>0</v>
      </c>
      <c r="O54" s="32">
        <v>0</v>
      </c>
      <c r="P54" s="32">
        <v>29233.093000000001</v>
      </c>
      <c r="Q54" s="32">
        <v>21224.307000000001</v>
      </c>
      <c r="R54" s="32">
        <v>0</v>
      </c>
      <c r="S54" s="32">
        <v>6480.0010000000002</v>
      </c>
      <c r="T54" s="32">
        <v>118.33799999999999</v>
      </c>
    </row>
    <row r="55" spans="1:20">
      <c r="A55" s="32" t="s">
        <v>131</v>
      </c>
      <c r="B55" s="32">
        <v>0</v>
      </c>
      <c r="C55" s="32">
        <v>0</v>
      </c>
      <c r="D55" s="32">
        <v>0</v>
      </c>
      <c r="E55" s="32">
        <v>0</v>
      </c>
      <c r="F55" s="32">
        <v>23103.314999999999</v>
      </c>
      <c r="G55" s="32">
        <v>155163.79500000001</v>
      </c>
      <c r="H55" s="32">
        <v>0</v>
      </c>
      <c r="I55" s="32">
        <v>12899.092000000001</v>
      </c>
      <c r="J55" s="32">
        <v>0</v>
      </c>
      <c r="K55" s="32">
        <v>2902.886</v>
      </c>
      <c r="L55" s="32">
        <v>0</v>
      </c>
      <c r="M55" s="32">
        <v>0</v>
      </c>
      <c r="N55" s="32">
        <v>0</v>
      </c>
      <c r="O55" s="32">
        <v>0</v>
      </c>
      <c r="P55" s="32">
        <v>194069.08799999999</v>
      </c>
      <c r="Q55" s="32">
        <v>15801.977999999999</v>
      </c>
      <c r="R55" s="32">
        <v>0</v>
      </c>
      <c r="S55" s="32">
        <v>23103.314999999999</v>
      </c>
      <c r="T55" s="32">
        <v>2902.886</v>
      </c>
    </row>
    <row r="56" spans="1:20">
      <c r="A56" s="32" t="s">
        <v>130</v>
      </c>
      <c r="B56" s="32">
        <v>0</v>
      </c>
      <c r="C56" s="32">
        <v>0</v>
      </c>
      <c r="D56" s="32">
        <v>0</v>
      </c>
      <c r="E56" s="32">
        <v>0</v>
      </c>
      <c r="F56" s="32">
        <v>1199.9739999999999</v>
      </c>
      <c r="G56" s="32">
        <v>0</v>
      </c>
      <c r="H56" s="32">
        <v>0</v>
      </c>
      <c r="I56" s="32">
        <v>1631.3889999999999</v>
      </c>
      <c r="J56" s="32">
        <v>1545.277</v>
      </c>
      <c r="K56" s="32">
        <v>285</v>
      </c>
      <c r="L56" s="32">
        <v>740.12099999999998</v>
      </c>
      <c r="M56" s="32">
        <v>0</v>
      </c>
      <c r="N56" s="32">
        <v>0</v>
      </c>
      <c r="O56" s="32">
        <v>0</v>
      </c>
      <c r="P56" s="32">
        <v>5401.7610000000004</v>
      </c>
      <c r="Q56" s="32">
        <v>4201.7870000000003</v>
      </c>
      <c r="R56" s="32">
        <v>0</v>
      </c>
      <c r="S56" s="32">
        <v>1199.9739999999999</v>
      </c>
      <c r="T56" s="32">
        <v>1830.277</v>
      </c>
    </row>
    <row r="57" spans="1:20">
      <c r="A57" s="32" t="s">
        <v>296</v>
      </c>
      <c r="B57" s="32">
        <v>0</v>
      </c>
      <c r="C57" s="32">
        <v>0</v>
      </c>
      <c r="D57" s="32">
        <v>0</v>
      </c>
      <c r="E57" s="32">
        <v>0</v>
      </c>
      <c r="F57" s="32">
        <v>8.4480000000000004</v>
      </c>
      <c r="G57" s="32">
        <v>886.66700000000003</v>
      </c>
      <c r="H57" s="32">
        <v>0</v>
      </c>
      <c r="I57" s="32">
        <v>586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1481.115</v>
      </c>
      <c r="Q57" s="32">
        <v>586</v>
      </c>
      <c r="R57" s="32">
        <v>0</v>
      </c>
      <c r="S57" s="32">
        <v>8.4480000000000004</v>
      </c>
      <c r="T57" s="32">
        <v>0</v>
      </c>
    </row>
    <row r="58" spans="1:20">
      <c r="A58" s="32" t="s">
        <v>129</v>
      </c>
      <c r="B58" s="32">
        <v>0</v>
      </c>
      <c r="C58" s="32">
        <v>0</v>
      </c>
      <c r="D58" s="32">
        <v>0</v>
      </c>
      <c r="E58" s="32">
        <v>0</v>
      </c>
      <c r="F58" s="32">
        <v>450.63</v>
      </c>
      <c r="G58" s="32">
        <v>0</v>
      </c>
      <c r="H58" s="32">
        <v>0</v>
      </c>
      <c r="I58" s="32">
        <v>0</v>
      </c>
      <c r="J58" s="32">
        <v>0</v>
      </c>
      <c r="K58" s="32">
        <v>45.142000000000003</v>
      </c>
      <c r="L58" s="32">
        <v>0</v>
      </c>
      <c r="M58" s="32">
        <v>0</v>
      </c>
      <c r="N58" s="32">
        <v>0</v>
      </c>
      <c r="O58" s="32">
        <v>0</v>
      </c>
      <c r="P58" s="32">
        <v>495.77199999999999</v>
      </c>
      <c r="Q58" s="32">
        <v>45.142000000000003</v>
      </c>
      <c r="R58" s="32">
        <v>0</v>
      </c>
      <c r="S58" s="32">
        <v>450.63</v>
      </c>
      <c r="T58" s="32">
        <v>45.142000000000003</v>
      </c>
    </row>
    <row r="59" spans="1:20">
      <c r="A59" s="32" t="s">
        <v>192</v>
      </c>
      <c r="B59" s="32">
        <v>706</v>
      </c>
      <c r="C59" s="32">
        <v>47</v>
      </c>
      <c r="D59" s="32">
        <v>9380</v>
      </c>
      <c r="E59" s="32">
        <v>0</v>
      </c>
      <c r="F59" s="32">
        <v>83</v>
      </c>
      <c r="G59" s="32">
        <v>58</v>
      </c>
      <c r="H59" s="32">
        <v>0</v>
      </c>
      <c r="I59" s="32">
        <v>15</v>
      </c>
      <c r="J59" s="32">
        <v>0</v>
      </c>
      <c r="K59" s="32">
        <v>666.80200000000002</v>
      </c>
      <c r="L59" s="32">
        <v>1404</v>
      </c>
      <c r="M59" s="32">
        <v>0</v>
      </c>
      <c r="N59" s="32">
        <v>0</v>
      </c>
      <c r="O59" s="32">
        <v>0</v>
      </c>
      <c r="P59" s="32">
        <v>12359.802</v>
      </c>
      <c r="Q59" s="32">
        <v>1988.8019999999999</v>
      </c>
      <c r="R59" s="32">
        <v>10133</v>
      </c>
      <c r="S59" s="32">
        <v>83</v>
      </c>
      <c r="T59" s="32">
        <v>666.80200000000002</v>
      </c>
    </row>
    <row r="60" spans="1:20">
      <c r="A60" s="32" t="s">
        <v>128</v>
      </c>
      <c r="B60" s="32">
        <v>0</v>
      </c>
      <c r="C60" s="32">
        <v>0</v>
      </c>
      <c r="D60" s="32">
        <v>0</v>
      </c>
      <c r="E60" s="32">
        <v>0</v>
      </c>
      <c r="F60" s="32">
        <v>4.68</v>
      </c>
      <c r="G60" s="32">
        <v>0</v>
      </c>
      <c r="H60" s="32">
        <v>0</v>
      </c>
      <c r="I60" s="32">
        <v>13017.69</v>
      </c>
      <c r="J60" s="32">
        <v>0</v>
      </c>
      <c r="K60" s="32">
        <v>552.73400000000004</v>
      </c>
      <c r="L60" s="32">
        <v>0</v>
      </c>
      <c r="M60" s="32">
        <v>0</v>
      </c>
      <c r="N60" s="32">
        <v>0</v>
      </c>
      <c r="O60" s="32">
        <v>0</v>
      </c>
      <c r="P60" s="32">
        <v>13575.103999999999</v>
      </c>
      <c r="Q60" s="32">
        <v>13570.424000000001</v>
      </c>
      <c r="R60" s="32">
        <v>0</v>
      </c>
      <c r="S60" s="32">
        <v>4.68</v>
      </c>
      <c r="T60" s="32">
        <v>552.73400000000004</v>
      </c>
    </row>
    <row r="61" spans="1:20">
      <c r="A61" s="32" t="s">
        <v>191</v>
      </c>
      <c r="B61" s="32">
        <v>6595</v>
      </c>
      <c r="C61" s="32">
        <v>3474</v>
      </c>
      <c r="D61" s="32">
        <v>0</v>
      </c>
      <c r="E61" s="32">
        <v>0</v>
      </c>
      <c r="F61" s="32">
        <v>265</v>
      </c>
      <c r="G61" s="32">
        <v>4194</v>
      </c>
      <c r="H61" s="32">
        <v>22793</v>
      </c>
      <c r="I61" s="32">
        <v>13301</v>
      </c>
      <c r="J61" s="32">
        <v>0</v>
      </c>
      <c r="K61" s="32">
        <v>5957.2250000000004</v>
      </c>
      <c r="L61" s="32">
        <v>13430.522000000001</v>
      </c>
      <c r="M61" s="32">
        <v>0</v>
      </c>
      <c r="N61" s="32">
        <v>0</v>
      </c>
      <c r="O61" s="32">
        <v>253</v>
      </c>
      <c r="P61" s="32">
        <v>70262.747000000003</v>
      </c>
      <c r="Q61" s="32">
        <v>32139.493999999999</v>
      </c>
      <c r="R61" s="32">
        <v>10069</v>
      </c>
      <c r="S61" s="32">
        <v>265</v>
      </c>
      <c r="T61" s="32">
        <v>6210.2250000000004</v>
      </c>
    </row>
    <row r="62" spans="1:20" s="66" customFormat="1">
      <c r="A62" s="66" t="s">
        <v>43</v>
      </c>
      <c r="B62" s="66">
        <v>10645.704</v>
      </c>
      <c r="C62" s="66">
        <v>0</v>
      </c>
      <c r="D62" s="66">
        <v>0</v>
      </c>
      <c r="E62" s="66">
        <v>0</v>
      </c>
      <c r="F62" s="66">
        <v>6000.8829999999998</v>
      </c>
      <c r="G62" s="66">
        <v>30587.768</v>
      </c>
      <c r="H62" s="66">
        <v>412941.81199999998</v>
      </c>
      <c r="I62" s="66">
        <v>65284.601000000002</v>
      </c>
      <c r="J62" s="66">
        <v>129.73099999999999</v>
      </c>
      <c r="K62" s="66">
        <v>40314.597999999998</v>
      </c>
      <c r="L62" s="66">
        <v>10732.13</v>
      </c>
      <c r="M62" s="66">
        <v>0</v>
      </c>
      <c r="N62" s="66">
        <v>0</v>
      </c>
      <c r="O62" s="66">
        <v>0</v>
      </c>
      <c r="P62" s="66">
        <v>576637.22699999996</v>
      </c>
      <c r="Q62" s="66">
        <v>113397.461</v>
      </c>
      <c r="R62" s="66">
        <v>10645.704</v>
      </c>
      <c r="S62" s="66">
        <v>6000.8829999999998</v>
      </c>
      <c r="T62" s="66">
        <v>40444.328999999998</v>
      </c>
    </row>
    <row r="63" spans="1:20">
      <c r="A63" s="32" t="s">
        <v>126</v>
      </c>
      <c r="B63" s="32">
        <v>0</v>
      </c>
      <c r="C63" s="32">
        <v>0</v>
      </c>
      <c r="D63" s="32">
        <v>0</v>
      </c>
      <c r="E63" s="32">
        <v>0</v>
      </c>
      <c r="F63" s="32">
        <v>230.27099999999999</v>
      </c>
      <c r="G63" s="32">
        <v>1115.171</v>
      </c>
      <c r="H63" s="32">
        <v>0</v>
      </c>
      <c r="I63" s="32">
        <v>901.41499999999996</v>
      </c>
      <c r="J63" s="32">
        <v>0</v>
      </c>
      <c r="K63" s="32">
        <v>1.92</v>
      </c>
      <c r="L63" s="32">
        <v>10.752000000000001</v>
      </c>
      <c r="M63" s="32">
        <v>0</v>
      </c>
      <c r="N63" s="32">
        <v>0</v>
      </c>
      <c r="O63" s="32">
        <v>0</v>
      </c>
      <c r="P63" s="32">
        <v>2259.529</v>
      </c>
      <c r="Q63" s="32">
        <v>914.08699999999999</v>
      </c>
      <c r="R63" s="32">
        <v>0</v>
      </c>
      <c r="S63" s="32">
        <v>230.27099999999999</v>
      </c>
      <c r="T63" s="32">
        <v>1.92</v>
      </c>
    </row>
    <row r="64" spans="1:20">
      <c r="A64" s="32" t="s">
        <v>125</v>
      </c>
      <c r="B64" s="32">
        <v>11.8</v>
      </c>
      <c r="C64" s="32">
        <v>0</v>
      </c>
      <c r="D64" s="32">
        <v>0</v>
      </c>
      <c r="E64" s="32">
        <v>0</v>
      </c>
      <c r="F64" s="32">
        <v>0</v>
      </c>
      <c r="G64" s="32">
        <v>2103.1</v>
      </c>
      <c r="H64" s="32">
        <v>0</v>
      </c>
      <c r="I64" s="32">
        <v>9949.4</v>
      </c>
      <c r="J64" s="32">
        <v>0</v>
      </c>
      <c r="K64" s="32">
        <v>84.3</v>
      </c>
      <c r="L64" s="32">
        <v>0</v>
      </c>
      <c r="M64" s="32">
        <v>0</v>
      </c>
      <c r="N64" s="32">
        <v>0</v>
      </c>
      <c r="O64" s="32">
        <v>0</v>
      </c>
      <c r="P64" s="32">
        <v>12148.6</v>
      </c>
      <c r="Q64" s="32">
        <v>10033.700000000001</v>
      </c>
      <c r="R64" s="32">
        <v>11.8</v>
      </c>
      <c r="S64" s="32">
        <v>0</v>
      </c>
      <c r="T64" s="32">
        <v>84.3</v>
      </c>
    </row>
    <row r="65" spans="1:20" s="66" customFormat="1">
      <c r="A65" s="66" t="s">
        <v>44</v>
      </c>
      <c r="B65" s="66">
        <v>238974</v>
      </c>
      <c r="C65" s="66">
        <v>0</v>
      </c>
      <c r="D65" s="66">
        <v>0</v>
      </c>
      <c r="E65" s="66">
        <v>0</v>
      </c>
      <c r="F65" s="66">
        <v>5186</v>
      </c>
      <c r="G65" s="66">
        <v>83425</v>
      </c>
      <c r="H65" s="66">
        <v>76005</v>
      </c>
      <c r="I65" s="66">
        <v>17974</v>
      </c>
      <c r="J65" s="66">
        <v>178</v>
      </c>
      <c r="K65" s="66">
        <v>157302</v>
      </c>
      <c r="L65" s="66">
        <v>57946</v>
      </c>
      <c r="M65" s="66">
        <v>0</v>
      </c>
      <c r="N65" s="66">
        <v>0</v>
      </c>
      <c r="O65" s="66">
        <v>0</v>
      </c>
      <c r="P65" s="66">
        <v>636990</v>
      </c>
      <c r="Q65" s="66">
        <v>224767</v>
      </c>
      <c r="R65" s="66">
        <v>238974</v>
      </c>
      <c r="S65" s="66">
        <v>5186</v>
      </c>
      <c r="T65" s="66">
        <v>157480</v>
      </c>
    </row>
    <row r="66" spans="1:20">
      <c r="A66" s="32" t="s">
        <v>124</v>
      </c>
      <c r="B66" s="32">
        <v>0</v>
      </c>
      <c r="C66" s="32">
        <v>0</v>
      </c>
      <c r="D66" s="32">
        <v>0</v>
      </c>
      <c r="E66" s="32">
        <v>6.4969999999999999</v>
      </c>
      <c r="F66" s="32">
        <v>0</v>
      </c>
      <c r="G66" s="32">
        <v>6205.768</v>
      </c>
      <c r="H66" s="32">
        <v>0</v>
      </c>
      <c r="I66" s="32">
        <v>6017</v>
      </c>
      <c r="J66" s="32">
        <v>0</v>
      </c>
      <c r="K66" s="32">
        <v>32.799999999999997</v>
      </c>
      <c r="L66" s="32">
        <v>0.32</v>
      </c>
      <c r="M66" s="32">
        <v>0</v>
      </c>
      <c r="N66" s="32">
        <v>0</v>
      </c>
      <c r="O66" s="32">
        <v>0</v>
      </c>
      <c r="P66" s="32">
        <v>12262.385</v>
      </c>
      <c r="Q66" s="32">
        <v>6050.12</v>
      </c>
      <c r="R66" s="32">
        <v>0</v>
      </c>
      <c r="S66" s="32">
        <v>6.4969999999999999</v>
      </c>
      <c r="T66" s="32">
        <v>32.799999999999997</v>
      </c>
    </row>
    <row r="67" spans="1:20">
      <c r="A67" s="32" t="s">
        <v>123</v>
      </c>
      <c r="B67" s="32">
        <v>0</v>
      </c>
      <c r="C67" s="32">
        <v>0</v>
      </c>
      <c r="D67" s="32">
        <v>0</v>
      </c>
      <c r="E67" s="32">
        <v>0</v>
      </c>
      <c r="F67" s="32">
        <v>215.387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215.387</v>
      </c>
      <c r="Q67" s="32">
        <v>0</v>
      </c>
      <c r="R67" s="32">
        <v>0</v>
      </c>
      <c r="S67" s="32">
        <v>215.387</v>
      </c>
      <c r="T67" s="32">
        <v>0</v>
      </c>
    </row>
    <row r="68" spans="1:20">
      <c r="A68" s="32" t="s">
        <v>190</v>
      </c>
      <c r="B68" s="32">
        <v>17185.154999999999</v>
      </c>
      <c r="C68" s="32">
        <v>0</v>
      </c>
      <c r="D68" s="32">
        <v>0</v>
      </c>
      <c r="E68" s="32">
        <v>0</v>
      </c>
      <c r="F68" s="32">
        <v>5546.5060000000003</v>
      </c>
      <c r="G68" s="32">
        <v>14080.102000000001</v>
      </c>
      <c r="H68" s="32">
        <v>0</v>
      </c>
      <c r="I68" s="32">
        <v>5743.4480000000003</v>
      </c>
      <c r="J68" s="32">
        <v>0</v>
      </c>
      <c r="K68" s="32">
        <v>10090.911</v>
      </c>
      <c r="L68" s="32">
        <v>600.21</v>
      </c>
      <c r="M68" s="32">
        <v>0</v>
      </c>
      <c r="N68" s="32">
        <v>0</v>
      </c>
      <c r="O68" s="32">
        <v>0</v>
      </c>
      <c r="P68" s="32">
        <v>53246.332000000002</v>
      </c>
      <c r="Q68" s="32">
        <v>16148.429</v>
      </c>
      <c r="R68" s="32">
        <v>17185.154999999999</v>
      </c>
      <c r="S68" s="32">
        <v>5546.5060000000003</v>
      </c>
      <c r="T68" s="32">
        <v>10090.911</v>
      </c>
    </row>
    <row r="69" spans="1:20">
      <c r="A69" s="32" t="s">
        <v>122</v>
      </c>
      <c r="B69" s="32">
        <v>4162.5</v>
      </c>
      <c r="C69" s="32">
        <v>0</v>
      </c>
      <c r="D69" s="32">
        <v>0</v>
      </c>
      <c r="E69" s="32">
        <v>0</v>
      </c>
      <c r="F69" s="32">
        <v>1201.5</v>
      </c>
      <c r="G69" s="32">
        <v>0</v>
      </c>
      <c r="H69" s="32">
        <v>0</v>
      </c>
      <c r="I69" s="32">
        <v>5311.4</v>
      </c>
      <c r="J69" s="32">
        <v>297.5</v>
      </c>
      <c r="K69" s="32">
        <v>524</v>
      </c>
      <c r="L69" s="32">
        <v>2626</v>
      </c>
      <c r="M69" s="32">
        <v>0</v>
      </c>
      <c r="N69" s="32">
        <v>0</v>
      </c>
      <c r="O69" s="32">
        <v>0</v>
      </c>
      <c r="P69" s="32">
        <v>14122.9</v>
      </c>
      <c r="Q69" s="32">
        <v>8758.9</v>
      </c>
      <c r="R69" s="32">
        <v>4162.5</v>
      </c>
      <c r="S69" s="32">
        <v>1201.5</v>
      </c>
      <c r="T69" s="32">
        <v>821.5</v>
      </c>
    </row>
    <row r="70" spans="1:20">
      <c r="A70" s="32" t="s">
        <v>121</v>
      </c>
      <c r="B70" s="32">
        <v>0</v>
      </c>
      <c r="C70" s="32">
        <v>0</v>
      </c>
      <c r="D70" s="32">
        <v>0</v>
      </c>
      <c r="E70" s="32">
        <v>0</v>
      </c>
      <c r="F70" s="32">
        <v>847.84900000000005</v>
      </c>
      <c r="G70" s="32">
        <v>0</v>
      </c>
      <c r="H70" s="32">
        <v>0</v>
      </c>
      <c r="I70" s="32">
        <v>197.18799999999999</v>
      </c>
      <c r="J70" s="32">
        <v>0</v>
      </c>
      <c r="K70" s="32">
        <v>0.82799999999999996</v>
      </c>
      <c r="L70" s="32">
        <v>0</v>
      </c>
      <c r="M70" s="32">
        <v>0</v>
      </c>
      <c r="N70" s="32">
        <v>0</v>
      </c>
      <c r="O70" s="32">
        <v>0</v>
      </c>
      <c r="P70" s="32">
        <v>1045.865</v>
      </c>
      <c r="Q70" s="32">
        <v>198.01599999999999</v>
      </c>
      <c r="R70" s="32">
        <v>0</v>
      </c>
      <c r="S70" s="32">
        <v>847.84900000000005</v>
      </c>
      <c r="T70" s="32">
        <v>0.82799999999999996</v>
      </c>
    </row>
    <row r="71" spans="1:20">
      <c r="A71" s="32" t="s">
        <v>120</v>
      </c>
      <c r="B71" s="32">
        <v>0</v>
      </c>
      <c r="C71" s="32">
        <v>0</v>
      </c>
      <c r="D71" s="32">
        <v>0</v>
      </c>
      <c r="E71" s="32">
        <v>0</v>
      </c>
      <c r="F71" s="32">
        <v>3127.7979999999998</v>
      </c>
      <c r="G71" s="32">
        <v>0</v>
      </c>
      <c r="H71" s="32">
        <v>0</v>
      </c>
      <c r="I71" s="32">
        <v>3261.8</v>
      </c>
      <c r="J71" s="32">
        <v>297.10000000000002</v>
      </c>
      <c r="K71" s="32">
        <v>1921.5</v>
      </c>
      <c r="L71" s="32">
        <v>917.31299999999999</v>
      </c>
      <c r="M71" s="32">
        <v>0</v>
      </c>
      <c r="N71" s="32">
        <v>0</v>
      </c>
      <c r="O71" s="32">
        <v>0</v>
      </c>
      <c r="P71" s="32">
        <v>9525.5110000000004</v>
      </c>
      <c r="Q71" s="32">
        <v>6397.7129999999997</v>
      </c>
      <c r="R71" s="32">
        <v>0</v>
      </c>
      <c r="S71" s="32">
        <v>3127.7979999999998</v>
      </c>
      <c r="T71" s="32">
        <v>2218.6</v>
      </c>
    </row>
    <row r="72" spans="1:20">
      <c r="A72" s="32" t="s">
        <v>223</v>
      </c>
      <c r="B72" s="32">
        <v>23270.789000000001</v>
      </c>
      <c r="C72" s="32">
        <v>0</v>
      </c>
      <c r="D72" s="32">
        <v>0</v>
      </c>
      <c r="E72" s="32">
        <v>0</v>
      </c>
      <c r="F72" s="32">
        <v>286.05</v>
      </c>
      <c r="G72" s="32">
        <v>12904</v>
      </c>
      <c r="H72" s="32">
        <v>0</v>
      </c>
      <c r="I72" s="32">
        <v>0</v>
      </c>
      <c r="J72" s="32">
        <v>0</v>
      </c>
      <c r="K72" s="32">
        <v>1.8</v>
      </c>
      <c r="L72" s="32">
        <v>91.022000000000006</v>
      </c>
      <c r="M72" s="32">
        <v>0</v>
      </c>
      <c r="N72" s="32">
        <v>0</v>
      </c>
      <c r="O72" s="32">
        <v>0</v>
      </c>
      <c r="P72" s="32">
        <v>36553.661</v>
      </c>
      <c r="Q72" s="32">
        <v>68.984999999999999</v>
      </c>
      <c r="R72" s="32">
        <v>23270.789000000001</v>
      </c>
      <c r="S72" s="32">
        <v>286.05</v>
      </c>
      <c r="T72" s="32">
        <v>1.8</v>
      </c>
    </row>
    <row r="73" spans="1:20">
      <c r="A73" s="32" t="s">
        <v>189</v>
      </c>
      <c r="B73" s="32">
        <v>4834</v>
      </c>
      <c r="C73" s="32">
        <v>0</v>
      </c>
      <c r="D73" s="32">
        <v>0</v>
      </c>
      <c r="E73" s="32">
        <v>0</v>
      </c>
      <c r="F73" s="32">
        <v>90</v>
      </c>
      <c r="G73" s="32">
        <v>7234</v>
      </c>
      <c r="H73" s="32">
        <v>15733</v>
      </c>
      <c r="I73" s="32">
        <v>222</v>
      </c>
      <c r="J73" s="32">
        <v>12</v>
      </c>
      <c r="K73" s="32">
        <v>1366</v>
      </c>
      <c r="L73" s="32">
        <v>2513</v>
      </c>
      <c r="M73" s="32">
        <v>0</v>
      </c>
      <c r="N73" s="32">
        <v>0</v>
      </c>
      <c r="O73" s="32">
        <v>0</v>
      </c>
      <c r="P73" s="32">
        <v>32004</v>
      </c>
      <c r="Q73" s="32">
        <v>3753</v>
      </c>
      <c r="R73" s="32">
        <v>4834</v>
      </c>
      <c r="S73" s="32">
        <v>90</v>
      </c>
      <c r="T73" s="32">
        <v>1378</v>
      </c>
    </row>
    <row r="74" spans="1:20">
      <c r="A74" s="32" t="s">
        <v>188</v>
      </c>
      <c r="B74" s="32">
        <v>0</v>
      </c>
      <c r="C74" s="32">
        <v>0</v>
      </c>
      <c r="D74" s="32">
        <v>0</v>
      </c>
      <c r="E74" s="32">
        <v>0</v>
      </c>
      <c r="F74" s="32">
        <v>1.875</v>
      </c>
      <c r="G74" s="32">
        <v>0</v>
      </c>
      <c r="H74" s="32">
        <v>0</v>
      </c>
      <c r="I74" s="32">
        <v>13813.688</v>
      </c>
      <c r="J74" s="32">
        <v>6009.8339999999998</v>
      </c>
      <c r="K74" s="32">
        <v>4.3630000000000004</v>
      </c>
      <c r="L74" s="32">
        <v>0</v>
      </c>
      <c r="M74" s="32">
        <v>0</v>
      </c>
      <c r="N74" s="32">
        <v>0</v>
      </c>
      <c r="O74" s="32">
        <v>0</v>
      </c>
      <c r="P74" s="32">
        <v>19829.759999999998</v>
      </c>
      <c r="Q74" s="32">
        <v>19827.884999999998</v>
      </c>
      <c r="R74" s="32">
        <v>0</v>
      </c>
      <c r="S74" s="32">
        <v>1.875</v>
      </c>
      <c r="T74" s="32">
        <v>6014.1970000000001</v>
      </c>
    </row>
    <row r="75" spans="1:20">
      <c r="A75" s="32" t="s">
        <v>119</v>
      </c>
      <c r="B75" s="32">
        <v>1163402</v>
      </c>
      <c r="C75" s="32">
        <v>0</v>
      </c>
      <c r="D75" s="32">
        <v>0</v>
      </c>
      <c r="E75" s="32">
        <v>0</v>
      </c>
      <c r="F75" s="32">
        <v>7847.8</v>
      </c>
      <c r="G75" s="32">
        <v>73618.75</v>
      </c>
      <c r="H75" s="32">
        <v>37813</v>
      </c>
      <c r="I75" s="32">
        <v>151133</v>
      </c>
      <c r="J75" s="32">
        <v>0</v>
      </c>
      <c r="K75" s="32">
        <v>104022.2</v>
      </c>
      <c r="L75" s="32">
        <v>45382</v>
      </c>
      <c r="M75" s="32">
        <v>0</v>
      </c>
      <c r="N75" s="32">
        <v>0</v>
      </c>
      <c r="O75" s="32">
        <v>0</v>
      </c>
      <c r="P75" s="32">
        <v>1583218.75</v>
      </c>
      <c r="Q75" s="32">
        <v>299787.7</v>
      </c>
      <c r="R75" s="32">
        <v>1163402</v>
      </c>
      <c r="S75" s="32">
        <v>7847.8</v>
      </c>
      <c r="T75" s="32">
        <v>104022.2</v>
      </c>
    </row>
    <row r="76" spans="1:20">
      <c r="A76" s="32" t="s">
        <v>118</v>
      </c>
      <c r="B76" s="32">
        <v>160020.67199999999</v>
      </c>
      <c r="C76" s="32">
        <v>0</v>
      </c>
      <c r="D76" s="32">
        <v>0</v>
      </c>
      <c r="E76" s="32">
        <v>0</v>
      </c>
      <c r="F76" s="32">
        <v>14879.446</v>
      </c>
      <c r="G76" s="32">
        <v>59421.131999999998</v>
      </c>
      <c r="H76" s="32">
        <v>0</v>
      </c>
      <c r="I76" s="32">
        <v>21636.22</v>
      </c>
      <c r="J76" s="32">
        <v>14018.78</v>
      </c>
      <c r="K76" s="32">
        <v>280.61</v>
      </c>
      <c r="L76" s="32">
        <v>13513.9</v>
      </c>
      <c r="M76" s="32">
        <v>0</v>
      </c>
      <c r="N76" s="32">
        <v>0</v>
      </c>
      <c r="O76" s="32">
        <v>0</v>
      </c>
      <c r="P76" s="32">
        <v>283770.76</v>
      </c>
      <c r="Q76" s="32">
        <v>49138.28</v>
      </c>
      <c r="R76" s="32">
        <v>160020.67199999999</v>
      </c>
      <c r="S76" s="32">
        <v>14879.446</v>
      </c>
      <c r="T76" s="32">
        <v>14299.39</v>
      </c>
    </row>
    <row r="77" spans="1:20">
      <c r="A77" s="32" t="s">
        <v>117</v>
      </c>
      <c r="B77" s="32">
        <v>649.88499999999999</v>
      </c>
      <c r="C77" s="32">
        <v>0</v>
      </c>
      <c r="D77" s="32">
        <v>0</v>
      </c>
      <c r="E77" s="32">
        <v>0</v>
      </c>
      <c r="F77" s="32">
        <v>29080.083999999999</v>
      </c>
      <c r="G77" s="32">
        <v>256187.79500000001</v>
      </c>
      <c r="H77" s="32">
        <v>7591.1890000000003</v>
      </c>
      <c r="I77" s="32">
        <v>15765</v>
      </c>
      <c r="J77" s="32">
        <v>0</v>
      </c>
      <c r="K77" s="32">
        <v>544.37099999999998</v>
      </c>
      <c r="L77" s="32">
        <v>24.44</v>
      </c>
      <c r="M77" s="32">
        <v>0</v>
      </c>
      <c r="N77" s="32">
        <v>0</v>
      </c>
      <c r="O77" s="32">
        <v>0</v>
      </c>
      <c r="P77" s="32">
        <v>309842.76400000002</v>
      </c>
      <c r="Q77" s="32">
        <v>16333.811</v>
      </c>
      <c r="R77" s="32">
        <v>649.88499999999999</v>
      </c>
      <c r="S77" s="32">
        <v>29080.083999999999</v>
      </c>
      <c r="T77" s="32">
        <v>544.37099999999998</v>
      </c>
    </row>
    <row r="78" spans="1:20">
      <c r="A78" s="32" t="s">
        <v>116</v>
      </c>
      <c r="B78" s="32">
        <v>0</v>
      </c>
      <c r="C78" s="32">
        <v>0</v>
      </c>
      <c r="D78" s="32">
        <v>0</v>
      </c>
      <c r="E78" s="32">
        <v>29187.642</v>
      </c>
      <c r="F78" s="32">
        <v>10502.972</v>
      </c>
      <c r="G78" s="32">
        <v>40940.398000000001</v>
      </c>
      <c r="H78" s="32">
        <v>0</v>
      </c>
      <c r="I78" s="32">
        <v>1817.702</v>
      </c>
      <c r="J78" s="32">
        <v>0</v>
      </c>
      <c r="K78" s="32">
        <v>57.305</v>
      </c>
      <c r="L78" s="32">
        <v>0</v>
      </c>
      <c r="M78" s="32">
        <v>0</v>
      </c>
      <c r="N78" s="32">
        <v>0</v>
      </c>
      <c r="O78" s="32">
        <v>0</v>
      </c>
      <c r="P78" s="32">
        <v>82506.019</v>
      </c>
      <c r="Q78" s="32">
        <v>1875.0070000000001</v>
      </c>
      <c r="R78" s="32">
        <v>0</v>
      </c>
      <c r="S78" s="32">
        <v>39690.614000000001</v>
      </c>
      <c r="T78" s="32">
        <v>57.305</v>
      </c>
    </row>
    <row r="79" spans="1:20">
      <c r="A79" s="32" t="s">
        <v>187</v>
      </c>
      <c r="B79" s="32">
        <v>2151.674</v>
      </c>
      <c r="C79" s="32">
        <v>2094.9920000000002</v>
      </c>
      <c r="D79" s="32">
        <v>0</v>
      </c>
      <c r="E79" s="32">
        <v>0</v>
      </c>
      <c r="F79" s="32">
        <v>139.428</v>
      </c>
      <c r="G79" s="32">
        <v>16013.964</v>
      </c>
      <c r="H79" s="32">
        <v>0</v>
      </c>
      <c r="I79" s="32">
        <v>694.09</v>
      </c>
      <c r="J79" s="32">
        <v>0</v>
      </c>
      <c r="K79" s="32">
        <v>8656.4230000000007</v>
      </c>
      <c r="L79" s="32">
        <v>1145.646</v>
      </c>
      <c r="M79" s="32">
        <v>0</v>
      </c>
      <c r="N79" s="32">
        <v>0</v>
      </c>
      <c r="O79" s="32">
        <v>0</v>
      </c>
      <c r="P79" s="32">
        <v>30896.217000000001</v>
      </c>
      <c r="Q79" s="32">
        <v>10194.571</v>
      </c>
      <c r="R79" s="32">
        <v>4246.6660000000002</v>
      </c>
      <c r="S79" s="32">
        <v>139.428</v>
      </c>
      <c r="T79" s="32">
        <v>8656.4230000000007</v>
      </c>
    </row>
    <row r="80" spans="1:20">
      <c r="A80" s="32" t="s">
        <v>186</v>
      </c>
      <c r="B80" s="32">
        <v>20599</v>
      </c>
      <c r="C80" s="32">
        <v>0</v>
      </c>
      <c r="D80" s="32">
        <v>43.878</v>
      </c>
      <c r="E80" s="32">
        <v>0</v>
      </c>
      <c r="F80" s="32">
        <v>295.58199999999999</v>
      </c>
      <c r="G80" s="32">
        <v>46039.453000000001</v>
      </c>
      <c r="H80" s="32">
        <v>0</v>
      </c>
      <c r="I80" s="32" t="s">
        <v>271</v>
      </c>
      <c r="J80" s="32">
        <v>0</v>
      </c>
      <c r="K80" s="32">
        <v>1756.99</v>
      </c>
      <c r="L80" s="32" t="s">
        <v>271</v>
      </c>
      <c r="M80" s="32">
        <v>0</v>
      </c>
      <c r="N80" s="32">
        <v>0</v>
      </c>
      <c r="O80" s="32">
        <v>158.96600000000001</v>
      </c>
      <c r="P80" s="32">
        <v>68893.869000000006</v>
      </c>
      <c r="Q80" s="32">
        <v>1756.99</v>
      </c>
      <c r="R80" s="32">
        <v>20642.878000000001</v>
      </c>
      <c r="S80" s="32">
        <v>295.58199999999999</v>
      </c>
      <c r="T80" s="32">
        <v>1915.9559999999999</v>
      </c>
    </row>
    <row r="81" spans="1:20" s="66" customFormat="1">
      <c r="A81" s="66" t="s">
        <v>47</v>
      </c>
      <c r="B81" s="66">
        <v>30955.663</v>
      </c>
      <c r="C81" s="66">
        <v>0</v>
      </c>
      <c r="D81" s="66">
        <v>0</v>
      </c>
      <c r="E81" s="66">
        <v>0</v>
      </c>
      <c r="F81" s="66">
        <v>11029.13</v>
      </c>
      <c r="G81" s="66">
        <v>128537.553</v>
      </c>
      <c r="H81" s="66">
        <v>0</v>
      </c>
      <c r="I81" s="66">
        <v>48786.413999999997</v>
      </c>
      <c r="J81" s="66">
        <v>6105.39</v>
      </c>
      <c r="K81" s="66">
        <v>40971.468000000001</v>
      </c>
      <c r="L81" s="66">
        <v>21606.477999999999</v>
      </c>
      <c r="M81" s="66">
        <v>0</v>
      </c>
      <c r="N81" s="66">
        <v>0</v>
      </c>
      <c r="O81" s="66">
        <v>0</v>
      </c>
      <c r="P81" s="66">
        <v>287992.09600000002</v>
      </c>
      <c r="Q81" s="66">
        <v>114414.664</v>
      </c>
      <c r="R81" s="66">
        <v>30955.663</v>
      </c>
      <c r="S81" s="66">
        <v>11029.13</v>
      </c>
      <c r="T81" s="66">
        <v>47076.858</v>
      </c>
    </row>
    <row r="82" spans="1:20">
      <c r="A82" s="32" t="s">
        <v>115</v>
      </c>
      <c r="B82" s="32">
        <v>0</v>
      </c>
      <c r="C82" s="32">
        <v>0</v>
      </c>
      <c r="D82" s="32">
        <v>0</v>
      </c>
      <c r="E82" s="32">
        <v>0</v>
      </c>
      <c r="F82" s="32">
        <v>3381.5070000000001</v>
      </c>
      <c r="G82" s="32">
        <v>473.67599999999999</v>
      </c>
      <c r="H82" s="32">
        <v>0</v>
      </c>
      <c r="I82" s="32">
        <v>179.154</v>
      </c>
      <c r="J82" s="32">
        <v>0</v>
      </c>
      <c r="K82" s="32">
        <v>348</v>
      </c>
      <c r="L82" s="32">
        <v>19.439</v>
      </c>
      <c r="M82" s="32">
        <v>0</v>
      </c>
      <c r="N82" s="32">
        <v>0</v>
      </c>
      <c r="O82" s="32">
        <v>0</v>
      </c>
      <c r="P82" s="32">
        <v>4401.7759999999998</v>
      </c>
      <c r="Q82" s="32">
        <v>546.59299999999996</v>
      </c>
      <c r="R82" s="32">
        <v>0</v>
      </c>
      <c r="S82" s="32">
        <v>3381.5070000000001</v>
      </c>
      <c r="T82" s="32">
        <v>348</v>
      </c>
    </row>
    <row r="83" spans="1:20" s="66" customFormat="1">
      <c r="A83" s="66" t="s">
        <v>45</v>
      </c>
      <c r="B83" s="66">
        <v>338794.15399999998</v>
      </c>
      <c r="C83" s="66">
        <v>0</v>
      </c>
      <c r="D83" s="66">
        <v>0</v>
      </c>
      <c r="E83" s="66">
        <v>2532.6509999999998</v>
      </c>
      <c r="F83" s="66">
        <v>49287.008999999998</v>
      </c>
      <c r="G83" s="66">
        <v>377909.19699999999</v>
      </c>
      <c r="H83" s="66">
        <v>64929.103999999999</v>
      </c>
      <c r="I83" s="66">
        <v>80968.394</v>
      </c>
      <c r="J83" s="66">
        <v>2524.1880000000001</v>
      </c>
      <c r="K83" s="66">
        <v>89216.83</v>
      </c>
      <c r="L83" s="66">
        <v>44212.529000000002</v>
      </c>
      <c r="M83" s="66">
        <v>0</v>
      </c>
      <c r="N83" s="66">
        <v>0</v>
      </c>
      <c r="O83" s="66">
        <v>0</v>
      </c>
      <c r="P83" s="66">
        <v>1050374.0560000001</v>
      </c>
      <c r="Q83" s="66">
        <v>176912.658</v>
      </c>
      <c r="R83" s="66">
        <v>338794.15399999998</v>
      </c>
      <c r="S83" s="66">
        <v>51819.66</v>
      </c>
      <c r="T83" s="66">
        <v>91741.017999999996</v>
      </c>
    </row>
    <row r="84" spans="1:20">
      <c r="A84" s="32" t="s">
        <v>114</v>
      </c>
      <c r="B84" s="32">
        <v>0</v>
      </c>
      <c r="C84" s="32">
        <v>0</v>
      </c>
      <c r="D84" s="32">
        <v>0</v>
      </c>
      <c r="E84" s="32">
        <v>0</v>
      </c>
      <c r="F84" s="32">
        <v>1345.9659999999999</v>
      </c>
      <c r="G84" s="32">
        <v>16948.096000000001</v>
      </c>
      <c r="H84" s="32">
        <v>0</v>
      </c>
      <c r="I84" s="32">
        <v>22.7</v>
      </c>
      <c r="J84" s="32">
        <v>0</v>
      </c>
      <c r="K84" s="32">
        <v>2160.5</v>
      </c>
      <c r="L84" s="32">
        <v>4.0999999999999996</v>
      </c>
      <c r="M84" s="32">
        <v>0</v>
      </c>
      <c r="N84" s="32">
        <v>0</v>
      </c>
      <c r="O84" s="32">
        <v>0</v>
      </c>
      <c r="P84" s="32">
        <v>20481.362000000001</v>
      </c>
      <c r="Q84" s="32">
        <v>2187.3000000000002</v>
      </c>
      <c r="R84" s="32">
        <v>0</v>
      </c>
      <c r="S84" s="32">
        <v>1345.9659999999999</v>
      </c>
      <c r="T84" s="32">
        <v>2160.5</v>
      </c>
    </row>
    <row r="85" spans="1:20">
      <c r="A85" s="32" t="s">
        <v>113</v>
      </c>
      <c r="B85" s="32">
        <v>74833</v>
      </c>
      <c r="C85" s="32">
        <v>0</v>
      </c>
      <c r="D85" s="32">
        <v>0</v>
      </c>
      <c r="E85" s="32">
        <v>0</v>
      </c>
      <c r="F85" s="32">
        <v>63</v>
      </c>
      <c r="G85" s="32">
        <v>21467</v>
      </c>
      <c r="H85" s="32">
        <v>0</v>
      </c>
      <c r="I85" s="32">
        <v>10395.353999999999</v>
      </c>
      <c r="J85" s="32">
        <v>0</v>
      </c>
      <c r="K85" s="32">
        <v>845.07299999999998</v>
      </c>
      <c r="L85" s="32">
        <v>1.3</v>
      </c>
      <c r="M85" s="32">
        <v>0</v>
      </c>
      <c r="N85" s="32">
        <v>0</v>
      </c>
      <c r="O85" s="32">
        <v>0</v>
      </c>
      <c r="P85" s="32">
        <v>107604.727</v>
      </c>
      <c r="Q85" s="32">
        <v>11241.727000000001</v>
      </c>
      <c r="R85" s="32">
        <v>74833</v>
      </c>
      <c r="S85" s="32">
        <v>63</v>
      </c>
      <c r="T85" s="32">
        <v>845.07299999999998</v>
      </c>
    </row>
    <row r="86" spans="1:20">
      <c r="A86" s="32" t="s">
        <v>112</v>
      </c>
      <c r="B86" s="32">
        <v>0</v>
      </c>
      <c r="C86" s="32">
        <v>0</v>
      </c>
      <c r="D86" s="32">
        <v>0</v>
      </c>
      <c r="E86" s="32">
        <v>0</v>
      </c>
      <c r="F86" s="32">
        <v>2093.5</v>
      </c>
      <c r="G86" s="32">
        <v>0</v>
      </c>
      <c r="H86" s="32">
        <v>0</v>
      </c>
      <c r="I86" s="32">
        <v>3986.4</v>
      </c>
      <c r="J86" s="32">
        <v>5185.6940000000004</v>
      </c>
      <c r="K86" s="32">
        <v>375.589</v>
      </c>
      <c r="L86" s="32">
        <v>126.526</v>
      </c>
      <c r="M86" s="32">
        <v>0</v>
      </c>
      <c r="N86" s="32">
        <v>0</v>
      </c>
      <c r="O86" s="32">
        <v>0</v>
      </c>
      <c r="P86" s="32">
        <v>11767.709000000001</v>
      </c>
      <c r="Q86" s="32">
        <v>9674.2090000000007</v>
      </c>
      <c r="R86" s="32">
        <v>0</v>
      </c>
      <c r="S86" s="32">
        <v>2093.5</v>
      </c>
      <c r="T86" s="32">
        <v>5561.2830000000004</v>
      </c>
    </row>
    <row r="87" spans="1:20" s="66" customFormat="1">
      <c r="A87" s="66" t="s">
        <v>46</v>
      </c>
      <c r="B87" s="66">
        <v>258286.103</v>
      </c>
      <c r="C87" s="66">
        <v>0</v>
      </c>
      <c r="D87" s="66">
        <v>0</v>
      </c>
      <c r="E87" s="66">
        <v>0</v>
      </c>
      <c r="F87" s="66">
        <v>13027.361999999999</v>
      </c>
      <c r="G87" s="66">
        <v>155542.41500000001</v>
      </c>
      <c r="H87" s="66">
        <v>133505.261</v>
      </c>
      <c r="I87" s="66">
        <v>3359.4180000000001</v>
      </c>
      <c r="J87" s="66">
        <v>0</v>
      </c>
      <c r="K87" s="66">
        <v>13923.279</v>
      </c>
      <c r="L87" s="66">
        <v>8436.1810000000005</v>
      </c>
      <c r="M87" s="66">
        <v>0</v>
      </c>
      <c r="N87" s="66">
        <v>0</v>
      </c>
      <c r="O87" s="66">
        <v>120.113</v>
      </c>
      <c r="P87" s="66">
        <v>586200.13199999998</v>
      </c>
      <c r="Q87" s="66">
        <v>23025.955000000002</v>
      </c>
      <c r="R87" s="66">
        <v>258286.103</v>
      </c>
      <c r="S87" s="66">
        <v>13027.361999999999</v>
      </c>
      <c r="T87" s="66">
        <v>14043.392</v>
      </c>
    </row>
    <row r="88" spans="1:20">
      <c r="A88" s="32" t="s">
        <v>111</v>
      </c>
      <c r="B88" s="32">
        <v>5600.5119999999997</v>
      </c>
      <c r="C88" s="32">
        <v>0</v>
      </c>
      <c r="D88" s="32">
        <v>0</v>
      </c>
      <c r="E88" s="32">
        <v>0</v>
      </c>
      <c r="F88" s="32">
        <v>10.263</v>
      </c>
      <c r="G88" s="32">
        <v>0</v>
      </c>
      <c r="H88" s="32">
        <v>0</v>
      </c>
      <c r="I88" s="32">
        <v>272.65199999999999</v>
      </c>
      <c r="J88" s="32">
        <v>0</v>
      </c>
      <c r="K88" s="32">
        <v>31.783999999999999</v>
      </c>
      <c r="L88" s="32">
        <v>0</v>
      </c>
      <c r="M88" s="32">
        <v>0</v>
      </c>
      <c r="N88" s="32">
        <v>0</v>
      </c>
      <c r="O88" s="32">
        <v>0</v>
      </c>
      <c r="P88" s="32">
        <v>5915.2110000000002</v>
      </c>
      <c r="Q88" s="32">
        <v>304.43599999999998</v>
      </c>
      <c r="R88" s="32">
        <v>5600.5119999999997</v>
      </c>
      <c r="S88" s="32">
        <v>10.263</v>
      </c>
      <c r="T88" s="32">
        <v>31.783999999999999</v>
      </c>
    </row>
    <row r="89" spans="1:20">
      <c r="A89" s="32" t="s">
        <v>110</v>
      </c>
      <c r="B89" s="32">
        <v>0</v>
      </c>
      <c r="C89" s="32">
        <v>0</v>
      </c>
      <c r="D89" s="32">
        <v>0</v>
      </c>
      <c r="E89" s="32">
        <v>0</v>
      </c>
      <c r="F89" s="32">
        <v>30607.713</v>
      </c>
      <c r="G89" s="32">
        <v>43411.606</v>
      </c>
      <c r="H89" s="32">
        <v>0</v>
      </c>
      <c r="I89" s="32">
        <v>0</v>
      </c>
      <c r="J89" s="32">
        <v>0</v>
      </c>
      <c r="K89" s="32">
        <v>83.680999999999997</v>
      </c>
      <c r="L89" s="32">
        <v>0</v>
      </c>
      <c r="M89" s="32">
        <v>0</v>
      </c>
      <c r="N89" s="32">
        <v>0</v>
      </c>
      <c r="O89" s="32">
        <v>0</v>
      </c>
      <c r="P89" s="32">
        <v>74103</v>
      </c>
      <c r="Q89" s="32">
        <v>83.680999999999997</v>
      </c>
      <c r="R89" s="32">
        <v>0</v>
      </c>
      <c r="S89" s="32">
        <v>30607.713</v>
      </c>
      <c r="T89" s="32">
        <v>83.680999999999997</v>
      </c>
    </row>
    <row r="90" spans="1:20">
      <c r="A90" s="32" t="s">
        <v>109</v>
      </c>
      <c r="B90" s="32">
        <v>1093.2460000000001</v>
      </c>
      <c r="C90" s="32">
        <v>0</v>
      </c>
      <c r="D90" s="32">
        <v>0</v>
      </c>
      <c r="E90" s="32">
        <v>0</v>
      </c>
      <c r="F90" s="32">
        <v>33.329000000000001</v>
      </c>
      <c r="G90" s="32">
        <v>80.093999999999994</v>
      </c>
      <c r="H90" s="32">
        <v>0</v>
      </c>
      <c r="I90" s="32">
        <v>14318.334999999999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15525.004000000001</v>
      </c>
      <c r="Q90" s="32">
        <v>14318.334999999999</v>
      </c>
      <c r="R90" s="32">
        <v>1093.2460000000001</v>
      </c>
      <c r="S90" s="32">
        <v>33.329000000000001</v>
      </c>
      <c r="T90" s="32">
        <v>0</v>
      </c>
    </row>
    <row r="91" spans="1:20">
      <c r="A91" s="32" t="s">
        <v>295</v>
      </c>
      <c r="B91" s="32">
        <v>12019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22328</v>
      </c>
      <c r="J91" s="32">
        <v>0</v>
      </c>
      <c r="K91" s="32">
        <v>17</v>
      </c>
      <c r="L91" s="32">
        <v>45</v>
      </c>
      <c r="M91" s="32">
        <v>0</v>
      </c>
      <c r="N91" s="32">
        <v>0</v>
      </c>
      <c r="O91" s="32">
        <v>0</v>
      </c>
      <c r="P91" s="32">
        <v>34409</v>
      </c>
      <c r="Q91" s="32">
        <v>22390</v>
      </c>
      <c r="R91" s="32">
        <v>12019</v>
      </c>
      <c r="S91" s="32">
        <v>0</v>
      </c>
      <c r="T91" s="32">
        <v>17</v>
      </c>
    </row>
    <row r="92" spans="1:20">
      <c r="A92" s="32" t="s">
        <v>108</v>
      </c>
      <c r="B92" s="32">
        <v>0.34300000000000003</v>
      </c>
      <c r="C92" s="32">
        <v>6.9240000000000004</v>
      </c>
      <c r="D92" s="32">
        <v>0</v>
      </c>
      <c r="E92" s="32">
        <v>0</v>
      </c>
      <c r="F92" s="32">
        <v>0.316</v>
      </c>
      <c r="G92" s="32">
        <v>3218.6970000000001</v>
      </c>
      <c r="H92" s="32">
        <v>0</v>
      </c>
      <c r="I92" s="32">
        <v>2431.569</v>
      </c>
      <c r="J92" s="32">
        <v>0</v>
      </c>
      <c r="K92" s="32">
        <v>123.31100000000001</v>
      </c>
      <c r="L92" s="32">
        <v>943.71500000000003</v>
      </c>
      <c r="M92" s="32">
        <v>0</v>
      </c>
      <c r="N92" s="32">
        <v>0</v>
      </c>
      <c r="O92" s="32">
        <v>0</v>
      </c>
      <c r="P92" s="32">
        <v>6724.875</v>
      </c>
      <c r="Q92" s="32">
        <v>3498.5949999999998</v>
      </c>
      <c r="R92" s="32">
        <v>7.2670000000000003</v>
      </c>
      <c r="S92" s="32">
        <v>0.316</v>
      </c>
      <c r="T92" s="32">
        <v>123.31100000000001</v>
      </c>
    </row>
    <row r="93" spans="1:20">
      <c r="A93" s="32" t="s">
        <v>107</v>
      </c>
      <c r="B93" s="32">
        <v>0</v>
      </c>
      <c r="C93" s="32">
        <v>0</v>
      </c>
      <c r="D93" s="32">
        <v>0</v>
      </c>
      <c r="E93" s="32">
        <v>0</v>
      </c>
      <c r="F93" s="32">
        <v>20814.412</v>
      </c>
      <c r="G93" s="32">
        <v>0</v>
      </c>
      <c r="H93" s="32">
        <v>0</v>
      </c>
      <c r="I93" s="32">
        <v>347.649</v>
      </c>
      <c r="J93" s="32">
        <v>0</v>
      </c>
      <c r="K93" s="32">
        <v>73.706000000000003</v>
      </c>
      <c r="L93" s="32">
        <v>0</v>
      </c>
      <c r="M93" s="32">
        <v>0</v>
      </c>
      <c r="N93" s="32">
        <v>0</v>
      </c>
      <c r="O93" s="32">
        <v>0</v>
      </c>
      <c r="P93" s="32">
        <v>21235.767</v>
      </c>
      <c r="Q93" s="32">
        <v>421.35500000000002</v>
      </c>
      <c r="R93" s="32">
        <v>0</v>
      </c>
      <c r="S93" s="32">
        <v>20814.412</v>
      </c>
      <c r="T93" s="32">
        <v>73.706000000000003</v>
      </c>
    </row>
    <row r="94" spans="1:20">
      <c r="A94" s="32" t="s">
        <v>106</v>
      </c>
      <c r="B94" s="32">
        <v>0</v>
      </c>
      <c r="C94" s="32">
        <v>0</v>
      </c>
      <c r="D94" s="32">
        <v>0</v>
      </c>
      <c r="E94" s="32">
        <v>0</v>
      </c>
      <c r="F94" s="32">
        <v>11756.205</v>
      </c>
      <c r="G94" s="32">
        <v>22407.314999999999</v>
      </c>
      <c r="H94" s="32">
        <v>0</v>
      </c>
      <c r="I94" s="32">
        <v>0</v>
      </c>
      <c r="J94" s="32">
        <v>0</v>
      </c>
      <c r="K94" s="32">
        <v>8.125</v>
      </c>
      <c r="L94" s="32">
        <v>0</v>
      </c>
      <c r="M94" s="32">
        <v>0</v>
      </c>
      <c r="N94" s="32">
        <v>0</v>
      </c>
      <c r="O94" s="32">
        <v>0</v>
      </c>
      <c r="P94" s="32">
        <v>34171.644999999997</v>
      </c>
      <c r="Q94" s="32">
        <v>8.125</v>
      </c>
      <c r="R94" s="32">
        <v>0</v>
      </c>
      <c r="S94" s="32">
        <v>11756.205</v>
      </c>
      <c r="T94" s="32">
        <v>8.125</v>
      </c>
    </row>
    <row r="95" spans="1:20">
      <c r="A95" s="32" t="s">
        <v>105</v>
      </c>
      <c r="B95" s="32">
        <v>0</v>
      </c>
      <c r="C95" s="32">
        <v>0</v>
      </c>
      <c r="D95" s="32">
        <v>0</v>
      </c>
      <c r="E95" s="32">
        <v>0</v>
      </c>
      <c r="F95" s="32">
        <v>131.4</v>
      </c>
      <c r="G95" s="32">
        <v>330.3</v>
      </c>
      <c r="H95" s="32">
        <v>0</v>
      </c>
      <c r="I95" s="32">
        <v>431</v>
      </c>
      <c r="J95" s="32">
        <v>0</v>
      </c>
      <c r="K95" s="32">
        <v>1230.5999999999999</v>
      </c>
      <c r="L95" s="32">
        <v>627.5</v>
      </c>
      <c r="M95" s="32">
        <v>0</v>
      </c>
      <c r="N95" s="32">
        <v>0</v>
      </c>
      <c r="O95" s="32">
        <v>231.7</v>
      </c>
      <c r="P95" s="32">
        <v>2982.5</v>
      </c>
      <c r="Q95" s="32">
        <v>2204.6</v>
      </c>
      <c r="R95" s="32">
        <v>0</v>
      </c>
      <c r="S95" s="32">
        <v>131.4</v>
      </c>
      <c r="T95" s="32">
        <v>1462.3</v>
      </c>
    </row>
    <row r="96" spans="1:20">
      <c r="A96" s="32" t="s">
        <v>185</v>
      </c>
      <c r="B96" s="32">
        <v>0</v>
      </c>
      <c r="C96" s="32">
        <v>0</v>
      </c>
      <c r="D96" s="32">
        <v>0</v>
      </c>
      <c r="E96" s="32">
        <v>0</v>
      </c>
      <c r="F96" s="32">
        <v>0.224</v>
      </c>
      <c r="G96" s="32">
        <v>195.27099999999999</v>
      </c>
      <c r="H96" s="32">
        <v>0</v>
      </c>
      <c r="I96" s="32">
        <v>92.778000000000006</v>
      </c>
      <c r="J96" s="32">
        <v>0</v>
      </c>
      <c r="K96" s="32">
        <v>374.3</v>
      </c>
      <c r="L96" s="32">
        <v>294.36</v>
      </c>
      <c r="M96" s="32">
        <v>0</v>
      </c>
      <c r="N96" s="32">
        <v>0</v>
      </c>
      <c r="O96" s="32">
        <v>0</v>
      </c>
      <c r="P96" s="32">
        <v>956.93299999999999</v>
      </c>
      <c r="Q96" s="32">
        <v>684.48</v>
      </c>
      <c r="R96" s="32">
        <v>0</v>
      </c>
      <c r="S96" s="32">
        <v>0.224</v>
      </c>
      <c r="T96" s="32">
        <v>374.3</v>
      </c>
    </row>
    <row r="97" spans="1:20">
      <c r="A97" s="32" t="s">
        <v>104</v>
      </c>
      <c r="B97" s="32">
        <v>77286.005999999994</v>
      </c>
      <c r="C97" s="32">
        <v>0</v>
      </c>
      <c r="D97" s="32">
        <v>0</v>
      </c>
      <c r="E97" s="32">
        <v>0</v>
      </c>
      <c r="F97" s="32">
        <v>1047.691</v>
      </c>
      <c r="G97" s="32">
        <v>63885.862000000001</v>
      </c>
      <c r="H97" s="32">
        <v>0</v>
      </c>
      <c r="I97" s="32">
        <v>26324.675999999999</v>
      </c>
      <c r="J97" s="32">
        <v>0</v>
      </c>
      <c r="K97" s="32">
        <v>573.37400000000002</v>
      </c>
      <c r="L97" s="32">
        <v>1351.8019999999999</v>
      </c>
      <c r="M97" s="32">
        <v>0</v>
      </c>
      <c r="N97" s="32">
        <v>0</v>
      </c>
      <c r="O97" s="32">
        <v>0</v>
      </c>
      <c r="P97" s="32">
        <v>170469.41099999999</v>
      </c>
      <c r="Q97" s="32">
        <v>28249.851999999999</v>
      </c>
      <c r="R97" s="32">
        <v>77286.005999999994</v>
      </c>
      <c r="S97" s="32">
        <v>1047.691</v>
      </c>
      <c r="T97" s="32">
        <v>573.37400000000002</v>
      </c>
    </row>
    <row r="98" spans="1:20">
      <c r="A98" s="32" t="s">
        <v>103</v>
      </c>
      <c r="B98" s="32">
        <v>0</v>
      </c>
      <c r="C98" s="32">
        <v>0</v>
      </c>
      <c r="D98" s="32">
        <v>0</v>
      </c>
      <c r="E98" s="32">
        <v>0</v>
      </c>
      <c r="F98" s="32">
        <v>18.103999999999999</v>
      </c>
      <c r="G98" s="32">
        <v>1745.3810000000001</v>
      </c>
      <c r="H98" s="32">
        <v>0</v>
      </c>
      <c r="I98" s="32">
        <v>0</v>
      </c>
      <c r="J98" s="32">
        <v>0</v>
      </c>
      <c r="K98" s="32">
        <v>189.63399999999999</v>
      </c>
      <c r="L98" s="32">
        <v>8.952</v>
      </c>
      <c r="M98" s="32">
        <v>0</v>
      </c>
      <c r="N98" s="32">
        <v>0</v>
      </c>
      <c r="O98" s="32">
        <v>0</v>
      </c>
      <c r="P98" s="32">
        <v>1962.0709999999999</v>
      </c>
      <c r="Q98" s="32">
        <v>198.58600000000001</v>
      </c>
      <c r="R98" s="32">
        <v>0</v>
      </c>
      <c r="S98" s="32">
        <v>18.103999999999999</v>
      </c>
      <c r="T98" s="32">
        <v>189.63399999999999</v>
      </c>
    </row>
    <row r="99" spans="1:20">
      <c r="A99" s="32" t="s">
        <v>102</v>
      </c>
      <c r="B99" s="32">
        <v>1259.5</v>
      </c>
      <c r="C99" s="32">
        <v>0</v>
      </c>
      <c r="D99" s="32">
        <v>0</v>
      </c>
      <c r="E99" s="32">
        <v>0</v>
      </c>
      <c r="F99" s="32">
        <v>1223.4000000000001</v>
      </c>
      <c r="G99" s="32">
        <v>0</v>
      </c>
      <c r="H99" s="32">
        <v>0</v>
      </c>
      <c r="I99" s="32">
        <v>125</v>
      </c>
      <c r="J99" s="32">
        <v>0</v>
      </c>
      <c r="K99" s="32">
        <v>64.5</v>
      </c>
      <c r="L99" s="32">
        <v>459.7</v>
      </c>
      <c r="M99" s="32">
        <v>0</v>
      </c>
      <c r="N99" s="32">
        <v>0</v>
      </c>
      <c r="O99" s="32">
        <v>0</v>
      </c>
      <c r="P99" s="32">
        <v>3132.1</v>
      </c>
      <c r="Q99" s="32">
        <v>649.20000000000005</v>
      </c>
      <c r="R99" s="32">
        <v>1259.5</v>
      </c>
      <c r="S99" s="32">
        <v>1223.4000000000001</v>
      </c>
      <c r="T99" s="32">
        <v>64.5</v>
      </c>
    </row>
    <row r="100" spans="1:20">
      <c r="A100" s="32" t="s">
        <v>184</v>
      </c>
      <c r="B100" s="32">
        <v>29144</v>
      </c>
      <c r="C100" s="32">
        <v>0</v>
      </c>
      <c r="D100" s="32">
        <v>0</v>
      </c>
      <c r="E100" s="32">
        <v>0</v>
      </c>
      <c r="F100" s="32">
        <v>35159.326999999997</v>
      </c>
      <c r="G100" s="32">
        <v>202424.37599999999</v>
      </c>
      <c r="H100" s="32">
        <v>13674.91</v>
      </c>
      <c r="I100" s="32">
        <v>32636.227999999999</v>
      </c>
      <c r="J100" s="32">
        <v>5282.6940000000004</v>
      </c>
      <c r="K100" s="32">
        <v>14731.852999999999</v>
      </c>
      <c r="L100" s="32">
        <v>2529.4290000000001</v>
      </c>
      <c r="M100" s="32">
        <v>0</v>
      </c>
      <c r="N100" s="32">
        <v>0</v>
      </c>
      <c r="O100" s="32">
        <v>0</v>
      </c>
      <c r="P100" s="32">
        <v>335582.81699999998</v>
      </c>
      <c r="Q100" s="32">
        <v>54695.974999999999</v>
      </c>
      <c r="R100" s="32">
        <v>29144</v>
      </c>
      <c r="S100" s="32">
        <v>35159.326999999997</v>
      </c>
      <c r="T100" s="32">
        <v>20014.546999999999</v>
      </c>
    </row>
    <row r="101" spans="1:20">
      <c r="A101" s="32" t="s">
        <v>270</v>
      </c>
      <c r="B101" s="32">
        <v>0</v>
      </c>
      <c r="C101" s="32">
        <v>0</v>
      </c>
      <c r="D101" s="32">
        <v>0</v>
      </c>
      <c r="E101" s="32">
        <v>0</v>
      </c>
      <c r="F101" s="32">
        <v>8</v>
      </c>
      <c r="G101" s="32">
        <v>5051</v>
      </c>
      <c r="H101" s="32">
        <v>0</v>
      </c>
      <c r="I101" s="32">
        <v>276</v>
      </c>
      <c r="J101" s="32">
        <v>0</v>
      </c>
      <c r="K101" s="32">
        <v>26</v>
      </c>
      <c r="L101" s="32">
        <v>30</v>
      </c>
      <c r="M101" s="32">
        <v>0</v>
      </c>
      <c r="N101" s="32">
        <v>0</v>
      </c>
      <c r="O101" s="32">
        <v>0</v>
      </c>
      <c r="P101" s="32">
        <v>5391</v>
      </c>
      <c r="Q101" s="32">
        <v>332</v>
      </c>
      <c r="R101" s="32">
        <v>0</v>
      </c>
      <c r="S101" s="32">
        <v>8</v>
      </c>
      <c r="T101" s="32">
        <v>26</v>
      </c>
    </row>
    <row r="102" spans="1:20">
      <c r="A102" s="32" t="s">
        <v>101</v>
      </c>
      <c r="B102" s="32">
        <v>5781.777</v>
      </c>
      <c r="C102" s="32">
        <v>0</v>
      </c>
      <c r="D102" s="32">
        <v>0</v>
      </c>
      <c r="E102" s="32">
        <v>0</v>
      </c>
      <c r="F102" s="32">
        <v>295.108</v>
      </c>
      <c r="G102" s="32">
        <v>0</v>
      </c>
      <c r="H102" s="32">
        <v>0</v>
      </c>
      <c r="I102" s="32">
        <v>85</v>
      </c>
      <c r="J102" s="32">
        <v>0</v>
      </c>
      <c r="K102" s="32">
        <v>373.41500000000002</v>
      </c>
      <c r="L102" s="32">
        <v>0</v>
      </c>
      <c r="M102" s="32">
        <v>0</v>
      </c>
      <c r="N102" s="32">
        <v>0</v>
      </c>
      <c r="O102" s="32">
        <v>0</v>
      </c>
      <c r="P102" s="32">
        <v>6535.3</v>
      </c>
      <c r="Q102" s="32">
        <v>458.41500000000002</v>
      </c>
      <c r="R102" s="32">
        <v>5781.777</v>
      </c>
      <c r="S102" s="32">
        <v>295.108</v>
      </c>
      <c r="T102" s="32">
        <v>373.41500000000002</v>
      </c>
    </row>
    <row r="103" spans="1:20">
      <c r="A103" s="32" t="s">
        <v>100</v>
      </c>
      <c r="B103" s="32">
        <v>1554.7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2113</v>
      </c>
      <c r="J103" s="32">
        <v>0</v>
      </c>
      <c r="K103" s="32">
        <v>143</v>
      </c>
      <c r="L103" s="32">
        <v>0</v>
      </c>
      <c r="M103" s="32">
        <v>0</v>
      </c>
      <c r="N103" s="32">
        <v>0</v>
      </c>
      <c r="O103" s="32">
        <v>0</v>
      </c>
      <c r="P103" s="32">
        <v>3810.7</v>
      </c>
      <c r="Q103" s="32">
        <v>2256</v>
      </c>
      <c r="R103" s="32">
        <v>1554.7</v>
      </c>
      <c r="S103" s="32">
        <v>0</v>
      </c>
      <c r="T103" s="32">
        <v>143</v>
      </c>
    </row>
    <row r="104" spans="1:20">
      <c r="A104" s="32" t="s">
        <v>99</v>
      </c>
      <c r="B104" s="32">
        <v>21260.694</v>
      </c>
      <c r="C104" s="32">
        <v>0</v>
      </c>
      <c r="D104" s="32">
        <v>0</v>
      </c>
      <c r="E104" s="32">
        <v>0</v>
      </c>
      <c r="F104" s="32">
        <v>1288.9870000000001</v>
      </c>
      <c r="G104" s="32">
        <v>5197.8329999999996</v>
      </c>
      <c r="H104" s="32">
        <v>0</v>
      </c>
      <c r="I104" s="32">
        <v>1693.443</v>
      </c>
      <c r="J104" s="32">
        <v>0</v>
      </c>
      <c r="K104" s="32">
        <v>4790.9430000000002</v>
      </c>
      <c r="L104" s="32">
        <v>0</v>
      </c>
      <c r="M104" s="32">
        <v>0</v>
      </c>
      <c r="N104" s="32">
        <v>0</v>
      </c>
      <c r="O104" s="32">
        <v>1302.1369999999999</v>
      </c>
      <c r="P104" s="32">
        <v>35534.036999999997</v>
      </c>
      <c r="Q104" s="32">
        <v>6484.3860000000004</v>
      </c>
      <c r="R104" s="32">
        <v>21260.694</v>
      </c>
      <c r="S104" s="32">
        <v>1288.9870000000001</v>
      </c>
      <c r="T104" s="32">
        <v>6093.08</v>
      </c>
    </row>
    <row r="105" spans="1:20">
      <c r="A105" s="32" t="s">
        <v>98</v>
      </c>
      <c r="B105" s="32">
        <v>0</v>
      </c>
      <c r="C105" s="32">
        <v>0</v>
      </c>
      <c r="D105" s="32">
        <v>0</v>
      </c>
      <c r="E105" s="32">
        <v>0</v>
      </c>
      <c r="F105" s="32">
        <v>0</v>
      </c>
      <c r="G105" s="32">
        <v>2735.69</v>
      </c>
      <c r="H105" s="32">
        <v>0</v>
      </c>
      <c r="I105" s="32">
        <v>13920.825999999999</v>
      </c>
      <c r="J105" s="32">
        <v>0</v>
      </c>
      <c r="K105" s="32">
        <v>1.61</v>
      </c>
      <c r="L105" s="32">
        <v>0</v>
      </c>
      <c r="M105" s="32">
        <v>0</v>
      </c>
      <c r="N105" s="32">
        <v>0</v>
      </c>
      <c r="O105" s="32">
        <v>0</v>
      </c>
      <c r="P105" s="32">
        <v>16658.126</v>
      </c>
      <c r="Q105" s="32">
        <v>13922.436</v>
      </c>
      <c r="R105" s="32">
        <v>0</v>
      </c>
      <c r="S105" s="32">
        <v>0</v>
      </c>
      <c r="T105" s="32">
        <v>1.61</v>
      </c>
    </row>
    <row r="106" spans="1:20">
      <c r="A106" s="32" t="s">
        <v>97</v>
      </c>
      <c r="B106" s="32">
        <v>1543.37</v>
      </c>
      <c r="C106" s="32">
        <v>0</v>
      </c>
      <c r="D106" s="32">
        <v>0</v>
      </c>
      <c r="E106" s="32">
        <v>0</v>
      </c>
      <c r="F106" s="32">
        <v>77.153999999999996</v>
      </c>
      <c r="G106" s="32">
        <v>8797.6280000000006</v>
      </c>
      <c r="H106" s="32">
        <v>0</v>
      </c>
      <c r="I106" s="32">
        <v>14126.032999999999</v>
      </c>
      <c r="J106" s="32">
        <v>0</v>
      </c>
      <c r="K106" s="32">
        <v>10.304</v>
      </c>
      <c r="L106" s="32">
        <v>0</v>
      </c>
      <c r="M106" s="32">
        <v>0</v>
      </c>
      <c r="N106" s="32">
        <v>0</v>
      </c>
      <c r="O106" s="32">
        <v>0</v>
      </c>
      <c r="P106" s="32">
        <v>24554.489000000001</v>
      </c>
      <c r="Q106" s="32">
        <v>14136.337</v>
      </c>
      <c r="R106" s="32">
        <v>1543.37</v>
      </c>
      <c r="S106" s="32">
        <v>77.153999999999996</v>
      </c>
      <c r="T106" s="32">
        <v>10.304</v>
      </c>
    </row>
    <row r="107" spans="1:20">
      <c r="A107" s="32" t="s">
        <v>96</v>
      </c>
      <c r="B107" s="32">
        <v>21</v>
      </c>
      <c r="C107" s="32">
        <v>0</v>
      </c>
      <c r="D107" s="32">
        <v>0</v>
      </c>
      <c r="E107" s="32">
        <v>0</v>
      </c>
      <c r="F107" s="32">
        <v>0.15</v>
      </c>
      <c r="G107" s="32">
        <v>0</v>
      </c>
      <c r="H107" s="32">
        <v>0</v>
      </c>
      <c r="I107" s="32">
        <v>1144</v>
      </c>
      <c r="J107" s="32">
        <v>0</v>
      </c>
      <c r="K107" s="32">
        <v>31.347999999999999</v>
      </c>
      <c r="L107" s="32">
        <v>0</v>
      </c>
      <c r="M107" s="32">
        <v>0</v>
      </c>
      <c r="N107" s="32">
        <v>0</v>
      </c>
      <c r="O107" s="32">
        <v>0</v>
      </c>
      <c r="P107" s="32">
        <v>1196.498</v>
      </c>
      <c r="Q107" s="32">
        <v>1175.348</v>
      </c>
      <c r="R107" s="32">
        <v>21</v>
      </c>
      <c r="S107" s="32">
        <v>0.15</v>
      </c>
      <c r="T107" s="32">
        <v>31.347999999999999</v>
      </c>
    </row>
    <row r="108" spans="1:20">
      <c r="A108" s="32" t="s">
        <v>95</v>
      </c>
      <c r="B108" s="32">
        <v>0</v>
      </c>
      <c r="C108" s="32">
        <v>0</v>
      </c>
      <c r="D108" s="32">
        <v>0</v>
      </c>
      <c r="E108" s="32">
        <v>0</v>
      </c>
      <c r="F108" s="32">
        <v>0.12</v>
      </c>
      <c r="G108" s="32">
        <v>0</v>
      </c>
      <c r="H108" s="32">
        <v>0</v>
      </c>
      <c r="I108" s="32">
        <v>4897.78</v>
      </c>
      <c r="J108" s="32">
        <v>0</v>
      </c>
      <c r="K108" s="32">
        <v>14.545999999999999</v>
      </c>
      <c r="L108" s="32">
        <v>0</v>
      </c>
      <c r="M108" s="32">
        <v>0</v>
      </c>
      <c r="N108" s="32">
        <v>0</v>
      </c>
      <c r="O108" s="32">
        <v>0</v>
      </c>
      <c r="P108" s="32">
        <v>4912.4459999999999</v>
      </c>
      <c r="Q108" s="32">
        <v>4912.326</v>
      </c>
      <c r="R108" s="32">
        <v>0</v>
      </c>
      <c r="S108" s="32">
        <v>0.12</v>
      </c>
      <c r="T108" s="32">
        <v>14.545999999999999</v>
      </c>
    </row>
    <row r="109" spans="1:20">
      <c r="A109" s="32" t="s">
        <v>183</v>
      </c>
      <c r="B109" s="32">
        <v>30298.227999999999</v>
      </c>
      <c r="C109" s="32">
        <v>0</v>
      </c>
      <c r="D109" s="32">
        <v>0</v>
      </c>
      <c r="E109" s="32">
        <v>0</v>
      </c>
      <c r="F109" s="32">
        <v>1303.4659999999999</v>
      </c>
      <c r="G109" s="32">
        <v>58358.936999999998</v>
      </c>
      <c r="H109" s="32">
        <v>3514.77</v>
      </c>
      <c r="I109" s="32">
        <v>72.347999999999999</v>
      </c>
      <c r="J109" s="32">
        <v>0</v>
      </c>
      <c r="K109" s="32">
        <v>14360.178</v>
      </c>
      <c r="L109" s="32">
        <v>6560.348</v>
      </c>
      <c r="M109" s="32">
        <v>0</v>
      </c>
      <c r="N109" s="32">
        <v>0</v>
      </c>
      <c r="O109" s="32">
        <v>0</v>
      </c>
      <c r="P109" s="32">
        <v>114468.27499999999</v>
      </c>
      <c r="Q109" s="32">
        <v>18884.314999999999</v>
      </c>
      <c r="R109" s="32">
        <v>30298.227999999999</v>
      </c>
      <c r="S109" s="32">
        <v>1303.4659999999999</v>
      </c>
      <c r="T109" s="32">
        <v>14360.178</v>
      </c>
    </row>
    <row r="110" spans="1:20">
      <c r="A110" s="32" t="s">
        <v>182</v>
      </c>
      <c r="B110" s="32">
        <v>1582.9839999999999</v>
      </c>
      <c r="C110" s="32">
        <v>0</v>
      </c>
      <c r="D110" s="32">
        <v>0</v>
      </c>
      <c r="E110" s="32">
        <v>0</v>
      </c>
      <c r="F110" s="32">
        <v>11.666</v>
      </c>
      <c r="G110" s="32">
        <v>5730.442</v>
      </c>
      <c r="H110" s="32">
        <v>0</v>
      </c>
      <c r="I110" s="32">
        <v>26286.99</v>
      </c>
      <c r="J110" s="32">
        <v>7960.5950000000003</v>
      </c>
      <c r="K110" s="32">
        <v>2219.6149999999998</v>
      </c>
      <c r="L110" s="32">
        <v>587.75</v>
      </c>
      <c r="M110" s="32">
        <v>0</v>
      </c>
      <c r="N110" s="32">
        <v>0</v>
      </c>
      <c r="O110" s="32">
        <v>0</v>
      </c>
      <c r="P110" s="32">
        <v>44380.042000000001</v>
      </c>
      <c r="Q110" s="32">
        <v>37002.152000000002</v>
      </c>
      <c r="R110" s="32">
        <v>1582.9839999999999</v>
      </c>
      <c r="S110" s="32">
        <v>11.666</v>
      </c>
      <c r="T110" s="32">
        <v>10180.209999999999</v>
      </c>
    </row>
    <row r="111" spans="1:20">
      <c r="A111" s="32" t="s">
        <v>94</v>
      </c>
      <c r="B111" s="32">
        <v>0</v>
      </c>
      <c r="C111" s="32">
        <v>0</v>
      </c>
      <c r="D111" s="32">
        <v>0</v>
      </c>
      <c r="E111" s="32">
        <v>0</v>
      </c>
      <c r="F111" s="32">
        <v>1897.99</v>
      </c>
      <c r="G111" s="32">
        <v>0</v>
      </c>
      <c r="H111" s="32">
        <v>0</v>
      </c>
      <c r="I111" s="32">
        <v>410.892</v>
      </c>
      <c r="J111" s="32">
        <v>801.39499999999998</v>
      </c>
      <c r="K111" s="32">
        <v>824.577</v>
      </c>
      <c r="L111" s="32">
        <v>701.69799999999998</v>
      </c>
      <c r="M111" s="32">
        <v>0</v>
      </c>
      <c r="N111" s="32">
        <v>0</v>
      </c>
      <c r="O111" s="32">
        <v>0</v>
      </c>
      <c r="P111" s="32">
        <v>4636.5519999999997</v>
      </c>
      <c r="Q111" s="32">
        <v>2738.5619999999999</v>
      </c>
      <c r="R111" s="32">
        <v>0</v>
      </c>
      <c r="S111" s="32">
        <v>1897.99</v>
      </c>
      <c r="T111" s="32">
        <v>1625.972</v>
      </c>
    </row>
    <row r="112" spans="1:20">
      <c r="A112" s="32" t="s">
        <v>208</v>
      </c>
      <c r="B112" s="32">
        <v>240.154</v>
      </c>
      <c r="C112" s="32">
        <v>0</v>
      </c>
      <c r="D112" s="32">
        <v>0</v>
      </c>
      <c r="E112" s="32">
        <v>0</v>
      </c>
      <c r="F112" s="32">
        <v>341.80099999999999</v>
      </c>
      <c r="G112" s="32">
        <v>0</v>
      </c>
      <c r="H112" s="32">
        <v>0</v>
      </c>
      <c r="I112" s="32">
        <v>0</v>
      </c>
      <c r="J112" s="32">
        <v>0</v>
      </c>
      <c r="K112" s="32">
        <v>23.925999999999998</v>
      </c>
      <c r="L112" s="32">
        <v>0</v>
      </c>
      <c r="M112" s="32">
        <v>0</v>
      </c>
      <c r="N112" s="32">
        <v>0</v>
      </c>
      <c r="O112" s="32">
        <v>0</v>
      </c>
      <c r="P112" s="32">
        <v>605.88099999999997</v>
      </c>
      <c r="Q112" s="32">
        <v>23.925999999999998</v>
      </c>
      <c r="R112" s="32">
        <v>240.154</v>
      </c>
      <c r="S112" s="32">
        <v>341.80099999999999</v>
      </c>
      <c r="T112" s="32">
        <v>23.925999999999998</v>
      </c>
    </row>
    <row r="113" spans="1:20">
      <c r="A113" s="32" t="s">
        <v>93</v>
      </c>
      <c r="B113" s="32">
        <v>0</v>
      </c>
      <c r="C113" s="32">
        <v>0</v>
      </c>
      <c r="D113" s="32">
        <v>0</v>
      </c>
      <c r="E113" s="32">
        <v>0</v>
      </c>
      <c r="F113" s="32">
        <v>0</v>
      </c>
      <c r="G113" s="32">
        <v>29791.341</v>
      </c>
      <c r="H113" s="32">
        <v>0</v>
      </c>
      <c r="I113" s="32">
        <v>6458.152</v>
      </c>
      <c r="J113" s="32">
        <v>0</v>
      </c>
      <c r="K113" s="32">
        <v>27.945</v>
      </c>
      <c r="L113" s="32">
        <v>0</v>
      </c>
      <c r="M113" s="32">
        <v>0</v>
      </c>
      <c r="N113" s="32">
        <v>0</v>
      </c>
      <c r="O113" s="32">
        <v>0</v>
      </c>
      <c r="P113" s="32">
        <v>36277.438000000002</v>
      </c>
      <c r="Q113" s="32">
        <v>6486.0969999999998</v>
      </c>
      <c r="R113" s="32">
        <v>0</v>
      </c>
      <c r="S113" s="32">
        <v>0</v>
      </c>
      <c r="T113" s="32">
        <v>27.945</v>
      </c>
    </row>
    <row r="114" spans="1:20">
      <c r="A114" s="32" t="s">
        <v>284</v>
      </c>
      <c r="B114" s="32">
        <v>2848.2730000000001</v>
      </c>
      <c r="C114" s="32">
        <v>0</v>
      </c>
      <c r="D114" s="32">
        <v>0</v>
      </c>
      <c r="E114" s="32">
        <v>0</v>
      </c>
      <c r="F114" s="32">
        <v>47.478000000000002</v>
      </c>
      <c r="G114" s="32">
        <v>745.87599999999998</v>
      </c>
      <c r="H114" s="32">
        <v>0</v>
      </c>
      <c r="I114" s="32">
        <v>1791.366</v>
      </c>
      <c r="J114" s="32">
        <v>0</v>
      </c>
      <c r="K114" s="32">
        <v>120.127</v>
      </c>
      <c r="L114" s="32">
        <v>54.05</v>
      </c>
      <c r="M114" s="32">
        <v>0</v>
      </c>
      <c r="N114" s="32">
        <v>0</v>
      </c>
      <c r="O114" s="32">
        <v>0</v>
      </c>
      <c r="P114" s="32">
        <v>5607.17</v>
      </c>
      <c r="Q114" s="32">
        <v>1965.5429999999999</v>
      </c>
      <c r="R114" s="32">
        <v>2848.2730000000001</v>
      </c>
      <c r="S114" s="32">
        <v>47.478000000000002</v>
      </c>
      <c r="T114" s="32">
        <v>120.127</v>
      </c>
    </row>
    <row r="115" spans="1:20">
      <c r="A115" s="32" t="s">
        <v>181</v>
      </c>
      <c r="B115" s="32">
        <v>178.12700000000001</v>
      </c>
      <c r="C115" s="32">
        <v>0</v>
      </c>
      <c r="D115" s="32">
        <v>0</v>
      </c>
      <c r="E115" s="32">
        <v>0</v>
      </c>
      <c r="F115" s="32">
        <v>29.861999999999998</v>
      </c>
      <c r="G115" s="32">
        <v>2586.08</v>
      </c>
      <c r="H115" s="32">
        <v>0</v>
      </c>
      <c r="I115" s="32">
        <v>138796.038</v>
      </c>
      <c r="J115" s="32">
        <v>0</v>
      </c>
      <c r="K115" s="32">
        <v>3878.1979999999999</v>
      </c>
      <c r="L115" s="32">
        <v>375.35700000000003</v>
      </c>
      <c r="M115" s="32">
        <v>0</v>
      </c>
      <c r="N115" s="32">
        <v>0</v>
      </c>
      <c r="O115" s="32">
        <v>334.37900000000002</v>
      </c>
      <c r="P115" s="32">
        <v>146178.041</v>
      </c>
      <c r="Q115" s="32">
        <v>142878.40400000001</v>
      </c>
      <c r="R115" s="32">
        <v>178.12700000000001</v>
      </c>
      <c r="S115" s="32">
        <v>29.861999999999998</v>
      </c>
      <c r="T115" s="32">
        <v>4212.5770000000002</v>
      </c>
    </row>
    <row r="116" spans="1:20">
      <c r="A116" s="32" t="s">
        <v>92</v>
      </c>
      <c r="B116" s="32">
        <v>0</v>
      </c>
      <c r="C116" s="32">
        <v>0</v>
      </c>
      <c r="D116" s="32">
        <v>0</v>
      </c>
      <c r="E116" s="32">
        <v>0</v>
      </c>
      <c r="F116" s="32">
        <v>1130</v>
      </c>
      <c r="G116" s="32">
        <v>36537</v>
      </c>
      <c r="H116" s="32">
        <v>0</v>
      </c>
      <c r="I116" s="32">
        <v>0</v>
      </c>
      <c r="J116" s="32">
        <v>0</v>
      </c>
      <c r="K116" s="32">
        <v>4</v>
      </c>
      <c r="L116" s="32">
        <v>0</v>
      </c>
      <c r="M116" s="32">
        <v>0</v>
      </c>
      <c r="N116" s="32">
        <v>0</v>
      </c>
      <c r="O116" s="32">
        <v>0</v>
      </c>
      <c r="P116" s="32">
        <v>37671</v>
      </c>
      <c r="Q116" s="32">
        <v>4</v>
      </c>
      <c r="R116" s="32">
        <v>0</v>
      </c>
      <c r="S116" s="32">
        <v>1130</v>
      </c>
      <c r="T116" s="32">
        <v>4</v>
      </c>
    </row>
    <row r="117" spans="1:20">
      <c r="A117" s="32" t="s">
        <v>91</v>
      </c>
      <c r="B117" s="32">
        <v>11547.121999999999</v>
      </c>
      <c r="C117" s="32">
        <v>0</v>
      </c>
      <c r="D117" s="32">
        <v>0</v>
      </c>
      <c r="E117" s="32">
        <v>0</v>
      </c>
      <c r="F117" s="32">
        <v>31220.937999999998</v>
      </c>
      <c r="G117" s="32">
        <v>53496.394</v>
      </c>
      <c r="H117" s="32">
        <v>10456.013999999999</v>
      </c>
      <c r="I117" s="32">
        <v>37379.563999999998</v>
      </c>
      <c r="J117" s="32">
        <v>0</v>
      </c>
      <c r="K117" s="32">
        <v>4039.78</v>
      </c>
      <c r="L117" s="32">
        <v>1045.6010000000001</v>
      </c>
      <c r="M117" s="32">
        <v>0</v>
      </c>
      <c r="N117" s="32">
        <v>0</v>
      </c>
      <c r="O117" s="32">
        <v>0</v>
      </c>
      <c r="P117" s="32">
        <v>149185.413</v>
      </c>
      <c r="Q117" s="32">
        <v>42464.945</v>
      </c>
      <c r="R117" s="32">
        <v>11547.121999999999</v>
      </c>
      <c r="S117" s="32">
        <v>31220.937999999998</v>
      </c>
      <c r="T117" s="32">
        <v>4039.78</v>
      </c>
    </row>
    <row r="118" spans="1:20">
      <c r="A118" s="32" t="s">
        <v>90</v>
      </c>
      <c r="B118" s="32">
        <v>483.2</v>
      </c>
      <c r="C118" s="32">
        <v>0</v>
      </c>
      <c r="D118" s="32">
        <v>0</v>
      </c>
      <c r="E118" s="32">
        <v>0</v>
      </c>
      <c r="F118" s="32">
        <v>1409.1189999999999</v>
      </c>
      <c r="G118" s="32">
        <v>623.4</v>
      </c>
      <c r="H118" s="32">
        <v>0</v>
      </c>
      <c r="I118" s="32">
        <v>7855.2</v>
      </c>
      <c r="J118" s="32">
        <v>0</v>
      </c>
      <c r="K118" s="32">
        <v>820.5</v>
      </c>
      <c r="L118" s="32">
        <v>33.094000000000001</v>
      </c>
      <c r="M118" s="32">
        <v>0</v>
      </c>
      <c r="N118" s="32">
        <v>0</v>
      </c>
      <c r="O118" s="32">
        <v>0</v>
      </c>
      <c r="P118" s="32">
        <v>11224.513000000001</v>
      </c>
      <c r="Q118" s="32">
        <v>8708.7939999999999</v>
      </c>
      <c r="R118" s="32">
        <v>483.2</v>
      </c>
      <c r="S118" s="32">
        <v>1409.1189999999999</v>
      </c>
      <c r="T118" s="32">
        <v>820.5</v>
      </c>
    </row>
    <row r="119" spans="1:20">
      <c r="A119" s="32" t="s">
        <v>89</v>
      </c>
      <c r="B119" s="32">
        <v>0</v>
      </c>
      <c r="C119" s="32">
        <v>0</v>
      </c>
      <c r="D119" s="32">
        <v>0</v>
      </c>
      <c r="E119" s="32">
        <v>0</v>
      </c>
      <c r="F119" s="32">
        <v>1.55</v>
      </c>
      <c r="G119" s="32">
        <v>0</v>
      </c>
      <c r="H119" s="32">
        <v>0</v>
      </c>
      <c r="I119" s="32">
        <v>59210.94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59212.49</v>
      </c>
      <c r="Q119" s="32">
        <v>59210.94</v>
      </c>
      <c r="R119" s="32">
        <v>0</v>
      </c>
      <c r="S119" s="32">
        <v>1.55</v>
      </c>
      <c r="T119" s="32">
        <v>0</v>
      </c>
    </row>
    <row r="120" spans="1:20">
      <c r="A120" s="32" t="s">
        <v>88</v>
      </c>
      <c r="B120" s="32">
        <v>132.905</v>
      </c>
      <c r="C120" s="32">
        <v>0</v>
      </c>
      <c r="D120" s="32">
        <v>0</v>
      </c>
      <c r="E120" s="32">
        <v>0</v>
      </c>
      <c r="F120" s="32">
        <v>747.99199999999996</v>
      </c>
      <c r="G120" s="32">
        <v>20681.239000000001</v>
      </c>
      <c r="H120" s="32">
        <v>0</v>
      </c>
      <c r="I120" s="32">
        <v>30722.435000000001</v>
      </c>
      <c r="J120" s="32">
        <v>0</v>
      </c>
      <c r="K120" s="32">
        <v>2252</v>
      </c>
      <c r="L120" s="32">
        <v>418.89600000000002</v>
      </c>
      <c r="M120" s="32">
        <v>0</v>
      </c>
      <c r="N120" s="32">
        <v>0</v>
      </c>
      <c r="O120" s="32">
        <v>0</v>
      </c>
      <c r="P120" s="32">
        <v>54955.466999999997</v>
      </c>
      <c r="Q120" s="32">
        <v>33393.330999999998</v>
      </c>
      <c r="R120" s="32">
        <v>132.905</v>
      </c>
      <c r="S120" s="32">
        <v>747.99199999999996</v>
      </c>
      <c r="T120" s="32">
        <v>2252</v>
      </c>
    </row>
    <row r="121" spans="1:20">
      <c r="A121" s="32" t="s">
        <v>87</v>
      </c>
      <c r="B121" s="32">
        <v>51932.186999999998</v>
      </c>
      <c r="C121" s="32">
        <v>0</v>
      </c>
      <c r="D121" s="32">
        <v>0</v>
      </c>
      <c r="E121" s="32">
        <v>0</v>
      </c>
      <c r="F121" s="32">
        <v>3172.817</v>
      </c>
      <c r="G121" s="32">
        <v>21333.789000000001</v>
      </c>
      <c r="H121" s="32">
        <v>0</v>
      </c>
      <c r="I121" s="32">
        <v>9383.7579999999998</v>
      </c>
      <c r="J121" s="32">
        <v>10435.305</v>
      </c>
      <c r="K121" s="32">
        <v>2402.0390000000002</v>
      </c>
      <c r="L121" s="32">
        <v>532.46500000000003</v>
      </c>
      <c r="M121" s="32">
        <v>0</v>
      </c>
      <c r="N121" s="32">
        <v>0</v>
      </c>
      <c r="O121" s="32">
        <v>0</v>
      </c>
      <c r="P121" s="32">
        <v>99192.36</v>
      </c>
      <c r="Q121" s="32">
        <v>22742.761999999999</v>
      </c>
      <c r="R121" s="32">
        <v>51932.186999999998</v>
      </c>
      <c r="S121" s="32">
        <v>3172.817</v>
      </c>
      <c r="T121" s="32">
        <v>12837.343999999999</v>
      </c>
    </row>
    <row r="122" spans="1:20">
      <c r="A122" s="32" t="s">
        <v>180</v>
      </c>
      <c r="B122" s="32">
        <v>133007.579</v>
      </c>
      <c r="C122" s="32">
        <v>0</v>
      </c>
      <c r="D122" s="32">
        <v>0</v>
      </c>
      <c r="E122" s="32">
        <v>0</v>
      </c>
      <c r="F122" s="32">
        <v>1800.172</v>
      </c>
      <c r="G122" s="32">
        <v>12634.331</v>
      </c>
      <c r="H122" s="32">
        <v>0</v>
      </c>
      <c r="I122" s="32">
        <v>1969.9970000000001</v>
      </c>
      <c r="J122" s="32">
        <v>0</v>
      </c>
      <c r="K122" s="32">
        <v>13158.823</v>
      </c>
      <c r="L122" s="32">
        <v>6985.8190000000004</v>
      </c>
      <c r="M122" s="32">
        <v>0</v>
      </c>
      <c r="N122" s="32">
        <v>0</v>
      </c>
      <c r="O122" s="32">
        <v>65.328999999999994</v>
      </c>
      <c r="P122" s="32">
        <v>169622.05</v>
      </c>
      <c r="Q122" s="32">
        <v>21617.185000000001</v>
      </c>
      <c r="R122" s="32">
        <v>133007.579</v>
      </c>
      <c r="S122" s="32">
        <v>1800.172</v>
      </c>
      <c r="T122" s="32">
        <v>13224.152</v>
      </c>
    </row>
    <row r="123" spans="1:20">
      <c r="A123" s="32" t="s">
        <v>179</v>
      </c>
      <c r="B123" s="32">
        <v>12006.364</v>
      </c>
      <c r="C123" s="32">
        <v>0</v>
      </c>
      <c r="D123" s="32">
        <v>0</v>
      </c>
      <c r="E123" s="32">
        <v>0</v>
      </c>
      <c r="F123" s="32">
        <v>1121.866</v>
      </c>
      <c r="G123" s="32">
        <v>15611.618</v>
      </c>
      <c r="H123" s="32">
        <v>0</v>
      </c>
      <c r="I123" s="32">
        <v>12393.349</v>
      </c>
      <c r="J123" s="32">
        <v>230.387</v>
      </c>
      <c r="K123" s="32">
        <v>13622.48</v>
      </c>
      <c r="L123" s="32">
        <v>3415.107</v>
      </c>
      <c r="M123" s="32">
        <v>0</v>
      </c>
      <c r="N123" s="32">
        <v>0</v>
      </c>
      <c r="O123" s="32">
        <v>0</v>
      </c>
      <c r="P123" s="32">
        <v>58401.171000000002</v>
      </c>
      <c r="Q123" s="32">
        <v>29402.062000000002</v>
      </c>
      <c r="R123" s="32">
        <v>12006.364</v>
      </c>
      <c r="S123" s="32">
        <v>1121.866</v>
      </c>
      <c r="T123" s="32">
        <v>13852.867</v>
      </c>
    </row>
    <row r="124" spans="1:20">
      <c r="A124" s="32" t="s">
        <v>86</v>
      </c>
      <c r="B124" s="32">
        <v>0</v>
      </c>
      <c r="C124" s="32">
        <v>0</v>
      </c>
      <c r="D124" s="32">
        <v>0</v>
      </c>
      <c r="E124" s="32">
        <v>0</v>
      </c>
      <c r="F124" s="32">
        <v>0</v>
      </c>
      <c r="G124" s="32">
        <v>47912.684000000001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47912.684000000001</v>
      </c>
      <c r="Q124" s="32">
        <v>0</v>
      </c>
      <c r="R124" s="32">
        <v>0</v>
      </c>
      <c r="S124" s="32">
        <v>0</v>
      </c>
      <c r="T124" s="32">
        <v>0</v>
      </c>
    </row>
    <row r="125" spans="1:20">
      <c r="A125" s="32" t="s">
        <v>85</v>
      </c>
      <c r="B125" s="32">
        <v>15751.597</v>
      </c>
      <c r="C125" s="32">
        <v>0</v>
      </c>
      <c r="D125" s="32">
        <v>0</v>
      </c>
      <c r="E125" s="32">
        <v>0</v>
      </c>
      <c r="F125" s="32">
        <v>598.78099999999995</v>
      </c>
      <c r="G125" s="32">
        <v>10520.965</v>
      </c>
      <c r="H125" s="32">
        <v>11377.434999999999</v>
      </c>
      <c r="I125" s="32">
        <v>17664.205999999998</v>
      </c>
      <c r="J125" s="32">
        <v>0</v>
      </c>
      <c r="K125" s="32">
        <v>8093.2460000000001</v>
      </c>
      <c r="L125" s="32">
        <v>437.13400000000001</v>
      </c>
      <c r="M125" s="32">
        <v>0</v>
      </c>
      <c r="N125" s="32">
        <v>0</v>
      </c>
      <c r="O125" s="32">
        <v>0</v>
      </c>
      <c r="P125" s="32">
        <v>64443.364000000001</v>
      </c>
      <c r="Q125" s="32">
        <v>26194.581999999999</v>
      </c>
      <c r="R125" s="32">
        <v>15751.597</v>
      </c>
      <c r="S125" s="32">
        <v>598.78099999999995</v>
      </c>
      <c r="T125" s="32">
        <v>8093.2460000000001</v>
      </c>
    </row>
    <row r="126" spans="1:20">
      <c r="A126" s="32" t="s">
        <v>84</v>
      </c>
      <c r="B126" s="32">
        <v>177565.94699999999</v>
      </c>
      <c r="C126" s="32">
        <v>345.3</v>
      </c>
      <c r="D126" s="32">
        <v>0</v>
      </c>
      <c r="E126" s="32">
        <v>95.459000000000003</v>
      </c>
      <c r="F126" s="32">
        <v>7911.3159999999998</v>
      </c>
      <c r="G126" s="32">
        <v>527587.59299999999</v>
      </c>
      <c r="H126" s="32">
        <v>204569.141</v>
      </c>
      <c r="I126" s="32">
        <v>191141.81</v>
      </c>
      <c r="J126" s="32">
        <v>426.34300000000002</v>
      </c>
      <c r="K126" s="32">
        <v>951.82799999999997</v>
      </c>
      <c r="L126" s="32">
        <v>2612.9560000000001</v>
      </c>
      <c r="M126" s="32">
        <v>0</v>
      </c>
      <c r="N126" s="32">
        <v>0</v>
      </c>
      <c r="O126" s="32">
        <v>0</v>
      </c>
      <c r="P126" s="32">
        <v>1113207.693</v>
      </c>
      <c r="Q126" s="32">
        <v>192592.49799999999</v>
      </c>
      <c r="R126" s="32">
        <v>177911.247</v>
      </c>
      <c r="S126" s="32">
        <v>8006.7749999999996</v>
      </c>
      <c r="T126" s="32">
        <v>1378.171</v>
      </c>
    </row>
    <row r="127" spans="1:20">
      <c r="A127" s="32" t="s">
        <v>83</v>
      </c>
      <c r="B127" s="32">
        <v>0</v>
      </c>
      <c r="C127" s="32">
        <v>0</v>
      </c>
      <c r="D127" s="32">
        <v>0</v>
      </c>
      <c r="E127" s="32">
        <v>60803.784</v>
      </c>
      <c r="F127" s="32">
        <v>98724.430999999997</v>
      </c>
      <c r="G127" s="32">
        <v>218470.136</v>
      </c>
      <c r="H127" s="32">
        <v>0</v>
      </c>
      <c r="I127" s="32">
        <v>0</v>
      </c>
      <c r="J127" s="32">
        <v>0</v>
      </c>
      <c r="K127" s="32">
        <v>155.29499999999999</v>
      </c>
      <c r="L127" s="32">
        <v>0</v>
      </c>
      <c r="M127" s="32">
        <v>0</v>
      </c>
      <c r="N127" s="32">
        <v>0</v>
      </c>
      <c r="O127" s="32">
        <v>0</v>
      </c>
      <c r="P127" s="32">
        <v>378153.64600000001</v>
      </c>
      <c r="Q127" s="32">
        <v>155.29499999999999</v>
      </c>
      <c r="R127" s="32">
        <v>0</v>
      </c>
      <c r="S127" s="32">
        <v>159528.215</v>
      </c>
      <c r="T127" s="32">
        <v>155.29499999999999</v>
      </c>
    </row>
    <row r="128" spans="1:20">
      <c r="A128" s="32" t="s">
        <v>82</v>
      </c>
      <c r="B128" s="32">
        <v>494.49200000000002</v>
      </c>
      <c r="C128" s="32">
        <v>0</v>
      </c>
      <c r="D128" s="32">
        <v>0</v>
      </c>
      <c r="E128" s="32">
        <v>0</v>
      </c>
      <c r="F128" s="32">
        <v>3709.0520000000001</v>
      </c>
      <c r="G128" s="32">
        <v>39.759</v>
      </c>
      <c r="H128" s="32">
        <v>0</v>
      </c>
      <c r="I128" s="32">
        <v>360.065</v>
      </c>
      <c r="J128" s="32">
        <v>0</v>
      </c>
      <c r="K128" s="32">
        <v>79.947999999999993</v>
      </c>
      <c r="L128" s="32">
        <v>88.552000000000007</v>
      </c>
      <c r="M128" s="32">
        <v>0</v>
      </c>
      <c r="N128" s="32">
        <v>0</v>
      </c>
      <c r="O128" s="32">
        <v>88.790999999999997</v>
      </c>
      <c r="P128" s="32">
        <v>4860.6589999999997</v>
      </c>
      <c r="Q128" s="32">
        <v>528.56500000000005</v>
      </c>
      <c r="R128" s="32">
        <v>494.49200000000002</v>
      </c>
      <c r="S128" s="32">
        <v>3709.0520000000001</v>
      </c>
      <c r="T128" s="32">
        <v>168.739</v>
      </c>
    </row>
    <row r="129" spans="1:20">
      <c r="A129" s="32" t="s">
        <v>81</v>
      </c>
      <c r="B129" s="32">
        <v>25114.257000000001</v>
      </c>
      <c r="C129" s="32">
        <v>0</v>
      </c>
      <c r="D129" s="32">
        <v>0</v>
      </c>
      <c r="E129" s="32">
        <v>0</v>
      </c>
      <c r="F129" s="32">
        <v>52.191000000000003</v>
      </c>
      <c r="G129" s="32">
        <v>596.24800000000005</v>
      </c>
      <c r="H129" s="32">
        <v>0</v>
      </c>
      <c r="I129" s="32">
        <v>10639.646000000001</v>
      </c>
      <c r="J129" s="32">
        <v>0</v>
      </c>
      <c r="K129" s="32">
        <v>163.458</v>
      </c>
      <c r="L129" s="32">
        <v>106.42700000000001</v>
      </c>
      <c r="M129" s="32">
        <v>0</v>
      </c>
      <c r="N129" s="32">
        <v>0</v>
      </c>
      <c r="O129" s="32">
        <v>0</v>
      </c>
      <c r="P129" s="32">
        <v>36672.226999999999</v>
      </c>
      <c r="Q129" s="32">
        <v>10904.825999999999</v>
      </c>
      <c r="R129" s="32">
        <v>25114.257000000001</v>
      </c>
      <c r="S129" s="32">
        <v>52.191000000000003</v>
      </c>
      <c r="T129" s="32">
        <v>163.458</v>
      </c>
    </row>
    <row r="130" spans="1:20">
      <c r="A130" s="32" t="s">
        <v>80</v>
      </c>
      <c r="B130" s="32">
        <v>687.76300000000003</v>
      </c>
      <c r="C130" s="32">
        <v>0</v>
      </c>
      <c r="D130" s="32">
        <v>0</v>
      </c>
      <c r="E130" s="32">
        <v>0</v>
      </c>
      <c r="F130" s="32">
        <v>317.43</v>
      </c>
      <c r="G130" s="32">
        <v>50471.245999999999</v>
      </c>
      <c r="H130" s="32">
        <v>0</v>
      </c>
      <c r="I130" s="32">
        <v>0</v>
      </c>
      <c r="J130" s="32">
        <v>0</v>
      </c>
      <c r="K130" s="32">
        <v>236.583</v>
      </c>
      <c r="L130" s="32">
        <v>1431.0609999999999</v>
      </c>
      <c r="M130" s="32">
        <v>0</v>
      </c>
      <c r="N130" s="32">
        <v>0</v>
      </c>
      <c r="O130" s="32">
        <v>0</v>
      </c>
      <c r="P130" s="32">
        <v>53144.082999999999</v>
      </c>
      <c r="Q130" s="32">
        <v>1086.44</v>
      </c>
      <c r="R130" s="32">
        <v>687.76300000000003</v>
      </c>
      <c r="S130" s="32">
        <v>317.43</v>
      </c>
      <c r="T130" s="32">
        <v>236.583</v>
      </c>
    </row>
    <row r="131" spans="1:20">
      <c r="A131" s="32" t="s">
        <v>178</v>
      </c>
      <c r="B131" s="32">
        <v>3584</v>
      </c>
      <c r="C131" s="32">
        <v>0</v>
      </c>
      <c r="D131" s="32">
        <v>0</v>
      </c>
      <c r="E131" s="32">
        <v>0</v>
      </c>
      <c r="F131" s="32">
        <v>459</v>
      </c>
      <c r="G131" s="32">
        <v>1857</v>
      </c>
      <c r="H131" s="32">
        <v>14843</v>
      </c>
      <c r="I131" s="32">
        <v>3590</v>
      </c>
      <c r="J131" s="32">
        <v>0</v>
      </c>
      <c r="K131" s="32">
        <v>707</v>
      </c>
      <c r="L131" s="32">
        <v>1642</v>
      </c>
      <c r="M131" s="32">
        <v>0</v>
      </c>
      <c r="N131" s="32">
        <v>0</v>
      </c>
      <c r="O131" s="32">
        <v>0</v>
      </c>
      <c r="P131" s="32">
        <v>26682</v>
      </c>
      <c r="Q131" s="32">
        <v>5806</v>
      </c>
      <c r="R131" s="32">
        <v>3584</v>
      </c>
      <c r="S131" s="32">
        <v>459</v>
      </c>
      <c r="T131" s="32">
        <v>707</v>
      </c>
    </row>
    <row r="132" spans="1:20">
      <c r="A132" s="32" t="s">
        <v>177</v>
      </c>
      <c r="B132" s="32">
        <v>4622.2700000000004</v>
      </c>
      <c r="C132" s="32">
        <v>0</v>
      </c>
      <c r="D132" s="32">
        <v>0</v>
      </c>
      <c r="E132" s="32">
        <v>0</v>
      </c>
      <c r="F132" s="32">
        <v>18.472999999999999</v>
      </c>
      <c r="G132" s="32">
        <v>478.01400000000001</v>
      </c>
      <c r="H132" s="32">
        <v>5776.4390000000003</v>
      </c>
      <c r="I132" s="32">
        <v>4704.32</v>
      </c>
      <c r="J132" s="32">
        <v>0</v>
      </c>
      <c r="K132" s="32">
        <v>260.98200000000003</v>
      </c>
      <c r="L132" s="32">
        <v>281.56599999999997</v>
      </c>
      <c r="M132" s="32">
        <v>0</v>
      </c>
      <c r="N132" s="32">
        <v>0</v>
      </c>
      <c r="O132" s="32">
        <v>0</v>
      </c>
      <c r="P132" s="32">
        <v>16142.064</v>
      </c>
      <c r="Q132" s="32">
        <v>5236.5680000000002</v>
      </c>
      <c r="R132" s="32">
        <v>4622.2700000000004</v>
      </c>
      <c r="S132" s="32">
        <v>18.472999999999999</v>
      </c>
      <c r="T132" s="32">
        <v>260.98200000000003</v>
      </c>
    </row>
    <row r="133" spans="1:20">
      <c r="A133" s="32" t="s">
        <v>79</v>
      </c>
      <c r="B133" s="32">
        <v>227456.98499999999</v>
      </c>
      <c r="C133" s="32">
        <v>0</v>
      </c>
      <c r="D133" s="32">
        <v>0</v>
      </c>
      <c r="E133" s="32">
        <v>0</v>
      </c>
      <c r="F133" s="32">
        <v>182.31899999999999</v>
      </c>
      <c r="G133" s="32">
        <v>0</v>
      </c>
      <c r="H133" s="32">
        <v>11580</v>
      </c>
      <c r="I133" s="32">
        <v>1104</v>
      </c>
      <c r="J133" s="32">
        <v>0</v>
      </c>
      <c r="K133" s="32">
        <v>10708</v>
      </c>
      <c r="L133" s="32">
        <v>442.92399999999998</v>
      </c>
      <c r="M133" s="32">
        <v>0</v>
      </c>
      <c r="N133" s="32">
        <v>0</v>
      </c>
      <c r="O133" s="32">
        <v>0</v>
      </c>
      <c r="P133" s="32">
        <v>251474.228</v>
      </c>
      <c r="Q133" s="32">
        <v>12254.924000000001</v>
      </c>
      <c r="R133" s="32">
        <v>227456.98499999999</v>
      </c>
      <c r="S133" s="32">
        <v>182.31899999999999</v>
      </c>
      <c r="T133" s="32">
        <v>10708</v>
      </c>
    </row>
    <row r="134" spans="1:20">
      <c r="A134" s="32" t="s">
        <v>209</v>
      </c>
      <c r="B134" s="32">
        <v>0</v>
      </c>
      <c r="C134" s="32">
        <v>0</v>
      </c>
      <c r="D134" s="32">
        <v>0</v>
      </c>
      <c r="E134" s="32">
        <v>0</v>
      </c>
      <c r="F134" s="32">
        <v>580.16600000000005</v>
      </c>
      <c r="G134" s="32">
        <v>0</v>
      </c>
      <c r="H134" s="32">
        <v>0</v>
      </c>
      <c r="I134" s="32">
        <v>0</v>
      </c>
      <c r="J134" s="32">
        <v>0</v>
      </c>
      <c r="K134" s="32">
        <v>3.12</v>
      </c>
      <c r="L134" s="32">
        <v>0</v>
      </c>
      <c r="M134" s="32">
        <v>0</v>
      </c>
      <c r="N134" s="32">
        <v>0</v>
      </c>
      <c r="O134" s="32">
        <v>0</v>
      </c>
      <c r="P134" s="32">
        <v>583.28599999999994</v>
      </c>
      <c r="Q134" s="32">
        <v>3.12</v>
      </c>
      <c r="R134" s="32">
        <v>0</v>
      </c>
      <c r="S134" s="32">
        <v>580.16600000000005</v>
      </c>
      <c r="T134" s="32">
        <v>3.12</v>
      </c>
    </row>
    <row r="135" spans="1:20">
      <c r="A135" s="32" t="s">
        <v>176</v>
      </c>
      <c r="B135" s="32">
        <v>38716</v>
      </c>
      <c r="C135" s="32">
        <v>0</v>
      </c>
      <c r="D135" s="32">
        <v>0</v>
      </c>
      <c r="E135" s="32">
        <v>0</v>
      </c>
      <c r="F135" s="32">
        <v>14498</v>
      </c>
      <c r="G135" s="32">
        <v>58004</v>
      </c>
      <c r="H135" s="32">
        <v>55766</v>
      </c>
      <c r="I135" s="32">
        <v>34334</v>
      </c>
      <c r="J135" s="32">
        <v>0</v>
      </c>
      <c r="K135" s="32">
        <v>63734</v>
      </c>
      <c r="L135" s="32">
        <v>6931</v>
      </c>
      <c r="M135" s="32">
        <v>0</v>
      </c>
      <c r="N135" s="32">
        <v>0</v>
      </c>
      <c r="O135" s="32">
        <v>0</v>
      </c>
      <c r="P135" s="32">
        <v>271983</v>
      </c>
      <c r="Q135" s="32">
        <v>103885</v>
      </c>
      <c r="R135" s="32">
        <v>38716</v>
      </c>
      <c r="S135" s="32">
        <v>14498</v>
      </c>
      <c r="T135" s="32">
        <v>63734</v>
      </c>
    </row>
    <row r="136" spans="1:20">
      <c r="A136" s="32" t="s">
        <v>78</v>
      </c>
      <c r="B136" s="32">
        <v>4764</v>
      </c>
      <c r="C136" s="32">
        <v>0</v>
      </c>
      <c r="D136" s="32">
        <v>0</v>
      </c>
      <c r="E136" s="32">
        <v>0</v>
      </c>
      <c r="F136" s="32">
        <v>3724.9259999999999</v>
      </c>
      <c r="G136" s="32">
        <v>0</v>
      </c>
      <c r="H136" s="32">
        <v>0</v>
      </c>
      <c r="I136" s="32">
        <v>6400.7330000000002</v>
      </c>
      <c r="J136" s="32">
        <v>0</v>
      </c>
      <c r="K136" s="32">
        <v>442.00799999999998</v>
      </c>
      <c r="L136" s="32">
        <v>87.126999999999995</v>
      </c>
      <c r="M136" s="32">
        <v>0</v>
      </c>
      <c r="N136" s="32">
        <v>0</v>
      </c>
      <c r="O136" s="32">
        <v>0</v>
      </c>
      <c r="P136" s="32">
        <v>15418.794</v>
      </c>
      <c r="Q136" s="32">
        <v>6929.8680000000004</v>
      </c>
      <c r="R136" s="32">
        <v>4764</v>
      </c>
      <c r="S136" s="32">
        <v>3724.9259999999999</v>
      </c>
      <c r="T136" s="32">
        <v>442.00799999999998</v>
      </c>
    </row>
    <row r="137" spans="1:20">
      <c r="A137" s="32" t="s">
        <v>77</v>
      </c>
      <c r="B137" s="32">
        <v>0</v>
      </c>
      <c r="C137" s="32">
        <v>0</v>
      </c>
      <c r="D137" s="32">
        <v>0</v>
      </c>
      <c r="E137" s="32">
        <v>2821.4169999999999</v>
      </c>
      <c r="F137" s="32">
        <v>3777.183</v>
      </c>
      <c r="G137" s="32">
        <v>0</v>
      </c>
      <c r="H137" s="32">
        <v>0</v>
      </c>
      <c r="I137" s="32">
        <v>9657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16255.6</v>
      </c>
      <c r="Q137" s="32">
        <v>9657</v>
      </c>
      <c r="R137" s="32">
        <v>0</v>
      </c>
      <c r="S137" s="32">
        <v>6598.6</v>
      </c>
      <c r="T137" s="32">
        <v>0</v>
      </c>
    </row>
    <row r="138" spans="1:20">
      <c r="A138" s="32" t="s">
        <v>222</v>
      </c>
      <c r="B138" s="32">
        <v>0</v>
      </c>
      <c r="C138" s="32">
        <v>0</v>
      </c>
      <c r="D138" s="32">
        <v>0</v>
      </c>
      <c r="E138" s="32">
        <v>0</v>
      </c>
      <c r="F138" s="32">
        <v>939.11</v>
      </c>
      <c r="G138" s="32">
        <v>0</v>
      </c>
      <c r="H138" s="32">
        <v>0</v>
      </c>
      <c r="I138" s="32">
        <v>999.65599999999995</v>
      </c>
      <c r="J138" s="32">
        <v>0</v>
      </c>
      <c r="K138" s="32">
        <v>9.5370000000000008</v>
      </c>
      <c r="L138" s="32">
        <v>0</v>
      </c>
      <c r="M138" s="32">
        <v>0</v>
      </c>
      <c r="N138" s="32">
        <v>0</v>
      </c>
      <c r="O138" s="32">
        <v>0</v>
      </c>
      <c r="P138" s="32">
        <v>1948.3030000000001</v>
      </c>
      <c r="Q138" s="32">
        <v>1009.193</v>
      </c>
      <c r="R138" s="32">
        <v>0</v>
      </c>
      <c r="S138" s="32">
        <v>939.11</v>
      </c>
      <c r="T138" s="32">
        <v>9.5370000000000008</v>
      </c>
    </row>
    <row r="139" spans="1:20">
      <c r="A139" s="32" t="s">
        <v>175</v>
      </c>
      <c r="B139" s="32">
        <v>1103</v>
      </c>
      <c r="C139" s="32">
        <v>303</v>
      </c>
      <c r="D139" s="32">
        <v>0</v>
      </c>
      <c r="E139" s="32">
        <v>0</v>
      </c>
      <c r="F139" s="32">
        <v>307</v>
      </c>
      <c r="G139" s="32">
        <v>376</v>
      </c>
      <c r="H139" s="32">
        <v>68549</v>
      </c>
      <c r="I139" s="32">
        <v>62210</v>
      </c>
      <c r="J139" s="32">
        <v>0</v>
      </c>
      <c r="K139" s="32">
        <v>17030</v>
      </c>
      <c r="L139" s="32">
        <v>13482</v>
      </c>
      <c r="M139" s="32">
        <v>0</v>
      </c>
      <c r="N139" s="32">
        <v>0</v>
      </c>
      <c r="O139" s="32">
        <v>0</v>
      </c>
      <c r="P139" s="32">
        <v>163360</v>
      </c>
      <c r="Q139" s="32">
        <v>91153</v>
      </c>
      <c r="R139" s="32">
        <v>1406</v>
      </c>
      <c r="S139" s="32">
        <v>307</v>
      </c>
      <c r="T139" s="32">
        <v>17030</v>
      </c>
    </row>
    <row r="140" spans="1:20">
      <c r="A140" s="32" t="s">
        <v>174</v>
      </c>
      <c r="B140" s="32">
        <v>0</v>
      </c>
      <c r="C140" s="32">
        <v>0</v>
      </c>
      <c r="D140" s="32">
        <v>0</v>
      </c>
      <c r="E140" s="32">
        <v>0</v>
      </c>
      <c r="F140" s="32">
        <v>23.882999999999999</v>
      </c>
      <c r="G140" s="32">
        <v>621.01499999999999</v>
      </c>
      <c r="H140" s="32">
        <v>25512.63</v>
      </c>
      <c r="I140" s="32">
        <v>34983.470999999998</v>
      </c>
      <c r="J140" s="32">
        <v>0</v>
      </c>
      <c r="K140" s="32">
        <v>2066.0500000000002</v>
      </c>
      <c r="L140" s="32">
        <v>3082.1239999999998</v>
      </c>
      <c r="M140" s="32">
        <v>0</v>
      </c>
      <c r="N140" s="32">
        <v>0</v>
      </c>
      <c r="O140" s="32">
        <v>0</v>
      </c>
      <c r="P140" s="32">
        <v>66289.172999999995</v>
      </c>
      <c r="Q140" s="32">
        <v>38876.794999999998</v>
      </c>
      <c r="R140" s="32">
        <v>0</v>
      </c>
      <c r="S140" s="32">
        <v>23.882999999999999</v>
      </c>
      <c r="T140" s="32">
        <v>2066.0500000000002</v>
      </c>
    </row>
    <row r="141" spans="1:20">
      <c r="A141" s="32" t="s">
        <v>76</v>
      </c>
      <c r="B141" s="32">
        <v>0</v>
      </c>
      <c r="C141" s="32">
        <v>0</v>
      </c>
      <c r="D141" s="32">
        <v>0</v>
      </c>
      <c r="E141" s="32">
        <v>0</v>
      </c>
      <c r="F141" s="32">
        <v>6953.6509999999998</v>
      </c>
      <c r="G141" s="32">
        <v>10501.93</v>
      </c>
      <c r="H141" s="32">
        <v>0</v>
      </c>
      <c r="I141" s="32">
        <v>754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18209.580999999998</v>
      </c>
      <c r="Q141" s="32">
        <v>754</v>
      </c>
      <c r="R141" s="32">
        <v>0</v>
      </c>
      <c r="S141" s="32">
        <v>6953.6509999999998</v>
      </c>
      <c r="T141" s="32">
        <v>0</v>
      </c>
    </row>
    <row r="142" spans="1:20">
      <c r="A142" s="32" t="s">
        <v>75</v>
      </c>
      <c r="B142" s="32">
        <v>131225.139</v>
      </c>
      <c r="C142" s="32">
        <v>0</v>
      </c>
      <c r="D142" s="32">
        <v>0</v>
      </c>
      <c r="E142" s="32">
        <v>0</v>
      </c>
      <c r="F142" s="32">
        <v>8246.982</v>
      </c>
      <c r="G142" s="32">
        <v>92415.56</v>
      </c>
      <c r="H142" s="32">
        <v>27682.407999999999</v>
      </c>
      <c r="I142" s="32">
        <v>4468.3580000000002</v>
      </c>
      <c r="J142" s="32">
        <v>1E-3</v>
      </c>
      <c r="K142" s="32">
        <v>4425.4930000000004</v>
      </c>
      <c r="L142" s="32">
        <v>3743.2429999999999</v>
      </c>
      <c r="M142" s="32">
        <v>0</v>
      </c>
      <c r="N142" s="32">
        <v>0</v>
      </c>
      <c r="O142" s="32">
        <v>0</v>
      </c>
      <c r="P142" s="32">
        <v>272207.18400000001</v>
      </c>
      <c r="Q142" s="32">
        <v>10852.264999999999</v>
      </c>
      <c r="R142" s="32">
        <v>131225.139</v>
      </c>
      <c r="S142" s="32">
        <v>8246.982</v>
      </c>
      <c r="T142" s="32">
        <v>4425.4939999999997</v>
      </c>
    </row>
    <row r="143" spans="1:20">
      <c r="A143" s="32" t="s">
        <v>74</v>
      </c>
      <c r="B143" s="32">
        <v>1348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18394.400000000001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19742.400000000001</v>
      </c>
      <c r="Q143" s="32">
        <v>18394.400000000001</v>
      </c>
      <c r="R143" s="32">
        <v>1348</v>
      </c>
      <c r="S143" s="32">
        <v>0</v>
      </c>
      <c r="T143" s="32">
        <v>0</v>
      </c>
    </row>
    <row r="144" spans="1:20">
      <c r="A144" s="32" t="s">
        <v>269</v>
      </c>
      <c r="B144" s="32">
        <v>0</v>
      </c>
      <c r="C144" s="32">
        <v>0</v>
      </c>
      <c r="D144" s="32">
        <v>0</v>
      </c>
      <c r="E144" s="32">
        <v>0</v>
      </c>
      <c r="F144" s="32">
        <v>1329.8320000000001</v>
      </c>
      <c r="G144" s="32">
        <v>3505.7040000000002</v>
      </c>
      <c r="H144" s="32">
        <v>0</v>
      </c>
      <c r="I144" s="32">
        <v>2234.4</v>
      </c>
      <c r="J144" s="32">
        <v>0</v>
      </c>
      <c r="K144" s="32">
        <v>88.402000000000001</v>
      </c>
      <c r="L144" s="32">
        <v>72.025999999999996</v>
      </c>
      <c r="M144" s="32">
        <v>0</v>
      </c>
      <c r="N144" s="32">
        <v>0</v>
      </c>
      <c r="O144" s="32">
        <v>0</v>
      </c>
      <c r="P144" s="32">
        <v>7230.3639999999996</v>
      </c>
      <c r="Q144" s="32">
        <v>2394.828</v>
      </c>
      <c r="R144" s="32">
        <v>0</v>
      </c>
      <c r="S144" s="32">
        <v>1329.8320000000001</v>
      </c>
      <c r="T144" s="32">
        <v>88.402000000000001</v>
      </c>
    </row>
    <row r="145" spans="1:20">
      <c r="A145" s="32" t="s">
        <v>73</v>
      </c>
      <c r="B145" s="32">
        <v>36408.472999999998</v>
      </c>
      <c r="C145" s="32">
        <v>0</v>
      </c>
      <c r="D145" s="32">
        <v>0</v>
      </c>
      <c r="E145" s="32">
        <v>0</v>
      </c>
      <c r="F145" s="32">
        <v>177.59899999999999</v>
      </c>
      <c r="G145" s="32">
        <v>115640.21</v>
      </c>
      <c r="H145" s="32">
        <v>0</v>
      </c>
      <c r="I145" s="32">
        <v>7565.165</v>
      </c>
      <c r="J145" s="32">
        <v>1.4</v>
      </c>
      <c r="K145" s="32">
        <v>6178</v>
      </c>
      <c r="L145" s="32">
        <v>16327.022000000001</v>
      </c>
      <c r="M145" s="32">
        <v>0</v>
      </c>
      <c r="N145" s="32">
        <v>0</v>
      </c>
      <c r="O145" s="32">
        <v>0</v>
      </c>
      <c r="P145" s="32">
        <v>182297.86900000001</v>
      </c>
      <c r="Q145" s="32">
        <v>30071.587</v>
      </c>
      <c r="R145" s="32">
        <v>36408.472999999998</v>
      </c>
      <c r="S145" s="32">
        <v>177.59899999999999</v>
      </c>
      <c r="T145" s="32">
        <v>6179.4</v>
      </c>
    </row>
    <row r="146" spans="1:20">
      <c r="A146" s="32" t="s">
        <v>72</v>
      </c>
      <c r="B146" s="32">
        <v>0</v>
      </c>
      <c r="C146" s="32">
        <v>0</v>
      </c>
      <c r="D146" s="32">
        <v>0</v>
      </c>
      <c r="E146" s="32">
        <v>0</v>
      </c>
      <c r="F146" s="32">
        <v>178.9</v>
      </c>
      <c r="G146" s="32">
        <v>210</v>
      </c>
      <c r="H146" s="32">
        <v>0</v>
      </c>
      <c r="I146" s="32">
        <v>4.0999999999999996</v>
      </c>
      <c r="J146" s="32">
        <v>0</v>
      </c>
      <c r="K146" s="32">
        <v>3</v>
      </c>
      <c r="L146" s="32">
        <v>0</v>
      </c>
      <c r="M146" s="32">
        <v>0</v>
      </c>
      <c r="N146" s="32">
        <v>0</v>
      </c>
      <c r="O146" s="32">
        <v>0</v>
      </c>
      <c r="P146" s="32">
        <v>396</v>
      </c>
      <c r="Q146" s="32">
        <v>7.1</v>
      </c>
      <c r="R146" s="32">
        <v>0</v>
      </c>
      <c r="S146" s="32">
        <v>178.9</v>
      </c>
      <c r="T146" s="32">
        <v>3</v>
      </c>
    </row>
    <row r="147" spans="1:20">
      <c r="A147" s="32" t="s">
        <v>71</v>
      </c>
      <c r="B147" s="32">
        <v>0</v>
      </c>
      <c r="C147" s="32">
        <v>0</v>
      </c>
      <c r="D147" s="32">
        <v>0</v>
      </c>
      <c r="E147" s="32">
        <v>0</v>
      </c>
      <c r="F147" s="32">
        <v>33.921999999999997</v>
      </c>
      <c r="G147" s="32">
        <v>9186.3860000000004</v>
      </c>
      <c r="H147" s="32">
        <v>0</v>
      </c>
      <c r="I147" s="32">
        <v>0</v>
      </c>
      <c r="J147" s="32">
        <v>0</v>
      </c>
      <c r="K147" s="32">
        <v>4.6920000000000002</v>
      </c>
      <c r="L147" s="32">
        <v>0</v>
      </c>
      <c r="M147" s="32">
        <v>0</v>
      </c>
      <c r="N147" s="32">
        <v>0</v>
      </c>
      <c r="O147" s="32">
        <v>0</v>
      </c>
      <c r="P147" s="32">
        <v>9225</v>
      </c>
      <c r="Q147" s="32">
        <v>4.6920000000000002</v>
      </c>
      <c r="R147" s="32">
        <v>0</v>
      </c>
      <c r="S147" s="32">
        <v>33.921999999999997</v>
      </c>
      <c r="T147" s="32">
        <v>4.6920000000000002</v>
      </c>
    </row>
    <row r="148" spans="1:20">
      <c r="A148" s="32" t="s">
        <v>70</v>
      </c>
      <c r="B148" s="32">
        <v>0</v>
      </c>
      <c r="C148" s="32">
        <v>0</v>
      </c>
      <c r="D148" s="32">
        <v>0</v>
      </c>
      <c r="E148" s="32">
        <v>0</v>
      </c>
      <c r="F148" s="32">
        <v>46.965000000000003</v>
      </c>
      <c r="G148" s="32">
        <v>20037.733</v>
      </c>
      <c r="H148" s="32">
        <v>0</v>
      </c>
      <c r="I148" s="32">
        <v>16.5</v>
      </c>
      <c r="J148" s="32">
        <v>0</v>
      </c>
      <c r="K148" s="32">
        <v>626.69799999999998</v>
      </c>
      <c r="L148" s="32">
        <v>0</v>
      </c>
      <c r="M148" s="32">
        <v>0</v>
      </c>
      <c r="N148" s="32">
        <v>0</v>
      </c>
      <c r="O148" s="32">
        <v>282.58100000000002</v>
      </c>
      <c r="P148" s="32">
        <v>21010.476999999999</v>
      </c>
      <c r="Q148" s="32">
        <v>643.19799999999998</v>
      </c>
      <c r="R148" s="32">
        <v>0</v>
      </c>
      <c r="S148" s="32">
        <v>46.965000000000003</v>
      </c>
      <c r="T148" s="32">
        <v>909.279</v>
      </c>
    </row>
    <row r="149" spans="1:20">
      <c r="A149" s="32" t="s">
        <v>173</v>
      </c>
      <c r="B149" s="32">
        <v>113248.625</v>
      </c>
      <c r="C149" s="32">
        <v>0</v>
      </c>
      <c r="D149" s="32">
        <v>0</v>
      </c>
      <c r="E149" s="32">
        <v>0</v>
      </c>
      <c r="F149" s="32">
        <v>329.11599999999999</v>
      </c>
      <c r="G149" s="32">
        <v>92482.815000000002</v>
      </c>
      <c r="H149" s="32">
        <v>0</v>
      </c>
      <c r="I149" s="32">
        <v>59938.425000000003</v>
      </c>
      <c r="J149" s="32">
        <v>7430.9759999999997</v>
      </c>
      <c r="K149" s="32">
        <v>28699.207999999999</v>
      </c>
      <c r="L149" s="32">
        <v>2672.7190000000001</v>
      </c>
      <c r="M149" s="32">
        <v>0</v>
      </c>
      <c r="N149" s="32">
        <v>0</v>
      </c>
      <c r="O149" s="32">
        <v>0</v>
      </c>
      <c r="P149" s="32">
        <v>304801.88400000002</v>
      </c>
      <c r="Q149" s="32">
        <v>97767.92</v>
      </c>
      <c r="R149" s="32">
        <v>113248.625</v>
      </c>
      <c r="S149" s="32">
        <v>329.11599999999999</v>
      </c>
      <c r="T149" s="32">
        <v>36130.184000000001</v>
      </c>
    </row>
    <row r="150" spans="1:20">
      <c r="A150" s="32" t="s">
        <v>69</v>
      </c>
      <c r="B150" s="32">
        <v>0</v>
      </c>
      <c r="C150" s="32">
        <v>0</v>
      </c>
      <c r="D150" s="32">
        <v>0</v>
      </c>
      <c r="E150" s="32">
        <v>0</v>
      </c>
      <c r="F150" s="32">
        <v>0</v>
      </c>
      <c r="G150" s="32">
        <v>22534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22534</v>
      </c>
      <c r="Q150" s="32">
        <v>0</v>
      </c>
      <c r="R150" s="32">
        <v>0</v>
      </c>
      <c r="S150" s="32">
        <v>0</v>
      </c>
      <c r="T150" s="32">
        <v>0</v>
      </c>
    </row>
    <row r="151" spans="1:20">
      <c r="A151" s="32" t="s">
        <v>68</v>
      </c>
      <c r="B151" s="32">
        <v>49007.9</v>
      </c>
      <c r="C151" s="32">
        <v>15</v>
      </c>
      <c r="D151" s="32">
        <v>0</v>
      </c>
      <c r="E151" s="32">
        <v>0</v>
      </c>
      <c r="F151" s="32">
        <v>1221</v>
      </c>
      <c r="G151" s="32">
        <v>10570.5</v>
      </c>
      <c r="H151" s="32">
        <v>84398.1</v>
      </c>
      <c r="I151" s="32">
        <v>10427.700000000001</v>
      </c>
      <c r="J151" s="32">
        <v>0</v>
      </c>
      <c r="K151" s="32">
        <v>2295.9</v>
      </c>
      <c r="L151" s="32">
        <v>300.5</v>
      </c>
      <c r="M151" s="32">
        <v>0</v>
      </c>
      <c r="N151" s="32">
        <v>0</v>
      </c>
      <c r="O151" s="32">
        <v>37.200000000000003</v>
      </c>
      <c r="P151" s="32">
        <v>158273.79999999999</v>
      </c>
      <c r="Q151" s="32">
        <v>13024.1</v>
      </c>
      <c r="R151" s="32">
        <v>49022.9</v>
      </c>
      <c r="S151" s="32">
        <v>1221</v>
      </c>
      <c r="T151" s="32">
        <v>2333.1</v>
      </c>
    </row>
    <row r="152" spans="1:20">
      <c r="A152" s="32" t="s">
        <v>67</v>
      </c>
      <c r="B152" s="32">
        <v>0</v>
      </c>
      <c r="C152" s="32">
        <v>0</v>
      </c>
      <c r="D152" s="32">
        <v>0</v>
      </c>
      <c r="E152" s="32">
        <v>0</v>
      </c>
      <c r="F152" s="32">
        <v>952.96500000000003</v>
      </c>
      <c r="G152" s="32">
        <v>133739.24600000001</v>
      </c>
      <c r="H152" s="32">
        <v>0</v>
      </c>
      <c r="I152" s="32">
        <v>0</v>
      </c>
      <c r="J152" s="32">
        <v>0</v>
      </c>
      <c r="K152" s="32">
        <v>1304.5889999999999</v>
      </c>
      <c r="L152" s="32">
        <v>0</v>
      </c>
      <c r="M152" s="32">
        <v>0</v>
      </c>
      <c r="N152" s="32">
        <v>0</v>
      </c>
      <c r="O152" s="32">
        <v>0</v>
      </c>
      <c r="P152" s="32">
        <v>135996.79999999999</v>
      </c>
      <c r="Q152" s="32">
        <v>1304.5889999999999</v>
      </c>
      <c r="R152" s="32">
        <v>0</v>
      </c>
      <c r="S152" s="32">
        <v>952.96500000000003</v>
      </c>
      <c r="T152" s="32">
        <v>1304.5889999999999</v>
      </c>
    </row>
    <row r="153" spans="1:20">
      <c r="A153" s="66" t="s">
        <v>42</v>
      </c>
      <c r="B153" s="69">
        <v>17605.577000000001</v>
      </c>
      <c r="C153" s="69">
        <v>0</v>
      </c>
      <c r="D153" s="69">
        <v>0</v>
      </c>
      <c r="E153" s="69">
        <v>0</v>
      </c>
      <c r="F153" s="69">
        <v>1073.3910000000001</v>
      </c>
      <c r="G153" s="69">
        <v>131489.78</v>
      </c>
      <c r="H153" s="69">
        <v>65063.849000000002</v>
      </c>
      <c r="I153" s="69">
        <v>5489.7849999999999</v>
      </c>
      <c r="J153" s="69">
        <v>0</v>
      </c>
      <c r="K153" s="69">
        <v>69770.61</v>
      </c>
      <c r="L153" s="69">
        <v>40432.593999999997</v>
      </c>
      <c r="M153" s="69">
        <v>0</v>
      </c>
      <c r="N153" s="69">
        <v>0</v>
      </c>
      <c r="O153" s="69">
        <v>0</v>
      </c>
      <c r="P153" s="69">
        <v>330925.58600000001</v>
      </c>
      <c r="Q153" s="69">
        <v>110811.921</v>
      </c>
      <c r="R153" s="69">
        <v>17605.577000000001</v>
      </c>
      <c r="S153" s="69">
        <v>1073.3910000000001</v>
      </c>
      <c r="T153" s="69">
        <v>69770.61</v>
      </c>
    </row>
    <row r="154" spans="1:20" s="66" customFormat="1">
      <c r="A154" s="66" t="s">
        <v>41</v>
      </c>
      <c r="B154" s="66">
        <v>1272150.1240000001</v>
      </c>
      <c r="C154" s="66">
        <v>0</v>
      </c>
      <c r="D154" s="66">
        <v>0</v>
      </c>
      <c r="E154" s="66">
        <v>0</v>
      </c>
      <c r="F154" s="66">
        <v>42927.741999999998</v>
      </c>
      <c r="G154" s="66">
        <v>1519217.51</v>
      </c>
      <c r="H154" s="66">
        <v>841328.625</v>
      </c>
      <c r="I154" s="66">
        <v>295501.065</v>
      </c>
      <c r="J154" s="66">
        <v>18773.501</v>
      </c>
      <c r="K154" s="66">
        <v>366291.31199999998</v>
      </c>
      <c r="L154" s="66">
        <v>77745.877999999997</v>
      </c>
      <c r="M154" s="66">
        <v>0</v>
      </c>
      <c r="N154" s="66">
        <v>0</v>
      </c>
      <c r="O154" s="66">
        <v>0</v>
      </c>
      <c r="P154" s="66">
        <v>4433935.7570000002</v>
      </c>
      <c r="Q154" s="66">
        <v>743178.772</v>
      </c>
      <c r="R154" s="66">
        <v>1272150.1240000001</v>
      </c>
      <c r="S154" s="66">
        <v>42927.741999999998</v>
      </c>
      <c r="T154" s="66">
        <v>385064.81300000002</v>
      </c>
    </row>
    <row r="155" spans="1:20">
      <c r="A155" s="32" t="s">
        <v>66</v>
      </c>
      <c r="B155" s="32">
        <v>0</v>
      </c>
      <c r="C155" s="32">
        <v>0</v>
      </c>
      <c r="D155" s="32">
        <v>0</v>
      </c>
      <c r="E155" s="32">
        <v>0</v>
      </c>
      <c r="F155" s="32">
        <v>350.899</v>
      </c>
      <c r="G155" s="32">
        <v>12.56</v>
      </c>
      <c r="H155" s="32">
        <v>0</v>
      </c>
      <c r="I155" s="32">
        <v>6556.625</v>
      </c>
      <c r="J155" s="32">
        <v>0</v>
      </c>
      <c r="K155" s="32">
        <v>5148.335</v>
      </c>
      <c r="L155" s="32">
        <v>2554.0100000000002</v>
      </c>
      <c r="M155" s="32">
        <v>0</v>
      </c>
      <c r="N155" s="32">
        <v>0</v>
      </c>
      <c r="O155" s="32">
        <v>0</v>
      </c>
      <c r="P155" s="32">
        <v>14622.429</v>
      </c>
      <c r="Q155" s="32">
        <v>14258.97</v>
      </c>
      <c r="R155" s="32">
        <v>0</v>
      </c>
      <c r="S155" s="32">
        <v>350.899</v>
      </c>
      <c r="T155" s="32">
        <v>5148.335</v>
      </c>
    </row>
    <row r="156" spans="1:20">
      <c r="A156" s="32" t="s">
        <v>65</v>
      </c>
      <c r="B156" s="32">
        <v>2109</v>
      </c>
      <c r="C156" s="32">
        <v>0</v>
      </c>
      <c r="D156" s="32">
        <v>0</v>
      </c>
      <c r="E156" s="32">
        <v>0</v>
      </c>
      <c r="F156" s="32">
        <v>458.81700000000001</v>
      </c>
      <c r="G156" s="32">
        <v>54431.483</v>
      </c>
      <c r="H156" s="32">
        <v>0</v>
      </c>
      <c r="I156" s="32">
        <v>5897.3190000000004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62896.618999999999</v>
      </c>
      <c r="Q156" s="32">
        <v>5897.3190000000004</v>
      </c>
      <c r="R156" s="32">
        <v>2109</v>
      </c>
      <c r="S156" s="32">
        <v>458.81700000000001</v>
      </c>
      <c r="T156" s="32">
        <v>0</v>
      </c>
    </row>
    <row r="157" spans="1:20">
      <c r="A157" s="32" t="s">
        <v>268</v>
      </c>
      <c r="B157" s="32">
        <v>0</v>
      </c>
      <c r="C157" s="32">
        <v>0</v>
      </c>
      <c r="D157" s="32">
        <v>0</v>
      </c>
      <c r="E157" s="32">
        <v>0</v>
      </c>
      <c r="F157" s="32">
        <v>16560.105</v>
      </c>
      <c r="G157" s="32">
        <v>24950.413</v>
      </c>
      <c r="H157" s="32">
        <v>0</v>
      </c>
      <c r="I157" s="32">
        <v>58150.474999999999</v>
      </c>
      <c r="J157" s="32">
        <v>0</v>
      </c>
      <c r="K157" s="32">
        <v>77.23</v>
      </c>
      <c r="L157" s="32">
        <v>0</v>
      </c>
      <c r="M157" s="32">
        <v>0</v>
      </c>
      <c r="N157" s="32">
        <v>0</v>
      </c>
      <c r="O157" s="32">
        <v>0</v>
      </c>
      <c r="P157" s="32">
        <v>99738.222999999998</v>
      </c>
      <c r="Q157" s="32">
        <v>58227.705000000002</v>
      </c>
      <c r="R157" s="32">
        <v>0</v>
      </c>
      <c r="S157" s="32">
        <v>16560.105</v>
      </c>
      <c r="T157" s="32">
        <v>77.23</v>
      </c>
    </row>
    <row r="158" spans="1:20">
      <c r="A158" s="32" t="s">
        <v>63</v>
      </c>
      <c r="B158" s="32">
        <v>114181.72500000001</v>
      </c>
      <c r="C158" s="32">
        <v>0</v>
      </c>
      <c r="D158" s="32">
        <v>0</v>
      </c>
      <c r="E158" s="32">
        <v>0</v>
      </c>
      <c r="F158" s="32">
        <v>258.04599999999999</v>
      </c>
      <c r="G158" s="32">
        <v>41729.122000000003</v>
      </c>
      <c r="H158" s="32">
        <v>0</v>
      </c>
      <c r="I158" s="32">
        <v>84125</v>
      </c>
      <c r="J158" s="32">
        <v>0</v>
      </c>
      <c r="K158" s="32">
        <v>520</v>
      </c>
      <c r="L158" s="32">
        <v>126.21</v>
      </c>
      <c r="M158" s="32">
        <v>0</v>
      </c>
      <c r="N158" s="32">
        <v>0</v>
      </c>
      <c r="O158" s="32">
        <v>0</v>
      </c>
      <c r="P158" s="32">
        <v>240940.103</v>
      </c>
      <c r="Q158" s="32">
        <v>84771.21</v>
      </c>
      <c r="R158" s="32">
        <v>114181.72500000001</v>
      </c>
      <c r="S158" s="32">
        <v>258.04599999999999</v>
      </c>
      <c r="T158" s="32">
        <v>520</v>
      </c>
    </row>
    <row r="159" spans="1:20">
      <c r="A159" s="32" t="s">
        <v>62</v>
      </c>
      <c r="B159" s="32">
        <v>0</v>
      </c>
      <c r="C159" s="32">
        <v>0</v>
      </c>
      <c r="D159" s="32">
        <v>0</v>
      </c>
      <c r="E159" s="32">
        <v>0</v>
      </c>
      <c r="F159" s="32">
        <v>2836.0790000000002</v>
      </c>
      <c r="G159" s="32">
        <v>315.33699999999999</v>
      </c>
      <c r="H159" s="32">
        <v>0</v>
      </c>
      <c r="I159" s="32">
        <v>0</v>
      </c>
      <c r="J159" s="32">
        <v>0</v>
      </c>
      <c r="K159" s="32">
        <v>457.5</v>
      </c>
      <c r="L159" s="32">
        <v>0</v>
      </c>
      <c r="M159" s="32">
        <v>0</v>
      </c>
      <c r="N159" s="32">
        <v>0</v>
      </c>
      <c r="O159" s="32">
        <v>0</v>
      </c>
      <c r="P159" s="32">
        <v>3608.9160000000002</v>
      </c>
      <c r="Q159" s="32">
        <v>457.5</v>
      </c>
      <c r="R159" s="32">
        <v>0</v>
      </c>
      <c r="S159" s="32">
        <v>2836.0790000000002</v>
      </c>
      <c r="T159" s="32">
        <v>457.5</v>
      </c>
    </row>
    <row r="160" spans="1:20">
      <c r="A160" s="32" t="s">
        <v>61</v>
      </c>
      <c r="B160" s="32">
        <v>2040.47</v>
      </c>
      <c r="C160" s="32">
        <v>0</v>
      </c>
      <c r="D160" s="32">
        <v>0</v>
      </c>
      <c r="E160" s="32">
        <v>0</v>
      </c>
      <c r="F160" s="32">
        <v>455.55</v>
      </c>
      <c r="G160" s="32">
        <v>0</v>
      </c>
      <c r="H160" s="32">
        <v>0</v>
      </c>
      <c r="I160" s="32">
        <v>13693.36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16189.38</v>
      </c>
      <c r="Q160" s="32">
        <v>13693.36</v>
      </c>
      <c r="R160" s="32">
        <v>2040.47</v>
      </c>
      <c r="S160" s="32">
        <v>455.55</v>
      </c>
      <c r="T160" s="32">
        <v>0</v>
      </c>
    </row>
    <row r="161" spans="1:20">
      <c r="A161" s="32" t="s">
        <v>60</v>
      </c>
      <c r="B161" s="32">
        <v>4133.5450000000001</v>
      </c>
      <c r="C161" s="32">
        <v>0</v>
      </c>
      <c r="D161" s="32">
        <v>0</v>
      </c>
      <c r="E161" s="32">
        <v>0</v>
      </c>
      <c r="F161" s="32">
        <v>49.048999999999999</v>
      </c>
      <c r="G161" s="32">
        <v>0</v>
      </c>
      <c r="H161" s="32">
        <v>0</v>
      </c>
      <c r="I161" s="32">
        <v>5048.9799999999996</v>
      </c>
      <c r="J161" s="32">
        <v>0</v>
      </c>
      <c r="K161" s="32">
        <v>0</v>
      </c>
      <c r="L161" s="32">
        <v>186.6</v>
      </c>
      <c r="M161" s="32">
        <v>0</v>
      </c>
      <c r="N161" s="32">
        <v>0</v>
      </c>
      <c r="O161" s="32">
        <v>0</v>
      </c>
      <c r="P161" s="32">
        <v>9418.1740000000009</v>
      </c>
      <c r="Q161" s="32">
        <v>5235.58</v>
      </c>
      <c r="R161" s="32">
        <v>4133.5450000000001</v>
      </c>
      <c r="S161" s="32">
        <v>49.048999999999999</v>
      </c>
      <c r="T161" s="32">
        <v>0</v>
      </c>
    </row>
    <row r="162" spans="1:20">
      <c r="A162" s="32" t="s">
        <v>294</v>
      </c>
      <c r="B162" s="32" t="s">
        <v>59</v>
      </c>
      <c r="C162" s="32" t="s">
        <v>59</v>
      </c>
      <c r="D162" s="32" t="s">
        <v>59</v>
      </c>
      <c r="E162" s="32" t="s">
        <v>59</v>
      </c>
      <c r="F162" s="32" t="s">
        <v>59</v>
      </c>
      <c r="G162" s="32" t="s">
        <v>59</v>
      </c>
      <c r="H162" s="32" t="s">
        <v>59</v>
      </c>
      <c r="I162" s="32" t="s">
        <v>59</v>
      </c>
      <c r="J162" s="32" t="s">
        <v>59</v>
      </c>
      <c r="K162" s="32" t="s">
        <v>59</v>
      </c>
      <c r="L162" s="32" t="s">
        <v>59</v>
      </c>
      <c r="M162" s="32" t="s">
        <v>59</v>
      </c>
      <c r="N162" s="32" t="s">
        <v>59</v>
      </c>
      <c r="O162" s="32" t="s">
        <v>59</v>
      </c>
      <c r="P162" s="32" t="s">
        <v>59</v>
      </c>
      <c r="Q162" s="32" t="s">
        <v>59</v>
      </c>
      <c r="R162" s="32" t="s">
        <v>59</v>
      </c>
      <c r="S162" s="32" t="s">
        <v>59</v>
      </c>
      <c r="T162" s="32" t="s">
        <v>59</v>
      </c>
    </row>
    <row r="163" spans="1:20">
      <c r="A163" s="32" t="s">
        <v>293</v>
      </c>
      <c r="B163" s="32" t="s">
        <v>59</v>
      </c>
      <c r="C163" s="32" t="s">
        <v>59</v>
      </c>
      <c r="D163" s="32" t="s">
        <v>59</v>
      </c>
      <c r="E163" s="32" t="s">
        <v>59</v>
      </c>
      <c r="F163" s="32" t="s">
        <v>59</v>
      </c>
      <c r="G163" s="32" t="s">
        <v>59</v>
      </c>
      <c r="H163" s="32" t="s">
        <v>59</v>
      </c>
      <c r="I163" s="32" t="s">
        <v>59</v>
      </c>
      <c r="J163" s="32" t="s">
        <v>59</v>
      </c>
      <c r="K163" s="32" t="s">
        <v>59</v>
      </c>
      <c r="L163" s="32" t="s">
        <v>59</v>
      </c>
      <c r="M163" s="32" t="s">
        <v>59</v>
      </c>
      <c r="N163" s="32" t="s">
        <v>59</v>
      </c>
      <c r="O163" s="32" t="s">
        <v>59</v>
      </c>
      <c r="P163" s="32" t="s">
        <v>59</v>
      </c>
      <c r="Q163" s="32" t="s">
        <v>59</v>
      </c>
      <c r="R163" s="32" t="s">
        <v>59</v>
      </c>
      <c r="S163" s="32" t="s">
        <v>59</v>
      </c>
      <c r="T163" s="32" t="s">
        <v>59</v>
      </c>
    </row>
    <row r="164" spans="1:20">
      <c r="A164" s="32" t="s">
        <v>58</v>
      </c>
      <c r="B164" s="32">
        <v>147.83099999999999</v>
      </c>
      <c r="C164" s="32">
        <v>0</v>
      </c>
      <c r="D164" s="32">
        <v>0</v>
      </c>
      <c r="E164" s="32">
        <v>0</v>
      </c>
      <c r="F164" s="32">
        <v>8235.4390000000003</v>
      </c>
      <c r="G164" s="32">
        <v>79.177999999999997</v>
      </c>
      <c r="H164" s="32">
        <v>0</v>
      </c>
      <c r="I164" s="32">
        <v>9699.7690000000002</v>
      </c>
      <c r="J164" s="32">
        <v>0</v>
      </c>
      <c r="K164" s="32">
        <v>350.85500000000002</v>
      </c>
      <c r="L164" s="32">
        <v>552.06799999999998</v>
      </c>
      <c r="M164" s="32">
        <v>0</v>
      </c>
      <c r="N164" s="32">
        <v>0</v>
      </c>
      <c r="O164" s="32">
        <v>0</v>
      </c>
      <c r="P164" s="32">
        <v>19065.14</v>
      </c>
      <c r="Q164" s="32">
        <v>10602.691999999999</v>
      </c>
      <c r="R164" s="32">
        <v>147.83099999999999</v>
      </c>
      <c r="S164" s="32">
        <v>8235.4390000000003</v>
      </c>
      <c r="T164" s="32">
        <v>350.85500000000002</v>
      </c>
    </row>
    <row r="165" spans="1:20">
      <c r="A165" s="32" t="s">
        <v>259</v>
      </c>
      <c r="B165" s="32">
        <v>0</v>
      </c>
      <c r="C165" s="32">
        <v>0</v>
      </c>
      <c r="D165" s="32">
        <v>0</v>
      </c>
      <c r="E165" s="32">
        <v>0</v>
      </c>
      <c r="F165" s="32">
        <v>8762.0920000000006</v>
      </c>
      <c r="G165" s="32">
        <v>0</v>
      </c>
      <c r="H165" s="32">
        <v>0</v>
      </c>
      <c r="I165" s="32">
        <v>313.73200000000003</v>
      </c>
      <c r="J165" s="32">
        <v>0</v>
      </c>
      <c r="K165" s="32">
        <v>239.56800000000001</v>
      </c>
      <c r="L165" s="32">
        <v>91.117999999999995</v>
      </c>
      <c r="M165" s="32">
        <v>0</v>
      </c>
      <c r="N165" s="32">
        <v>0</v>
      </c>
      <c r="O165" s="32">
        <v>0</v>
      </c>
      <c r="P165" s="32">
        <v>9406.51</v>
      </c>
      <c r="Q165" s="32">
        <v>644.41800000000001</v>
      </c>
      <c r="R165" s="32">
        <v>0</v>
      </c>
      <c r="S165" s="32">
        <v>8762.0920000000006</v>
      </c>
      <c r="T165" s="32">
        <v>239.56800000000001</v>
      </c>
    </row>
    <row r="166" spans="1:20">
      <c r="A166" s="32" t="s">
        <v>258</v>
      </c>
      <c r="B166" s="32">
        <v>1974.326</v>
      </c>
      <c r="C166" s="32">
        <v>0</v>
      </c>
      <c r="D166" s="32">
        <v>0</v>
      </c>
      <c r="E166" s="32">
        <v>0</v>
      </c>
      <c r="F166" s="32">
        <v>5242.3010000000004</v>
      </c>
      <c r="G166" s="32">
        <v>1549.39</v>
      </c>
      <c r="H166" s="32">
        <v>0</v>
      </c>
      <c r="I166" s="32">
        <v>10649.788</v>
      </c>
      <c r="J166" s="32">
        <v>0</v>
      </c>
      <c r="K166" s="32">
        <v>153.672</v>
      </c>
      <c r="L166" s="32">
        <v>324.86399999999998</v>
      </c>
      <c r="M166" s="32">
        <v>0</v>
      </c>
      <c r="N166" s="32">
        <v>0</v>
      </c>
      <c r="O166" s="32">
        <v>0</v>
      </c>
      <c r="P166" s="32">
        <v>19894.341</v>
      </c>
      <c r="Q166" s="32">
        <v>10967.754999999999</v>
      </c>
      <c r="R166" s="32">
        <v>1974.326</v>
      </c>
      <c r="S166" s="32">
        <v>5242.3010000000004</v>
      </c>
      <c r="T166" s="32">
        <v>153.672</v>
      </c>
    </row>
    <row r="167" spans="1:20">
      <c r="A167" s="32" t="s">
        <v>257</v>
      </c>
      <c r="B167" s="32">
        <v>0</v>
      </c>
      <c r="C167" s="32">
        <v>0</v>
      </c>
      <c r="D167" s="32">
        <v>0</v>
      </c>
      <c r="E167" s="32">
        <v>0</v>
      </c>
      <c r="F167" s="32">
        <v>105.31</v>
      </c>
      <c r="G167" s="32">
        <v>0</v>
      </c>
      <c r="H167" s="32">
        <v>0</v>
      </c>
      <c r="I167" s="32">
        <v>417.79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523.1</v>
      </c>
      <c r="Q167" s="32">
        <v>417.79</v>
      </c>
      <c r="R167" s="32">
        <v>0</v>
      </c>
      <c r="S167" s="32">
        <v>105.31</v>
      </c>
      <c r="T167" s="32">
        <v>0</v>
      </c>
    </row>
    <row r="168" spans="1:20">
      <c r="A168" s="32" t="s">
        <v>292</v>
      </c>
      <c r="B168" s="32">
        <v>0</v>
      </c>
      <c r="C168" s="32">
        <v>0</v>
      </c>
      <c r="D168" s="32">
        <v>0</v>
      </c>
      <c r="E168" s="32">
        <v>0</v>
      </c>
      <c r="F168" s="32">
        <v>1090.6780000000001</v>
      </c>
      <c r="G168" s="32">
        <v>24.437000000000001</v>
      </c>
      <c r="H168" s="32">
        <v>0</v>
      </c>
      <c r="I168" s="32">
        <v>0</v>
      </c>
      <c r="J168" s="32">
        <v>0</v>
      </c>
      <c r="K168" s="32">
        <v>11.468</v>
      </c>
      <c r="L168" s="32">
        <v>9.6170000000000009</v>
      </c>
      <c r="M168" s="32">
        <v>0</v>
      </c>
      <c r="N168" s="32">
        <v>0</v>
      </c>
      <c r="O168" s="32">
        <v>0</v>
      </c>
      <c r="P168" s="32">
        <v>1136.2</v>
      </c>
      <c r="Q168" s="32">
        <v>21.085000000000001</v>
      </c>
      <c r="R168" s="32">
        <v>0</v>
      </c>
      <c r="S168" s="32">
        <v>1090.6780000000001</v>
      </c>
      <c r="T168" s="32">
        <v>11.468</v>
      </c>
    </row>
    <row r="169" spans="1:20">
      <c r="A169" s="32" t="s">
        <v>291</v>
      </c>
      <c r="B169" s="32">
        <v>457.66399999999999</v>
      </c>
      <c r="C169" s="32">
        <v>0</v>
      </c>
      <c r="D169" s="32">
        <v>0</v>
      </c>
      <c r="E169" s="32">
        <v>0</v>
      </c>
      <c r="F169" s="32">
        <v>891.66800000000001</v>
      </c>
      <c r="G169" s="32">
        <v>0</v>
      </c>
      <c r="H169" s="32">
        <v>0</v>
      </c>
      <c r="I169" s="32">
        <v>968.3</v>
      </c>
      <c r="J169" s="32">
        <v>0</v>
      </c>
      <c r="K169" s="32">
        <v>15.04</v>
      </c>
      <c r="L169" s="32">
        <v>26.068000000000001</v>
      </c>
      <c r="M169" s="32">
        <v>0</v>
      </c>
      <c r="N169" s="32">
        <v>0</v>
      </c>
      <c r="O169" s="32">
        <v>0</v>
      </c>
      <c r="P169" s="32">
        <v>2358.7399999999998</v>
      </c>
      <c r="Q169" s="32">
        <v>1009.408</v>
      </c>
      <c r="R169" s="32">
        <v>457.66399999999999</v>
      </c>
      <c r="S169" s="32">
        <v>891.66800000000001</v>
      </c>
      <c r="T169" s="32">
        <v>15.04</v>
      </c>
    </row>
    <row r="170" spans="1:20">
      <c r="A170" s="32" t="s">
        <v>256</v>
      </c>
      <c r="B170" s="32">
        <v>0</v>
      </c>
      <c r="C170" s="32">
        <v>0</v>
      </c>
      <c r="D170" s="32">
        <v>0</v>
      </c>
      <c r="E170" s="32">
        <v>0</v>
      </c>
      <c r="F170" s="32">
        <v>2215.761</v>
      </c>
      <c r="G170" s="32">
        <v>0</v>
      </c>
      <c r="H170" s="32">
        <v>0</v>
      </c>
      <c r="I170" s="32">
        <v>1376.8</v>
      </c>
      <c r="J170" s="32">
        <v>0</v>
      </c>
      <c r="K170" s="32">
        <v>3.8759999999999999</v>
      </c>
      <c r="L170" s="32">
        <v>52</v>
      </c>
      <c r="M170" s="32">
        <v>0</v>
      </c>
      <c r="N170" s="32">
        <v>0</v>
      </c>
      <c r="O170" s="32">
        <v>0</v>
      </c>
      <c r="P170" s="32">
        <v>3648.4369999999999</v>
      </c>
      <c r="Q170" s="32">
        <v>1432.6759999999999</v>
      </c>
      <c r="R170" s="32">
        <v>0</v>
      </c>
      <c r="S170" s="32">
        <v>2215.761</v>
      </c>
      <c r="T170" s="32">
        <v>3.8759999999999999</v>
      </c>
    </row>
    <row r="171" spans="1:20">
      <c r="A171" s="32" t="s">
        <v>281</v>
      </c>
      <c r="B171" s="32">
        <v>0</v>
      </c>
      <c r="C171" s="32">
        <v>0</v>
      </c>
      <c r="D171" s="32">
        <v>0</v>
      </c>
      <c r="E171" s="32">
        <v>0</v>
      </c>
      <c r="F171" s="32">
        <v>360.63799999999998</v>
      </c>
      <c r="G171" s="32">
        <v>0</v>
      </c>
      <c r="H171" s="32">
        <v>0</v>
      </c>
      <c r="I171" s="32">
        <v>0</v>
      </c>
      <c r="J171" s="32">
        <v>0</v>
      </c>
      <c r="K171" s="32">
        <v>60</v>
      </c>
      <c r="L171" s="32">
        <v>0</v>
      </c>
      <c r="M171" s="32">
        <v>0</v>
      </c>
      <c r="N171" s="32">
        <v>0</v>
      </c>
      <c r="O171" s="32">
        <v>0</v>
      </c>
      <c r="P171" s="32">
        <v>420.63799999999998</v>
      </c>
      <c r="Q171" s="32">
        <v>60</v>
      </c>
      <c r="R171" s="32">
        <v>0</v>
      </c>
      <c r="S171" s="32">
        <v>360.63799999999998</v>
      </c>
      <c r="T171" s="32">
        <v>60</v>
      </c>
    </row>
    <row r="172" spans="1:20">
      <c r="A172" s="32" t="s">
        <v>280</v>
      </c>
      <c r="B172" s="32">
        <v>0</v>
      </c>
      <c r="C172" s="32">
        <v>0</v>
      </c>
      <c r="D172" s="32">
        <v>0</v>
      </c>
      <c r="E172" s="32">
        <v>0</v>
      </c>
      <c r="F172" s="32">
        <v>291.68200000000002</v>
      </c>
      <c r="G172" s="32">
        <v>0</v>
      </c>
      <c r="H172" s="32">
        <v>0</v>
      </c>
      <c r="I172" s="32">
        <v>3638.0309999999999</v>
      </c>
      <c r="J172" s="32">
        <v>0</v>
      </c>
      <c r="K172" s="32">
        <v>73.034999999999997</v>
      </c>
      <c r="L172" s="32">
        <v>504</v>
      </c>
      <c r="M172" s="32">
        <v>0</v>
      </c>
      <c r="N172" s="32">
        <v>0</v>
      </c>
      <c r="O172" s="32">
        <v>0</v>
      </c>
      <c r="P172" s="32">
        <v>4506.7479999999996</v>
      </c>
      <c r="Q172" s="32">
        <v>4215.0659999999998</v>
      </c>
      <c r="R172" s="32">
        <v>0</v>
      </c>
      <c r="S172" s="32">
        <v>291.68200000000002</v>
      </c>
      <c r="T172" s="32">
        <v>73.034999999999997</v>
      </c>
    </row>
    <row r="173" spans="1:20">
      <c r="A173" s="32" t="s">
        <v>255</v>
      </c>
      <c r="B173" s="32">
        <v>260200.34299999999</v>
      </c>
      <c r="C173" s="32">
        <v>0</v>
      </c>
      <c r="D173" s="32">
        <v>0</v>
      </c>
      <c r="E173" s="32">
        <v>2827.9140000000002</v>
      </c>
      <c r="F173" s="32">
        <v>63898.33</v>
      </c>
      <c r="G173" s="32">
        <v>334464.73200000002</v>
      </c>
      <c r="H173" s="32">
        <v>11580</v>
      </c>
      <c r="I173" s="32">
        <v>131180.61300000001</v>
      </c>
      <c r="J173" s="32">
        <v>5185.6940000000004</v>
      </c>
      <c r="K173" s="32">
        <v>21425.14</v>
      </c>
      <c r="L173" s="32">
        <v>2067.808</v>
      </c>
      <c r="M173" s="32">
        <v>0</v>
      </c>
      <c r="N173" s="32">
        <v>0</v>
      </c>
      <c r="O173" s="32">
        <v>1673.509</v>
      </c>
      <c r="P173" s="32">
        <v>834504.08299999998</v>
      </c>
      <c r="Q173" s="32">
        <v>159859.255</v>
      </c>
      <c r="R173" s="32">
        <v>260200.34299999999</v>
      </c>
      <c r="S173" s="32">
        <v>66726.244000000006</v>
      </c>
      <c r="T173" s="32">
        <v>28284.343000000001</v>
      </c>
    </row>
    <row r="174" spans="1:20">
      <c r="A174" s="32" t="s">
        <v>254</v>
      </c>
      <c r="B174" s="32">
        <v>1418867.872</v>
      </c>
      <c r="C174" s="32">
        <v>0</v>
      </c>
      <c r="D174" s="32">
        <v>0</v>
      </c>
      <c r="E174" s="32">
        <v>6031.3220000000001</v>
      </c>
      <c r="F174" s="32">
        <v>176292.97899999999</v>
      </c>
      <c r="G174" s="32">
        <v>2031064.7039999999</v>
      </c>
      <c r="H174" s="32">
        <v>978309.93799999997</v>
      </c>
      <c r="I174" s="32">
        <v>1426891.325</v>
      </c>
      <c r="J174" s="32">
        <v>28180.137999999999</v>
      </c>
      <c r="K174" s="32">
        <v>496323.24099999998</v>
      </c>
      <c r="L174" s="32">
        <v>162999.226</v>
      </c>
      <c r="M174" s="32">
        <v>0</v>
      </c>
      <c r="N174" s="32">
        <v>0</v>
      </c>
      <c r="O174" s="32">
        <v>446.613</v>
      </c>
      <c r="P174" s="32">
        <v>6725407.358</v>
      </c>
      <c r="Q174" s="32">
        <v>2098473.7170000002</v>
      </c>
      <c r="R174" s="32">
        <v>1418867.872</v>
      </c>
      <c r="S174" s="32">
        <v>182324.30100000001</v>
      </c>
      <c r="T174" s="32">
        <v>524949.99199999997</v>
      </c>
    </row>
    <row r="175" spans="1:20">
      <c r="A175" s="32" t="s">
        <v>253</v>
      </c>
      <c r="B175" s="32">
        <v>7384486.9500000002</v>
      </c>
      <c r="C175" s="32">
        <v>0</v>
      </c>
      <c r="D175" s="32">
        <v>43.878</v>
      </c>
      <c r="E175" s="32">
        <v>92524.077000000005</v>
      </c>
      <c r="F175" s="32">
        <v>372822.53700000001</v>
      </c>
      <c r="G175" s="32">
        <v>2515638.8160000001</v>
      </c>
      <c r="H175" s="32">
        <v>579053.05500000005</v>
      </c>
      <c r="I175" s="32">
        <v>1842349.7849999999</v>
      </c>
      <c r="J175" s="32">
        <v>34535.875</v>
      </c>
      <c r="K175" s="32">
        <v>806824.41</v>
      </c>
      <c r="L175" s="32">
        <v>243622.451</v>
      </c>
      <c r="M175" s="32">
        <v>0</v>
      </c>
      <c r="N175" s="32">
        <v>0</v>
      </c>
      <c r="O175" s="32">
        <v>279.07900000000001</v>
      </c>
      <c r="P175" s="32">
        <v>13872180.913000001</v>
      </c>
      <c r="Q175" s="32">
        <v>2866527.6630000002</v>
      </c>
      <c r="R175" s="32">
        <v>7384530.8279999997</v>
      </c>
      <c r="S175" s="32">
        <v>465346.614</v>
      </c>
      <c r="T175" s="32">
        <v>841639.36399999994</v>
      </c>
    </row>
    <row r="176" spans="1:20">
      <c r="A176" s="32" t="s">
        <v>252</v>
      </c>
      <c r="B176" s="32">
        <v>919266.74100000004</v>
      </c>
      <c r="C176" s="32">
        <v>6312.2160000000003</v>
      </c>
      <c r="D176" s="32">
        <v>9380</v>
      </c>
      <c r="E176" s="32">
        <v>95.459000000000003</v>
      </c>
      <c r="F176" s="32">
        <v>61158.402999999998</v>
      </c>
      <c r="G176" s="32">
        <v>1208608.2250000001</v>
      </c>
      <c r="H176" s="32">
        <v>1141486.7679999999</v>
      </c>
      <c r="I176" s="32">
        <v>769396.00800000003</v>
      </c>
      <c r="J176" s="32">
        <v>13093.924000000001</v>
      </c>
      <c r="K176" s="32">
        <v>518886.71</v>
      </c>
      <c r="L176" s="32">
        <v>224441.34</v>
      </c>
      <c r="M176" s="32">
        <v>0</v>
      </c>
      <c r="N176" s="32">
        <v>0</v>
      </c>
      <c r="O176" s="32">
        <v>1470.8589999999999</v>
      </c>
      <c r="P176" s="32">
        <v>4873596.6529999999</v>
      </c>
      <c r="Q176" s="32">
        <v>1491679.2350000001</v>
      </c>
      <c r="R176" s="32">
        <v>934958.95700000005</v>
      </c>
      <c r="S176" s="32">
        <v>61253.862000000001</v>
      </c>
      <c r="T176" s="32">
        <v>533451.49300000002</v>
      </c>
    </row>
    <row r="177" spans="1:20">
      <c r="A177" s="32" t="s">
        <v>251</v>
      </c>
      <c r="B177" s="32">
        <v>161087.85800000001</v>
      </c>
      <c r="C177" s="32">
        <v>0</v>
      </c>
      <c r="D177" s="32">
        <v>0</v>
      </c>
      <c r="E177" s="32">
        <v>0</v>
      </c>
      <c r="F177" s="32">
        <v>8051.973</v>
      </c>
      <c r="G177" s="32">
        <v>60423.271000000001</v>
      </c>
      <c r="H177" s="32">
        <v>0</v>
      </c>
      <c r="I177" s="32">
        <v>44108.33</v>
      </c>
      <c r="J177" s="32">
        <v>7960.5950000000003</v>
      </c>
      <c r="K177" s="32">
        <v>27450.129000000001</v>
      </c>
      <c r="L177" s="32">
        <v>4109.4759999999997</v>
      </c>
      <c r="M177" s="32">
        <v>0</v>
      </c>
      <c r="N177" s="32">
        <v>0</v>
      </c>
      <c r="O177" s="32">
        <v>0</v>
      </c>
      <c r="P177" s="32">
        <v>313191.63199999998</v>
      </c>
      <c r="Q177" s="32">
        <v>83575.732000000004</v>
      </c>
      <c r="R177" s="32">
        <v>161087.85800000001</v>
      </c>
      <c r="S177" s="32">
        <v>8051.973</v>
      </c>
      <c r="T177" s="32">
        <v>35410.724000000002</v>
      </c>
    </row>
    <row r="178" spans="1:20">
      <c r="A178" s="32" t="s">
        <v>219</v>
      </c>
      <c r="B178" s="32">
        <v>2881187.2930000001</v>
      </c>
      <c r="C178" s="32">
        <v>5925.9160000000002</v>
      </c>
      <c r="D178" s="32">
        <v>9423.8780000000006</v>
      </c>
      <c r="E178" s="32">
        <v>2532.6509999999998</v>
      </c>
      <c r="F178" s="32">
        <v>203630.97899999999</v>
      </c>
      <c r="G178" s="32">
        <v>3138974.4810000001</v>
      </c>
      <c r="H178" s="32">
        <v>1979185.7109999999</v>
      </c>
      <c r="I178" s="32">
        <v>1430656.287</v>
      </c>
      <c r="J178" s="32">
        <v>54851.635000000002</v>
      </c>
      <c r="K178" s="32">
        <v>1090345.966</v>
      </c>
      <c r="L178" s="32">
        <v>374562.32500000001</v>
      </c>
      <c r="M178" s="32">
        <v>0</v>
      </c>
      <c r="N178" s="32">
        <v>0</v>
      </c>
      <c r="O178" s="32">
        <v>1690.4680000000001</v>
      </c>
      <c r="P178" s="32">
        <v>11172967.59</v>
      </c>
      <c r="Q178" s="32">
        <v>2859305.81</v>
      </c>
      <c r="R178" s="32">
        <v>2896537.0869999998</v>
      </c>
      <c r="S178" s="32">
        <v>206163.63</v>
      </c>
      <c r="T178" s="32">
        <v>1146888.0689999999</v>
      </c>
    </row>
    <row r="179" spans="1:20">
      <c r="A179" s="32" t="s">
        <v>55</v>
      </c>
      <c r="B179" s="32">
        <v>7262722.4709999999</v>
      </c>
      <c r="C179" s="32">
        <v>386.3</v>
      </c>
      <c r="D179" s="32">
        <v>0</v>
      </c>
      <c r="E179" s="32">
        <v>98946.120999999999</v>
      </c>
      <c r="F179" s="32">
        <v>478593.24300000002</v>
      </c>
      <c r="G179" s="32">
        <v>3011225.267</v>
      </c>
      <c r="H179" s="32">
        <v>731244.05</v>
      </c>
      <c r="I179" s="32">
        <v>2783269.7740000002</v>
      </c>
      <c r="J179" s="32">
        <v>34104.591</v>
      </c>
      <c r="K179" s="32">
        <v>780563.66399999999</v>
      </c>
      <c r="L179" s="32">
        <v>262677.97600000002</v>
      </c>
      <c r="M179" s="32">
        <v>0</v>
      </c>
      <c r="N179" s="32">
        <v>0</v>
      </c>
      <c r="O179" s="32">
        <v>2179.5920000000001</v>
      </c>
      <c r="P179" s="32">
        <v>15445913.049000001</v>
      </c>
      <c r="Q179" s="32">
        <v>3840809.7919999999</v>
      </c>
      <c r="R179" s="32">
        <v>7263108.7709999997</v>
      </c>
      <c r="S179" s="32">
        <v>577539.36399999994</v>
      </c>
      <c r="T179" s="32">
        <v>816847.84699999995</v>
      </c>
    </row>
    <row r="180" spans="1:20">
      <c r="A180" s="32" t="s">
        <v>218</v>
      </c>
      <c r="B180" s="32">
        <v>2826098.8590000002</v>
      </c>
      <c r="C180" s="32">
        <v>5918.9920000000002</v>
      </c>
      <c r="D180" s="32">
        <v>9380</v>
      </c>
      <c r="E180" s="32">
        <v>2532.6509999999998</v>
      </c>
      <c r="F180" s="32">
        <v>201896.59099999999</v>
      </c>
      <c r="G180" s="32">
        <v>3075824.1889999998</v>
      </c>
      <c r="H180" s="32">
        <v>1973409.2720000001</v>
      </c>
      <c r="I180" s="32">
        <v>1385908.9410000001</v>
      </c>
      <c r="J180" s="32">
        <v>48627.701000000001</v>
      </c>
      <c r="K180" s="32">
        <v>1078164.0419999999</v>
      </c>
      <c r="L180" s="32">
        <v>367020.777</v>
      </c>
      <c r="M180" s="32">
        <v>0</v>
      </c>
      <c r="N180" s="32">
        <v>0</v>
      </c>
      <c r="O180" s="32">
        <v>1299.8019999999999</v>
      </c>
      <c r="P180" s="32">
        <v>10976081.817</v>
      </c>
      <c r="Q180" s="32">
        <v>2788705.858</v>
      </c>
      <c r="R180" s="32">
        <v>2841397.8509999998</v>
      </c>
      <c r="S180" s="32">
        <v>204429.242</v>
      </c>
      <c r="T180" s="32">
        <v>1128091.5449999999</v>
      </c>
    </row>
    <row r="181" spans="1:20">
      <c r="A181" s="32" t="s">
        <v>250</v>
      </c>
      <c r="B181" s="32">
        <v>9261342.8579999991</v>
      </c>
      <c r="C181" s="32">
        <v>5918.9920000000002</v>
      </c>
      <c r="D181" s="32">
        <v>9380</v>
      </c>
      <c r="E181" s="32">
        <v>2532.6509999999998</v>
      </c>
      <c r="F181" s="32">
        <v>251284.52299999999</v>
      </c>
      <c r="G181" s="32">
        <v>3672177.3089999999</v>
      </c>
      <c r="H181" s="32">
        <v>2333476.159</v>
      </c>
      <c r="I181" s="32">
        <v>3181009.6140000001</v>
      </c>
      <c r="J181" s="32">
        <v>62987.205999999998</v>
      </c>
      <c r="K181" s="32">
        <v>1809364.2150000001</v>
      </c>
      <c r="L181" s="32">
        <v>608335.10900000005</v>
      </c>
      <c r="M181" s="32">
        <v>0</v>
      </c>
      <c r="N181" s="32">
        <v>0</v>
      </c>
      <c r="O181" s="32">
        <v>3280.252</v>
      </c>
      <c r="P181" s="32">
        <v>21201088.888</v>
      </c>
      <c r="Q181" s="32">
        <v>5555527.9380000001</v>
      </c>
      <c r="R181" s="32">
        <v>9276641.8499999996</v>
      </c>
      <c r="S181" s="32">
        <v>253817.174</v>
      </c>
      <c r="T181" s="32">
        <v>1875631.673</v>
      </c>
    </row>
    <row r="182" spans="1:20">
      <c r="A182" s="32" t="s">
        <v>217</v>
      </c>
      <c r="B182" s="32">
        <v>644960.02500000002</v>
      </c>
      <c r="C182" s="32">
        <v>5925.9160000000002</v>
      </c>
      <c r="D182" s="32">
        <v>9380</v>
      </c>
      <c r="E182" s="32">
        <v>0</v>
      </c>
      <c r="F182" s="32">
        <v>55909.286</v>
      </c>
      <c r="G182" s="32">
        <v>622934.91299999994</v>
      </c>
      <c r="H182" s="32">
        <v>827006.897</v>
      </c>
      <c r="I182" s="32">
        <v>349846.48499999999</v>
      </c>
      <c r="J182" s="32">
        <v>6657.7470000000003</v>
      </c>
      <c r="K182" s="32">
        <v>509225.201</v>
      </c>
      <c r="L182" s="32">
        <v>217722.82199999999</v>
      </c>
      <c r="M182" s="32">
        <v>0</v>
      </c>
      <c r="N182" s="32">
        <v>0</v>
      </c>
      <c r="O182" s="32">
        <v>1099.28</v>
      </c>
      <c r="P182" s="32">
        <v>3250668.5720000002</v>
      </c>
      <c r="Q182" s="32">
        <v>1053316.6910000001</v>
      </c>
      <c r="R182" s="32">
        <v>660265.94099999999</v>
      </c>
      <c r="S182" s="32">
        <v>55909.286</v>
      </c>
      <c r="T182" s="32">
        <v>516982.228</v>
      </c>
    </row>
    <row r="183" spans="1:20">
      <c r="A183" s="32" t="s">
        <v>290</v>
      </c>
      <c r="B183" s="32">
        <v>627354.44799999997</v>
      </c>
      <c r="C183" s="32">
        <v>5925.9160000000002</v>
      </c>
      <c r="D183" s="32">
        <v>9380</v>
      </c>
      <c r="E183" s="32">
        <v>0</v>
      </c>
      <c r="F183" s="32">
        <v>54835.894999999997</v>
      </c>
      <c r="G183" s="32">
        <v>491445.13299999997</v>
      </c>
      <c r="H183" s="32">
        <v>761943.04799999995</v>
      </c>
      <c r="I183" s="32">
        <v>344356.7</v>
      </c>
      <c r="J183" s="32">
        <v>6657.7470000000003</v>
      </c>
      <c r="K183" s="32">
        <v>439454.59100000001</v>
      </c>
      <c r="L183" s="32">
        <v>177290.228</v>
      </c>
      <c r="M183" s="32">
        <v>0</v>
      </c>
      <c r="N183" s="32">
        <v>0</v>
      </c>
      <c r="O183" s="32">
        <v>1099.28</v>
      </c>
      <c r="P183" s="32">
        <v>2919742.986</v>
      </c>
      <c r="Q183" s="32">
        <v>942504.77</v>
      </c>
      <c r="R183" s="32">
        <v>642660.36399999994</v>
      </c>
      <c r="S183" s="32">
        <v>54835.894999999997</v>
      </c>
      <c r="T183" s="32">
        <v>447211.61800000002</v>
      </c>
    </row>
    <row r="184" spans="1:20">
      <c r="A184" s="32" t="s">
        <v>53</v>
      </c>
      <c r="B184" s="32">
        <v>306675.23599999998</v>
      </c>
      <c r="C184" s="32">
        <v>440.22399999999999</v>
      </c>
      <c r="D184" s="32">
        <v>9380</v>
      </c>
      <c r="E184" s="32">
        <v>95.459000000000003</v>
      </c>
      <c r="F184" s="32">
        <v>10223.078</v>
      </c>
      <c r="G184" s="32">
        <v>711825.46499999997</v>
      </c>
      <c r="H184" s="32">
        <v>291043.32</v>
      </c>
      <c r="I184" s="32">
        <v>268088.06199999998</v>
      </c>
      <c r="J184" s="32">
        <v>426.34300000000002</v>
      </c>
      <c r="K184" s="32">
        <v>6643.1580000000004</v>
      </c>
      <c r="L184" s="32">
        <v>6288.1710000000003</v>
      </c>
      <c r="M184" s="32">
        <v>0</v>
      </c>
      <c r="N184" s="32">
        <v>0</v>
      </c>
      <c r="O184" s="32">
        <v>268.89999999999998</v>
      </c>
      <c r="P184" s="32">
        <v>1611397.416</v>
      </c>
      <c r="Q184" s="32">
        <v>278610.69500000001</v>
      </c>
      <c r="R184" s="32">
        <v>316495.46000000002</v>
      </c>
      <c r="S184" s="32">
        <v>10318.537</v>
      </c>
      <c r="T184" s="32">
        <v>7338.4009999999998</v>
      </c>
    </row>
    <row r="185" spans="1:20">
      <c r="A185" s="32" t="s">
        <v>52</v>
      </c>
      <c r="B185" s="32">
        <v>53629.612000000001</v>
      </c>
      <c r="C185" s="32">
        <v>0</v>
      </c>
      <c r="D185" s="32">
        <v>0</v>
      </c>
      <c r="E185" s="32">
        <v>0</v>
      </c>
      <c r="F185" s="32">
        <v>243.905</v>
      </c>
      <c r="G185" s="32">
        <v>4090.4380000000001</v>
      </c>
      <c r="H185" s="32">
        <v>5776.4390000000003</v>
      </c>
      <c r="I185" s="32">
        <v>33639.883999999998</v>
      </c>
      <c r="J185" s="32">
        <v>2</v>
      </c>
      <c r="K185" s="32">
        <v>2253.6509999999998</v>
      </c>
      <c r="L185" s="32">
        <v>1118.143</v>
      </c>
      <c r="M185" s="32">
        <v>0</v>
      </c>
      <c r="N185" s="32">
        <v>0</v>
      </c>
      <c r="O185" s="32">
        <v>0</v>
      </c>
      <c r="P185" s="32">
        <v>100754.072</v>
      </c>
      <c r="Q185" s="32">
        <v>36998.673000000003</v>
      </c>
      <c r="R185" s="32">
        <v>53629.612000000001</v>
      </c>
      <c r="S185" s="32">
        <v>243.905</v>
      </c>
      <c r="T185" s="32">
        <v>2255.6509999999998</v>
      </c>
    </row>
    <row r="186" spans="1:20">
      <c r="A186" s="32" t="s">
        <v>54</v>
      </c>
      <c r="B186" s="32">
        <v>649.88499999999999</v>
      </c>
      <c r="C186" s="32">
        <v>0</v>
      </c>
      <c r="D186" s="32">
        <v>0</v>
      </c>
      <c r="E186" s="32">
        <v>91740.593999999997</v>
      </c>
      <c r="F186" s="32">
        <v>206646.43799999999</v>
      </c>
      <c r="G186" s="32">
        <v>851086.27599999995</v>
      </c>
      <c r="H186" s="32">
        <v>7591.1890000000003</v>
      </c>
      <c r="I186" s="32">
        <v>114446.91499999999</v>
      </c>
      <c r="J186" s="32">
        <v>0</v>
      </c>
      <c r="K186" s="32">
        <v>3045.473</v>
      </c>
      <c r="L186" s="32">
        <v>463.15899999999999</v>
      </c>
      <c r="M186" s="32">
        <v>0</v>
      </c>
      <c r="N186" s="32">
        <v>0</v>
      </c>
      <c r="O186" s="32">
        <v>0</v>
      </c>
      <c r="P186" s="32">
        <v>1275669.929</v>
      </c>
      <c r="Q186" s="32">
        <v>117955.54700000001</v>
      </c>
      <c r="R186" s="32">
        <v>649.88499999999999</v>
      </c>
      <c r="S186" s="32">
        <v>298387.03200000001</v>
      </c>
      <c r="T186" s="32">
        <v>3045.473</v>
      </c>
    </row>
    <row r="187" spans="1:20">
      <c r="A187" s="32" t="s">
        <v>279</v>
      </c>
      <c r="B187" s="32">
        <v>457135.75599999999</v>
      </c>
      <c r="C187" s="32">
        <v>0</v>
      </c>
      <c r="D187" s="32">
        <v>0</v>
      </c>
      <c r="E187" s="32">
        <v>0</v>
      </c>
      <c r="F187" s="32">
        <v>20276.367999999999</v>
      </c>
      <c r="G187" s="32">
        <v>365524.11900000001</v>
      </c>
      <c r="H187" s="32">
        <v>0</v>
      </c>
      <c r="I187" s="32">
        <v>190225.86199999999</v>
      </c>
      <c r="J187" s="32">
        <v>24455.485000000001</v>
      </c>
      <c r="K187" s="32">
        <v>10235.205</v>
      </c>
      <c r="L187" s="32">
        <v>33391.089999999997</v>
      </c>
      <c r="M187" s="32">
        <v>0</v>
      </c>
      <c r="N187" s="32">
        <v>0</v>
      </c>
      <c r="O187" s="32">
        <v>0</v>
      </c>
      <c r="P187" s="32">
        <v>1101243.885</v>
      </c>
      <c r="Q187" s="32">
        <v>257404.40299999999</v>
      </c>
      <c r="R187" s="32">
        <v>457135.75599999999</v>
      </c>
      <c r="S187" s="32">
        <v>20276.367999999999</v>
      </c>
      <c r="T187" s="32">
        <v>34690.69</v>
      </c>
    </row>
    <row r="188" spans="1:20">
      <c r="A188" s="32" t="s">
        <v>216</v>
      </c>
      <c r="B188" s="32">
        <v>1959655.2220000001</v>
      </c>
      <c r="C188" s="32">
        <v>0</v>
      </c>
      <c r="D188" s="32">
        <v>0</v>
      </c>
      <c r="E188" s="32">
        <v>2532.6509999999998</v>
      </c>
      <c r="F188" s="32">
        <v>121614.155</v>
      </c>
      <c r="G188" s="32">
        <v>2334280.8080000002</v>
      </c>
      <c r="H188" s="32">
        <v>1560999.39</v>
      </c>
      <c r="I188" s="32">
        <v>899844.25899999996</v>
      </c>
      <c r="J188" s="32">
        <v>27710.81</v>
      </c>
      <c r="K188" s="32">
        <v>801075.81799999997</v>
      </c>
      <c r="L188" s="32">
        <v>263429.609</v>
      </c>
      <c r="M188" s="32">
        <v>0</v>
      </c>
      <c r="N188" s="32">
        <v>0</v>
      </c>
      <c r="O188" s="32">
        <v>0</v>
      </c>
      <c r="P188" s="32">
        <v>7971142.7220000001</v>
      </c>
      <c r="Q188" s="32">
        <v>1916982.476</v>
      </c>
      <c r="R188" s="32">
        <v>1959655.2220000001</v>
      </c>
      <c r="S188" s="32">
        <v>124146.806</v>
      </c>
      <c r="T188" s="32">
        <v>828786.62800000003</v>
      </c>
    </row>
    <row r="189" spans="1:20">
      <c r="A189" s="32" t="s">
        <v>215</v>
      </c>
      <c r="B189" s="32">
        <v>2137221.1690000002</v>
      </c>
      <c r="C189" s="32">
        <v>345.3</v>
      </c>
      <c r="D189" s="32">
        <v>0</v>
      </c>
      <c r="E189" s="32">
        <v>2628.11</v>
      </c>
      <c r="F189" s="32">
        <v>129525.47100000001</v>
      </c>
      <c r="G189" s="32">
        <v>2861868.4010000001</v>
      </c>
      <c r="H189" s="32">
        <v>1765568.531</v>
      </c>
      <c r="I189" s="32">
        <v>1090986.0689999999</v>
      </c>
      <c r="J189" s="32">
        <v>28137.152999999998</v>
      </c>
      <c r="K189" s="32">
        <v>802027.64599999995</v>
      </c>
      <c r="L189" s="32">
        <v>266042.565</v>
      </c>
      <c r="M189" s="32">
        <v>0</v>
      </c>
      <c r="N189" s="32">
        <v>0</v>
      </c>
      <c r="O189" s="32">
        <v>0</v>
      </c>
      <c r="P189" s="32">
        <v>9084350.4149999991</v>
      </c>
      <c r="Q189" s="32">
        <v>2109574.9739999999</v>
      </c>
      <c r="R189" s="32">
        <v>2137566.469</v>
      </c>
      <c r="S189" s="32">
        <v>132153.58100000001</v>
      </c>
      <c r="T189" s="32">
        <v>830164.799</v>
      </c>
    </row>
    <row r="190" spans="1:20">
      <c r="A190" s="32" t="s">
        <v>214</v>
      </c>
      <c r="B190" s="32">
        <v>9414964.0010000002</v>
      </c>
      <c r="C190" s="32">
        <v>6271.2160000000003</v>
      </c>
      <c r="D190" s="32">
        <v>9380</v>
      </c>
      <c r="E190" s="32">
        <v>63431.894</v>
      </c>
      <c r="F190" s="32">
        <v>367506.29100000003</v>
      </c>
      <c r="G190" s="32">
        <v>4353390.335</v>
      </c>
      <c r="H190" s="32">
        <v>2552713.341</v>
      </c>
      <c r="I190" s="32">
        <v>3209391.65</v>
      </c>
      <c r="J190" s="32">
        <v>55239.453999999998</v>
      </c>
      <c r="K190" s="32">
        <v>1796978.121</v>
      </c>
      <c r="L190" s="32">
        <v>588895.62600000005</v>
      </c>
      <c r="M190" s="32">
        <v>0</v>
      </c>
      <c r="N190" s="32">
        <v>0</v>
      </c>
      <c r="O190" s="32">
        <v>1666.0060000000001</v>
      </c>
      <c r="P190" s="32">
        <v>22419827.934999999</v>
      </c>
      <c r="Q190" s="32">
        <v>5543722.2850000001</v>
      </c>
      <c r="R190" s="32">
        <v>9430615.2170000002</v>
      </c>
      <c r="S190" s="32">
        <v>430938.185</v>
      </c>
      <c r="T190" s="32">
        <v>1853883.581</v>
      </c>
    </row>
  </sheetData>
  <phoneticPr fontId="2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1726-95D8-41F4-A6CC-00587A417739}">
  <dimension ref="A1:T187"/>
  <sheetViews>
    <sheetView workbookViewId="0"/>
  </sheetViews>
  <sheetFormatPr defaultColWidth="8.875" defaultRowHeight="12.75"/>
  <cols>
    <col min="1" max="1" width="44" style="32" bestFit="1" customWidth="1"/>
    <col min="2" max="3" width="8.875" style="32"/>
    <col min="4" max="4" width="22.25" style="32" bestFit="1" customWidth="1"/>
    <col min="5" max="16384" width="8.875" style="32"/>
  </cols>
  <sheetData>
    <row r="1" spans="1:20">
      <c r="A1" s="32" t="s">
        <v>234</v>
      </c>
      <c r="B1" s="32" t="s">
        <v>233</v>
      </c>
      <c r="C1" s="32" t="s">
        <v>232</v>
      </c>
      <c r="D1" s="32" t="s">
        <v>249</v>
      </c>
      <c r="E1" s="32" t="s">
        <v>231</v>
      </c>
      <c r="F1" s="32" t="s">
        <v>285</v>
      </c>
    </row>
    <row r="3" spans="1:20">
      <c r="A3" s="32" t="s">
        <v>229</v>
      </c>
      <c r="B3" s="32" t="s">
        <v>21</v>
      </c>
      <c r="C3" s="32" t="s">
        <v>169</v>
      </c>
      <c r="D3" s="32" t="s">
        <v>168</v>
      </c>
      <c r="E3" s="32" t="s">
        <v>22</v>
      </c>
      <c r="F3" s="32" t="s">
        <v>23</v>
      </c>
      <c r="G3" s="32" t="s">
        <v>24</v>
      </c>
      <c r="H3" s="32" t="s">
        <v>25</v>
      </c>
      <c r="I3" s="32" t="s">
        <v>26</v>
      </c>
      <c r="J3" s="32" t="s">
        <v>27</v>
      </c>
      <c r="K3" s="32" t="s">
        <v>28</v>
      </c>
      <c r="L3" s="32" t="s">
        <v>29</v>
      </c>
      <c r="M3" s="32" t="s">
        <v>30</v>
      </c>
      <c r="N3" s="32" t="s">
        <v>31</v>
      </c>
      <c r="O3" s="32" t="s">
        <v>32</v>
      </c>
      <c r="P3" s="32" t="s">
        <v>33</v>
      </c>
      <c r="Q3" s="32" t="s">
        <v>34</v>
      </c>
      <c r="R3" s="32" t="s">
        <v>211</v>
      </c>
      <c r="S3" s="32" t="s">
        <v>212</v>
      </c>
      <c r="T3" s="32" t="s">
        <v>213</v>
      </c>
    </row>
    <row r="4" spans="1:20">
      <c r="A4" s="32" t="s">
        <v>228</v>
      </c>
    </row>
    <row r="5" spans="1:20">
      <c r="A5" s="32" t="s">
        <v>167</v>
      </c>
      <c r="B5" s="32">
        <v>9847978.6899999995</v>
      </c>
      <c r="C5" s="32">
        <v>5400.63</v>
      </c>
      <c r="D5" s="32">
        <v>9959.2240000000002</v>
      </c>
      <c r="E5" s="32">
        <v>127368.99099999999</v>
      </c>
      <c r="F5" s="32">
        <v>714508.6</v>
      </c>
      <c r="G5" s="32">
        <v>5882824.7680000002</v>
      </c>
      <c r="H5" s="32">
        <v>2636029.84</v>
      </c>
      <c r="I5" s="32">
        <v>4082470.986</v>
      </c>
      <c r="J5" s="32">
        <v>85348.013000000006</v>
      </c>
      <c r="K5" s="32">
        <v>1614926.8160000001</v>
      </c>
      <c r="L5" s="32">
        <v>595571.64399999997</v>
      </c>
      <c r="M5" s="32">
        <v>0</v>
      </c>
      <c r="N5" s="32">
        <v>0</v>
      </c>
      <c r="O5" s="32">
        <v>3860.17</v>
      </c>
      <c r="P5" s="32">
        <v>25606248.372000001</v>
      </c>
      <c r="Q5" s="32">
        <v>6269472.4189999998</v>
      </c>
      <c r="R5" s="32">
        <v>9863338.5439999998</v>
      </c>
      <c r="S5" s="32">
        <v>841877.59100000001</v>
      </c>
      <c r="T5" s="32">
        <v>1704134.9990000001</v>
      </c>
    </row>
    <row r="6" spans="1:20">
      <c r="A6" s="32" t="s">
        <v>172</v>
      </c>
      <c r="B6" s="32">
        <v>1441597.814</v>
      </c>
      <c r="C6" s="32">
        <v>0</v>
      </c>
      <c r="D6" s="32">
        <v>0</v>
      </c>
      <c r="E6" s="32">
        <v>0</v>
      </c>
      <c r="F6" s="32">
        <v>80119.812999999995</v>
      </c>
      <c r="G6" s="32">
        <v>1598629.8770000001</v>
      </c>
      <c r="H6" s="32">
        <v>950856.36499999999</v>
      </c>
      <c r="I6" s="32">
        <v>748194.90399999998</v>
      </c>
      <c r="J6" s="32">
        <v>24735.752</v>
      </c>
      <c r="K6" s="32">
        <v>385215.13</v>
      </c>
      <c r="L6" s="32">
        <v>94093.471000000005</v>
      </c>
      <c r="M6" s="32">
        <v>0</v>
      </c>
      <c r="N6" s="32">
        <v>0</v>
      </c>
      <c r="O6" s="32">
        <v>0</v>
      </c>
      <c r="P6" s="32">
        <v>5323443.1260000002</v>
      </c>
      <c r="Q6" s="32">
        <v>1236710.0919999999</v>
      </c>
      <c r="R6" s="32">
        <v>1441597.814</v>
      </c>
      <c r="S6" s="32">
        <v>80119.812999999995</v>
      </c>
      <c r="T6" s="32">
        <v>409950.88199999998</v>
      </c>
    </row>
    <row r="7" spans="1:20">
      <c r="A7" s="32" t="s">
        <v>171</v>
      </c>
      <c r="B7" s="32">
        <v>792410.68099999998</v>
      </c>
      <c r="C7" s="32">
        <v>0</v>
      </c>
      <c r="D7" s="32">
        <v>46.91</v>
      </c>
      <c r="E7" s="32">
        <v>6815.9430000000002</v>
      </c>
      <c r="F7" s="32">
        <v>81053.489000000001</v>
      </c>
      <c r="G7" s="32">
        <v>624397.24600000004</v>
      </c>
      <c r="H7" s="32">
        <v>181338.46799999999</v>
      </c>
      <c r="I7" s="32">
        <v>126893.637</v>
      </c>
      <c r="J7" s="32">
        <v>10364.078</v>
      </c>
      <c r="K7" s="32">
        <v>117771.77499999999</v>
      </c>
      <c r="L7" s="32">
        <v>51915.002999999997</v>
      </c>
      <c r="M7" s="32">
        <v>0</v>
      </c>
      <c r="N7" s="32">
        <v>0</v>
      </c>
      <c r="O7" s="32">
        <v>357.00599999999997</v>
      </c>
      <c r="P7" s="32">
        <v>1993364.236</v>
      </c>
      <c r="Q7" s="32">
        <v>264646.875</v>
      </c>
      <c r="R7" s="32">
        <v>792457.59100000001</v>
      </c>
      <c r="S7" s="32">
        <v>87869.432000000001</v>
      </c>
      <c r="T7" s="32">
        <v>128492.859</v>
      </c>
    </row>
    <row r="8" spans="1:20">
      <c r="A8" s="32" t="s">
        <v>170</v>
      </c>
      <c r="B8" s="32">
        <v>753000.28099999996</v>
      </c>
      <c r="C8" s="32">
        <v>5243.0519999999997</v>
      </c>
      <c r="D8" s="32">
        <v>9912.3140000000003</v>
      </c>
      <c r="E8" s="32">
        <v>0</v>
      </c>
      <c r="F8" s="32">
        <v>55920.177000000003</v>
      </c>
      <c r="G8" s="32">
        <v>760089.94400000002</v>
      </c>
      <c r="H8" s="32">
        <v>823041.16</v>
      </c>
      <c r="I8" s="32">
        <v>526358.37</v>
      </c>
      <c r="J8" s="32">
        <v>18012.12</v>
      </c>
      <c r="K8" s="32">
        <v>498389.01699999999</v>
      </c>
      <c r="L8" s="32">
        <v>214850.19399999999</v>
      </c>
      <c r="M8" s="32">
        <v>0</v>
      </c>
      <c r="N8" s="32">
        <v>0</v>
      </c>
      <c r="O8" s="32">
        <v>1395.893</v>
      </c>
      <c r="P8" s="32">
        <v>3666212.5219999999</v>
      </c>
      <c r="Q8" s="32">
        <v>1226116.4480000001</v>
      </c>
      <c r="R8" s="32">
        <v>768155.647</v>
      </c>
      <c r="S8" s="32">
        <v>55920.177000000003</v>
      </c>
      <c r="T8" s="32">
        <v>517797.03</v>
      </c>
    </row>
    <row r="9" spans="1:20">
      <c r="A9" s="32" t="s">
        <v>166</v>
      </c>
      <c r="B9" s="32">
        <v>253595.40900000001</v>
      </c>
      <c r="C9" s="32">
        <v>0</v>
      </c>
      <c r="D9" s="32">
        <v>0</v>
      </c>
      <c r="E9" s="32">
        <v>4533.8829999999998</v>
      </c>
      <c r="F9" s="32">
        <v>70712.979000000007</v>
      </c>
      <c r="G9" s="32">
        <v>325437.674</v>
      </c>
      <c r="H9" s="32">
        <v>14193</v>
      </c>
      <c r="I9" s="32">
        <v>122557.87300000001</v>
      </c>
      <c r="J9" s="32">
        <v>4810</v>
      </c>
      <c r="K9" s="32">
        <v>18039.562000000002</v>
      </c>
      <c r="L9" s="32">
        <v>1797.433</v>
      </c>
      <c r="M9" s="32">
        <v>0</v>
      </c>
      <c r="N9" s="32">
        <v>0</v>
      </c>
      <c r="O9" s="32">
        <v>1581.396</v>
      </c>
      <c r="P9" s="32">
        <v>817259.20900000003</v>
      </c>
      <c r="Q9" s="32">
        <v>147204.86799999999</v>
      </c>
      <c r="R9" s="32">
        <v>253595.40900000001</v>
      </c>
      <c r="S9" s="32">
        <v>75246.861999999994</v>
      </c>
      <c r="T9" s="32">
        <v>24430.957999999999</v>
      </c>
    </row>
    <row r="10" spans="1:20">
      <c r="A10" s="32" t="s">
        <v>164</v>
      </c>
      <c r="B10" s="32">
        <v>38147.093999999997</v>
      </c>
      <c r="C10" s="32">
        <v>0</v>
      </c>
      <c r="D10" s="32">
        <v>0</v>
      </c>
      <c r="E10" s="32">
        <v>4934.607</v>
      </c>
      <c r="F10" s="32">
        <v>100295.60799999999</v>
      </c>
      <c r="G10" s="32">
        <v>236399.18100000001</v>
      </c>
      <c r="H10" s="32">
        <v>21952.411</v>
      </c>
      <c r="I10" s="32">
        <v>686628.84400000004</v>
      </c>
      <c r="J10" s="32">
        <v>3830.8090000000002</v>
      </c>
      <c r="K10" s="32">
        <v>55498.332999999999</v>
      </c>
      <c r="L10" s="32">
        <v>65376.11</v>
      </c>
      <c r="M10" s="32">
        <v>0</v>
      </c>
      <c r="N10" s="32">
        <v>0</v>
      </c>
      <c r="O10" s="32">
        <v>446.572</v>
      </c>
      <c r="P10" s="32">
        <v>1213509.5689999999</v>
      </c>
      <c r="Q10" s="32">
        <v>811334.09600000002</v>
      </c>
      <c r="R10" s="32">
        <v>38147.093999999997</v>
      </c>
      <c r="S10" s="32">
        <v>105230.215</v>
      </c>
      <c r="T10" s="32">
        <v>59775.714</v>
      </c>
    </row>
    <row r="11" spans="1:20">
      <c r="A11" s="32" t="s">
        <v>163</v>
      </c>
      <c r="B11" s="32">
        <v>626.46199999999999</v>
      </c>
      <c r="C11" s="32">
        <v>0</v>
      </c>
      <c r="D11" s="32">
        <v>0</v>
      </c>
      <c r="E11" s="32">
        <v>111050.446</v>
      </c>
      <c r="F11" s="32">
        <v>177764.052</v>
      </c>
      <c r="G11" s="32">
        <v>807926.58400000003</v>
      </c>
      <c r="H11" s="32">
        <v>7513.6639999999998</v>
      </c>
      <c r="I11" s="32">
        <v>17652.116000000002</v>
      </c>
      <c r="J11" s="32">
        <v>0</v>
      </c>
      <c r="K11" s="32">
        <v>3418.8609999999999</v>
      </c>
      <c r="L11" s="32">
        <v>28.54</v>
      </c>
      <c r="M11" s="32">
        <v>0</v>
      </c>
      <c r="N11" s="32">
        <v>0</v>
      </c>
      <c r="O11" s="32">
        <v>0</v>
      </c>
      <c r="P11" s="32">
        <v>1125980.7250000001</v>
      </c>
      <c r="Q11" s="32">
        <v>21099.517</v>
      </c>
      <c r="R11" s="32">
        <v>626.46199999999999</v>
      </c>
      <c r="S11" s="32">
        <v>288814.49800000002</v>
      </c>
      <c r="T11" s="32">
        <v>3418.8609999999999</v>
      </c>
    </row>
    <row r="12" spans="1:20">
      <c r="A12" s="32" t="s">
        <v>162</v>
      </c>
      <c r="B12" s="32">
        <v>387940.92599999998</v>
      </c>
      <c r="C12" s="32">
        <v>157.578</v>
      </c>
      <c r="D12" s="32">
        <v>0</v>
      </c>
      <c r="E12" s="32">
        <v>34.112000000000002</v>
      </c>
      <c r="F12" s="32">
        <v>17252.884999999998</v>
      </c>
      <c r="G12" s="32">
        <v>701633.071</v>
      </c>
      <c r="H12" s="32">
        <v>318393.24099999998</v>
      </c>
      <c r="I12" s="32">
        <v>301456.75599999999</v>
      </c>
      <c r="J12" s="32">
        <v>434.952</v>
      </c>
      <c r="K12" s="32">
        <v>17506.776999999998</v>
      </c>
      <c r="L12" s="32">
        <v>4922.2659999999996</v>
      </c>
      <c r="M12" s="32">
        <v>0</v>
      </c>
      <c r="N12" s="32">
        <v>0</v>
      </c>
      <c r="O12" s="32">
        <v>79.302999999999997</v>
      </c>
      <c r="P12" s="32">
        <v>1749811.8670000001</v>
      </c>
      <c r="Q12" s="32">
        <v>321604.69</v>
      </c>
      <c r="R12" s="32">
        <v>388098.50400000002</v>
      </c>
      <c r="S12" s="32">
        <v>17286.996999999999</v>
      </c>
      <c r="T12" s="32">
        <v>18021.031999999999</v>
      </c>
    </row>
    <row r="13" spans="1:20">
      <c r="A13" s="32" t="s">
        <v>260</v>
      </c>
      <c r="B13" s="32">
        <v>1672091.7649999999</v>
      </c>
      <c r="C13" s="32">
        <v>0</v>
      </c>
      <c r="D13" s="32">
        <v>0</v>
      </c>
      <c r="E13" s="32">
        <v>0</v>
      </c>
      <c r="F13" s="32">
        <v>121111.91499999999</v>
      </c>
      <c r="G13" s="32">
        <v>631910.88</v>
      </c>
      <c r="H13" s="32">
        <v>70671.531000000003</v>
      </c>
      <c r="I13" s="32">
        <v>395641.16600000003</v>
      </c>
      <c r="J13" s="32">
        <v>23035.077000000001</v>
      </c>
      <c r="K13" s="32">
        <v>93364.457999999999</v>
      </c>
      <c r="L13" s="32">
        <v>69666.017999999996</v>
      </c>
      <c r="M13" s="32">
        <v>0</v>
      </c>
      <c r="N13" s="32">
        <v>0</v>
      </c>
      <c r="O13" s="32">
        <v>0</v>
      </c>
      <c r="P13" s="32">
        <v>3077492.81</v>
      </c>
      <c r="Q13" s="32">
        <v>578283.57200000004</v>
      </c>
      <c r="R13" s="32">
        <v>1672091.7649999999</v>
      </c>
      <c r="S13" s="32">
        <v>121111.91499999999</v>
      </c>
      <c r="T13" s="32">
        <v>116399.535</v>
      </c>
    </row>
    <row r="14" spans="1:20" s="42" customFormat="1">
      <c r="A14" s="42" t="s">
        <v>227</v>
      </c>
      <c r="B14" s="42">
        <v>4508568.2580000004</v>
      </c>
      <c r="C14" s="42">
        <v>0</v>
      </c>
      <c r="D14" s="42">
        <v>0</v>
      </c>
      <c r="E14" s="42">
        <v>0</v>
      </c>
      <c r="F14" s="42">
        <v>10277.682000000001</v>
      </c>
      <c r="G14" s="42">
        <v>196400.31099999999</v>
      </c>
      <c r="H14" s="42">
        <v>248070</v>
      </c>
      <c r="I14" s="42">
        <v>1157087.32</v>
      </c>
      <c r="J14" s="42">
        <v>125.22499999999999</v>
      </c>
      <c r="K14" s="42">
        <v>425722.90299999999</v>
      </c>
      <c r="L14" s="42">
        <v>92922.608999999997</v>
      </c>
      <c r="M14" s="42">
        <v>0</v>
      </c>
      <c r="N14" s="42">
        <v>0</v>
      </c>
      <c r="O14" s="42">
        <v>0</v>
      </c>
      <c r="P14" s="42">
        <v>6639174.3080000002</v>
      </c>
      <c r="Q14" s="42">
        <v>1662472.2609999999</v>
      </c>
      <c r="R14" s="42">
        <v>4508568.2580000004</v>
      </c>
      <c r="S14" s="42">
        <v>10277.682000000001</v>
      </c>
      <c r="T14" s="42">
        <v>425848.12800000003</v>
      </c>
    </row>
    <row r="15" spans="1:20">
      <c r="A15" s="32" t="s">
        <v>161</v>
      </c>
      <c r="B15" s="32" t="s">
        <v>59</v>
      </c>
      <c r="C15" s="32" t="s">
        <v>59</v>
      </c>
      <c r="D15" s="32" t="s">
        <v>59</v>
      </c>
      <c r="E15" s="32" t="s">
        <v>59</v>
      </c>
      <c r="F15" s="32" t="s">
        <v>59</v>
      </c>
      <c r="G15" s="32" t="s">
        <v>59</v>
      </c>
      <c r="H15" s="32" t="s">
        <v>59</v>
      </c>
      <c r="I15" s="32" t="s">
        <v>59</v>
      </c>
      <c r="J15" s="32" t="s">
        <v>59</v>
      </c>
      <c r="K15" s="32" t="s">
        <v>59</v>
      </c>
      <c r="L15" s="32" t="s">
        <v>59</v>
      </c>
      <c r="M15" s="32" t="s">
        <v>59</v>
      </c>
      <c r="N15" s="32" t="s">
        <v>59</v>
      </c>
      <c r="O15" s="32" t="s">
        <v>59</v>
      </c>
      <c r="P15" s="32" t="s">
        <v>59</v>
      </c>
      <c r="Q15" s="32" t="s">
        <v>59</v>
      </c>
      <c r="R15" s="32" t="s">
        <v>59</v>
      </c>
      <c r="S15" s="32" t="s">
        <v>59</v>
      </c>
      <c r="T15" s="32" t="s">
        <v>59</v>
      </c>
    </row>
    <row r="16" spans="1:20">
      <c r="A16" s="32" t="s">
        <v>160</v>
      </c>
      <c r="B16" s="32" t="s">
        <v>59</v>
      </c>
      <c r="C16" s="32" t="s">
        <v>59</v>
      </c>
      <c r="D16" s="32" t="s">
        <v>59</v>
      </c>
      <c r="E16" s="32" t="s">
        <v>59</v>
      </c>
      <c r="F16" s="32" t="s">
        <v>59</v>
      </c>
      <c r="G16" s="32" t="s">
        <v>59</v>
      </c>
      <c r="H16" s="32" t="s">
        <v>59</v>
      </c>
      <c r="I16" s="32" t="s">
        <v>59</v>
      </c>
      <c r="J16" s="32" t="s">
        <v>59</v>
      </c>
      <c r="K16" s="32" t="s">
        <v>59</v>
      </c>
      <c r="L16" s="32" t="s">
        <v>59</v>
      </c>
      <c r="M16" s="32" t="s">
        <v>59</v>
      </c>
      <c r="N16" s="32" t="s">
        <v>59</v>
      </c>
      <c r="O16" s="32" t="s">
        <v>59</v>
      </c>
      <c r="P16" s="32" t="s">
        <v>59</v>
      </c>
      <c r="Q16" s="32" t="s">
        <v>59</v>
      </c>
      <c r="R16" s="32" t="s">
        <v>59</v>
      </c>
      <c r="S16" s="32" t="s">
        <v>59</v>
      </c>
      <c r="T16" s="32" t="s">
        <v>59</v>
      </c>
    </row>
    <row r="17" spans="1:20">
      <c r="A17" s="32" t="s">
        <v>159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4524.9790000000003</v>
      </c>
      <c r="J17" s="32">
        <v>0</v>
      </c>
      <c r="K17" s="32">
        <v>1.2</v>
      </c>
      <c r="L17" s="32">
        <v>0</v>
      </c>
      <c r="M17" s="32">
        <v>0</v>
      </c>
      <c r="N17" s="32">
        <v>0</v>
      </c>
      <c r="O17" s="32">
        <v>0</v>
      </c>
      <c r="P17" s="32">
        <v>4526.1790000000001</v>
      </c>
      <c r="Q17" s="32">
        <v>4526.1790000000001</v>
      </c>
      <c r="R17" s="32">
        <v>0</v>
      </c>
      <c r="S17" s="32">
        <v>0</v>
      </c>
      <c r="T17" s="32">
        <v>1.2</v>
      </c>
    </row>
    <row r="18" spans="1:20">
      <c r="A18" s="32" t="s">
        <v>158</v>
      </c>
      <c r="B18" s="32">
        <v>0</v>
      </c>
      <c r="C18" s="32">
        <v>0</v>
      </c>
      <c r="D18" s="32">
        <v>0</v>
      </c>
      <c r="E18" s="32">
        <v>0</v>
      </c>
      <c r="F18" s="32">
        <v>321.14499999999998</v>
      </c>
      <c r="G18" s="32">
        <v>75061.854999999996</v>
      </c>
      <c r="H18" s="32">
        <v>0</v>
      </c>
      <c r="I18" s="32">
        <v>56</v>
      </c>
      <c r="J18" s="32">
        <v>0</v>
      </c>
      <c r="K18" s="32">
        <v>579</v>
      </c>
      <c r="L18" s="32">
        <v>0</v>
      </c>
      <c r="M18" s="32">
        <v>0</v>
      </c>
      <c r="N18" s="32">
        <v>0</v>
      </c>
      <c r="O18" s="32">
        <v>0</v>
      </c>
      <c r="P18" s="32">
        <v>76018</v>
      </c>
      <c r="Q18" s="32">
        <v>635</v>
      </c>
      <c r="R18" s="32">
        <v>0</v>
      </c>
      <c r="S18" s="32">
        <v>321.14499999999998</v>
      </c>
      <c r="T18" s="32">
        <v>579</v>
      </c>
    </row>
    <row r="19" spans="1:20">
      <c r="A19" s="32" t="s">
        <v>157</v>
      </c>
      <c r="B19" s="32">
        <v>0</v>
      </c>
      <c r="C19" s="32">
        <v>0</v>
      </c>
      <c r="D19" s="32">
        <v>0</v>
      </c>
      <c r="E19" s="32">
        <v>0</v>
      </c>
      <c r="F19" s="32">
        <v>3066.37</v>
      </c>
      <c r="G19" s="32">
        <v>0</v>
      </c>
      <c r="H19" s="32">
        <v>0</v>
      </c>
      <c r="I19" s="32">
        <v>7653.07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10719.44</v>
      </c>
      <c r="Q19" s="32">
        <v>7653.07</v>
      </c>
      <c r="R19" s="32">
        <v>0</v>
      </c>
      <c r="S19" s="32">
        <v>3066.37</v>
      </c>
      <c r="T19" s="32">
        <v>0</v>
      </c>
    </row>
    <row r="20" spans="1:20">
      <c r="A20" s="32" t="s">
        <v>156</v>
      </c>
      <c r="B20" s="32">
        <v>2435.848</v>
      </c>
      <c r="C20" s="32">
        <v>0</v>
      </c>
      <c r="D20" s="32">
        <v>0</v>
      </c>
      <c r="E20" s="32">
        <v>0</v>
      </c>
      <c r="F20" s="32">
        <v>11460.257</v>
      </c>
      <c r="G20" s="32">
        <v>82597.395999999993</v>
      </c>
      <c r="H20" s="32">
        <v>6213.2150000000001</v>
      </c>
      <c r="I20" s="32">
        <v>39852.445</v>
      </c>
      <c r="J20" s="32">
        <v>0</v>
      </c>
      <c r="K20" s="32">
        <v>632.22299999999996</v>
      </c>
      <c r="L20" s="32">
        <v>2094.5970000000002</v>
      </c>
      <c r="M20" s="32">
        <v>0</v>
      </c>
      <c r="N20" s="32">
        <v>0</v>
      </c>
      <c r="O20" s="32">
        <v>0</v>
      </c>
      <c r="P20" s="32">
        <v>145285.981</v>
      </c>
      <c r="Q20" s="32">
        <v>42579.264999999999</v>
      </c>
      <c r="R20" s="32">
        <v>2435.848</v>
      </c>
      <c r="S20" s="32">
        <v>11460.257</v>
      </c>
      <c r="T20" s="32">
        <v>632.22299999999996</v>
      </c>
    </row>
    <row r="21" spans="1:20">
      <c r="A21" s="32" t="s">
        <v>155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2871.7</v>
      </c>
      <c r="H21" s="32">
        <v>2619.6</v>
      </c>
      <c r="I21" s="32">
        <v>2269.1</v>
      </c>
      <c r="J21" s="32">
        <v>0</v>
      </c>
      <c r="K21" s="32">
        <v>4.843</v>
      </c>
      <c r="L21" s="32">
        <v>0</v>
      </c>
      <c r="M21" s="32">
        <v>0</v>
      </c>
      <c r="N21" s="32">
        <v>0</v>
      </c>
      <c r="O21" s="32">
        <v>0</v>
      </c>
      <c r="P21" s="32">
        <v>7765.2430000000004</v>
      </c>
      <c r="Q21" s="32">
        <v>2273.9430000000002</v>
      </c>
      <c r="R21" s="32">
        <v>0</v>
      </c>
      <c r="S21" s="32">
        <v>0</v>
      </c>
      <c r="T21" s="32">
        <v>4.843</v>
      </c>
    </row>
    <row r="22" spans="1:20">
      <c r="A22" s="32" t="s">
        <v>199</v>
      </c>
      <c r="B22" s="32">
        <v>161830</v>
      </c>
      <c r="C22" s="32">
        <v>0</v>
      </c>
      <c r="D22" s="32">
        <v>0</v>
      </c>
      <c r="E22" s="32">
        <v>0</v>
      </c>
      <c r="F22" s="32">
        <v>5272</v>
      </c>
      <c r="G22" s="32">
        <v>50460</v>
      </c>
      <c r="H22" s="32">
        <v>0</v>
      </c>
      <c r="I22" s="32">
        <v>16037</v>
      </c>
      <c r="J22" s="32">
        <v>0.51200000000000001</v>
      </c>
      <c r="K22" s="32">
        <v>20670.12</v>
      </c>
      <c r="L22" s="32">
        <v>3500</v>
      </c>
      <c r="M22" s="32">
        <v>0</v>
      </c>
      <c r="N22" s="32">
        <v>0</v>
      </c>
      <c r="O22" s="32">
        <v>0</v>
      </c>
      <c r="P22" s="32">
        <v>257769.63200000001</v>
      </c>
      <c r="Q22" s="32">
        <v>40207.631999999998</v>
      </c>
      <c r="R22" s="32">
        <v>161830</v>
      </c>
      <c r="S22" s="32">
        <v>5272</v>
      </c>
      <c r="T22" s="32">
        <v>20670.632000000001</v>
      </c>
    </row>
    <row r="23" spans="1:20">
      <c r="A23" s="32" t="s">
        <v>198</v>
      </c>
      <c r="B23" s="32">
        <v>3915.9479999999999</v>
      </c>
      <c r="C23" s="32">
        <v>0</v>
      </c>
      <c r="D23" s="32">
        <v>0</v>
      </c>
      <c r="E23" s="32">
        <v>0</v>
      </c>
      <c r="F23" s="32">
        <v>813.62800000000004</v>
      </c>
      <c r="G23" s="32">
        <v>10979.954</v>
      </c>
      <c r="H23" s="32">
        <v>0</v>
      </c>
      <c r="I23" s="32">
        <v>38369.828999999998</v>
      </c>
      <c r="J23" s="32">
        <v>9.0999999999999998E-2</v>
      </c>
      <c r="K23" s="32">
        <v>7843.47</v>
      </c>
      <c r="L23" s="32">
        <v>5507.4210000000003</v>
      </c>
      <c r="M23" s="32">
        <v>0</v>
      </c>
      <c r="N23" s="32">
        <v>0</v>
      </c>
      <c r="O23" s="32">
        <v>12.505000000000001</v>
      </c>
      <c r="P23" s="32">
        <v>67442.846000000005</v>
      </c>
      <c r="Q23" s="32">
        <v>50854.300999999999</v>
      </c>
      <c r="R23" s="32">
        <v>3915.9479999999999</v>
      </c>
      <c r="S23" s="32">
        <v>813.62800000000004</v>
      </c>
      <c r="T23" s="32">
        <v>7856.0659999999998</v>
      </c>
    </row>
    <row r="24" spans="1:20">
      <c r="A24" s="32" t="s">
        <v>154</v>
      </c>
      <c r="B24" s="32">
        <v>0</v>
      </c>
      <c r="C24" s="32">
        <v>0</v>
      </c>
      <c r="D24" s="32">
        <v>0</v>
      </c>
      <c r="E24" s="32">
        <v>0</v>
      </c>
      <c r="F24" s="32">
        <v>1324.7</v>
      </c>
      <c r="G24" s="32">
        <v>21020.2</v>
      </c>
      <c r="H24" s="32">
        <v>0</v>
      </c>
      <c r="I24" s="32">
        <v>1746.4</v>
      </c>
      <c r="J24" s="32">
        <v>0</v>
      </c>
      <c r="K24" s="32">
        <v>59.3</v>
      </c>
      <c r="L24" s="32">
        <v>170.3</v>
      </c>
      <c r="M24" s="32">
        <v>0</v>
      </c>
      <c r="N24" s="32">
        <v>0</v>
      </c>
      <c r="O24" s="32">
        <v>0</v>
      </c>
      <c r="P24" s="32">
        <v>24320.9</v>
      </c>
      <c r="Q24" s="32">
        <v>1890.85</v>
      </c>
      <c r="R24" s="32">
        <v>0</v>
      </c>
      <c r="S24" s="32">
        <v>1324.7</v>
      </c>
      <c r="T24" s="32">
        <v>59.3</v>
      </c>
    </row>
    <row r="25" spans="1:20">
      <c r="A25" s="32" t="s">
        <v>153</v>
      </c>
      <c r="B25" s="32">
        <v>0</v>
      </c>
      <c r="C25" s="32">
        <v>0</v>
      </c>
      <c r="D25" s="32">
        <v>0</v>
      </c>
      <c r="E25" s="32">
        <v>0</v>
      </c>
      <c r="F25" s="32">
        <v>2.0680000000000001</v>
      </c>
      <c r="G25" s="32">
        <v>29223.278999999999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29225.347000000002</v>
      </c>
      <c r="Q25" s="32">
        <v>0</v>
      </c>
      <c r="R25" s="32">
        <v>0</v>
      </c>
      <c r="S25" s="32">
        <v>2.0680000000000001</v>
      </c>
      <c r="T25" s="32">
        <v>0</v>
      </c>
    </row>
    <row r="26" spans="1:20">
      <c r="A26" s="32" t="s">
        <v>152</v>
      </c>
      <c r="B26" s="32">
        <v>1030.5070000000001</v>
      </c>
      <c r="C26" s="32">
        <v>0</v>
      </c>
      <c r="D26" s="32">
        <v>0</v>
      </c>
      <c r="E26" s="32">
        <v>0</v>
      </c>
      <c r="F26" s="32">
        <v>13331.62</v>
      </c>
      <c r="G26" s="32">
        <v>57572.226999999999</v>
      </c>
      <c r="H26" s="32">
        <v>0</v>
      </c>
      <c r="I26" s="32">
        <v>1040.92</v>
      </c>
      <c r="J26" s="32">
        <v>0</v>
      </c>
      <c r="K26" s="32">
        <v>181.88</v>
      </c>
      <c r="L26" s="32">
        <v>0</v>
      </c>
      <c r="M26" s="32">
        <v>0</v>
      </c>
      <c r="N26" s="32">
        <v>0</v>
      </c>
      <c r="O26" s="32">
        <v>0</v>
      </c>
      <c r="P26" s="32">
        <v>73157.153999999995</v>
      </c>
      <c r="Q26" s="32">
        <v>1222.8</v>
      </c>
      <c r="R26" s="32">
        <v>1030.5070000000001</v>
      </c>
      <c r="S26" s="32">
        <v>13331.62</v>
      </c>
      <c r="T26" s="32">
        <v>181.88</v>
      </c>
    </row>
    <row r="27" spans="1:20">
      <c r="A27" s="32" t="s">
        <v>151</v>
      </c>
      <c r="B27" s="32">
        <v>0</v>
      </c>
      <c r="C27" s="32">
        <v>27</v>
      </c>
      <c r="D27" s="32">
        <v>0</v>
      </c>
      <c r="E27" s="32">
        <v>0</v>
      </c>
      <c r="F27" s="32">
        <v>195</v>
      </c>
      <c r="G27" s="32">
        <v>33507</v>
      </c>
      <c r="H27" s="32">
        <v>0</v>
      </c>
      <c r="I27" s="32">
        <v>405</v>
      </c>
      <c r="J27" s="32">
        <v>0</v>
      </c>
      <c r="K27" s="32">
        <v>186</v>
      </c>
      <c r="L27" s="32">
        <v>195</v>
      </c>
      <c r="M27" s="32">
        <v>0</v>
      </c>
      <c r="N27" s="32">
        <v>0</v>
      </c>
      <c r="O27" s="32">
        <v>0</v>
      </c>
      <c r="P27" s="32">
        <v>34515</v>
      </c>
      <c r="Q27" s="32">
        <v>754</v>
      </c>
      <c r="R27" s="32">
        <v>27</v>
      </c>
      <c r="S27" s="32">
        <v>195</v>
      </c>
      <c r="T27" s="32">
        <v>186</v>
      </c>
    </row>
    <row r="28" spans="1:20">
      <c r="A28" s="32" t="s">
        <v>197</v>
      </c>
      <c r="B28" s="32">
        <v>2425</v>
      </c>
      <c r="C28" s="32">
        <v>0</v>
      </c>
      <c r="D28" s="32">
        <v>0</v>
      </c>
      <c r="E28" s="32">
        <v>0</v>
      </c>
      <c r="F28" s="32">
        <v>164.9</v>
      </c>
      <c r="G28" s="32">
        <v>22907.8</v>
      </c>
      <c r="H28" s="32">
        <v>42226.8</v>
      </c>
      <c r="I28" s="32">
        <v>270.10000000000002</v>
      </c>
      <c r="J28" s="32">
        <v>0</v>
      </c>
      <c r="K28" s="32">
        <v>9809</v>
      </c>
      <c r="L28" s="32">
        <v>7160.3</v>
      </c>
      <c r="M28" s="32">
        <v>0</v>
      </c>
      <c r="N28" s="32">
        <v>0</v>
      </c>
      <c r="O28" s="32">
        <v>516.70000000000005</v>
      </c>
      <c r="P28" s="32">
        <v>85480.6</v>
      </c>
      <c r="Q28" s="32">
        <v>15830.8</v>
      </c>
      <c r="R28" s="32">
        <v>2425</v>
      </c>
      <c r="S28" s="32">
        <v>164.9</v>
      </c>
      <c r="T28" s="32">
        <v>10325.700000000001</v>
      </c>
    </row>
    <row r="29" spans="1:20">
      <c r="A29" s="32" t="s">
        <v>150</v>
      </c>
      <c r="B29" s="32">
        <v>0</v>
      </c>
      <c r="C29" s="32">
        <v>0</v>
      </c>
      <c r="D29" s="32">
        <v>0</v>
      </c>
      <c r="E29" s="32">
        <v>0</v>
      </c>
      <c r="F29" s="32">
        <v>184.643</v>
      </c>
      <c r="G29" s="32">
        <v>139.922</v>
      </c>
      <c r="H29" s="32">
        <v>0</v>
      </c>
      <c r="I29" s="32">
        <v>1.2150000000000001</v>
      </c>
      <c r="J29" s="32">
        <v>0</v>
      </c>
      <c r="K29" s="32">
        <v>5.34</v>
      </c>
      <c r="L29" s="32">
        <v>0</v>
      </c>
      <c r="M29" s="32">
        <v>0</v>
      </c>
      <c r="N29" s="32">
        <v>0</v>
      </c>
      <c r="O29" s="32">
        <v>0</v>
      </c>
      <c r="P29" s="32">
        <v>331.12</v>
      </c>
      <c r="Q29" s="32">
        <v>6.5549999999999997</v>
      </c>
      <c r="R29" s="32">
        <v>0</v>
      </c>
      <c r="S29" s="32">
        <v>184.643</v>
      </c>
      <c r="T29" s="32">
        <v>5.34</v>
      </c>
    </row>
    <row r="30" spans="1:20">
      <c r="A30" s="32" t="s">
        <v>274</v>
      </c>
      <c r="B30" s="32">
        <v>0</v>
      </c>
      <c r="C30" s="32">
        <v>0</v>
      </c>
      <c r="D30" s="32">
        <v>0</v>
      </c>
      <c r="E30" s="32">
        <v>0</v>
      </c>
      <c r="F30" s="32">
        <v>201.63900000000001</v>
      </c>
      <c r="G30" s="32">
        <v>7189.348</v>
      </c>
      <c r="H30" s="32">
        <v>0</v>
      </c>
      <c r="I30" s="32">
        <v>2234.13</v>
      </c>
      <c r="J30" s="32">
        <v>0</v>
      </c>
      <c r="K30" s="32">
        <v>71.882999999999996</v>
      </c>
      <c r="L30" s="32">
        <v>268.29599999999999</v>
      </c>
      <c r="M30" s="32">
        <v>0</v>
      </c>
      <c r="N30" s="32">
        <v>0</v>
      </c>
      <c r="O30" s="32">
        <v>0</v>
      </c>
      <c r="P30" s="32">
        <v>9965.2960000000003</v>
      </c>
      <c r="Q30" s="32">
        <v>2574.3090000000002</v>
      </c>
      <c r="R30" s="32">
        <v>0</v>
      </c>
      <c r="S30" s="32">
        <v>201.63900000000001</v>
      </c>
      <c r="T30" s="32">
        <v>71.882999999999996</v>
      </c>
    </row>
    <row r="31" spans="1:20">
      <c r="A31" s="32" t="s">
        <v>148</v>
      </c>
      <c r="B31" s="32">
        <v>12339</v>
      </c>
      <c r="C31" s="32">
        <v>0</v>
      </c>
      <c r="D31" s="32">
        <v>0</v>
      </c>
      <c r="E31" s="32">
        <v>0</v>
      </c>
      <c r="F31" s="32">
        <v>62</v>
      </c>
      <c r="G31" s="32">
        <v>23</v>
      </c>
      <c r="H31" s="32">
        <v>0</v>
      </c>
      <c r="I31" s="32">
        <v>3987</v>
      </c>
      <c r="J31" s="32">
        <v>0</v>
      </c>
      <c r="K31" s="32">
        <v>21</v>
      </c>
      <c r="L31" s="32">
        <v>6</v>
      </c>
      <c r="M31" s="32">
        <v>0</v>
      </c>
      <c r="N31" s="32">
        <v>0</v>
      </c>
      <c r="O31" s="32">
        <v>0</v>
      </c>
      <c r="P31" s="32">
        <v>16438</v>
      </c>
      <c r="Q31" s="32">
        <v>4014</v>
      </c>
      <c r="R31" s="32">
        <v>12339</v>
      </c>
      <c r="S31" s="32">
        <v>62</v>
      </c>
      <c r="T31" s="32">
        <v>21</v>
      </c>
    </row>
    <row r="32" spans="1:20">
      <c r="A32" s="32" t="s">
        <v>147</v>
      </c>
      <c r="B32" s="32">
        <v>3011.62</v>
      </c>
      <c r="C32" s="32">
        <v>0</v>
      </c>
      <c r="D32" s="32">
        <v>0</v>
      </c>
      <c r="E32" s="32">
        <v>0</v>
      </c>
      <c r="F32" s="32">
        <v>7.7759999999999998</v>
      </c>
      <c r="G32" s="32">
        <v>0</v>
      </c>
      <c r="H32" s="32">
        <v>0</v>
      </c>
      <c r="I32" s="32">
        <v>0</v>
      </c>
      <c r="J32" s="32">
        <v>0</v>
      </c>
      <c r="K32" s="32">
        <v>2</v>
      </c>
      <c r="L32" s="32">
        <v>0</v>
      </c>
      <c r="M32" s="32">
        <v>0</v>
      </c>
      <c r="N32" s="32">
        <v>0</v>
      </c>
      <c r="O32" s="32">
        <v>0</v>
      </c>
      <c r="P32" s="32">
        <v>3021.3960000000002</v>
      </c>
      <c r="Q32" s="32">
        <v>2</v>
      </c>
      <c r="R32" s="32">
        <v>3011.62</v>
      </c>
      <c r="S32" s="32">
        <v>7.7759999999999998</v>
      </c>
      <c r="T32" s="32">
        <v>2</v>
      </c>
    </row>
    <row r="33" spans="1:20">
      <c r="A33" s="32" t="s">
        <v>146</v>
      </c>
      <c r="B33" s="32">
        <v>25336.842000000001</v>
      </c>
      <c r="C33" s="32">
        <v>0</v>
      </c>
      <c r="D33" s="32">
        <v>0</v>
      </c>
      <c r="E33" s="32">
        <v>0</v>
      </c>
      <c r="F33" s="32">
        <v>15917.489</v>
      </c>
      <c r="G33" s="32">
        <v>65593.316000000006</v>
      </c>
      <c r="H33" s="32">
        <v>15739.196</v>
      </c>
      <c r="I33" s="32">
        <v>370906.45699999999</v>
      </c>
      <c r="J33" s="32">
        <v>0</v>
      </c>
      <c r="K33" s="32">
        <v>43205.071000000004</v>
      </c>
      <c r="L33" s="32">
        <v>52254.811000000002</v>
      </c>
      <c r="M33" s="32">
        <v>0</v>
      </c>
      <c r="N33" s="32">
        <v>0</v>
      </c>
      <c r="O33" s="32">
        <v>446.572</v>
      </c>
      <c r="P33" s="32">
        <v>589399.75399999996</v>
      </c>
      <c r="Q33" s="32">
        <v>466366.33899999998</v>
      </c>
      <c r="R33" s="32">
        <v>25336.842000000001</v>
      </c>
      <c r="S33" s="32">
        <v>15917.489</v>
      </c>
      <c r="T33" s="32">
        <v>43651.642999999996</v>
      </c>
    </row>
    <row r="34" spans="1:20">
      <c r="A34" s="32" t="s">
        <v>145</v>
      </c>
      <c r="B34" s="32">
        <v>0</v>
      </c>
      <c r="C34" s="32">
        <v>0</v>
      </c>
      <c r="D34" s="32">
        <v>0</v>
      </c>
      <c r="E34" s="32">
        <v>0</v>
      </c>
      <c r="F34" s="32">
        <v>45.491</v>
      </c>
      <c r="G34" s="32">
        <v>4110.3140000000003</v>
      </c>
      <c r="H34" s="32">
        <v>0</v>
      </c>
      <c r="I34" s="32">
        <v>0</v>
      </c>
      <c r="J34" s="32">
        <v>0</v>
      </c>
      <c r="K34" s="32">
        <v>1.5449999999999999</v>
      </c>
      <c r="L34" s="32">
        <v>0</v>
      </c>
      <c r="M34" s="32">
        <v>0</v>
      </c>
      <c r="N34" s="32">
        <v>0</v>
      </c>
      <c r="O34" s="32">
        <v>0</v>
      </c>
      <c r="P34" s="32">
        <v>4157.3500000000004</v>
      </c>
      <c r="Q34" s="32">
        <v>1.5449999999999999</v>
      </c>
      <c r="R34" s="32">
        <v>0</v>
      </c>
      <c r="S34" s="32">
        <v>45.491</v>
      </c>
      <c r="T34" s="32">
        <v>1.5449999999999999</v>
      </c>
    </row>
    <row r="35" spans="1:20">
      <c r="A35" s="32" t="s">
        <v>144</v>
      </c>
      <c r="B35" s="32">
        <v>20914.091</v>
      </c>
      <c r="C35" s="32">
        <v>0</v>
      </c>
      <c r="D35" s="32">
        <v>0</v>
      </c>
      <c r="E35" s="32">
        <v>0</v>
      </c>
      <c r="F35" s="32">
        <v>400.75599999999997</v>
      </c>
      <c r="G35" s="32">
        <v>1922.482</v>
      </c>
      <c r="H35" s="32">
        <v>15545.499</v>
      </c>
      <c r="I35" s="32">
        <v>2828.1039999999998</v>
      </c>
      <c r="J35" s="32">
        <v>0</v>
      </c>
      <c r="K35" s="32">
        <v>2907.029</v>
      </c>
      <c r="L35" s="32">
        <v>395.98099999999999</v>
      </c>
      <c r="M35" s="32">
        <v>0</v>
      </c>
      <c r="N35" s="32">
        <v>0</v>
      </c>
      <c r="O35" s="32">
        <v>34.003</v>
      </c>
      <c r="P35" s="32">
        <v>44947.945</v>
      </c>
      <c r="Q35" s="32">
        <v>6131.1139999999996</v>
      </c>
      <c r="R35" s="32">
        <v>20914.091</v>
      </c>
      <c r="S35" s="32">
        <v>400.75599999999997</v>
      </c>
      <c r="T35" s="32">
        <v>2941.0320000000002</v>
      </c>
    </row>
    <row r="36" spans="1:20">
      <c r="A36" s="32" t="s">
        <v>143</v>
      </c>
      <c r="B36" s="32">
        <v>3911</v>
      </c>
      <c r="C36" s="32">
        <v>0</v>
      </c>
      <c r="D36" s="32">
        <v>0</v>
      </c>
      <c r="E36" s="32">
        <v>0</v>
      </c>
      <c r="F36" s="32">
        <v>297</v>
      </c>
      <c r="G36" s="32">
        <v>0</v>
      </c>
      <c r="H36" s="32">
        <v>0</v>
      </c>
      <c r="I36" s="32">
        <v>2733</v>
      </c>
      <c r="J36" s="32">
        <v>0</v>
      </c>
      <c r="K36" s="32">
        <v>5</v>
      </c>
      <c r="L36" s="32">
        <v>52</v>
      </c>
      <c r="M36" s="32">
        <v>0</v>
      </c>
      <c r="N36" s="32">
        <v>0</v>
      </c>
      <c r="O36" s="32">
        <v>0</v>
      </c>
      <c r="P36" s="32">
        <v>6998</v>
      </c>
      <c r="Q36" s="32">
        <v>2790</v>
      </c>
      <c r="R36" s="32">
        <v>3911</v>
      </c>
      <c r="S36" s="32">
        <v>297</v>
      </c>
      <c r="T36" s="32">
        <v>5</v>
      </c>
    </row>
    <row r="37" spans="1:20">
      <c r="A37" s="32" t="s">
        <v>142</v>
      </c>
      <c r="B37" s="32">
        <v>0</v>
      </c>
      <c r="C37" s="32">
        <v>0</v>
      </c>
      <c r="D37" s="32">
        <v>0</v>
      </c>
      <c r="E37" s="32">
        <v>0</v>
      </c>
      <c r="F37" s="32">
        <v>2204.8159999999998</v>
      </c>
      <c r="G37" s="32">
        <v>1783.3330000000001</v>
      </c>
      <c r="H37" s="32">
        <v>0</v>
      </c>
      <c r="I37" s="32">
        <v>4193</v>
      </c>
      <c r="J37" s="32">
        <v>0</v>
      </c>
      <c r="K37" s="32">
        <v>12</v>
      </c>
      <c r="L37" s="32">
        <v>3.1070000000000002</v>
      </c>
      <c r="M37" s="32">
        <v>0</v>
      </c>
      <c r="N37" s="32">
        <v>0</v>
      </c>
      <c r="O37" s="32">
        <v>0</v>
      </c>
      <c r="P37" s="32">
        <v>8196.2559999999994</v>
      </c>
      <c r="Q37" s="32">
        <v>4208.107</v>
      </c>
      <c r="R37" s="32">
        <v>0</v>
      </c>
      <c r="S37" s="32">
        <v>2204.8159999999998</v>
      </c>
      <c r="T37" s="32">
        <v>12</v>
      </c>
    </row>
    <row r="38" spans="1:20">
      <c r="A38" s="32" t="s">
        <v>196</v>
      </c>
      <c r="B38" s="32">
        <v>59846</v>
      </c>
      <c r="C38" s="32">
        <v>0</v>
      </c>
      <c r="D38" s="32">
        <v>0</v>
      </c>
      <c r="E38" s="32">
        <v>0</v>
      </c>
      <c r="F38" s="32">
        <v>7296</v>
      </c>
      <c r="G38" s="32">
        <v>57568</v>
      </c>
      <c r="H38" s="32">
        <v>101112</v>
      </c>
      <c r="I38" s="32">
        <v>392536</v>
      </c>
      <c r="J38" s="32">
        <v>0</v>
      </c>
      <c r="K38" s="32">
        <v>32580</v>
      </c>
      <c r="L38" s="32">
        <v>7350</v>
      </c>
      <c r="M38" s="32">
        <v>0</v>
      </c>
      <c r="N38" s="32">
        <v>0</v>
      </c>
      <c r="O38" s="32">
        <v>0</v>
      </c>
      <c r="P38" s="32">
        <v>658288</v>
      </c>
      <c r="Q38" s="32">
        <v>432159</v>
      </c>
      <c r="R38" s="32">
        <v>59846</v>
      </c>
      <c r="S38" s="32">
        <v>7296</v>
      </c>
      <c r="T38" s="32">
        <v>32580</v>
      </c>
    </row>
    <row r="39" spans="1:20">
      <c r="A39" s="32" t="s">
        <v>195</v>
      </c>
      <c r="B39" s="32">
        <v>29277.49</v>
      </c>
      <c r="C39" s="32">
        <v>0</v>
      </c>
      <c r="D39" s="32">
        <v>0</v>
      </c>
      <c r="E39" s="32">
        <v>0</v>
      </c>
      <c r="F39" s="32">
        <v>1914.242</v>
      </c>
      <c r="G39" s="32">
        <v>13348.5</v>
      </c>
      <c r="H39" s="32">
        <v>0</v>
      </c>
      <c r="I39" s="32">
        <v>21315.360000000001</v>
      </c>
      <c r="J39" s="32">
        <v>63.8</v>
      </c>
      <c r="K39" s="32">
        <v>7435.6779999999999</v>
      </c>
      <c r="L39" s="32">
        <v>6061.58</v>
      </c>
      <c r="M39" s="32">
        <v>0</v>
      </c>
      <c r="N39" s="32">
        <v>0</v>
      </c>
      <c r="O39" s="32">
        <v>0</v>
      </c>
      <c r="P39" s="32">
        <v>79416.649999999994</v>
      </c>
      <c r="Q39" s="32">
        <v>34876.417999999998</v>
      </c>
      <c r="R39" s="32">
        <v>29277.49</v>
      </c>
      <c r="S39" s="32">
        <v>1914.242</v>
      </c>
      <c r="T39" s="32">
        <v>7499.4780000000001</v>
      </c>
    </row>
    <row r="40" spans="1:20" s="44" customFormat="1">
      <c r="A40" s="44" t="s">
        <v>141</v>
      </c>
      <c r="B40" s="44">
        <v>4485360.5369999995</v>
      </c>
      <c r="C40" s="44">
        <v>0</v>
      </c>
      <c r="D40" s="44">
        <v>0</v>
      </c>
      <c r="E40" s="44">
        <v>0</v>
      </c>
      <c r="F40" s="44">
        <v>9868.982</v>
      </c>
      <c r="G40" s="44">
        <v>183099.31099999999</v>
      </c>
      <c r="H40" s="44">
        <v>248070</v>
      </c>
      <c r="I40" s="44">
        <v>1157087.32</v>
      </c>
      <c r="J40" s="44">
        <v>125.22499999999999</v>
      </c>
      <c r="K40" s="44">
        <v>425720.14799999999</v>
      </c>
      <c r="L40" s="44">
        <v>92815.796000000002</v>
      </c>
      <c r="M40" s="44">
        <v>0</v>
      </c>
      <c r="N40" s="44">
        <v>0</v>
      </c>
      <c r="O40" s="44">
        <v>0</v>
      </c>
      <c r="P40" s="44">
        <v>6602147.3190000001</v>
      </c>
      <c r="Q40" s="44">
        <v>1662362.693</v>
      </c>
      <c r="R40" s="44">
        <v>4485360.5369999995</v>
      </c>
      <c r="S40" s="44">
        <v>9868.982</v>
      </c>
      <c r="T40" s="44">
        <v>425845.37300000002</v>
      </c>
    </row>
    <row r="41" spans="1:20">
      <c r="A41" s="32" t="s">
        <v>140</v>
      </c>
      <c r="B41" s="32">
        <v>3182.1439999999998</v>
      </c>
      <c r="C41" s="32">
        <v>0</v>
      </c>
      <c r="D41" s="32">
        <v>0</v>
      </c>
      <c r="E41" s="32">
        <v>0</v>
      </c>
      <c r="F41" s="32">
        <v>2213.8449999999998</v>
      </c>
      <c r="G41" s="32">
        <v>10716.91</v>
      </c>
      <c r="H41" s="32">
        <v>0</v>
      </c>
      <c r="I41" s="32">
        <v>61434.027000000002</v>
      </c>
      <c r="J41" s="32">
        <v>0</v>
      </c>
      <c r="K41" s="32">
        <v>3.0710000000000002</v>
      </c>
      <c r="L41" s="32">
        <v>1422.5060000000001</v>
      </c>
      <c r="M41" s="32">
        <v>0</v>
      </c>
      <c r="N41" s="32">
        <v>0</v>
      </c>
      <c r="O41" s="32">
        <v>0</v>
      </c>
      <c r="P41" s="32">
        <v>78972.502999999997</v>
      </c>
      <c r="Q41" s="32">
        <v>62859.603999999999</v>
      </c>
      <c r="R41" s="32">
        <v>3182.1439999999998</v>
      </c>
      <c r="S41" s="32">
        <v>2213.8449999999998</v>
      </c>
      <c r="T41" s="32">
        <v>3.0710000000000002</v>
      </c>
    </row>
    <row r="42" spans="1:20">
      <c r="A42" s="32" t="s">
        <v>273</v>
      </c>
      <c r="B42" s="32">
        <v>0</v>
      </c>
      <c r="C42" s="32">
        <v>0</v>
      </c>
      <c r="D42" s="32">
        <v>0</v>
      </c>
      <c r="E42" s="32">
        <v>0</v>
      </c>
      <c r="F42" s="32">
        <v>87.974000000000004</v>
      </c>
      <c r="G42" s="32">
        <v>2154.9749999999999</v>
      </c>
      <c r="H42" s="32">
        <v>0</v>
      </c>
      <c r="I42" s="32">
        <v>1203.0239999999999</v>
      </c>
      <c r="J42" s="32">
        <v>0</v>
      </c>
      <c r="K42" s="32">
        <v>576</v>
      </c>
      <c r="L42" s="32">
        <v>0</v>
      </c>
      <c r="M42" s="32">
        <v>0</v>
      </c>
      <c r="N42" s="32">
        <v>0</v>
      </c>
      <c r="O42" s="32">
        <v>0</v>
      </c>
      <c r="P42" s="32">
        <v>4021.973</v>
      </c>
      <c r="Q42" s="32">
        <v>1779.0239999999999</v>
      </c>
      <c r="R42" s="32">
        <v>0</v>
      </c>
      <c r="S42" s="32">
        <v>87.974000000000004</v>
      </c>
      <c r="T42" s="32">
        <v>576</v>
      </c>
    </row>
    <row r="43" spans="1:20">
      <c r="A43" s="32" t="s">
        <v>138</v>
      </c>
      <c r="B43" s="32">
        <v>0</v>
      </c>
      <c r="C43" s="32">
        <v>0</v>
      </c>
      <c r="D43" s="32">
        <v>0</v>
      </c>
      <c r="E43" s="32">
        <v>0</v>
      </c>
      <c r="F43" s="32">
        <v>37.414999999999999</v>
      </c>
      <c r="G43" s="32">
        <v>0</v>
      </c>
      <c r="H43" s="32">
        <v>0</v>
      </c>
      <c r="I43" s="32">
        <v>8676.9609999999993</v>
      </c>
      <c r="J43" s="32">
        <v>1117.8320000000001</v>
      </c>
      <c r="K43" s="32">
        <v>1292.1320000000001</v>
      </c>
      <c r="L43" s="32">
        <v>184.511</v>
      </c>
      <c r="M43" s="32">
        <v>0</v>
      </c>
      <c r="N43" s="32">
        <v>0</v>
      </c>
      <c r="O43" s="32">
        <v>0</v>
      </c>
      <c r="P43" s="32">
        <v>11308.851000000001</v>
      </c>
      <c r="Q43" s="32">
        <v>11271.436</v>
      </c>
      <c r="R43" s="32">
        <v>0</v>
      </c>
      <c r="S43" s="32">
        <v>37.414999999999999</v>
      </c>
      <c r="T43" s="32">
        <v>2409.9639999999999</v>
      </c>
    </row>
    <row r="44" spans="1:20">
      <c r="A44" s="32" t="s">
        <v>137</v>
      </c>
      <c r="B44" s="32">
        <v>0</v>
      </c>
      <c r="C44" s="32">
        <v>0</v>
      </c>
      <c r="D44" s="32">
        <v>0</v>
      </c>
      <c r="E44" s="32">
        <v>0</v>
      </c>
      <c r="F44" s="32">
        <v>73.519000000000005</v>
      </c>
      <c r="G44" s="32">
        <v>8477.6440000000002</v>
      </c>
      <c r="H44" s="32">
        <v>0</v>
      </c>
      <c r="I44" s="32">
        <v>1529.0719999999999</v>
      </c>
      <c r="J44" s="32">
        <v>0</v>
      </c>
      <c r="K44" s="32">
        <v>0</v>
      </c>
      <c r="L44" s="32">
        <v>172.572</v>
      </c>
      <c r="M44" s="32">
        <v>0</v>
      </c>
      <c r="N44" s="32">
        <v>0</v>
      </c>
      <c r="O44" s="32">
        <v>0</v>
      </c>
      <c r="P44" s="32">
        <v>10252.807000000001</v>
      </c>
      <c r="Q44" s="32">
        <v>1701.644</v>
      </c>
      <c r="R44" s="32">
        <v>0</v>
      </c>
      <c r="S44" s="32">
        <v>73.519000000000005</v>
      </c>
      <c r="T44" s="32">
        <v>0</v>
      </c>
    </row>
    <row r="45" spans="1:20">
      <c r="A45" s="32" t="s">
        <v>136</v>
      </c>
      <c r="B45" s="32">
        <v>1367.1</v>
      </c>
      <c r="C45" s="32">
        <v>0</v>
      </c>
      <c r="D45" s="32">
        <v>0</v>
      </c>
      <c r="E45" s="32">
        <v>0</v>
      </c>
      <c r="F45" s="32">
        <v>210.3</v>
      </c>
      <c r="G45" s="32">
        <v>3090.1</v>
      </c>
      <c r="H45" s="32">
        <v>0</v>
      </c>
      <c r="I45" s="32">
        <v>5307.4</v>
      </c>
      <c r="J45" s="32">
        <v>0</v>
      </c>
      <c r="K45" s="32">
        <v>1282.7</v>
      </c>
      <c r="L45" s="32">
        <v>525.6</v>
      </c>
      <c r="M45" s="32">
        <v>0</v>
      </c>
      <c r="N45" s="32">
        <v>0</v>
      </c>
      <c r="O45" s="32">
        <v>0</v>
      </c>
      <c r="P45" s="32">
        <v>11783.2</v>
      </c>
      <c r="Q45" s="32">
        <v>7115.7</v>
      </c>
      <c r="R45" s="32">
        <v>1367.1</v>
      </c>
      <c r="S45" s="32">
        <v>210.3</v>
      </c>
      <c r="T45" s="32">
        <v>1282.7</v>
      </c>
    </row>
    <row r="46" spans="1:20">
      <c r="A46" s="32" t="s">
        <v>135</v>
      </c>
      <c r="B46" s="32">
        <v>0</v>
      </c>
      <c r="C46" s="32">
        <v>0</v>
      </c>
      <c r="D46" s="32">
        <v>0</v>
      </c>
      <c r="E46" s="32">
        <v>4934.607</v>
      </c>
      <c r="F46" s="32">
        <v>12035.393</v>
      </c>
      <c r="G46" s="32">
        <v>2801.6</v>
      </c>
      <c r="H46" s="32">
        <v>0</v>
      </c>
      <c r="I46" s="32">
        <v>83</v>
      </c>
      <c r="J46" s="32">
        <v>0</v>
      </c>
      <c r="K46" s="32">
        <v>81.3</v>
      </c>
      <c r="L46" s="32">
        <v>622.20000000000005</v>
      </c>
      <c r="M46" s="32">
        <v>0</v>
      </c>
      <c r="N46" s="32">
        <v>0</v>
      </c>
      <c r="O46" s="32">
        <v>0</v>
      </c>
      <c r="P46" s="32">
        <v>20558.099999999999</v>
      </c>
      <c r="Q46" s="32">
        <v>786.5</v>
      </c>
      <c r="R46" s="32">
        <v>0</v>
      </c>
      <c r="S46" s="32">
        <v>16970</v>
      </c>
      <c r="T46" s="32">
        <v>81.3</v>
      </c>
    </row>
    <row r="47" spans="1:20">
      <c r="A47" s="32" t="s">
        <v>272</v>
      </c>
      <c r="B47" s="32">
        <v>0</v>
      </c>
      <c r="C47" s="32">
        <v>0</v>
      </c>
      <c r="D47" s="32">
        <v>0</v>
      </c>
      <c r="E47" s="32">
        <v>0</v>
      </c>
      <c r="F47" s="32">
        <v>547.36099999999999</v>
      </c>
      <c r="G47" s="32">
        <v>0</v>
      </c>
      <c r="H47" s="32">
        <v>0</v>
      </c>
      <c r="I47" s="32">
        <v>0</v>
      </c>
      <c r="J47" s="32">
        <v>0</v>
      </c>
      <c r="K47" s="32">
        <v>344.03899999999999</v>
      </c>
      <c r="L47" s="32">
        <v>0</v>
      </c>
      <c r="M47" s="32">
        <v>0</v>
      </c>
      <c r="N47" s="32">
        <v>0</v>
      </c>
      <c r="O47" s="32">
        <v>0</v>
      </c>
      <c r="P47" s="32">
        <v>891.4</v>
      </c>
      <c r="Q47" s="32">
        <v>344.03899999999999</v>
      </c>
      <c r="R47" s="32">
        <v>0</v>
      </c>
      <c r="S47" s="32">
        <v>547.36099999999999</v>
      </c>
      <c r="T47" s="32">
        <v>344.03899999999999</v>
      </c>
    </row>
    <row r="48" spans="1:20">
      <c r="A48" s="32" t="s">
        <v>134</v>
      </c>
      <c r="B48" s="32">
        <v>0</v>
      </c>
      <c r="C48" s="32">
        <v>0</v>
      </c>
      <c r="D48" s="32">
        <v>0</v>
      </c>
      <c r="E48" s="32">
        <v>0</v>
      </c>
      <c r="F48" s="32">
        <v>4569.1540000000005</v>
      </c>
      <c r="G48" s="32">
        <v>0</v>
      </c>
      <c r="H48" s="32">
        <v>0</v>
      </c>
      <c r="I48" s="32">
        <v>0</v>
      </c>
      <c r="J48" s="32">
        <v>0</v>
      </c>
      <c r="K48" s="32">
        <v>383.46100000000001</v>
      </c>
      <c r="L48" s="32">
        <v>51.75</v>
      </c>
      <c r="M48" s="32">
        <v>0</v>
      </c>
      <c r="N48" s="32">
        <v>0</v>
      </c>
      <c r="O48" s="32">
        <v>0</v>
      </c>
      <c r="P48" s="32">
        <v>5004.3649999999998</v>
      </c>
      <c r="Q48" s="32">
        <v>435.21100000000001</v>
      </c>
      <c r="R48" s="32">
        <v>0</v>
      </c>
      <c r="S48" s="32">
        <v>4569.1540000000005</v>
      </c>
      <c r="T48" s="32">
        <v>383.46100000000001</v>
      </c>
    </row>
    <row r="49" spans="1:20">
      <c r="A49" s="32" t="s">
        <v>194</v>
      </c>
      <c r="B49" s="32">
        <v>43925.284</v>
      </c>
      <c r="C49" s="32">
        <v>0</v>
      </c>
      <c r="D49" s="32">
        <v>0</v>
      </c>
      <c r="E49" s="32">
        <v>0</v>
      </c>
      <c r="F49" s="32">
        <v>119.377</v>
      </c>
      <c r="G49" s="32">
        <v>3679.422</v>
      </c>
      <c r="H49" s="32">
        <v>28339.599999999999</v>
      </c>
      <c r="I49" s="32">
        <v>1869.4639999999999</v>
      </c>
      <c r="J49" s="32">
        <v>0</v>
      </c>
      <c r="K49" s="32">
        <v>2869.607</v>
      </c>
      <c r="L49" s="32">
        <v>5058.857</v>
      </c>
      <c r="M49" s="32">
        <v>0</v>
      </c>
      <c r="N49" s="32">
        <v>0</v>
      </c>
      <c r="O49" s="32">
        <v>18.196999999999999</v>
      </c>
      <c r="P49" s="32">
        <v>85879.808000000005</v>
      </c>
      <c r="Q49" s="32">
        <v>9620.8490000000002</v>
      </c>
      <c r="R49" s="32">
        <v>43925.284</v>
      </c>
      <c r="S49" s="32">
        <v>119.377</v>
      </c>
      <c r="T49" s="32">
        <v>2887.8040000000001</v>
      </c>
    </row>
    <row r="50" spans="1:20">
      <c r="A50" s="32" t="s">
        <v>225</v>
      </c>
      <c r="B50" s="32">
        <v>2482.326</v>
      </c>
      <c r="C50" s="32">
        <v>0</v>
      </c>
      <c r="D50" s="32">
        <v>0</v>
      </c>
      <c r="E50" s="32">
        <v>0</v>
      </c>
      <c r="F50" s="32">
        <v>781.36099999999999</v>
      </c>
      <c r="G50" s="32">
        <v>0</v>
      </c>
      <c r="H50" s="32">
        <v>0</v>
      </c>
      <c r="I50" s="32">
        <v>11900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15163.687</v>
      </c>
      <c r="Q50" s="32">
        <v>11900</v>
      </c>
      <c r="R50" s="32">
        <v>2482.326</v>
      </c>
      <c r="S50" s="32">
        <v>781.36099999999999</v>
      </c>
      <c r="T50" s="32">
        <v>0</v>
      </c>
    </row>
    <row r="51" spans="1:20">
      <c r="A51" s="32" t="s">
        <v>224</v>
      </c>
      <c r="B51" s="32">
        <v>0</v>
      </c>
      <c r="C51" s="32">
        <v>0</v>
      </c>
      <c r="D51" s="32">
        <v>0</v>
      </c>
      <c r="E51" s="32">
        <v>0</v>
      </c>
      <c r="F51" s="32">
        <v>6.3259999999999996</v>
      </c>
      <c r="G51" s="32">
        <v>1.7689999999999999</v>
      </c>
      <c r="H51" s="32">
        <v>0</v>
      </c>
      <c r="I51" s="32">
        <v>9482.1</v>
      </c>
      <c r="J51" s="32">
        <v>0</v>
      </c>
      <c r="K51" s="32">
        <v>0</v>
      </c>
      <c r="L51" s="32">
        <v>19.957000000000001</v>
      </c>
      <c r="M51" s="32">
        <v>0</v>
      </c>
      <c r="N51" s="32">
        <v>0</v>
      </c>
      <c r="O51" s="32">
        <v>0</v>
      </c>
      <c r="P51" s="32">
        <v>9510.152</v>
      </c>
      <c r="Q51" s="32">
        <v>9502.0570000000007</v>
      </c>
      <c r="R51" s="32">
        <v>0</v>
      </c>
      <c r="S51" s="32">
        <v>6.3259999999999996</v>
      </c>
      <c r="T51" s="32">
        <v>0</v>
      </c>
    </row>
    <row r="52" spans="1:20">
      <c r="A52" s="32" t="s">
        <v>193</v>
      </c>
      <c r="B52" s="32">
        <v>6208.5479999999998</v>
      </c>
      <c r="C52" s="32">
        <v>0</v>
      </c>
      <c r="D52" s="32">
        <v>0</v>
      </c>
      <c r="E52" s="32">
        <v>0</v>
      </c>
      <c r="F52" s="32">
        <v>279.86700000000002</v>
      </c>
      <c r="G52" s="32">
        <v>1911.9860000000001</v>
      </c>
      <c r="H52" s="32">
        <v>0</v>
      </c>
      <c r="I52" s="32">
        <v>17.870999999999999</v>
      </c>
      <c r="J52" s="32">
        <v>0</v>
      </c>
      <c r="K52" s="32">
        <v>15531.485000000001</v>
      </c>
      <c r="L52" s="32">
        <v>7089.549</v>
      </c>
      <c r="M52" s="32">
        <v>0</v>
      </c>
      <c r="N52" s="32">
        <v>0</v>
      </c>
      <c r="O52" s="32">
        <v>0</v>
      </c>
      <c r="P52" s="32">
        <v>31039.306</v>
      </c>
      <c r="Q52" s="32">
        <v>21915.941999999999</v>
      </c>
      <c r="R52" s="32">
        <v>6208.5479999999998</v>
      </c>
      <c r="S52" s="32">
        <v>279.86700000000002</v>
      </c>
      <c r="T52" s="32">
        <v>15531.485000000001</v>
      </c>
    </row>
    <row r="53" spans="1:20">
      <c r="A53" s="32" t="s">
        <v>133</v>
      </c>
      <c r="B53" s="32">
        <v>2407.1320000000001</v>
      </c>
      <c r="C53" s="32">
        <v>0</v>
      </c>
      <c r="D53" s="32">
        <v>0</v>
      </c>
      <c r="E53" s="32">
        <v>0</v>
      </c>
      <c r="F53" s="32">
        <v>8252.6460000000006</v>
      </c>
      <c r="G53" s="32">
        <v>5498.5889999999999</v>
      </c>
      <c r="H53" s="32">
        <v>0</v>
      </c>
      <c r="I53" s="32">
        <v>2196.4250000000002</v>
      </c>
      <c r="J53" s="32">
        <v>0</v>
      </c>
      <c r="K53" s="32">
        <v>529.53499999999997</v>
      </c>
      <c r="L53" s="32">
        <v>152.66499999999999</v>
      </c>
      <c r="M53" s="32">
        <v>0</v>
      </c>
      <c r="N53" s="32">
        <v>0</v>
      </c>
      <c r="O53" s="32">
        <v>0</v>
      </c>
      <c r="P53" s="32">
        <v>19036.991999999998</v>
      </c>
      <c r="Q53" s="32">
        <v>2878.625</v>
      </c>
      <c r="R53" s="32">
        <v>2407.1320000000001</v>
      </c>
      <c r="S53" s="32">
        <v>8252.6460000000006</v>
      </c>
      <c r="T53" s="32">
        <v>529.53499999999997</v>
      </c>
    </row>
    <row r="54" spans="1:20">
      <c r="A54" s="32" t="s">
        <v>132</v>
      </c>
      <c r="B54" s="32">
        <v>0</v>
      </c>
      <c r="C54" s="32">
        <v>0</v>
      </c>
      <c r="D54" s="32">
        <v>0</v>
      </c>
      <c r="E54" s="32">
        <v>0</v>
      </c>
      <c r="F54" s="32">
        <v>5730.87</v>
      </c>
      <c r="G54" s="32">
        <v>2936.1</v>
      </c>
      <c r="H54" s="32">
        <v>0</v>
      </c>
      <c r="I54" s="32">
        <v>20088.669999999998</v>
      </c>
      <c r="J54" s="32">
        <v>0</v>
      </c>
      <c r="K54" s="32">
        <v>110.88</v>
      </c>
      <c r="L54" s="32">
        <v>458.82</v>
      </c>
      <c r="M54" s="32">
        <v>0</v>
      </c>
      <c r="N54" s="32">
        <v>0</v>
      </c>
      <c r="O54" s="32">
        <v>0</v>
      </c>
      <c r="P54" s="32">
        <v>29325.34</v>
      </c>
      <c r="Q54" s="32">
        <v>20658.37</v>
      </c>
      <c r="R54" s="32">
        <v>0</v>
      </c>
      <c r="S54" s="32">
        <v>5730.87</v>
      </c>
      <c r="T54" s="32">
        <v>110.88</v>
      </c>
    </row>
    <row r="55" spans="1:20">
      <c r="A55" s="32" t="s">
        <v>131</v>
      </c>
      <c r="B55" s="32">
        <v>0</v>
      </c>
      <c r="C55" s="32">
        <v>0</v>
      </c>
      <c r="D55" s="32">
        <v>0</v>
      </c>
      <c r="E55" s="32">
        <v>0</v>
      </c>
      <c r="F55" s="32">
        <v>24813.445</v>
      </c>
      <c r="G55" s="32">
        <v>147173.02600000001</v>
      </c>
      <c r="H55" s="32">
        <v>0</v>
      </c>
      <c r="I55" s="32">
        <v>13392.25</v>
      </c>
      <c r="J55" s="32">
        <v>0</v>
      </c>
      <c r="K55" s="32">
        <v>2780</v>
      </c>
      <c r="L55" s="32">
        <v>0</v>
      </c>
      <c r="M55" s="32">
        <v>0</v>
      </c>
      <c r="N55" s="32">
        <v>0</v>
      </c>
      <c r="O55" s="32">
        <v>0</v>
      </c>
      <c r="P55" s="32">
        <v>188158.72099999999</v>
      </c>
      <c r="Q55" s="32">
        <v>16172.25</v>
      </c>
      <c r="R55" s="32">
        <v>0</v>
      </c>
      <c r="S55" s="32">
        <v>24813.445</v>
      </c>
      <c r="T55" s="32">
        <v>2780</v>
      </c>
    </row>
    <row r="56" spans="1:20">
      <c r="A56" s="32" t="s">
        <v>130</v>
      </c>
      <c r="B56" s="32">
        <v>0</v>
      </c>
      <c r="C56" s="32">
        <v>0</v>
      </c>
      <c r="D56" s="32">
        <v>0</v>
      </c>
      <c r="E56" s="32">
        <v>0</v>
      </c>
      <c r="F56" s="32">
        <v>1399.337</v>
      </c>
      <c r="G56" s="32">
        <v>0</v>
      </c>
      <c r="H56" s="32">
        <v>0</v>
      </c>
      <c r="I56" s="32">
        <v>1619.097</v>
      </c>
      <c r="J56" s="32">
        <v>1569.117</v>
      </c>
      <c r="K56" s="32">
        <v>164.25</v>
      </c>
      <c r="L56" s="32">
        <v>716.61199999999997</v>
      </c>
      <c r="M56" s="32">
        <v>0</v>
      </c>
      <c r="N56" s="32">
        <v>0</v>
      </c>
      <c r="O56" s="32">
        <v>0</v>
      </c>
      <c r="P56" s="32">
        <v>5468.4129999999996</v>
      </c>
      <c r="Q56" s="32">
        <v>4069.076</v>
      </c>
      <c r="R56" s="32">
        <v>0</v>
      </c>
      <c r="S56" s="32">
        <v>1399.337</v>
      </c>
      <c r="T56" s="32">
        <v>1733.367</v>
      </c>
    </row>
    <row r="57" spans="1:20">
      <c r="A57" s="32" t="s">
        <v>129</v>
      </c>
      <c r="B57" s="32">
        <v>0</v>
      </c>
      <c r="C57" s="32">
        <v>0</v>
      </c>
      <c r="D57" s="32">
        <v>0</v>
      </c>
      <c r="E57" s="32">
        <v>0</v>
      </c>
      <c r="F57" s="32">
        <v>420.98399999999998</v>
      </c>
      <c r="G57" s="32">
        <v>0</v>
      </c>
      <c r="H57" s="32">
        <v>0</v>
      </c>
      <c r="I57" s="32">
        <v>0</v>
      </c>
      <c r="J57" s="32">
        <v>0</v>
      </c>
      <c r="K57" s="32">
        <v>2.1</v>
      </c>
      <c r="L57" s="32">
        <v>0</v>
      </c>
      <c r="M57" s="32">
        <v>0</v>
      </c>
      <c r="N57" s="32">
        <v>0</v>
      </c>
      <c r="O57" s="32">
        <v>0</v>
      </c>
      <c r="P57" s="32">
        <v>423.084</v>
      </c>
      <c r="Q57" s="32">
        <v>2.1</v>
      </c>
      <c r="R57" s="32">
        <v>0</v>
      </c>
      <c r="S57" s="32">
        <v>420.98399999999998</v>
      </c>
      <c r="T57" s="32">
        <v>2.1</v>
      </c>
    </row>
    <row r="58" spans="1:20">
      <c r="A58" s="32" t="s">
        <v>192</v>
      </c>
      <c r="B58" s="32">
        <v>771.31299999999999</v>
      </c>
      <c r="C58" s="32">
        <v>108.672</v>
      </c>
      <c r="D58" s="32">
        <v>9912.3140000000003</v>
      </c>
      <c r="E58" s="32">
        <v>0</v>
      </c>
      <c r="F58" s="32">
        <v>120</v>
      </c>
      <c r="G58" s="32">
        <v>63</v>
      </c>
      <c r="H58" s="32">
        <v>0</v>
      </c>
      <c r="I58" s="32">
        <v>26</v>
      </c>
      <c r="J58" s="32">
        <v>0</v>
      </c>
      <c r="K58" s="32">
        <v>723</v>
      </c>
      <c r="L58" s="32">
        <v>1178.701</v>
      </c>
      <c r="M58" s="32">
        <v>0</v>
      </c>
      <c r="N58" s="32">
        <v>0</v>
      </c>
      <c r="O58" s="32">
        <v>0</v>
      </c>
      <c r="P58" s="32">
        <v>12903</v>
      </c>
      <c r="Q58" s="32">
        <v>1786.701</v>
      </c>
      <c r="R58" s="32">
        <v>10792.299000000001</v>
      </c>
      <c r="S58" s="32">
        <v>120</v>
      </c>
      <c r="T58" s="32">
        <v>723</v>
      </c>
    </row>
    <row r="59" spans="1:20">
      <c r="A59" s="32" t="s">
        <v>128</v>
      </c>
      <c r="B59" s="32">
        <v>0</v>
      </c>
      <c r="C59" s="32">
        <v>0</v>
      </c>
      <c r="D59" s="32">
        <v>0</v>
      </c>
      <c r="E59" s="32">
        <v>0</v>
      </c>
      <c r="F59" s="32">
        <v>4.4080000000000004</v>
      </c>
      <c r="G59" s="32">
        <v>0</v>
      </c>
      <c r="H59" s="32">
        <v>0</v>
      </c>
      <c r="I59" s="32">
        <v>12957.331</v>
      </c>
      <c r="J59" s="32">
        <v>0</v>
      </c>
      <c r="K59" s="32">
        <v>980.30899999999997</v>
      </c>
      <c r="L59" s="32">
        <v>0</v>
      </c>
      <c r="M59" s="32">
        <v>0</v>
      </c>
      <c r="N59" s="32">
        <v>0</v>
      </c>
      <c r="O59" s="32">
        <v>0</v>
      </c>
      <c r="P59" s="32">
        <v>13942.048000000001</v>
      </c>
      <c r="Q59" s="32">
        <v>13937.64</v>
      </c>
      <c r="R59" s="32">
        <v>0</v>
      </c>
      <c r="S59" s="32">
        <v>4.4080000000000004</v>
      </c>
      <c r="T59" s="32">
        <v>980.30899999999997</v>
      </c>
    </row>
    <row r="60" spans="1:20">
      <c r="A60" s="32" t="s">
        <v>191</v>
      </c>
      <c r="B60" s="32">
        <v>6443</v>
      </c>
      <c r="C60" s="32">
        <v>2771</v>
      </c>
      <c r="D60" s="32">
        <v>0</v>
      </c>
      <c r="E60" s="32">
        <v>0</v>
      </c>
      <c r="F60" s="32">
        <v>184</v>
      </c>
      <c r="G60" s="32">
        <v>3300</v>
      </c>
      <c r="H60" s="32">
        <v>22477</v>
      </c>
      <c r="I60" s="32">
        <v>14772</v>
      </c>
      <c r="J60" s="32">
        <v>0</v>
      </c>
      <c r="K60" s="32">
        <v>4976.6490000000003</v>
      </c>
      <c r="L60" s="32">
        <v>12336.655000000001</v>
      </c>
      <c r="M60" s="32">
        <v>0</v>
      </c>
      <c r="N60" s="32">
        <v>0</v>
      </c>
      <c r="O60" s="32">
        <v>263</v>
      </c>
      <c r="P60" s="32">
        <v>67523.304000000004</v>
      </c>
      <c r="Q60" s="32">
        <v>31475.008000000002</v>
      </c>
      <c r="R60" s="32">
        <v>9214</v>
      </c>
      <c r="S60" s="32">
        <v>184</v>
      </c>
      <c r="T60" s="32">
        <v>5239.6490000000003</v>
      </c>
    </row>
    <row r="61" spans="1:20" s="44" customFormat="1">
      <c r="A61" s="44" t="s">
        <v>43</v>
      </c>
      <c r="B61" s="44">
        <v>15058.029</v>
      </c>
      <c r="C61" s="44">
        <v>0</v>
      </c>
      <c r="D61" s="44">
        <v>0</v>
      </c>
      <c r="E61" s="44">
        <v>0</v>
      </c>
      <c r="F61" s="44">
        <v>7389.7209999999995</v>
      </c>
      <c r="G61" s="44">
        <v>40438.985999999997</v>
      </c>
      <c r="H61" s="44">
        <v>398359.12900000002</v>
      </c>
      <c r="I61" s="44">
        <v>49974.161999999997</v>
      </c>
      <c r="J61" s="44">
        <v>133.13</v>
      </c>
      <c r="K61" s="44">
        <v>35484.792999999998</v>
      </c>
      <c r="L61" s="44">
        <v>10171.59</v>
      </c>
      <c r="M61" s="44">
        <v>0</v>
      </c>
      <c r="N61" s="44">
        <v>0</v>
      </c>
      <c r="O61" s="44">
        <v>0</v>
      </c>
      <c r="P61" s="44">
        <v>557009.54</v>
      </c>
      <c r="Q61" s="44">
        <v>92610.142999999996</v>
      </c>
      <c r="R61" s="44">
        <v>15058.029</v>
      </c>
      <c r="S61" s="44">
        <v>7389.7209999999995</v>
      </c>
      <c r="T61" s="44">
        <v>35617.923000000003</v>
      </c>
    </row>
    <row r="62" spans="1:20">
      <c r="A62" s="32" t="s">
        <v>126</v>
      </c>
      <c r="B62" s="32">
        <v>0</v>
      </c>
      <c r="C62" s="32">
        <v>0</v>
      </c>
      <c r="D62" s="32">
        <v>0</v>
      </c>
      <c r="E62" s="32">
        <v>0</v>
      </c>
      <c r="F62" s="32">
        <v>210.489</v>
      </c>
      <c r="G62" s="32">
        <v>1165.5219999999999</v>
      </c>
      <c r="H62" s="32">
        <v>0</v>
      </c>
      <c r="I62" s="32">
        <v>893.71400000000006</v>
      </c>
      <c r="J62" s="32">
        <v>0</v>
      </c>
      <c r="K62" s="32">
        <v>2</v>
      </c>
      <c r="L62" s="32">
        <v>10.664999999999999</v>
      </c>
      <c r="M62" s="32">
        <v>0</v>
      </c>
      <c r="N62" s="32">
        <v>0</v>
      </c>
      <c r="O62" s="32">
        <v>0</v>
      </c>
      <c r="P62" s="32">
        <v>2282.39</v>
      </c>
      <c r="Q62" s="32">
        <v>906.37900000000002</v>
      </c>
      <c r="R62" s="32">
        <v>0</v>
      </c>
      <c r="S62" s="32">
        <v>210.489</v>
      </c>
      <c r="T62" s="32">
        <v>2</v>
      </c>
    </row>
    <row r="63" spans="1:20">
      <c r="A63" s="32" t="s">
        <v>125</v>
      </c>
      <c r="B63" s="32">
        <v>24.7</v>
      </c>
      <c r="C63" s="32">
        <v>0</v>
      </c>
      <c r="D63" s="32">
        <v>0</v>
      </c>
      <c r="E63" s="32">
        <v>0</v>
      </c>
      <c r="F63" s="32">
        <v>0</v>
      </c>
      <c r="G63" s="32">
        <v>2208.3000000000002</v>
      </c>
      <c r="H63" s="32">
        <v>0</v>
      </c>
      <c r="I63" s="32">
        <v>9210.4</v>
      </c>
      <c r="J63" s="32">
        <v>0</v>
      </c>
      <c r="K63" s="32">
        <v>87.8</v>
      </c>
      <c r="L63" s="32">
        <v>0</v>
      </c>
      <c r="M63" s="32">
        <v>0</v>
      </c>
      <c r="N63" s="32">
        <v>0</v>
      </c>
      <c r="O63" s="32">
        <v>0</v>
      </c>
      <c r="P63" s="32">
        <v>11531.2</v>
      </c>
      <c r="Q63" s="32">
        <v>9298.2000000000007</v>
      </c>
      <c r="R63" s="32">
        <v>24.7</v>
      </c>
      <c r="S63" s="32">
        <v>0</v>
      </c>
      <c r="T63" s="32">
        <v>87.8</v>
      </c>
    </row>
    <row r="64" spans="1:20" s="44" customFormat="1">
      <c r="A64" s="44" t="s">
        <v>44</v>
      </c>
      <c r="B64" s="44">
        <v>252823.601</v>
      </c>
      <c r="C64" s="44">
        <v>0</v>
      </c>
      <c r="D64" s="44">
        <v>0</v>
      </c>
      <c r="E64" s="44">
        <v>0</v>
      </c>
      <c r="F64" s="44">
        <v>5571</v>
      </c>
      <c r="G64" s="44">
        <v>87685</v>
      </c>
      <c r="H64" s="44">
        <v>76324</v>
      </c>
      <c r="I64" s="44">
        <v>20150</v>
      </c>
      <c r="J64" s="44">
        <v>163</v>
      </c>
      <c r="K64" s="44">
        <v>146795</v>
      </c>
      <c r="L64" s="44">
        <v>58220</v>
      </c>
      <c r="M64" s="44">
        <v>0</v>
      </c>
      <c r="N64" s="44">
        <v>0</v>
      </c>
      <c r="O64" s="44">
        <v>0</v>
      </c>
      <c r="P64" s="44">
        <v>647731.60100000002</v>
      </c>
      <c r="Q64" s="44">
        <v>216336</v>
      </c>
      <c r="R64" s="44">
        <v>252823.601</v>
      </c>
      <c r="S64" s="44">
        <v>5571</v>
      </c>
      <c r="T64" s="44">
        <v>146958</v>
      </c>
    </row>
    <row r="65" spans="1:20">
      <c r="A65" s="32" t="s">
        <v>124</v>
      </c>
      <c r="B65" s="32">
        <v>0</v>
      </c>
      <c r="C65" s="32">
        <v>0</v>
      </c>
      <c r="D65" s="32">
        <v>0</v>
      </c>
      <c r="E65" s="32">
        <v>1961.308</v>
      </c>
      <c r="F65" s="32">
        <v>0</v>
      </c>
      <c r="G65" s="32">
        <v>6462.692</v>
      </c>
      <c r="H65" s="32">
        <v>0</v>
      </c>
      <c r="I65" s="32">
        <v>5616</v>
      </c>
      <c r="J65" s="32">
        <v>0</v>
      </c>
      <c r="K65" s="32">
        <v>28</v>
      </c>
      <c r="L65" s="32">
        <v>0.08</v>
      </c>
      <c r="M65" s="32">
        <v>0</v>
      </c>
      <c r="N65" s="32">
        <v>0</v>
      </c>
      <c r="O65" s="32">
        <v>0</v>
      </c>
      <c r="P65" s="32">
        <v>14068.08</v>
      </c>
      <c r="Q65" s="32">
        <v>5644.08</v>
      </c>
      <c r="R65" s="32">
        <v>0</v>
      </c>
      <c r="S65" s="32">
        <v>1961.308</v>
      </c>
      <c r="T65" s="32">
        <v>28</v>
      </c>
    </row>
    <row r="66" spans="1:20">
      <c r="A66" s="32" t="s">
        <v>123</v>
      </c>
      <c r="B66" s="32">
        <v>0</v>
      </c>
      <c r="C66" s="32">
        <v>0</v>
      </c>
      <c r="D66" s="32">
        <v>0</v>
      </c>
      <c r="E66" s="32">
        <v>0</v>
      </c>
      <c r="F66" s="32">
        <v>274.28800000000001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274.28800000000001</v>
      </c>
      <c r="Q66" s="32">
        <v>0</v>
      </c>
      <c r="R66" s="32">
        <v>0</v>
      </c>
      <c r="S66" s="32">
        <v>274.28800000000001</v>
      </c>
      <c r="T66" s="32">
        <v>0</v>
      </c>
    </row>
    <row r="67" spans="1:20">
      <c r="A67" s="32" t="s">
        <v>190</v>
      </c>
      <c r="B67" s="32">
        <v>18765</v>
      </c>
      <c r="C67" s="32">
        <v>0</v>
      </c>
      <c r="D67" s="32">
        <v>0</v>
      </c>
      <c r="E67" s="32">
        <v>0</v>
      </c>
      <c r="F67" s="32">
        <v>5509.75</v>
      </c>
      <c r="G67" s="32">
        <v>17113.041000000001</v>
      </c>
      <c r="H67" s="32">
        <v>0</v>
      </c>
      <c r="I67" s="32">
        <v>3962.547</v>
      </c>
      <c r="J67" s="32">
        <v>0</v>
      </c>
      <c r="K67" s="32">
        <v>9528.4639999999999</v>
      </c>
      <c r="L67" s="32">
        <v>310.02800000000002</v>
      </c>
      <c r="M67" s="32">
        <v>0</v>
      </c>
      <c r="N67" s="32">
        <v>0</v>
      </c>
      <c r="O67" s="32">
        <v>0</v>
      </c>
      <c r="P67" s="32">
        <v>55188.83</v>
      </c>
      <c r="Q67" s="32">
        <v>13801.039000000001</v>
      </c>
      <c r="R67" s="32">
        <v>18765</v>
      </c>
      <c r="S67" s="32">
        <v>5509.75</v>
      </c>
      <c r="T67" s="32">
        <v>9528.4639999999999</v>
      </c>
    </row>
    <row r="68" spans="1:20">
      <c r="A68" s="32" t="s">
        <v>122</v>
      </c>
      <c r="B68" s="32">
        <v>3431.4</v>
      </c>
      <c r="C68" s="32">
        <v>0</v>
      </c>
      <c r="D68" s="32">
        <v>0</v>
      </c>
      <c r="E68" s="32">
        <v>0</v>
      </c>
      <c r="F68" s="32">
        <v>438.7</v>
      </c>
      <c r="G68" s="32">
        <v>0</v>
      </c>
      <c r="H68" s="32">
        <v>0</v>
      </c>
      <c r="I68" s="32">
        <v>5864.8</v>
      </c>
      <c r="J68" s="32">
        <v>300.39999999999998</v>
      </c>
      <c r="K68" s="32">
        <v>416.76</v>
      </c>
      <c r="L68" s="32">
        <v>2508.1</v>
      </c>
      <c r="M68" s="32">
        <v>0</v>
      </c>
      <c r="N68" s="32">
        <v>0</v>
      </c>
      <c r="O68" s="32">
        <v>0</v>
      </c>
      <c r="P68" s="32">
        <v>12960.16</v>
      </c>
      <c r="Q68" s="32">
        <v>9090.06</v>
      </c>
      <c r="R68" s="32">
        <v>3431.4</v>
      </c>
      <c r="S68" s="32">
        <v>438.7</v>
      </c>
      <c r="T68" s="32">
        <v>717.16</v>
      </c>
    </row>
    <row r="69" spans="1:20">
      <c r="A69" s="32" t="s">
        <v>121</v>
      </c>
      <c r="B69" s="32">
        <v>0</v>
      </c>
      <c r="C69" s="32">
        <v>0</v>
      </c>
      <c r="D69" s="32">
        <v>0</v>
      </c>
      <c r="E69" s="32">
        <v>0</v>
      </c>
      <c r="F69" s="32">
        <v>927.81700000000001</v>
      </c>
      <c r="G69" s="32">
        <v>0</v>
      </c>
      <c r="H69" s="32">
        <v>0</v>
      </c>
      <c r="I69" s="32">
        <v>127.342</v>
      </c>
      <c r="J69" s="32">
        <v>0</v>
      </c>
      <c r="K69" s="32">
        <v>0.82799999999999996</v>
      </c>
      <c r="L69" s="32">
        <v>0</v>
      </c>
      <c r="M69" s="32">
        <v>0</v>
      </c>
      <c r="N69" s="32">
        <v>0</v>
      </c>
      <c r="O69" s="32">
        <v>0</v>
      </c>
      <c r="P69" s="32">
        <v>1055.9870000000001</v>
      </c>
      <c r="Q69" s="32">
        <v>128.16999999999999</v>
      </c>
      <c r="R69" s="32">
        <v>0</v>
      </c>
      <c r="S69" s="32">
        <v>927.81700000000001</v>
      </c>
      <c r="T69" s="32">
        <v>0.82799999999999996</v>
      </c>
    </row>
    <row r="70" spans="1:20">
      <c r="A70" s="32" t="s">
        <v>120</v>
      </c>
      <c r="B70" s="32">
        <v>532.22299999999996</v>
      </c>
      <c r="C70" s="32">
        <v>0</v>
      </c>
      <c r="D70" s="32">
        <v>0</v>
      </c>
      <c r="E70" s="32">
        <v>0</v>
      </c>
      <c r="F70" s="32">
        <v>3378.4769999999999</v>
      </c>
      <c r="G70" s="32">
        <v>0</v>
      </c>
      <c r="H70" s="32">
        <v>0</v>
      </c>
      <c r="I70" s="32">
        <v>3088.1</v>
      </c>
      <c r="J70" s="32">
        <v>92.6</v>
      </c>
      <c r="K70" s="32">
        <v>1501.8</v>
      </c>
      <c r="L70" s="32">
        <v>752.2</v>
      </c>
      <c r="M70" s="32">
        <v>0</v>
      </c>
      <c r="N70" s="32">
        <v>0</v>
      </c>
      <c r="O70" s="32">
        <v>0</v>
      </c>
      <c r="P70" s="32">
        <v>9345.4</v>
      </c>
      <c r="Q70" s="32">
        <v>5434.7</v>
      </c>
      <c r="R70" s="32">
        <v>532.22299999999996</v>
      </c>
      <c r="S70" s="32">
        <v>3378.4769999999999</v>
      </c>
      <c r="T70" s="32">
        <v>1594.4</v>
      </c>
    </row>
    <row r="71" spans="1:20">
      <c r="A71" s="32" t="s">
        <v>223</v>
      </c>
      <c r="B71" s="32">
        <v>23207.721000000001</v>
      </c>
      <c r="C71" s="32">
        <v>0</v>
      </c>
      <c r="D71" s="32">
        <v>0</v>
      </c>
      <c r="E71" s="32">
        <v>0</v>
      </c>
      <c r="F71" s="32">
        <v>408.7</v>
      </c>
      <c r="G71" s="32">
        <v>13301</v>
      </c>
      <c r="H71" s="32">
        <v>0</v>
      </c>
      <c r="I71" s="32">
        <v>0</v>
      </c>
      <c r="J71" s="32">
        <v>0</v>
      </c>
      <c r="K71" s="32">
        <v>2.7549999999999999</v>
      </c>
      <c r="L71" s="32">
        <v>106.813</v>
      </c>
      <c r="M71" s="32">
        <v>0</v>
      </c>
      <c r="N71" s="32">
        <v>0</v>
      </c>
      <c r="O71" s="32">
        <v>0</v>
      </c>
      <c r="P71" s="32">
        <v>37026.989000000001</v>
      </c>
      <c r="Q71" s="32">
        <v>109.568</v>
      </c>
      <c r="R71" s="32">
        <v>23207.721000000001</v>
      </c>
      <c r="S71" s="32">
        <v>408.7</v>
      </c>
      <c r="T71" s="32">
        <v>2.7549999999999999</v>
      </c>
    </row>
    <row r="72" spans="1:20">
      <c r="A72" s="32" t="s">
        <v>189</v>
      </c>
      <c r="B72" s="32">
        <v>5098</v>
      </c>
      <c r="C72" s="32">
        <v>0</v>
      </c>
      <c r="D72" s="32">
        <v>0</v>
      </c>
      <c r="E72" s="32">
        <v>0</v>
      </c>
      <c r="F72" s="32">
        <v>85</v>
      </c>
      <c r="G72" s="32">
        <v>7838</v>
      </c>
      <c r="H72" s="32">
        <v>16098</v>
      </c>
      <c r="I72" s="32">
        <v>220</v>
      </c>
      <c r="J72" s="32">
        <v>1</v>
      </c>
      <c r="K72" s="32">
        <v>1189</v>
      </c>
      <c r="L72" s="32">
        <v>2342</v>
      </c>
      <c r="M72" s="32">
        <v>0</v>
      </c>
      <c r="N72" s="32">
        <v>0</v>
      </c>
      <c r="O72" s="32">
        <v>0</v>
      </c>
      <c r="P72" s="32">
        <v>32871</v>
      </c>
      <c r="Q72" s="32">
        <v>3468</v>
      </c>
      <c r="R72" s="32">
        <v>5098</v>
      </c>
      <c r="S72" s="32">
        <v>85</v>
      </c>
      <c r="T72" s="32">
        <v>1190</v>
      </c>
    </row>
    <row r="73" spans="1:20">
      <c r="A73" s="32" t="s">
        <v>188</v>
      </c>
      <c r="B73" s="32">
        <v>0</v>
      </c>
      <c r="C73" s="32">
        <v>0</v>
      </c>
      <c r="D73" s="32">
        <v>0</v>
      </c>
      <c r="E73" s="32">
        <v>0</v>
      </c>
      <c r="F73" s="32">
        <v>2.085</v>
      </c>
      <c r="G73" s="32">
        <v>0</v>
      </c>
      <c r="H73" s="32">
        <v>0</v>
      </c>
      <c r="I73" s="32">
        <v>14058.722</v>
      </c>
      <c r="J73" s="32">
        <v>5169.5990000000002</v>
      </c>
      <c r="K73" s="32">
        <v>8.1270000000000007</v>
      </c>
      <c r="L73" s="32">
        <v>0</v>
      </c>
      <c r="M73" s="32">
        <v>0</v>
      </c>
      <c r="N73" s="32">
        <v>0</v>
      </c>
      <c r="O73" s="32">
        <v>0</v>
      </c>
      <c r="P73" s="32">
        <v>19238.532999999999</v>
      </c>
      <c r="Q73" s="32">
        <v>19236.448</v>
      </c>
      <c r="R73" s="32">
        <v>0</v>
      </c>
      <c r="S73" s="32">
        <v>2.085</v>
      </c>
      <c r="T73" s="32">
        <v>5177.7259999999997</v>
      </c>
    </row>
    <row r="74" spans="1:20">
      <c r="A74" s="32" t="s">
        <v>119</v>
      </c>
      <c r="B74" s="32">
        <v>1133626.8400000001</v>
      </c>
      <c r="C74" s="32">
        <v>0</v>
      </c>
      <c r="D74" s="32">
        <v>0</v>
      </c>
      <c r="E74" s="32">
        <v>0</v>
      </c>
      <c r="F74" s="32">
        <v>25036.743999999999</v>
      </c>
      <c r="G74" s="32">
        <v>70893.175000000003</v>
      </c>
      <c r="H74" s="32">
        <v>38346</v>
      </c>
      <c r="I74" s="32">
        <v>141801.03</v>
      </c>
      <c r="J74" s="32">
        <v>0</v>
      </c>
      <c r="K74" s="32">
        <v>77095.967000000004</v>
      </c>
      <c r="L74" s="32">
        <v>45430.71</v>
      </c>
      <c r="M74" s="32">
        <v>0</v>
      </c>
      <c r="N74" s="32">
        <v>0</v>
      </c>
      <c r="O74" s="32">
        <v>0</v>
      </c>
      <c r="P74" s="32">
        <v>1532230.466</v>
      </c>
      <c r="Q74" s="32">
        <v>263495.70699999999</v>
      </c>
      <c r="R74" s="32">
        <v>1133626.8400000001</v>
      </c>
      <c r="S74" s="32">
        <v>25036.743999999999</v>
      </c>
      <c r="T74" s="32">
        <v>77095.967000000004</v>
      </c>
    </row>
    <row r="75" spans="1:20">
      <c r="A75" s="32" t="s">
        <v>118</v>
      </c>
      <c r="B75" s="32">
        <v>147875.41</v>
      </c>
      <c r="C75" s="32">
        <v>0</v>
      </c>
      <c r="D75" s="32">
        <v>0</v>
      </c>
      <c r="E75" s="32">
        <v>0</v>
      </c>
      <c r="F75" s="32">
        <v>19413</v>
      </c>
      <c r="G75" s="32">
        <v>55319.86</v>
      </c>
      <c r="H75" s="32">
        <v>0</v>
      </c>
      <c r="I75" s="32">
        <v>18632</v>
      </c>
      <c r="J75" s="32">
        <v>12764</v>
      </c>
      <c r="K75" s="32">
        <v>35.049999999999997</v>
      </c>
      <c r="L75" s="32">
        <v>829.73</v>
      </c>
      <c r="M75" s="32">
        <v>0</v>
      </c>
      <c r="N75" s="32">
        <v>0</v>
      </c>
      <c r="O75" s="32">
        <v>0</v>
      </c>
      <c r="P75" s="32">
        <v>254869.05</v>
      </c>
      <c r="Q75" s="32">
        <v>31965.58</v>
      </c>
      <c r="R75" s="32">
        <v>147875.41</v>
      </c>
      <c r="S75" s="32">
        <v>19413</v>
      </c>
      <c r="T75" s="32">
        <v>12799.05</v>
      </c>
    </row>
    <row r="76" spans="1:20">
      <c r="A76" s="32" t="s">
        <v>117</v>
      </c>
      <c r="B76" s="32">
        <v>626.46199999999999</v>
      </c>
      <c r="C76" s="32">
        <v>0</v>
      </c>
      <c r="D76" s="32">
        <v>0</v>
      </c>
      <c r="E76" s="32">
        <v>0</v>
      </c>
      <c r="F76" s="32">
        <v>26388.760999999999</v>
      </c>
      <c r="G76" s="32">
        <v>257972.53599999999</v>
      </c>
      <c r="H76" s="32">
        <v>7513.6639999999998</v>
      </c>
      <c r="I76" s="32">
        <v>15051</v>
      </c>
      <c r="J76" s="32">
        <v>0</v>
      </c>
      <c r="K76" s="32">
        <v>391.428</v>
      </c>
      <c r="L76" s="32">
        <v>24.44</v>
      </c>
      <c r="M76" s="32">
        <v>0</v>
      </c>
      <c r="N76" s="32">
        <v>0</v>
      </c>
      <c r="O76" s="32">
        <v>0</v>
      </c>
      <c r="P76" s="32">
        <v>307968.29100000003</v>
      </c>
      <c r="Q76" s="32">
        <v>15466.868</v>
      </c>
      <c r="R76" s="32">
        <v>626.46199999999999</v>
      </c>
      <c r="S76" s="32">
        <v>26388.760999999999</v>
      </c>
      <c r="T76" s="32">
        <v>391.428</v>
      </c>
    </row>
    <row r="77" spans="1:20">
      <c r="A77" s="32" t="s">
        <v>116</v>
      </c>
      <c r="B77" s="32">
        <v>0</v>
      </c>
      <c r="C77" s="32">
        <v>0</v>
      </c>
      <c r="D77" s="32">
        <v>0</v>
      </c>
      <c r="E77" s="32">
        <v>28587.001</v>
      </c>
      <c r="F77" s="32">
        <v>25365.641</v>
      </c>
      <c r="G77" s="32">
        <v>31954.767</v>
      </c>
      <c r="H77" s="32">
        <v>0</v>
      </c>
      <c r="I77" s="32">
        <v>1457.7829999999999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87365.191999999995</v>
      </c>
      <c r="Q77" s="32">
        <v>1457.7829999999999</v>
      </c>
      <c r="R77" s="32">
        <v>0</v>
      </c>
      <c r="S77" s="32">
        <v>53952.642</v>
      </c>
      <c r="T77" s="32">
        <v>0</v>
      </c>
    </row>
    <row r="78" spans="1:20">
      <c r="A78" s="32" t="s">
        <v>187</v>
      </c>
      <c r="B78" s="32">
        <v>3644.5619999999999</v>
      </c>
      <c r="C78" s="32">
        <v>2164.38</v>
      </c>
      <c r="D78" s="32">
        <v>0</v>
      </c>
      <c r="E78" s="32">
        <v>0</v>
      </c>
      <c r="F78" s="32">
        <v>141.87100000000001</v>
      </c>
      <c r="G78" s="32">
        <v>15679.856</v>
      </c>
      <c r="H78" s="32">
        <v>0</v>
      </c>
      <c r="I78" s="32">
        <v>691.60199999999998</v>
      </c>
      <c r="J78" s="32">
        <v>0</v>
      </c>
      <c r="K78" s="32">
        <v>7455.5429999999997</v>
      </c>
      <c r="L78" s="32">
        <v>889.13499999999999</v>
      </c>
      <c r="M78" s="32">
        <v>0</v>
      </c>
      <c r="N78" s="32">
        <v>0</v>
      </c>
      <c r="O78" s="32">
        <v>0</v>
      </c>
      <c r="P78" s="32">
        <v>30666.949000000001</v>
      </c>
      <c r="Q78" s="32">
        <v>8876.9779999999992</v>
      </c>
      <c r="R78" s="32">
        <v>5808.942</v>
      </c>
      <c r="S78" s="32">
        <v>141.87100000000001</v>
      </c>
      <c r="T78" s="32">
        <v>7455.5429999999997</v>
      </c>
    </row>
    <row r="79" spans="1:20">
      <c r="A79" s="32" t="s">
        <v>186</v>
      </c>
      <c r="B79" s="32">
        <v>22029</v>
      </c>
      <c r="C79" s="32">
        <v>0</v>
      </c>
      <c r="D79" s="32">
        <v>46.91</v>
      </c>
      <c r="E79" s="32">
        <v>0</v>
      </c>
      <c r="F79" s="32">
        <v>868.65700000000004</v>
      </c>
      <c r="G79" s="32">
        <v>42797.313999999998</v>
      </c>
      <c r="H79" s="32">
        <v>0</v>
      </c>
      <c r="I79" s="32" t="s">
        <v>271</v>
      </c>
      <c r="J79" s="32">
        <v>0</v>
      </c>
      <c r="K79" s="32">
        <v>1690.5640000000001</v>
      </c>
      <c r="L79" s="32" t="s">
        <v>271</v>
      </c>
      <c r="M79" s="32">
        <v>0</v>
      </c>
      <c r="N79" s="32">
        <v>0</v>
      </c>
      <c r="O79" s="32">
        <v>242.03</v>
      </c>
      <c r="P79" s="32">
        <v>67674.475000000006</v>
      </c>
      <c r="Q79" s="32">
        <v>1690.5640000000001</v>
      </c>
      <c r="R79" s="32">
        <v>22075.91</v>
      </c>
      <c r="S79" s="32">
        <v>868.65700000000004</v>
      </c>
      <c r="T79" s="32">
        <v>1932.5940000000001</v>
      </c>
    </row>
    <row r="80" spans="1:20" s="44" customFormat="1">
      <c r="A80" s="44" t="s">
        <v>47</v>
      </c>
      <c r="B80" s="44">
        <v>35096.18</v>
      </c>
      <c r="C80" s="44">
        <v>0</v>
      </c>
      <c r="D80" s="44">
        <v>0</v>
      </c>
      <c r="E80" s="44">
        <v>0</v>
      </c>
      <c r="F80" s="44">
        <v>11526.694</v>
      </c>
      <c r="G80" s="44">
        <v>140349.28400000001</v>
      </c>
      <c r="H80" s="44">
        <v>0</v>
      </c>
      <c r="I80" s="44">
        <v>36198.711000000003</v>
      </c>
      <c r="J80" s="44">
        <v>6201.1589999999997</v>
      </c>
      <c r="K80" s="44">
        <v>42780.612999999998</v>
      </c>
      <c r="L80" s="44">
        <v>21851.41</v>
      </c>
      <c r="M80" s="44">
        <v>0</v>
      </c>
      <c r="N80" s="44">
        <v>0</v>
      </c>
      <c r="O80" s="44">
        <v>0</v>
      </c>
      <c r="P80" s="44">
        <v>294004.05099999998</v>
      </c>
      <c r="Q80" s="44">
        <v>103897.658</v>
      </c>
      <c r="R80" s="44">
        <v>35096.18</v>
      </c>
      <c r="S80" s="44">
        <v>11526.694</v>
      </c>
      <c r="T80" s="44">
        <v>48981.771999999997</v>
      </c>
    </row>
    <row r="81" spans="1:20">
      <c r="A81" s="32" t="s">
        <v>115</v>
      </c>
      <c r="B81" s="32">
        <v>0</v>
      </c>
      <c r="C81" s="32">
        <v>0</v>
      </c>
      <c r="D81" s="32">
        <v>0</v>
      </c>
      <c r="E81" s="32">
        <v>0</v>
      </c>
      <c r="F81" s="32">
        <v>3221.2249999999999</v>
      </c>
      <c r="G81" s="32">
        <v>409.928</v>
      </c>
      <c r="H81" s="32">
        <v>0</v>
      </c>
      <c r="I81" s="32">
        <v>154.24299999999999</v>
      </c>
      <c r="J81" s="32">
        <v>0</v>
      </c>
      <c r="K81" s="32">
        <v>333</v>
      </c>
      <c r="L81" s="32">
        <v>260.5</v>
      </c>
      <c r="M81" s="32">
        <v>0</v>
      </c>
      <c r="N81" s="32">
        <v>0</v>
      </c>
      <c r="O81" s="32">
        <v>0</v>
      </c>
      <c r="P81" s="32">
        <v>4378.8959999999997</v>
      </c>
      <c r="Q81" s="32">
        <v>747.74300000000005</v>
      </c>
      <c r="R81" s="32">
        <v>0</v>
      </c>
      <c r="S81" s="32">
        <v>3221.2249999999999</v>
      </c>
      <c r="T81" s="32">
        <v>333</v>
      </c>
    </row>
    <row r="82" spans="1:20" s="44" customFormat="1">
      <c r="A82" s="44" t="s">
        <v>45</v>
      </c>
      <c r="B82" s="44">
        <v>351830.43099999998</v>
      </c>
      <c r="C82" s="44">
        <v>0</v>
      </c>
      <c r="D82" s="44">
        <v>0</v>
      </c>
      <c r="E82" s="44">
        <v>6815.9430000000002</v>
      </c>
      <c r="F82" s="44">
        <v>63111.917999999998</v>
      </c>
      <c r="G82" s="44">
        <v>398140.42800000001</v>
      </c>
      <c r="H82" s="44">
        <v>32911.743000000002</v>
      </c>
      <c r="I82" s="44">
        <v>82853.698000000004</v>
      </c>
      <c r="J82" s="44">
        <v>2457.0520000000001</v>
      </c>
      <c r="K82" s="44">
        <v>81961.648000000001</v>
      </c>
      <c r="L82" s="44">
        <v>40931.684000000001</v>
      </c>
      <c r="M82" s="44">
        <v>0</v>
      </c>
      <c r="N82" s="44">
        <v>0</v>
      </c>
      <c r="O82" s="44">
        <v>0</v>
      </c>
      <c r="P82" s="44">
        <v>1061014.5449999999</v>
      </c>
      <c r="Q82" s="44">
        <v>168236.26199999999</v>
      </c>
      <c r="R82" s="44">
        <v>351830.43099999998</v>
      </c>
      <c r="S82" s="44">
        <v>69927.861000000004</v>
      </c>
      <c r="T82" s="44">
        <v>84418.7</v>
      </c>
    </row>
    <row r="83" spans="1:20">
      <c r="A83" s="32" t="s">
        <v>114</v>
      </c>
      <c r="B83" s="32">
        <v>0</v>
      </c>
      <c r="C83" s="32">
        <v>0</v>
      </c>
      <c r="D83" s="32">
        <v>0</v>
      </c>
      <c r="E83" s="32">
        <v>0</v>
      </c>
      <c r="F83" s="32">
        <v>2774.7</v>
      </c>
      <c r="G83" s="32">
        <v>16599</v>
      </c>
      <c r="H83" s="32">
        <v>0</v>
      </c>
      <c r="I83" s="32">
        <v>38</v>
      </c>
      <c r="J83" s="32">
        <v>0</v>
      </c>
      <c r="K83" s="32">
        <v>1343.9</v>
      </c>
      <c r="L83" s="32">
        <v>4.0999999999999996</v>
      </c>
      <c r="M83" s="32">
        <v>0</v>
      </c>
      <c r="N83" s="32">
        <v>0</v>
      </c>
      <c r="O83" s="32">
        <v>0</v>
      </c>
      <c r="P83" s="32">
        <v>20759.7</v>
      </c>
      <c r="Q83" s="32">
        <v>1386</v>
      </c>
      <c r="R83" s="32">
        <v>0</v>
      </c>
      <c r="S83" s="32">
        <v>2774.7</v>
      </c>
      <c r="T83" s="32">
        <v>1343.9</v>
      </c>
    </row>
    <row r="84" spans="1:20">
      <c r="A84" s="32" t="s">
        <v>113</v>
      </c>
      <c r="B84" s="32">
        <v>71081</v>
      </c>
      <c r="C84" s="32">
        <v>0</v>
      </c>
      <c r="D84" s="32">
        <v>0</v>
      </c>
      <c r="E84" s="32">
        <v>0</v>
      </c>
      <c r="F84" s="32">
        <v>782</v>
      </c>
      <c r="G84" s="32">
        <v>19622</v>
      </c>
      <c r="H84" s="32">
        <v>0</v>
      </c>
      <c r="I84" s="32">
        <v>11210</v>
      </c>
      <c r="J84" s="32">
        <v>0</v>
      </c>
      <c r="K84" s="32">
        <v>433.3</v>
      </c>
      <c r="L84" s="32">
        <v>0</v>
      </c>
      <c r="M84" s="32">
        <v>0</v>
      </c>
      <c r="N84" s="32">
        <v>0</v>
      </c>
      <c r="O84" s="32">
        <v>0</v>
      </c>
      <c r="P84" s="32">
        <v>103128.3</v>
      </c>
      <c r="Q84" s="32">
        <v>11643.3</v>
      </c>
      <c r="R84" s="32">
        <v>71081</v>
      </c>
      <c r="S84" s="32">
        <v>782</v>
      </c>
      <c r="T84" s="32">
        <v>433.3</v>
      </c>
    </row>
    <row r="85" spans="1:20">
      <c r="A85" s="32" t="s">
        <v>112</v>
      </c>
      <c r="B85" s="32">
        <v>0</v>
      </c>
      <c r="C85" s="32">
        <v>0</v>
      </c>
      <c r="D85" s="32">
        <v>0</v>
      </c>
      <c r="E85" s="32">
        <v>0</v>
      </c>
      <c r="F85" s="32">
        <v>2093.5</v>
      </c>
      <c r="G85" s="32">
        <v>0</v>
      </c>
      <c r="H85" s="32">
        <v>0</v>
      </c>
      <c r="I85" s="32">
        <v>3206</v>
      </c>
      <c r="J85" s="32">
        <v>4810</v>
      </c>
      <c r="K85" s="32">
        <v>87.623999999999995</v>
      </c>
      <c r="L85" s="32">
        <v>126.4</v>
      </c>
      <c r="M85" s="32">
        <v>0</v>
      </c>
      <c r="N85" s="32">
        <v>0</v>
      </c>
      <c r="O85" s="32">
        <v>0</v>
      </c>
      <c r="P85" s="32">
        <v>10323.523999999999</v>
      </c>
      <c r="Q85" s="32">
        <v>8230.0239999999994</v>
      </c>
      <c r="R85" s="32">
        <v>0</v>
      </c>
      <c r="S85" s="32">
        <v>2093.5</v>
      </c>
      <c r="T85" s="32">
        <v>4897.6239999999998</v>
      </c>
    </row>
    <row r="86" spans="1:20" s="44" customFormat="1">
      <c r="A86" s="44" t="s">
        <v>46</v>
      </c>
      <c r="B86" s="44">
        <v>255508.524</v>
      </c>
      <c r="C86" s="44">
        <v>0</v>
      </c>
      <c r="D86" s="44">
        <v>0</v>
      </c>
      <c r="E86" s="44">
        <v>0</v>
      </c>
      <c r="F86" s="44">
        <v>11795.021000000001</v>
      </c>
      <c r="G86" s="44">
        <v>125946.98</v>
      </c>
      <c r="H86" s="44">
        <v>148426.72500000001</v>
      </c>
      <c r="I86" s="44">
        <v>2819.8820000000001</v>
      </c>
      <c r="J86" s="44">
        <v>0</v>
      </c>
      <c r="K86" s="44">
        <v>11183.987999999999</v>
      </c>
      <c r="L86" s="44">
        <v>6897.1229999999996</v>
      </c>
      <c r="M86" s="44">
        <v>0</v>
      </c>
      <c r="N86" s="44">
        <v>0</v>
      </c>
      <c r="O86" s="44">
        <v>114.976</v>
      </c>
      <c r="P86" s="44">
        <v>562693.21900000004</v>
      </c>
      <c r="Q86" s="44">
        <v>18620.917000000001</v>
      </c>
      <c r="R86" s="44">
        <v>255508.524</v>
      </c>
      <c r="S86" s="44">
        <v>11795.021000000001</v>
      </c>
      <c r="T86" s="44">
        <v>11298.964</v>
      </c>
    </row>
    <row r="87" spans="1:20">
      <c r="A87" s="32" t="s">
        <v>111</v>
      </c>
      <c r="B87" s="32">
        <v>5725.9620000000004</v>
      </c>
      <c r="C87" s="32">
        <v>0</v>
      </c>
      <c r="D87" s="32">
        <v>0</v>
      </c>
      <c r="E87" s="32">
        <v>0</v>
      </c>
      <c r="F87" s="32">
        <v>12.164999999999999</v>
      </c>
      <c r="G87" s="32">
        <v>0</v>
      </c>
      <c r="H87" s="32">
        <v>0</v>
      </c>
      <c r="I87" s="32">
        <v>179.06800000000001</v>
      </c>
      <c r="J87" s="32">
        <v>0</v>
      </c>
      <c r="K87" s="32">
        <v>1.141</v>
      </c>
      <c r="L87" s="32">
        <v>0</v>
      </c>
      <c r="M87" s="32">
        <v>0</v>
      </c>
      <c r="N87" s="32">
        <v>0</v>
      </c>
      <c r="O87" s="32">
        <v>0</v>
      </c>
      <c r="P87" s="32">
        <v>5918.3360000000002</v>
      </c>
      <c r="Q87" s="32">
        <v>180.209</v>
      </c>
      <c r="R87" s="32">
        <v>5725.9620000000004</v>
      </c>
      <c r="S87" s="32">
        <v>12.164999999999999</v>
      </c>
      <c r="T87" s="32">
        <v>1.141</v>
      </c>
    </row>
    <row r="88" spans="1:20">
      <c r="A88" s="32" t="s">
        <v>110</v>
      </c>
      <c r="B88" s="32">
        <v>0</v>
      </c>
      <c r="C88" s="32">
        <v>0</v>
      </c>
      <c r="D88" s="32">
        <v>0</v>
      </c>
      <c r="E88" s="32">
        <v>0</v>
      </c>
      <c r="F88" s="32">
        <v>47767.567999999999</v>
      </c>
      <c r="G88" s="32">
        <v>25016.491999999998</v>
      </c>
      <c r="H88" s="32">
        <v>0</v>
      </c>
      <c r="I88" s="32">
        <v>0</v>
      </c>
      <c r="J88" s="32">
        <v>0</v>
      </c>
      <c r="K88" s="32">
        <v>3.94</v>
      </c>
      <c r="L88" s="32">
        <v>0</v>
      </c>
      <c r="M88" s="32">
        <v>0</v>
      </c>
      <c r="N88" s="32">
        <v>0</v>
      </c>
      <c r="O88" s="32">
        <v>0</v>
      </c>
      <c r="P88" s="32">
        <v>72788</v>
      </c>
      <c r="Q88" s="32">
        <v>3.94</v>
      </c>
      <c r="R88" s="32">
        <v>0</v>
      </c>
      <c r="S88" s="32">
        <v>47767.567999999999</v>
      </c>
      <c r="T88" s="32">
        <v>3.94</v>
      </c>
    </row>
    <row r="89" spans="1:20">
      <c r="A89" s="32" t="s">
        <v>109</v>
      </c>
      <c r="B89" s="32">
        <v>1159.4690000000001</v>
      </c>
      <c r="C89" s="32">
        <v>0</v>
      </c>
      <c r="D89" s="32">
        <v>0</v>
      </c>
      <c r="E89" s="32">
        <v>0</v>
      </c>
      <c r="F89" s="32">
        <v>31.53</v>
      </c>
      <c r="G89" s="32">
        <v>119.002</v>
      </c>
      <c r="H89" s="32">
        <v>0</v>
      </c>
      <c r="I89" s="32">
        <v>14203.462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15513.463</v>
      </c>
      <c r="Q89" s="32">
        <v>14203.462</v>
      </c>
      <c r="R89" s="32">
        <v>1159.4690000000001</v>
      </c>
      <c r="S89" s="32">
        <v>31.53</v>
      </c>
      <c r="T89" s="32">
        <v>0</v>
      </c>
    </row>
    <row r="90" spans="1:20">
      <c r="A90" s="32" t="s">
        <v>108</v>
      </c>
      <c r="B90" s="32">
        <v>0.20699999999999999</v>
      </c>
      <c r="C90" s="32">
        <v>0</v>
      </c>
      <c r="D90" s="32">
        <v>0</v>
      </c>
      <c r="E90" s="32">
        <v>0</v>
      </c>
      <c r="F90" s="32">
        <v>0.47599999999999998</v>
      </c>
      <c r="G90" s="32">
        <v>2068.806</v>
      </c>
      <c r="H90" s="32">
        <v>0</v>
      </c>
      <c r="I90" s="32">
        <v>4380.62</v>
      </c>
      <c r="J90" s="32">
        <v>0</v>
      </c>
      <c r="K90" s="32">
        <v>150.44</v>
      </c>
      <c r="L90" s="32">
        <v>930.64</v>
      </c>
      <c r="M90" s="32">
        <v>0</v>
      </c>
      <c r="N90" s="32">
        <v>0</v>
      </c>
      <c r="O90" s="32">
        <v>0</v>
      </c>
      <c r="P90" s="32">
        <v>7531.1890000000003</v>
      </c>
      <c r="Q90" s="32">
        <v>5461.7</v>
      </c>
      <c r="R90" s="32">
        <v>0.20699999999999999</v>
      </c>
      <c r="S90" s="32">
        <v>0.47599999999999998</v>
      </c>
      <c r="T90" s="32">
        <v>150.44</v>
      </c>
    </row>
    <row r="91" spans="1:20">
      <c r="A91" s="32" t="s">
        <v>107</v>
      </c>
      <c r="B91" s="32">
        <v>0</v>
      </c>
      <c r="C91" s="32">
        <v>0</v>
      </c>
      <c r="D91" s="32">
        <v>0</v>
      </c>
      <c r="E91" s="32">
        <v>0</v>
      </c>
      <c r="F91" s="32">
        <v>19889.782999999999</v>
      </c>
      <c r="G91" s="32">
        <v>0</v>
      </c>
      <c r="H91" s="32">
        <v>0</v>
      </c>
      <c r="I91" s="32">
        <v>351.33300000000003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20241.116000000002</v>
      </c>
      <c r="Q91" s="32">
        <v>351.33300000000003</v>
      </c>
      <c r="R91" s="32">
        <v>0</v>
      </c>
      <c r="S91" s="32">
        <v>19889.782999999999</v>
      </c>
      <c r="T91" s="32">
        <v>0</v>
      </c>
    </row>
    <row r="92" spans="1:20">
      <c r="A92" s="32" t="s">
        <v>106</v>
      </c>
      <c r="B92" s="32">
        <v>0</v>
      </c>
      <c r="C92" s="32">
        <v>0</v>
      </c>
      <c r="D92" s="32">
        <v>0</v>
      </c>
      <c r="E92" s="32">
        <v>0</v>
      </c>
      <c r="F92" s="32">
        <v>13954.583000000001</v>
      </c>
      <c r="G92" s="32">
        <v>22834.292000000001</v>
      </c>
      <c r="H92" s="32">
        <v>0</v>
      </c>
      <c r="I92" s="32">
        <v>0</v>
      </c>
      <c r="J92" s="32">
        <v>0</v>
      </c>
      <c r="K92" s="32">
        <v>8.125</v>
      </c>
      <c r="L92" s="32">
        <v>0</v>
      </c>
      <c r="M92" s="32">
        <v>0</v>
      </c>
      <c r="N92" s="32">
        <v>0</v>
      </c>
      <c r="O92" s="32">
        <v>0</v>
      </c>
      <c r="P92" s="32">
        <v>36797</v>
      </c>
      <c r="Q92" s="32">
        <v>8.125</v>
      </c>
      <c r="R92" s="32">
        <v>0</v>
      </c>
      <c r="S92" s="32">
        <v>13954.583000000001</v>
      </c>
      <c r="T92" s="32">
        <v>8.125</v>
      </c>
    </row>
    <row r="93" spans="1:20">
      <c r="A93" s="32" t="s">
        <v>105</v>
      </c>
      <c r="B93" s="32">
        <v>0</v>
      </c>
      <c r="C93" s="32">
        <v>0</v>
      </c>
      <c r="D93" s="32">
        <v>0</v>
      </c>
      <c r="E93" s="32">
        <v>0</v>
      </c>
      <c r="F93" s="32">
        <v>139.084</v>
      </c>
      <c r="G93" s="32">
        <v>597.58699999999999</v>
      </c>
      <c r="H93" s="32">
        <v>0</v>
      </c>
      <c r="I93" s="32">
        <v>602.4</v>
      </c>
      <c r="J93" s="32">
        <v>0</v>
      </c>
      <c r="K93" s="32">
        <v>1431.829</v>
      </c>
      <c r="L93" s="32">
        <v>587.12900000000002</v>
      </c>
      <c r="M93" s="32">
        <v>0</v>
      </c>
      <c r="N93" s="32">
        <v>0</v>
      </c>
      <c r="O93" s="32">
        <v>250.2</v>
      </c>
      <c r="P93" s="32">
        <v>3608.2289999999998</v>
      </c>
      <c r="Q93" s="32">
        <v>2537.877</v>
      </c>
      <c r="R93" s="32">
        <v>0</v>
      </c>
      <c r="S93" s="32">
        <v>139.084</v>
      </c>
      <c r="T93" s="32">
        <v>1682.029</v>
      </c>
    </row>
    <row r="94" spans="1:20">
      <c r="A94" s="32" t="s">
        <v>185</v>
      </c>
      <c r="B94" s="32">
        <v>0</v>
      </c>
      <c r="C94" s="32">
        <v>0</v>
      </c>
      <c r="D94" s="32">
        <v>0</v>
      </c>
      <c r="E94" s="32">
        <v>0</v>
      </c>
      <c r="F94" s="32">
        <v>0.29099999999999998</v>
      </c>
      <c r="G94" s="32">
        <v>220.92099999999999</v>
      </c>
      <c r="H94" s="32">
        <v>0</v>
      </c>
      <c r="I94" s="32">
        <v>85.65</v>
      </c>
      <c r="J94" s="32">
        <v>0</v>
      </c>
      <c r="K94" s="32">
        <v>343.286</v>
      </c>
      <c r="L94" s="32">
        <v>248.60300000000001</v>
      </c>
      <c r="M94" s="32">
        <v>0</v>
      </c>
      <c r="N94" s="32">
        <v>0</v>
      </c>
      <c r="O94" s="32">
        <v>0</v>
      </c>
      <c r="P94" s="32">
        <v>898.75099999999998</v>
      </c>
      <c r="Q94" s="32">
        <v>600.31600000000003</v>
      </c>
      <c r="R94" s="32">
        <v>0</v>
      </c>
      <c r="S94" s="32">
        <v>0.29099999999999998</v>
      </c>
      <c r="T94" s="32">
        <v>343.286</v>
      </c>
    </row>
    <row r="95" spans="1:20">
      <c r="A95" s="32" t="s">
        <v>104</v>
      </c>
      <c r="B95" s="32">
        <v>71959.145999999993</v>
      </c>
      <c r="C95" s="32">
        <v>0</v>
      </c>
      <c r="D95" s="32">
        <v>0</v>
      </c>
      <c r="E95" s="32">
        <v>0</v>
      </c>
      <c r="F95" s="32">
        <v>1526.653</v>
      </c>
      <c r="G95" s="32">
        <v>63272.587</v>
      </c>
      <c r="H95" s="32">
        <v>0</v>
      </c>
      <c r="I95" s="32">
        <v>26574.548999999999</v>
      </c>
      <c r="J95" s="32">
        <v>0</v>
      </c>
      <c r="K95" s="32">
        <v>330.029</v>
      </c>
      <c r="L95" s="32">
        <v>839.37</v>
      </c>
      <c r="M95" s="32">
        <v>0</v>
      </c>
      <c r="N95" s="32">
        <v>0</v>
      </c>
      <c r="O95" s="32">
        <v>0</v>
      </c>
      <c r="P95" s="32">
        <v>164502.334</v>
      </c>
      <c r="Q95" s="32">
        <v>27743.948</v>
      </c>
      <c r="R95" s="32">
        <v>71959.145999999993</v>
      </c>
      <c r="S95" s="32">
        <v>1526.653</v>
      </c>
      <c r="T95" s="32">
        <v>330.029</v>
      </c>
    </row>
    <row r="96" spans="1:20">
      <c r="A96" s="32" t="s">
        <v>103</v>
      </c>
      <c r="B96" s="32">
        <v>0</v>
      </c>
      <c r="C96" s="32">
        <v>0</v>
      </c>
      <c r="D96" s="32">
        <v>0</v>
      </c>
      <c r="E96" s="32">
        <v>0</v>
      </c>
      <c r="F96" s="32">
        <v>192.721</v>
      </c>
      <c r="G96" s="32">
        <v>1286.7550000000001</v>
      </c>
      <c r="H96" s="32">
        <v>0</v>
      </c>
      <c r="I96" s="32">
        <v>0</v>
      </c>
      <c r="J96" s="32">
        <v>0</v>
      </c>
      <c r="K96" s="32">
        <v>155.303</v>
      </c>
      <c r="L96" s="32">
        <v>9.7379999999999995</v>
      </c>
      <c r="M96" s="32">
        <v>0</v>
      </c>
      <c r="N96" s="32">
        <v>0</v>
      </c>
      <c r="O96" s="32">
        <v>0</v>
      </c>
      <c r="P96" s="32">
        <v>1644.5170000000001</v>
      </c>
      <c r="Q96" s="32">
        <v>165.041</v>
      </c>
      <c r="R96" s="32">
        <v>0</v>
      </c>
      <c r="S96" s="32">
        <v>192.721</v>
      </c>
      <c r="T96" s="32">
        <v>155.303</v>
      </c>
    </row>
    <row r="97" spans="1:20">
      <c r="A97" s="32" t="s">
        <v>102</v>
      </c>
      <c r="B97" s="32">
        <v>1312</v>
      </c>
      <c r="C97" s="32">
        <v>0</v>
      </c>
      <c r="D97" s="32">
        <v>0</v>
      </c>
      <c r="E97" s="32">
        <v>0</v>
      </c>
      <c r="F97" s="32">
        <v>1184</v>
      </c>
      <c r="G97" s="32">
        <v>0</v>
      </c>
      <c r="H97" s="32">
        <v>0</v>
      </c>
      <c r="I97" s="32">
        <v>90</v>
      </c>
      <c r="J97" s="32">
        <v>0</v>
      </c>
      <c r="K97" s="32">
        <v>90.9</v>
      </c>
      <c r="L97" s="32">
        <v>480.1</v>
      </c>
      <c r="M97" s="32">
        <v>0</v>
      </c>
      <c r="N97" s="32">
        <v>0</v>
      </c>
      <c r="O97" s="32">
        <v>0</v>
      </c>
      <c r="P97" s="32">
        <v>3157</v>
      </c>
      <c r="Q97" s="32">
        <v>661</v>
      </c>
      <c r="R97" s="32">
        <v>1312</v>
      </c>
      <c r="S97" s="32">
        <v>1184</v>
      </c>
      <c r="T97" s="32">
        <v>90.9</v>
      </c>
    </row>
    <row r="98" spans="1:20">
      <c r="A98" s="32" t="s">
        <v>184</v>
      </c>
      <c r="B98" s="32">
        <v>31053.593000000001</v>
      </c>
      <c r="C98" s="32">
        <v>0</v>
      </c>
      <c r="D98" s="32">
        <v>0</v>
      </c>
      <c r="E98" s="32">
        <v>0</v>
      </c>
      <c r="F98" s="32">
        <v>38498</v>
      </c>
      <c r="G98" s="32">
        <v>190010</v>
      </c>
      <c r="H98" s="32">
        <v>10883</v>
      </c>
      <c r="I98" s="32">
        <v>31981.3</v>
      </c>
      <c r="J98" s="32">
        <v>5945.4880000000003</v>
      </c>
      <c r="K98" s="32">
        <v>11526.83</v>
      </c>
      <c r="L98" s="32">
        <v>2163.614</v>
      </c>
      <c r="M98" s="32">
        <v>0</v>
      </c>
      <c r="N98" s="32">
        <v>0</v>
      </c>
      <c r="O98" s="32">
        <v>0</v>
      </c>
      <c r="P98" s="32">
        <v>322061.82500000001</v>
      </c>
      <c r="Q98" s="32">
        <v>51499.618000000002</v>
      </c>
      <c r="R98" s="32">
        <v>31053.593000000001</v>
      </c>
      <c r="S98" s="32">
        <v>38498</v>
      </c>
      <c r="T98" s="32">
        <v>17472.317999999999</v>
      </c>
    </row>
    <row r="99" spans="1:20">
      <c r="A99" s="32" t="s">
        <v>270</v>
      </c>
      <c r="B99" s="32">
        <v>0</v>
      </c>
      <c r="C99" s="32">
        <v>0</v>
      </c>
      <c r="D99" s="32">
        <v>0</v>
      </c>
      <c r="E99" s="32">
        <v>0</v>
      </c>
      <c r="F99" s="32">
        <v>17</v>
      </c>
      <c r="G99" s="32">
        <v>4631</v>
      </c>
      <c r="H99" s="32">
        <v>0</v>
      </c>
      <c r="I99" s="32">
        <v>285</v>
      </c>
      <c r="J99" s="32">
        <v>0</v>
      </c>
      <c r="K99" s="32">
        <v>9</v>
      </c>
      <c r="L99" s="32">
        <v>23</v>
      </c>
      <c r="M99" s="32">
        <v>0</v>
      </c>
      <c r="N99" s="32">
        <v>0</v>
      </c>
      <c r="O99" s="32">
        <v>0</v>
      </c>
      <c r="P99" s="32">
        <v>4965</v>
      </c>
      <c r="Q99" s="32">
        <v>317</v>
      </c>
      <c r="R99" s="32">
        <v>0</v>
      </c>
      <c r="S99" s="32">
        <v>17</v>
      </c>
      <c r="T99" s="32">
        <v>9</v>
      </c>
    </row>
    <row r="100" spans="1:20">
      <c r="A100" s="32" t="s">
        <v>101</v>
      </c>
      <c r="B100" s="32">
        <v>5352.5910000000003</v>
      </c>
      <c r="C100" s="32">
        <v>0</v>
      </c>
      <c r="D100" s="32">
        <v>0</v>
      </c>
      <c r="E100" s="32">
        <v>0</v>
      </c>
      <c r="F100" s="32">
        <v>278.54199999999997</v>
      </c>
      <c r="G100" s="32">
        <v>0</v>
      </c>
      <c r="H100" s="32">
        <v>0</v>
      </c>
      <c r="I100" s="32">
        <v>59</v>
      </c>
      <c r="J100" s="32">
        <v>0</v>
      </c>
      <c r="K100" s="32">
        <v>337.16699999999997</v>
      </c>
      <c r="L100" s="32">
        <v>0</v>
      </c>
      <c r="M100" s="32">
        <v>0</v>
      </c>
      <c r="N100" s="32">
        <v>0</v>
      </c>
      <c r="O100" s="32">
        <v>0</v>
      </c>
      <c r="P100" s="32">
        <v>6027.3</v>
      </c>
      <c r="Q100" s="32">
        <v>396.16699999999997</v>
      </c>
      <c r="R100" s="32">
        <v>5352.5910000000003</v>
      </c>
      <c r="S100" s="32">
        <v>278.54199999999997</v>
      </c>
      <c r="T100" s="32">
        <v>337.16699999999997</v>
      </c>
    </row>
    <row r="101" spans="1:20">
      <c r="A101" s="32" t="s">
        <v>100</v>
      </c>
      <c r="B101" s="32">
        <v>1361.9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1023.9</v>
      </c>
      <c r="J101" s="32">
        <v>0</v>
      </c>
      <c r="K101" s="32">
        <v>97</v>
      </c>
      <c r="L101" s="32">
        <v>0</v>
      </c>
      <c r="M101" s="32">
        <v>0</v>
      </c>
      <c r="N101" s="32">
        <v>0</v>
      </c>
      <c r="O101" s="32">
        <v>0</v>
      </c>
      <c r="P101" s="32">
        <v>2482.8000000000002</v>
      </c>
      <c r="Q101" s="32">
        <v>1120.9000000000001</v>
      </c>
      <c r="R101" s="32">
        <v>1361.9</v>
      </c>
      <c r="S101" s="32">
        <v>0</v>
      </c>
      <c r="T101" s="32">
        <v>97</v>
      </c>
    </row>
    <row r="102" spans="1:20">
      <c r="A102" s="32" t="s">
        <v>99</v>
      </c>
      <c r="B102" s="32">
        <v>17545</v>
      </c>
      <c r="C102" s="32">
        <v>0</v>
      </c>
      <c r="D102" s="32">
        <v>0</v>
      </c>
      <c r="E102" s="32">
        <v>0</v>
      </c>
      <c r="F102" s="32">
        <v>3493.8</v>
      </c>
      <c r="G102" s="32">
        <v>5836</v>
      </c>
      <c r="H102" s="32">
        <v>0</v>
      </c>
      <c r="I102" s="32">
        <v>1184.7</v>
      </c>
      <c r="J102" s="32">
        <v>0</v>
      </c>
      <c r="K102" s="32">
        <v>3450.2</v>
      </c>
      <c r="L102" s="32">
        <v>0</v>
      </c>
      <c r="M102" s="32">
        <v>0</v>
      </c>
      <c r="N102" s="32">
        <v>0</v>
      </c>
      <c r="O102" s="32">
        <v>1302</v>
      </c>
      <c r="P102" s="32">
        <v>32811.699999999997</v>
      </c>
      <c r="Q102" s="32">
        <v>4634.8999999999996</v>
      </c>
      <c r="R102" s="32">
        <v>17545</v>
      </c>
      <c r="S102" s="32">
        <v>3493.8</v>
      </c>
      <c r="T102" s="32">
        <v>4752.2</v>
      </c>
    </row>
    <row r="103" spans="1:20">
      <c r="A103" s="32" t="s">
        <v>98</v>
      </c>
      <c r="B103" s="32">
        <v>0</v>
      </c>
      <c r="C103" s="32">
        <v>0</v>
      </c>
      <c r="D103" s="32">
        <v>0</v>
      </c>
      <c r="E103" s="32">
        <v>0</v>
      </c>
      <c r="F103" s="32">
        <v>0</v>
      </c>
      <c r="G103" s="32">
        <v>2930.1129999999998</v>
      </c>
      <c r="H103" s="32">
        <v>0</v>
      </c>
      <c r="I103" s="32">
        <v>14060.786</v>
      </c>
      <c r="J103" s="32">
        <v>0</v>
      </c>
      <c r="K103" s="32">
        <v>1.5389999999999999</v>
      </c>
      <c r="L103" s="32">
        <v>0</v>
      </c>
      <c r="M103" s="32">
        <v>0</v>
      </c>
      <c r="N103" s="32">
        <v>0</v>
      </c>
      <c r="O103" s="32">
        <v>0</v>
      </c>
      <c r="P103" s="32">
        <v>16992.437999999998</v>
      </c>
      <c r="Q103" s="32">
        <v>14062.325000000001</v>
      </c>
      <c r="R103" s="32">
        <v>0</v>
      </c>
      <c r="S103" s="32">
        <v>0</v>
      </c>
      <c r="T103" s="32">
        <v>1.5389999999999999</v>
      </c>
    </row>
    <row r="104" spans="1:20">
      <c r="A104" s="32" t="s">
        <v>97</v>
      </c>
      <c r="B104" s="32">
        <v>1415.027</v>
      </c>
      <c r="C104" s="32">
        <v>0</v>
      </c>
      <c r="D104" s="32">
        <v>0</v>
      </c>
      <c r="E104" s="32">
        <v>0</v>
      </c>
      <c r="F104" s="32">
        <v>68.87</v>
      </c>
      <c r="G104" s="32">
        <v>8344.5499999999993</v>
      </c>
      <c r="H104" s="32">
        <v>0</v>
      </c>
      <c r="I104" s="32">
        <v>12583.8</v>
      </c>
      <c r="J104" s="32">
        <v>0</v>
      </c>
      <c r="K104" s="32">
        <v>9.49</v>
      </c>
      <c r="L104" s="32">
        <v>0</v>
      </c>
      <c r="M104" s="32">
        <v>0</v>
      </c>
      <c r="N104" s="32">
        <v>0</v>
      </c>
      <c r="O104" s="32">
        <v>0</v>
      </c>
      <c r="P104" s="32">
        <v>22421.737000000001</v>
      </c>
      <c r="Q104" s="32">
        <v>12593.29</v>
      </c>
      <c r="R104" s="32">
        <v>1415.027</v>
      </c>
      <c r="S104" s="32">
        <v>68.87</v>
      </c>
      <c r="T104" s="32">
        <v>9.49</v>
      </c>
    </row>
    <row r="105" spans="1:20">
      <c r="A105" s="32" t="s">
        <v>96</v>
      </c>
      <c r="B105" s="32">
        <v>66</v>
      </c>
      <c r="C105" s="32">
        <v>0</v>
      </c>
      <c r="D105" s="32">
        <v>0</v>
      </c>
      <c r="E105" s="32">
        <v>0</v>
      </c>
      <c r="F105" s="32">
        <v>0.33</v>
      </c>
      <c r="G105" s="32">
        <v>0</v>
      </c>
      <c r="H105" s="32">
        <v>0</v>
      </c>
      <c r="I105" s="32">
        <v>1593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1659.33</v>
      </c>
      <c r="Q105" s="32">
        <v>1593</v>
      </c>
      <c r="R105" s="32">
        <v>66</v>
      </c>
      <c r="S105" s="32">
        <v>0.33</v>
      </c>
      <c r="T105" s="32">
        <v>0</v>
      </c>
    </row>
    <row r="106" spans="1:20">
      <c r="A106" s="32" t="s">
        <v>95</v>
      </c>
      <c r="B106" s="32">
        <v>0</v>
      </c>
      <c r="C106" s="32">
        <v>0</v>
      </c>
      <c r="D106" s="32">
        <v>0</v>
      </c>
      <c r="E106" s="32">
        <v>0</v>
      </c>
      <c r="F106" s="32">
        <v>0.13</v>
      </c>
      <c r="G106" s="32">
        <v>0</v>
      </c>
      <c r="H106" s="32">
        <v>0</v>
      </c>
      <c r="I106" s="32">
        <v>4632.0110000000004</v>
      </c>
      <c r="J106" s="32">
        <v>0</v>
      </c>
      <c r="K106" s="32">
        <v>6.34</v>
      </c>
      <c r="L106" s="32">
        <v>0</v>
      </c>
      <c r="M106" s="32">
        <v>0</v>
      </c>
      <c r="N106" s="32">
        <v>0</v>
      </c>
      <c r="O106" s="32">
        <v>0</v>
      </c>
      <c r="P106" s="32">
        <v>4638.4809999999998</v>
      </c>
      <c r="Q106" s="32">
        <v>4638.3509999999997</v>
      </c>
      <c r="R106" s="32">
        <v>0</v>
      </c>
      <c r="S106" s="32">
        <v>0.13</v>
      </c>
      <c r="T106" s="32">
        <v>6.34</v>
      </c>
    </row>
    <row r="107" spans="1:20">
      <c r="A107" s="32" t="s">
        <v>183</v>
      </c>
      <c r="B107" s="32">
        <v>34031.343000000001</v>
      </c>
      <c r="C107" s="32">
        <v>0</v>
      </c>
      <c r="D107" s="32">
        <v>0</v>
      </c>
      <c r="E107" s="32">
        <v>0</v>
      </c>
      <c r="F107" s="32">
        <v>1184.538</v>
      </c>
      <c r="G107" s="32">
        <v>59398.406000000003</v>
      </c>
      <c r="H107" s="32">
        <v>3402.4780000000001</v>
      </c>
      <c r="I107" s="32">
        <v>60.756999999999998</v>
      </c>
      <c r="J107" s="32">
        <v>0</v>
      </c>
      <c r="K107" s="32">
        <v>12895.005999999999</v>
      </c>
      <c r="L107" s="32">
        <v>6287.5060000000003</v>
      </c>
      <c r="M107" s="32">
        <v>0</v>
      </c>
      <c r="N107" s="32">
        <v>0</v>
      </c>
      <c r="O107" s="32">
        <v>0</v>
      </c>
      <c r="P107" s="32">
        <v>117260.034</v>
      </c>
      <c r="Q107" s="32">
        <v>17433.243999999999</v>
      </c>
      <c r="R107" s="32">
        <v>34031.343000000001</v>
      </c>
      <c r="S107" s="32">
        <v>1184.538</v>
      </c>
      <c r="T107" s="32">
        <v>12895.005999999999</v>
      </c>
    </row>
    <row r="108" spans="1:20">
      <c r="A108" s="32" t="s">
        <v>182</v>
      </c>
      <c r="B108" s="32">
        <v>1212.7260000000001</v>
      </c>
      <c r="C108" s="32">
        <v>0</v>
      </c>
      <c r="D108" s="32">
        <v>0</v>
      </c>
      <c r="E108" s="32">
        <v>0</v>
      </c>
      <c r="F108" s="32">
        <v>5.8929999999999998</v>
      </c>
      <c r="G108" s="32">
        <v>7052.5240000000003</v>
      </c>
      <c r="H108" s="32">
        <v>0</v>
      </c>
      <c r="I108" s="32">
        <v>25183.057000000001</v>
      </c>
      <c r="J108" s="32">
        <v>7906.5140000000001</v>
      </c>
      <c r="K108" s="32">
        <v>2265.4549999999999</v>
      </c>
      <c r="L108" s="32">
        <v>586.19600000000003</v>
      </c>
      <c r="M108" s="32">
        <v>0</v>
      </c>
      <c r="N108" s="32">
        <v>0</v>
      </c>
      <c r="O108" s="32">
        <v>0</v>
      </c>
      <c r="P108" s="32">
        <v>44212.364999999998</v>
      </c>
      <c r="Q108" s="32">
        <v>35891.5</v>
      </c>
      <c r="R108" s="32">
        <v>1212.7260000000001</v>
      </c>
      <c r="S108" s="32">
        <v>5.8929999999999998</v>
      </c>
      <c r="T108" s="32">
        <v>10171.968999999999</v>
      </c>
    </row>
    <row r="109" spans="1:20">
      <c r="A109" s="32" t="s">
        <v>94</v>
      </c>
      <c r="B109" s="32">
        <v>0</v>
      </c>
      <c r="C109" s="32">
        <v>0</v>
      </c>
      <c r="D109" s="32">
        <v>0</v>
      </c>
      <c r="E109" s="32">
        <v>0</v>
      </c>
      <c r="F109" s="32">
        <v>1991.9839999999999</v>
      </c>
      <c r="G109" s="32">
        <v>0</v>
      </c>
      <c r="H109" s="32">
        <v>0</v>
      </c>
      <c r="I109" s="32">
        <v>467.58</v>
      </c>
      <c r="J109" s="32">
        <v>750.86</v>
      </c>
      <c r="K109" s="32">
        <v>648.47</v>
      </c>
      <c r="L109" s="32">
        <v>666.4</v>
      </c>
      <c r="M109" s="32">
        <v>0</v>
      </c>
      <c r="N109" s="32">
        <v>0</v>
      </c>
      <c r="O109" s="32">
        <v>0</v>
      </c>
      <c r="P109" s="32">
        <v>4525.2939999999999</v>
      </c>
      <c r="Q109" s="32">
        <v>2533.31</v>
      </c>
      <c r="R109" s="32">
        <v>0</v>
      </c>
      <c r="S109" s="32">
        <v>1991.9839999999999</v>
      </c>
      <c r="T109" s="32">
        <v>1399.33</v>
      </c>
    </row>
    <row r="110" spans="1:20">
      <c r="A110" s="32" t="s">
        <v>208</v>
      </c>
      <c r="B110" s="32">
        <v>225.529</v>
      </c>
      <c r="C110" s="32">
        <v>0</v>
      </c>
      <c r="D110" s="32">
        <v>0</v>
      </c>
      <c r="E110" s="32">
        <v>0</v>
      </c>
      <c r="F110" s="32">
        <v>320.98500000000001</v>
      </c>
      <c r="G110" s="32">
        <v>0</v>
      </c>
      <c r="H110" s="32">
        <v>0</v>
      </c>
      <c r="I110" s="32">
        <v>0</v>
      </c>
      <c r="J110" s="32">
        <v>0</v>
      </c>
      <c r="K110" s="32">
        <v>5.2450000000000001</v>
      </c>
      <c r="L110" s="32">
        <v>0</v>
      </c>
      <c r="M110" s="32">
        <v>0</v>
      </c>
      <c r="N110" s="32">
        <v>0</v>
      </c>
      <c r="O110" s="32">
        <v>0</v>
      </c>
      <c r="P110" s="32">
        <v>551.75900000000001</v>
      </c>
      <c r="Q110" s="32">
        <v>5.2450000000000001</v>
      </c>
      <c r="R110" s="32">
        <v>225.529</v>
      </c>
      <c r="S110" s="32">
        <v>320.98500000000001</v>
      </c>
      <c r="T110" s="32">
        <v>5.2450000000000001</v>
      </c>
    </row>
    <row r="111" spans="1:20">
      <c r="A111" s="32" t="s">
        <v>93</v>
      </c>
      <c r="B111" s="32">
        <v>0</v>
      </c>
      <c r="C111" s="32">
        <v>0</v>
      </c>
      <c r="D111" s="32">
        <v>0</v>
      </c>
      <c r="E111" s="32">
        <v>0</v>
      </c>
      <c r="F111" s="32">
        <v>26.358000000000001</v>
      </c>
      <c r="G111" s="32">
        <v>26669.795999999998</v>
      </c>
      <c r="H111" s="32">
        <v>0</v>
      </c>
      <c r="I111" s="32">
        <v>5527</v>
      </c>
      <c r="J111" s="32">
        <v>0</v>
      </c>
      <c r="K111" s="32">
        <v>26.358000000000001</v>
      </c>
      <c r="L111" s="32">
        <v>0</v>
      </c>
      <c r="M111" s="32">
        <v>0</v>
      </c>
      <c r="N111" s="32">
        <v>0</v>
      </c>
      <c r="O111" s="32">
        <v>0</v>
      </c>
      <c r="P111" s="32">
        <v>32249.511999999999</v>
      </c>
      <c r="Q111" s="32">
        <v>5553.3580000000002</v>
      </c>
      <c r="R111" s="32">
        <v>0</v>
      </c>
      <c r="S111" s="32">
        <v>26.358000000000001</v>
      </c>
      <c r="T111" s="32">
        <v>26.358000000000001</v>
      </c>
    </row>
    <row r="112" spans="1:20">
      <c r="A112" s="32" t="s">
        <v>284</v>
      </c>
      <c r="B112" s="32">
        <v>3386.431</v>
      </c>
      <c r="C112" s="32">
        <v>0</v>
      </c>
      <c r="D112" s="32">
        <v>0</v>
      </c>
      <c r="E112" s="32">
        <v>0</v>
      </c>
      <c r="F112" s="32">
        <v>88.831999999999994</v>
      </c>
      <c r="G112" s="32">
        <v>828.86500000000001</v>
      </c>
      <c r="H112" s="32">
        <v>0</v>
      </c>
      <c r="I112" s="32">
        <v>1110.278</v>
      </c>
      <c r="J112" s="32">
        <v>0</v>
      </c>
      <c r="K112" s="32">
        <v>134.232</v>
      </c>
      <c r="L112" s="32">
        <v>51.551000000000002</v>
      </c>
      <c r="M112" s="32">
        <v>0</v>
      </c>
      <c r="N112" s="32">
        <v>0</v>
      </c>
      <c r="O112" s="32">
        <v>0</v>
      </c>
      <c r="P112" s="32">
        <v>5600.1890000000003</v>
      </c>
      <c r="Q112" s="32">
        <v>1296.0609999999999</v>
      </c>
      <c r="R112" s="32">
        <v>3386.431</v>
      </c>
      <c r="S112" s="32">
        <v>88.831999999999994</v>
      </c>
      <c r="T112" s="32">
        <v>134.232</v>
      </c>
    </row>
    <row r="113" spans="1:20">
      <c r="A113" s="32" t="s">
        <v>181</v>
      </c>
      <c r="B113" s="32">
        <v>186</v>
      </c>
      <c r="C113" s="32">
        <v>0</v>
      </c>
      <c r="D113" s="32">
        <v>0</v>
      </c>
      <c r="E113" s="32">
        <v>0</v>
      </c>
      <c r="F113" s="32">
        <v>28</v>
      </c>
      <c r="G113" s="32">
        <v>2521</v>
      </c>
      <c r="H113" s="32">
        <v>0</v>
      </c>
      <c r="I113" s="32">
        <v>141836</v>
      </c>
      <c r="J113" s="32">
        <v>0</v>
      </c>
      <c r="K113" s="32">
        <v>2852</v>
      </c>
      <c r="L113" s="32">
        <v>498</v>
      </c>
      <c r="M113" s="32">
        <v>0</v>
      </c>
      <c r="N113" s="32">
        <v>0</v>
      </c>
      <c r="O113" s="32">
        <v>281</v>
      </c>
      <c r="P113" s="32">
        <v>148202</v>
      </c>
      <c r="Q113" s="32">
        <v>144929</v>
      </c>
      <c r="R113" s="32">
        <v>186</v>
      </c>
      <c r="S113" s="32">
        <v>28</v>
      </c>
      <c r="T113" s="32">
        <v>3133</v>
      </c>
    </row>
    <row r="114" spans="1:20">
      <c r="A114" s="32" t="s">
        <v>92</v>
      </c>
      <c r="B114" s="32">
        <v>0</v>
      </c>
      <c r="C114" s="32">
        <v>0</v>
      </c>
      <c r="D114" s="32">
        <v>0</v>
      </c>
      <c r="E114" s="32">
        <v>0</v>
      </c>
      <c r="F114" s="32">
        <v>1038.3</v>
      </c>
      <c r="G114" s="32">
        <v>35087.599999999999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36125.9</v>
      </c>
      <c r="Q114" s="32">
        <v>0</v>
      </c>
      <c r="R114" s="32">
        <v>0</v>
      </c>
      <c r="S114" s="32">
        <v>1038.3</v>
      </c>
      <c r="T114" s="32">
        <v>0</v>
      </c>
    </row>
    <row r="115" spans="1:20">
      <c r="A115" s="32" t="s">
        <v>91</v>
      </c>
      <c r="B115" s="32">
        <v>10911</v>
      </c>
      <c r="C115" s="32">
        <v>0</v>
      </c>
      <c r="D115" s="32">
        <v>0</v>
      </c>
      <c r="E115" s="32">
        <v>0</v>
      </c>
      <c r="F115" s="32">
        <v>29501</v>
      </c>
      <c r="G115" s="32">
        <v>49203</v>
      </c>
      <c r="H115" s="32">
        <v>9880</v>
      </c>
      <c r="I115" s="32">
        <v>27925</v>
      </c>
      <c r="J115" s="32">
        <v>0</v>
      </c>
      <c r="K115" s="32">
        <v>2869</v>
      </c>
      <c r="L115" s="32">
        <v>988</v>
      </c>
      <c r="M115" s="32">
        <v>0</v>
      </c>
      <c r="N115" s="32">
        <v>0</v>
      </c>
      <c r="O115" s="32">
        <v>0</v>
      </c>
      <c r="P115" s="32">
        <v>131277</v>
      </c>
      <c r="Q115" s="32">
        <v>31782</v>
      </c>
      <c r="R115" s="32">
        <v>10911</v>
      </c>
      <c r="S115" s="32">
        <v>29501</v>
      </c>
      <c r="T115" s="32">
        <v>2869</v>
      </c>
    </row>
    <row r="116" spans="1:20">
      <c r="A116" s="32" t="s">
        <v>90</v>
      </c>
      <c r="B116" s="32">
        <v>171.10900000000001</v>
      </c>
      <c r="C116" s="32">
        <v>0</v>
      </c>
      <c r="D116" s="32">
        <v>0</v>
      </c>
      <c r="E116" s="32">
        <v>0</v>
      </c>
      <c r="F116" s="32">
        <v>2947.2689999999998</v>
      </c>
      <c r="G116" s="32">
        <v>0</v>
      </c>
      <c r="H116" s="32">
        <v>0</v>
      </c>
      <c r="I116" s="32">
        <v>7253.5</v>
      </c>
      <c r="J116" s="32">
        <v>0</v>
      </c>
      <c r="K116" s="32">
        <v>647.12199999999996</v>
      </c>
      <c r="L116" s="32">
        <v>32.4</v>
      </c>
      <c r="M116" s="32">
        <v>0</v>
      </c>
      <c r="N116" s="32">
        <v>0</v>
      </c>
      <c r="O116" s="32">
        <v>0</v>
      </c>
      <c r="P116" s="32">
        <v>11051.4</v>
      </c>
      <c r="Q116" s="32">
        <v>7933.0219999999999</v>
      </c>
      <c r="R116" s="32">
        <v>171.10900000000001</v>
      </c>
      <c r="S116" s="32">
        <v>2947.2689999999998</v>
      </c>
      <c r="T116" s="32">
        <v>647.12199999999996</v>
      </c>
    </row>
    <row r="117" spans="1:20">
      <c r="A117" s="32" t="s">
        <v>89</v>
      </c>
      <c r="B117" s="32">
        <v>0</v>
      </c>
      <c r="C117" s="32">
        <v>0</v>
      </c>
      <c r="D117" s="32">
        <v>0</v>
      </c>
      <c r="E117" s="32">
        <v>0</v>
      </c>
      <c r="F117" s="32">
        <v>1.51</v>
      </c>
      <c r="G117" s="32">
        <v>0</v>
      </c>
      <c r="H117" s="32">
        <v>0</v>
      </c>
      <c r="I117" s="32">
        <v>59683.82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59685.33</v>
      </c>
      <c r="Q117" s="32">
        <v>59683.82</v>
      </c>
      <c r="R117" s="32">
        <v>0</v>
      </c>
      <c r="S117" s="32">
        <v>1.51</v>
      </c>
      <c r="T117" s="32">
        <v>0</v>
      </c>
    </row>
    <row r="118" spans="1:20">
      <c r="A118" s="32" t="s">
        <v>88</v>
      </c>
      <c r="B118" s="32">
        <v>650.39599999999996</v>
      </c>
      <c r="C118" s="32">
        <v>0</v>
      </c>
      <c r="D118" s="32">
        <v>0</v>
      </c>
      <c r="E118" s="32">
        <v>0</v>
      </c>
      <c r="F118" s="32">
        <v>1117.451</v>
      </c>
      <c r="G118" s="32">
        <v>19698.684000000001</v>
      </c>
      <c r="H118" s="32">
        <v>0</v>
      </c>
      <c r="I118" s="32">
        <v>29060.303</v>
      </c>
      <c r="J118" s="32">
        <v>0</v>
      </c>
      <c r="K118" s="32">
        <v>1359.9680000000001</v>
      </c>
      <c r="L118" s="32">
        <v>1031.5889999999999</v>
      </c>
      <c r="M118" s="32">
        <v>0</v>
      </c>
      <c r="N118" s="32">
        <v>0</v>
      </c>
      <c r="O118" s="32">
        <v>0</v>
      </c>
      <c r="P118" s="32">
        <v>52918.391000000003</v>
      </c>
      <c r="Q118" s="32">
        <v>31451.86</v>
      </c>
      <c r="R118" s="32">
        <v>650.39599999999996</v>
      </c>
      <c r="S118" s="32">
        <v>1117.451</v>
      </c>
      <c r="T118" s="32">
        <v>1359.9680000000001</v>
      </c>
    </row>
    <row r="119" spans="1:20">
      <c r="A119" s="32" t="s">
        <v>87</v>
      </c>
      <c r="B119" s="32">
        <v>46847.273999999998</v>
      </c>
      <c r="C119" s="32">
        <v>0</v>
      </c>
      <c r="D119" s="32">
        <v>0</v>
      </c>
      <c r="E119" s="32">
        <v>0</v>
      </c>
      <c r="F119" s="32">
        <v>3787.0920000000001</v>
      </c>
      <c r="G119" s="32">
        <v>20547.239000000001</v>
      </c>
      <c r="H119" s="32">
        <v>0</v>
      </c>
      <c r="I119" s="32">
        <v>9610.7990000000009</v>
      </c>
      <c r="J119" s="32">
        <v>10270.076999999999</v>
      </c>
      <c r="K119" s="32">
        <v>2294.712</v>
      </c>
      <c r="L119" s="32">
        <v>1013.15</v>
      </c>
      <c r="M119" s="32">
        <v>0</v>
      </c>
      <c r="N119" s="32">
        <v>0</v>
      </c>
      <c r="O119" s="32">
        <v>0</v>
      </c>
      <c r="P119" s="32">
        <v>94370.342999999993</v>
      </c>
      <c r="Q119" s="32">
        <v>23178.243999999999</v>
      </c>
      <c r="R119" s="32">
        <v>46847.273999999998</v>
      </c>
      <c r="S119" s="32">
        <v>3787.0920000000001</v>
      </c>
      <c r="T119" s="32">
        <v>12564.789000000001</v>
      </c>
    </row>
    <row r="120" spans="1:20">
      <c r="A120" s="32" t="s">
        <v>180</v>
      </c>
      <c r="B120" s="32">
        <v>133438.65700000001</v>
      </c>
      <c r="C120" s="32">
        <v>0</v>
      </c>
      <c r="D120" s="32">
        <v>0</v>
      </c>
      <c r="E120" s="32">
        <v>0</v>
      </c>
      <c r="F120" s="32">
        <v>2020.5650000000001</v>
      </c>
      <c r="G120" s="32">
        <v>10034.861999999999</v>
      </c>
      <c r="H120" s="32">
        <v>0</v>
      </c>
      <c r="I120" s="32">
        <v>2559.5810000000001</v>
      </c>
      <c r="J120" s="32">
        <v>0</v>
      </c>
      <c r="K120" s="32">
        <v>15082.003000000001</v>
      </c>
      <c r="L120" s="32">
        <v>6801.0680000000002</v>
      </c>
      <c r="M120" s="32">
        <v>0</v>
      </c>
      <c r="N120" s="32">
        <v>0</v>
      </c>
      <c r="O120" s="32">
        <v>54.290999999999997</v>
      </c>
      <c r="P120" s="32">
        <v>169991.027</v>
      </c>
      <c r="Q120" s="32">
        <v>24122.125</v>
      </c>
      <c r="R120" s="32">
        <v>133438.65700000001</v>
      </c>
      <c r="S120" s="32">
        <v>2020.5650000000001</v>
      </c>
      <c r="T120" s="32">
        <v>15136.294</v>
      </c>
    </row>
    <row r="121" spans="1:20">
      <c r="A121" s="32" t="s">
        <v>179</v>
      </c>
      <c r="B121" s="32">
        <v>14666</v>
      </c>
      <c r="C121" s="32">
        <v>0</v>
      </c>
      <c r="D121" s="32">
        <v>0</v>
      </c>
      <c r="E121" s="32">
        <v>0</v>
      </c>
      <c r="F121" s="32">
        <v>1279.961</v>
      </c>
      <c r="G121" s="32">
        <v>18894.580999999998</v>
      </c>
      <c r="H121" s="32">
        <v>0</v>
      </c>
      <c r="I121" s="32">
        <v>5896.8829999999998</v>
      </c>
      <c r="J121" s="32">
        <v>216.65899999999999</v>
      </c>
      <c r="K121" s="32">
        <v>13239.405000000001</v>
      </c>
      <c r="L121" s="32">
        <v>3503.5909999999999</v>
      </c>
      <c r="M121" s="32">
        <v>0</v>
      </c>
      <c r="N121" s="32">
        <v>0</v>
      </c>
      <c r="O121" s="32">
        <v>0</v>
      </c>
      <c r="P121" s="32">
        <v>57697.08</v>
      </c>
      <c r="Q121" s="32">
        <v>22573.242999999999</v>
      </c>
      <c r="R121" s="32">
        <v>14666</v>
      </c>
      <c r="S121" s="32">
        <v>1279.961</v>
      </c>
      <c r="T121" s="32">
        <v>13456.064</v>
      </c>
    </row>
    <row r="122" spans="1:20">
      <c r="A122" s="32" t="s">
        <v>86</v>
      </c>
      <c r="B122" s="32">
        <v>0</v>
      </c>
      <c r="C122" s="32">
        <v>0</v>
      </c>
      <c r="D122" s="32">
        <v>0</v>
      </c>
      <c r="E122" s="32">
        <v>0</v>
      </c>
      <c r="F122" s="32">
        <v>0</v>
      </c>
      <c r="G122" s="32">
        <v>45554.73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45554.73</v>
      </c>
      <c r="Q122" s="32">
        <v>0</v>
      </c>
      <c r="R122" s="32">
        <v>0</v>
      </c>
      <c r="S122" s="32">
        <v>0</v>
      </c>
      <c r="T122" s="32">
        <v>0</v>
      </c>
    </row>
    <row r="123" spans="1:20">
      <c r="A123" s="32" t="s">
        <v>85</v>
      </c>
      <c r="B123" s="32">
        <v>16857.403999999999</v>
      </c>
      <c r="C123" s="32">
        <v>0</v>
      </c>
      <c r="D123" s="32">
        <v>0</v>
      </c>
      <c r="E123" s="32">
        <v>0</v>
      </c>
      <c r="F123" s="32">
        <v>632.81799999999998</v>
      </c>
      <c r="G123" s="32">
        <v>10656.138999999999</v>
      </c>
      <c r="H123" s="32">
        <v>11508.865</v>
      </c>
      <c r="I123" s="32">
        <v>14494.457</v>
      </c>
      <c r="J123" s="32">
        <v>0</v>
      </c>
      <c r="K123" s="32">
        <v>9262.3760000000002</v>
      </c>
      <c r="L123" s="32">
        <v>525.17200000000003</v>
      </c>
      <c r="M123" s="32">
        <v>0</v>
      </c>
      <c r="N123" s="32">
        <v>0</v>
      </c>
      <c r="O123" s="32">
        <v>0</v>
      </c>
      <c r="P123" s="32">
        <v>63937.231</v>
      </c>
      <c r="Q123" s="32">
        <v>24282.001</v>
      </c>
      <c r="R123" s="32">
        <v>16857.403999999999</v>
      </c>
      <c r="S123" s="32">
        <v>632.81799999999998</v>
      </c>
      <c r="T123" s="32">
        <v>9262.3760000000002</v>
      </c>
    </row>
    <row r="124" spans="1:20">
      <c r="A124" s="32" t="s">
        <v>84</v>
      </c>
      <c r="B124" s="32">
        <v>174455.65400000001</v>
      </c>
      <c r="C124" s="32">
        <v>112.578</v>
      </c>
      <c r="D124" s="32">
        <v>0</v>
      </c>
      <c r="E124" s="32">
        <v>34.112000000000002</v>
      </c>
      <c r="F124" s="32">
        <v>6941.5339999999997</v>
      </c>
      <c r="G124" s="32">
        <v>518659.78700000001</v>
      </c>
      <c r="H124" s="32">
        <v>203143.07699999999</v>
      </c>
      <c r="I124" s="32">
        <v>185013.128</v>
      </c>
      <c r="J124" s="32">
        <v>434.952</v>
      </c>
      <c r="K124" s="32">
        <v>697.596</v>
      </c>
      <c r="L124" s="32">
        <v>2678.1030000000001</v>
      </c>
      <c r="M124" s="32">
        <v>0</v>
      </c>
      <c r="N124" s="32">
        <v>0</v>
      </c>
      <c r="O124" s="32">
        <v>0</v>
      </c>
      <c r="P124" s="32">
        <v>1092170.5209999999</v>
      </c>
      <c r="Q124" s="32">
        <v>186229.85500000001</v>
      </c>
      <c r="R124" s="32">
        <v>174568.23199999999</v>
      </c>
      <c r="S124" s="32">
        <v>6975.6459999999997</v>
      </c>
      <c r="T124" s="32">
        <v>1132.548</v>
      </c>
    </row>
    <row r="125" spans="1:20">
      <c r="A125" s="32" t="s">
        <v>83</v>
      </c>
      <c r="B125" s="32">
        <v>0</v>
      </c>
      <c r="C125" s="32">
        <v>0</v>
      </c>
      <c r="D125" s="32">
        <v>0</v>
      </c>
      <c r="E125" s="32">
        <v>82463.445000000007</v>
      </c>
      <c r="F125" s="32">
        <v>43397.012999999999</v>
      </c>
      <c r="G125" s="32">
        <v>221836.35200000001</v>
      </c>
      <c r="H125" s="32">
        <v>0</v>
      </c>
      <c r="I125" s="32">
        <v>0</v>
      </c>
      <c r="J125" s="32">
        <v>0</v>
      </c>
      <c r="K125" s="32">
        <v>155.29499999999999</v>
      </c>
      <c r="L125" s="32">
        <v>0</v>
      </c>
      <c r="M125" s="32">
        <v>0</v>
      </c>
      <c r="N125" s="32">
        <v>0</v>
      </c>
      <c r="O125" s="32">
        <v>0</v>
      </c>
      <c r="P125" s="32">
        <v>347852.10499999998</v>
      </c>
      <c r="Q125" s="32">
        <v>155.29499999999999</v>
      </c>
      <c r="R125" s="32">
        <v>0</v>
      </c>
      <c r="S125" s="32">
        <v>125860.458</v>
      </c>
      <c r="T125" s="32">
        <v>155.29499999999999</v>
      </c>
    </row>
    <row r="126" spans="1:20">
      <c r="A126" s="32" t="s">
        <v>82</v>
      </c>
      <c r="B126" s="32">
        <v>0</v>
      </c>
      <c r="C126" s="32">
        <v>0</v>
      </c>
      <c r="D126" s="32">
        <v>0</v>
      </c>
      <c r="E126" s="32">
        <v>0</v>
      </c>
      <c r="F126" s="32">
        <v>4106.183</v>
      </c>
      <c r="G126" s="32">
        <v>81.438999999999993</v>
      </c>
      <c r="H126" s="32">
        <v>0</v>
      </c>
      <c r="I126" s="32">
        <v>337</v>
      </c>
      <c r="J126" s="32">
        <v>0</v>
      </c>
      <c r="K126" s="32">
        <v>136.85</v>
      </c>
      <c r="L126" s="32">
        <v>67.509</v>
      </c>
      <c r="M126" s="32">
        <v>0</v>
      </c>
      <c r="N126" s="32">
        <v>0</v>
      </c>
      <c r="O126" s="32">
        <v>47</v>
      </c>
      <c r="P126" s="32">
        <v>4775.9809999999998</v>
      </c>
      <c r="Q126" s="32">
        <v>541.35900000000004</v>
      </c>
      <c r="R126" s="32">
        <v>0</v>
      </c>
      <c r="S126" s="32">
        <v>4106.183</v>
      </c>
      <c r="T126" s="32">
        <v>183.85</v>
      </c>
    </row>
    <row r="127" spans="1:20">
      <c r="A127" s="32" t="s">
        <v>81</v>
      </c>
      <c r="B127" s="32">
        <v>26554.156999999999</v>
      </c>
      <c r="C127" s="32">
        <v>0</v>
      </c>
      <c r="D127" s="32">
        <v>0</v>
      </c>
      <c r="E127" s="32">
        <v>0</v>
      </c>
      <c r="F127" s="32">
        <v>48.165999999999997</v>
      </c>
      <c r="G127" s="32">
        <v>549.29899999999998</v>
      </c>
      <c r="H127" s="32">
        <v>0</v>
      </c>
      <c r="I127" s="32">
        <v>9153.2379999999994</v>
      </c>
      <c r="J127" s="32">
        <v>0</v>
      </c>
      <c r="K127" s="32">
        <v>61.595999999999997</v>
      </c>
      <c r="L127" s="32">
        <v>80.171000000000006</v>
      </c>
      <c r="M127" s="32">
        <v>0</v>
      </c>
      <c r="N127" s="32">
        <v>0</v>
      </c>
      <c r="O127" s="32">
        <v>0</v>
      </c>
      <c r="P127" s="32">
        <v>36446.627</v>
      </c>
      <c r="Q127" s="32">
        <v>9290.0220000000008</v>
      </c>
      <c r="R127" s="32">
        <v>26554.156999999999</v>
      </c>
      <c r="S127" s="32">
        <v>48.165999999999997</v>
      </c>
      <c r="T127" s="32">
        <v>61.595999999999997</v>
      </c>
    </row>
    <row r="128" spans="1:20">
      <c r="A128" s="32" t="s">
        <v>80</v>
      </c>
      <c r="B128" s="32">
        <v>678.93399999999997</v>
      </c>
      <c r="C128" s="32">
        <v>0</v>
      </c>
      <c r="D128" s="32">
        <v>0</v>
      </c>
      <c r="E128" s="32">
        <v>0</v>
      </c>
      <c r="F128" s="32">
        <v>365.57900000000001</v>
      </c>
      <c r="G128" s="32">
        <v>49718.845000000001</v>
      </c>
      <c r="H128" s="32">
        <v>0</v>
      </c>
      <c r="I128" s="32">
        <v>0</v>
      </c>
      <c r="J128" s="32">
        <v>0</v>
      </c>
      <c r="K128" s="32">
        <v>169.42</v>
      </c>
      <c r="L128" s="32">
        <v>1453.5070000000001</v>
      </c>
      <c r="M128" s="32">
        <v>0</v>
      </c>
      <c r="N128" s="32">
        <v>0</v>
      </c>
      <c r="O128" s="32">
        <v>0</v>
      </c>
      <c r="P128" s="32">
        <v>52386.285000000003</v>
      </c>
      <c r="Q128" s="32">
        <v>1014.974</v>
      </c>
      <c r="R128" s="32">
        <v>678.93399999999997</v>
      </c>
      <c r="S128" s="32">
        <v>365.57900000000001</v>
      </c>
      <c r="T128" s="32">
        <v>169.42</v>
      </c>
    </row>
    <row r="129" spans="1:20">
      <c r="A129" s="32" t="s">
        <v>178</v>
      </c>
      <c r="B129" s="32">
        <v>3540</v>
      </c>
      <c r="C129" s="32">
        <v>0</v>
      </c>
      <c r="D129" s="32">
        <v>0</v>
      </c>
      <c r="E129" s="32">
        <v>0</v>
      </c>
      <c r="F129" s="32">
        <v>439</v>
      </c>
      <c r="G129" s="32">
        <v>1667</v>
      </c>
      <c r="H129" s="32">
        <v>15081</v>
      </c>
      <c r="I129" s="32">
        <v>4324</v>
      </c>
      <c r="J129" s="32">
        <v>0</v>
      </c>
      <c r="K129" s="32">
        <v>667</v>
      </c>
      <c r="L129" s="32">
        <v>1721</v>
      </c>
      <c r="M129" s="32">
        <v>0</v>
      </c>
      <c r="N129" s="32">
        <v>0</v>
      </c>
      <c r="O129" s="32">
        <v>0</v>
      </c>
      <c r="P129" s="32">
        <v>27439</v>
      </c>
      <c r="Q129" s="32">
        <v>6532</v>
      </c>
      <c r="R129" s="32">
        <v>3540</v>
      </c>
      <c r="S129" s="32">
        <v>439</v>
      </c>
      <c r="T129" s="32">
        <v>667</v>
      </c>
    </row>
    <row r="130" spans="1:20">
      <c r="A130" s="32" t="s">
        <v>177</v>
      </c>
      <c r="B130" s="32">
        <v>4824.1270000000004</v>
      </c>
      <c r="C130" s="32">
        <v>0</v>
      </c>
      <c r="D130" s="32">
        <v>0</v>
      </c>
      <c r="E130" s="32">
        <v>0</v>
      </c>
      <c r="F130" s="32">
        <v>14.397</v>
      </c>
      <c r="G130" s="32">
        <v>473.09800000000001</v>
      </c>
      <c r="H130" s="32">
        <v>6285.2719999999999</v>
      </c>
      <c r="I130" s="32">
        <v>3868.3440000000001</v>
      </c>
      <c r="J130" s="32">
        <v>0</v>
      </c>
      <c r="K130" s="32">
        <v>289.58300000000003</v>
      </c>
      <c r="L130" s="32">
        <v>298.82900000000001</v>
      </c>
      <c r="M130" s="32">
        <v>0</v>
      </c>
      <c r="N130" s="32">
        <v>0</v>
      </c>
      <c r="O130" s="32">
        <v>0</v>
      </c>
      <c r="P130" s="32">
        <v>16053.65</v>
      </c>
      <c r="Q130" s="32">
        <v>4447.8469999999998</v>
      </c>
      <c r="R130" s="32">
        <v>4824.1270000000004</v>
      </c>
      <c r="S130" s="32">
        <v>14.397</v>
      </c>
      <c r="T130" s="32">
        <v>289.58300000000003</v>
      </c>
    </row>
    <row r="131" spans="1:20">
      <c r="A131" s="32" t="s">
        <v>79</v>
      </c>
      <c r="B131" s="32">
        <v>226710.497</v>
      </c>
      <c r="C131" s="32">
        <v>0</v>
      </c>
      <c r="D131" s="32">
        <v>0</v>
      </c>
      <c r="E131" s="32">
        <v>0</v>
      </c>
      <c r="F131" s="32">
        <v>183.19300000000001</v>
      </c>
      <c r="G131" s="32">
        <v>0</v>
      </c>
      <c r="H131" s="32">
        <v>14193</v>
      </c>
      <c r="I131" s="32">
        <v>871.08299999999997</v>
      </c>
      <c r="J131" s="32">
        <v>0</v>
      </c>
      <c r="K131" s="32">
        <v>8400.3989999999994</v>
      </c>
      <c r="L131" s="32">
        <v>297.15499999999997</v>
      </c>
      <c r="M131" s="32">
        <v>0</v>
      </c>
      <c r="N131" s="32">
        <v>0</v>
      </c>
      <c r="O131" s="32">
        <v>0</v>
      </c>
      <c r="P131" s="32">
        <v>250655.32699999999</v>
      </c>
      <c r="Q131" s="32">
        <v>9568.6370000000006</v>
      </c>
      <c r="R131" s="32">
        <v>226710.497</v>
      </c>
      <c r="S131" s="32">
        <v>183.19300000000001</v>
      </c>
      <c r="T131" s="32">
        <v>8400.3989999999994</v>
      </c>
    </row>
    <row r="132" spans="1:20">
      <c r="A132" s="32" t="s">
        <v>209</v>
      </c>
      <c r="B132" s="32">
        <v>0</v>
      </c>
      <c r="C132" s="32">
        <v>0</v>
      </c>
      <c r="D132" s="32">
        <v>0</v>
      </c>
      <c r="E132" s="32">
        <v>0</v>
      </c>
      <c r="F132" s="32">
        <v>539.13900000000001</v>
      </c>
      <c r="G132" s="32">
        <v>0</v>
      </c>
      <c r="H132" s="32">
        <v>0</v>
      </c>
      <c r="I132" s="32">
        <v>0</v>
      </c>
      <c r="J132" s="32">
        <v>0</v>
      </c>
      <c r="K132" s="32">
        <v>3</v>
      </c>
      <c r="L132" s="32">
        <v>0</v>
      </c>
      <c r="M132" s="32">
        <v>0</v>
      </c>
      <c r="N132" s="32">
        <v>0</v>
      </c>
      <c r="O132" s="32">
        <v>0</v>
      </c>
      <c r="P132" s="32">
        <v>542.13900000000001</v>
      </c>
      <c r="Q132" s="32">
        <v>3</v>
      </c>
      <c r="R132" s="32">
        <v>0</v>
      </c>
      <c r="S132" s="32">
        <v>539.13900000000001</v>
      </c>
      <c r="T132" s="32">
        <v>3</v>
      </c>
    </row>
    <row r="133" spans="1:20">
      <c r="A133" s="32" t="s">
        <v>176</v>
      </c>
      <c r="B133" s="32">
        <v>46349</v>
      </c>
      <c r="C133" s="32">
        <v>0</v>
      </c>
      <c r="D133" s="32">
        <v>0</v>
      </c>
      <c r="E133" s="32">
        <v>0</v>
      </c>
      <c r="F133" s="32">
        <v>15766</v>
      </c>
      <c r="G133" s="32">
        <v>64037</v>
      </c>
      <c r="H133" s="32">
        <v>58039</v>
      </c>
      <c r="I133" s="32">
        <v>18782</v>
      </c>
      <c r="J133" s="32">
        <v>0</v>
      </c>
      <c r="K133" s="32">
        <v>63615</v>
      </c>
      <c r="L133" s="32">
        <v>6850</v>
      </c>
      <c r="M133" s="32">
        <v>0</v>
      </c>
      <c r="N133" s="32">
        <v>0</v>
      </c>
      <c r="O133" s="32">
        <v>0</v>
      </c>
      <c r="P133" s="32">
        <v>273438</v>
      </c>
      <c r="Q133" s="32">
        <v>88384</v>
      </c>
      <c r="R133" s="32">
        <v>46349</v>
      </c>
      <c r="S133" s="32">
        <v>15766</v>
      </c>
      <c r="T133" s="32">
        <v>63615</v>
      </c>
    </row>
    <row r="134" spans="1:20">
      <c r="A134" s="32" t="s">
        <v>78</v>
      </c>
      <c r="B134" s="32">
        <v>5103</v>
      </c>
      <c r="C134" s="32">
        <v>0</v>
      </c>
      <c r="D134" s="32">
        <v>0</v>
      </c>
      <c r="E134" s="32">
        <v>0</v>
      </c>
      <c r="F134" s="32">
        <v>6107.1940000000004</v>
      </c>
      <c r="G134" s="32">
        <v>0</v>
      </c>
      <c r="H134" s="32">
        <v>0</v>
      </c>
      <c r="I134" s="32">
        <v>4020.67</v>
      </c>
      <c r="J134" s="32">
        <v>0</v>
      </c>
      <c r="K134" s="32">
        <v>506.04</v>
      </c>
      <c r="L134" s="32">
        <v>66.98</v>
      </c>
      <c r="M134" s="32">
        <v>0</v>
      </c>
      <c r="N134" s="32">
        <v>0</v>
      </c>
      <c r="O134" s="32">
        <v>0</v>
      </c>
      <c r="P134" s="32">
        <v>15803.884</v>
      </c>
      <c r="Q134" s="32">
        <v>4593.6899999999996</v>
      </c>
      <c r="R134" s="32">
        <v>5103</v>
      </c>
      <c r="S134" s="32">
        <v>6107.1940000000004</v>
      </c>
      <c r="T134" s="32">
        <v>506.04</v>
      </c>
    </row>
    <row r="135" spans="1:20">
      <c r="A135" s="32" t="s">
        <v>77</v>
      </c>
      <c r="B135" s="32">
        <v>0</v>
      </c>
      <c r="C135" s="32">
        <v>0</v>
      </c>
      <c r="D135" s="32">
        <v>0</v>
      </c>
      <c r="E135" s="32">
        <v>2572.5749999999998</v>
      </c>
      <c r="F135" s="32">
        <v>3622.4250000000002</v>
      </c>
      <c r="G135" s="32">
        <v>0</v>
      </c>
      <c r="H135" s="32">
        <v>0</v>
      </c>
      <c r="I135" s="32">
        <v>9347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15542</v>
      </c>
      <c r="Q135" s="32">
        <v>9347</v>
      </c>
      <c r="R135" s="32">
        <v>0</v>
      </c>
      <c r="S135" s="32">
        <v>6195</v>
      </c>
      <c r="T135" s="32">
        <v>0</v>
      </c>
    </row>
    <row r="136" spans="1:20">
      <c r="A136" s="32" t="s">
        <v>222</v>
      </c>
      <c r="B136" s="32">
        <v>0</v>
      </c>
      <c r="C136" s="32">
        <v>0</v>
      </c>
      <c r="D136" s="32">
        <v>0</v>
      </c>
      <c r="E136" s="32">
        <v>0</v>
      </c>
      <c r="F136" s="32">
        <v>808.27499999999998</v>
      </c>
      <c r="G136" s="32">
        <v>0</v>
      </c>
      <c r="H136" s="32">
        <v>0</v>
      </c>
      <c r="I136" s="32">
        <v>1206.855</v>
      </c>
      <c r="J136" s="32">
        <v>0</v>
      </c>
      <c r="K136" s="32">
        <v>9</v>
      </c>
      <c r="L136" s="32">
        <v>0</v>
      </c>
      <c r="M136" s="32">
        <v>0</v>
      </c>
      <c r="N136" s="32">
        <v>0</v>
      </c>
      <c r="O136" s="32">
        <v>0</v>
      </c>
      <c r="P136" s="32">
        <v>2024.13</v>
      </c>
      <c r="Q136" s="32">
        <v>1215.855</v>
      </c>
      <c r="R136" s="32">
        <v>0</v>
      </c>
      <c r="S136" s="32">
        <v>808.27499999999998</v>
      </c>
      <c r="T136" s="32">
        <v>9</v>
      </c>
    </row>
    <row r="137" spans="1:20">
      <c r="A137" s="32" t="s">
        <v>175</v>
      </c>
      <c r="B137" s="32">
        <v>1030</v>
      </c>
      <c r="C137" s="32">
        <v>199</v>
      </c>
      <c r="D137" s="32">
        <v>0</v>
      </c>
      <c r="E137" s="32">
        <v>0</v>
      </c>
      <c r="F137" s="32">
        <v>290</v>
      </c>
      <c r="G137" s="32">
        <v>271</v>
      </c>
      <c r="H137" s="32">
        <v>65696</v>
      </c>
      <c r="I137" s="32">
        <v>65143</v>
      </c>
      <c r="J137" s="32">
        <v>0</v>
      </c>
      <c r="K137" s="32">
        <v>17839</v>
      </c>
      <c r="L137" s="32">
        <v>13757</v>
      </c>
      <c r="M137" s="32">
        <v>0</v>
      </c>
      <c r="N137" s="32">
        <v>0</v>
      </c>
      <c r="O137" s="32">
        <v>0</v>
      </c>
      <c r="P137" s="32">
        <v>164225</v>
      </c>
      <c r="Q137" s="32">
        <v>95058</v>
      </c>
      <c r="R137" s="32">
        <v>1229</v>
      </c>
      <c r="S137" s="32">
        <v>290</v>
      </c>
      <c r="T137" s="32">
        <v>17839</v>
      </c>
    </row>
    <row r="138" spans="1:20">
      <c r="A138" s="32" t="s">
        <v>174</v>
      </c>
      <c r="B138" s="32">
        <v>0</v>
      </c>
      <c r="C138" s="32">
        <v>0</v>
      </c>
      <c r="D138" s="32">
        <v>0</v>
      </c>
      <c r="E138" s="32">
        <v>0</v>
      </c>
      <c r="F138" s="32">
        <v>35.597000000000001</v>
      </c>
      <c r="G138" s="32">
        <v>723.553</v>
      </c>
      <c r="H138" s="32">
        <v>20376.455000000002</v>
      </c>
      <c r="I138" s="32">
        <v>34091.54</v>
      </c>
      <c r="J138" s="32">
        <v>0</v>
      </c>
      <c r="K138" s="32">
        <v>1815.55</v>
      </c>
      <c r="L138" s="32">
        <v>3104.7080000000001</v>
      </c>
      <c r="M138" s="32">
        <v>0</v>
      </c>
      <c r="N138" s="32">
        <v>0</v>
      </c>
      <c r="O138" s="32">
        <v>0</v>
      </c>
      <c r="P138" s="32">
        <v>60147.402999999998</v>
      </c>
      <c r="Q138" s="32">
        <v>37760.970999999998</v>
      </c>
      <c r="R138" s="32">
        <v>0</v>
      </c>
      <c r="S138" s="32">
        <v>35.597000000000001</v>
      </c>
      <c r="T138" s="32">
        <v>1815.55</v>
      </c>
    </row>
    <row r="139" spans="1:20">
      <c r="A139" s="32" t="s">
        <v>76</v>
      </c>
      <c r="B139" s="32">
        <v>0</v>
      </c>
      <c r="C139" s="32">
        <v>0</v>
      </c>
      <c r="D139" s="32">
        <v>0</v>
      </c>
      <c r="E139" s="32">
        <v>0</v>
      </c>
      <c r="F139" s="32">
        <v>6918.2870000000003</v>
      </c>
      <c r="G139" s="32">
        <v>10559.005999999999</v>
      </c>
      <c r="H139" s="32">
        <v>0</v>
      </c>
      <c r="I139" s="32">
        <v>754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18231.293000000001</v>
      </c>
      <c r="Q139" s="32">
        <v>754</v>
      </c>
      <c r="R139" s="32">
        <v>0</v>
      </c>
      <c r="S139" s="32">
        <v>6918.2870000000003</v>
      </c>
      <c r="T139" s="32">
        <v>0</v>
      </c>
    </row>
    <row r="140" spans="1:20">
      <c r="A140" s="32" t="s">
        <v>75</v>
      </c>
      <c r="B140" s="32">
        <v>125925.054</v>
      </c>
      <c r="C140" s="32">
        <v>0</v>
      </c>
      <c r="D140" s="32">
        <v>0</v>
      </c>
      <c r="E140" s="32">
        <v>0</v>
      </c>
      <c r="F140" s="32">
        <v>13039.067999999999</v>
      </c>
      <c r="G140" s="32">
        <v>91324.625</v>
      </c>
      <c r="H140" s="32">
        <v>22445.530999999999</v>
      </c>
      <c r="I140" s="32">
        <v>5446.8149999999996</v>
      </c>
      <c r="J140" s="32">
        <v>0</v>
      </c>
      <c r="K140" s="32">
        <v>3422.433</v>
      </c>
      <c r="L140" s="32">
        <v>3467.5230000000001</v>
      </c>
      <c r="M140" s="32">
        <v>0</v>
      </c>
      <c r="N140" s="32">
        <v>0</v>
      </c>
      <c r="O140" s="32">
        <v>0</v>
      </c>
      <c r="P140" s="32">
        <v>265071.049</v>
      </c>
      <c r="Q140" s="32">
        <v>10659.271000000001</v>
      </c>
      <c r="R140" s="32">
        <v>125925.054</v>
      </c>
      <c r="S140" s="32">
        <v>13039.067999999999</v>
      </c>
      <c r="T140" s="32">
        <v>3422.433</v>
      </c>
    </row>
    <row r="141" spans="1:20">
      <c r="A141" s="32" t="s">
        <v>74</v>
      </c>
      <c r="B141" s="32">
        <v>981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17133.2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18114.2</v>
      </c>
      <c r="Q141" s="32">
        <v>17133.2</v>
      </c>
      <c r="R141" s="32">
        <v>981</v>
      </c>
      <c r="S141" s="32">
        <v>0</v>
      </c>
      <c r="T141" s="32">
        <v>0</v>
      </c>
    </row>
    <row r="142" spans="1:20">
      <c r="A142" s="32" t="s">
        <v>269</v>
      </c>
      <c r="B142" s="32">
        <v>0</v>
      </c>
      <c r="C142" s="32">
        <v>0</v>
      </c>
      <c r="D142" s="32">
        <v>0</v>
      </c>
      <c r="E142" s="32">
        <v>0</v>
      </c>
      <c r="F142" s="32">
        <v>1361</v>
      </c>
      <c r="G142" s="32">
        <v>4226.5</v>
      </c>
      <c r="H142" s="32">
        <v>0</v>
      </c>
      <c r="I142" s="32">
        <v>2349.9</v>
      </c>
      <c r="J142" s="32">
        <v>0</v>
      </c>
      <c r="K142" s="32">
        <v>19.189</v>
      </c>
      <c r="L142" s="32">
        <v>21.332999999999998</v>
      </c>
      <c r="M142" s="32">
        <v>0</v>
      </c>
      <c r="N142" s="32">
        <v>0</v>
      </c>
      <c r="O142" s="32">
        <v>0</v>
      </c>
      <c r="P142" s="32">
        <v>7977.9219999999996</v>
      </c>
      <c r="Q142" s="32">
        <v>2390.422</v>
      </c>
      <c r="R142" s="32">
        <v>0</v>
      </c>
      <c r="S142" s="32">
        <v>1361</v>
      </c>
      <c r="T142" s="32">
        <v>19.189</v>
      </c>
    </row>
    <row r="143" spans="1:20">
      <c r="A143" s="32" t="s">
        <v>73</v>
      </c>
      <c r="B143" s="32">
        <v>35604.959000000003</v>
      </c>
      <c r="C143" s="32">
        <v>0</v>
      </c>
      <c r="D143" s="32">
        <v>0</v>
      </c>
      <c r="E143" s="32">
        <v>0</v>
      </c>
      <c r="F143" s="32">
        <v>304.767</v>
      </c>
      <c r="G143" s="32">
        <v>120014.78</v>
      </c>
      <c r="H143" s="32">
        <v>0</v>
      </c>
      <c r="I143" s="32">
        <v>9527.4500000000007</v>
      </c>
      <c r="J143" s="32">
        <v>1</v>
      </c>
      <c r="K143" s="32">
        <v>5652</v>
      </c>
      <c r="L143" s="32">
        <v>15441.947</v>
      </c>
      <c r="M143" s="32">
        <v>0</v>
      </c>
      <c r="N143" s="32">
        <v>0</v>
      </c>
      <c r="O143" s="32">
        <v>0</v>
      </c>
      <c r="P143" s="32">
        <v>186546.90299999999</v>
      </c>
      <c r="Q143" s="32">
        <v>30622.397000000001</v>
      </c>
      <c r="R143" s="32">
        <v>35604.959000000003</v>
      </c>
      <c r="S143" s="32">
        <v>304.767</v>
      </c>
      <c r="T143" s="32">
        <v>5653</v>
      </c>
    </row>
    <row r="144" spans="1:20">
      <c r="A144" s="32" t="s">
        <v>72</v>
      </c>
      <c r="B144" s="32">
        <v>0</v>
      </c>
      <c r="C144" s="32">
        <v>0</v>
      </c>
      <c r="D144" s="32">
        <v>0</v>
      </c>
      <c r="E144" s="32">
        <v>0</v>
      </c>
      <c r="F144" s="32">
        <v>21.946000000000002</v>
      </c>
      <c r="G144" s="32">
        <v>0</v>
      </c>
      <c r="H144" s="32">
        <v>0</v>
      </c>
      <c r="I144" s="32">
        <v>204.55</v>
      </c>
      <c r="J144" s="32">
        <v>0</v>
      </c>
      <c r="K144" s="32">
        <v>0</v>
      </c>
      <c r="L144" s="32">
        <v>5.1260000000000003</v>
      </c>
      <c r="M144" s="32">
        <v>0</v>
      </c>
      <c r="N144" s="32">
        <v>0</v>
      </c>
      <c r="O144" s="32">
        <v>0</v>
      </c>
      <c r="P144" s="32">
        <v>231.62200000000001</v>
      </c>
      <c r="Q144" s="32">
        <v>209.67599999999999</v>
      </c>
      <c r="R144" s="32">
        <v>0</v>
      </c>
      <c r="S144" s="32">
        <v>21.946000000000002</v>
      </c>
      <c r="T144" s="32">
        <v>0</v>
      </c>
    </row>
    <row r="145" spans="1:20">
      <c r="A145" s="32" t="s">
        <v>71</v>
      </c>
      <c r="B145" s="32">
        <v>0</v>
      </c>
      <c r="C145" s="32">
        <v>0</v>
      </c>
      <c r="D145" s="32">
        <v>0</v>
      </c>
      <c r="E145" s="32">
        <v>0</v>
      </c>
      <c r="F145" s="32">
        <v>33.237000000000002</v>
      </c>
      <c r="G145" s="32">
        <v>10996.047</v>
      </c>
      <c r="H145" s="32">
        <v>0</v>
      </c>
      <c r="I145" s="32">
        <v>0</v>
      </c>
      <c r="J145" s="32">
        <v>0</v>
      </c>
      <c r="K145" s="32">
        <v>4.0220000000000002</v>
      </c>
      <c r="L145" s="32">
        <v>0</v>
      </c>
      <c r="M145" s="32">
        <v>0</v>
      </c>
      <c r="N145" s="32">
        <v>0</v>
      </c>
      <c r="O145" s="32">
        <v>0</v>
      </c>
      <c r="P145" s="32">
        <v>11033.306</v>
      </c>
      <c r="Q145" s="32">
        <v>4.0220000000000002</v>
      </c>
      <c r="R145" s="32">
        <v>0</v>
      </c>
      <c r="S145" s="32">
        <v>33.237000000000002</v>
      </c>
      <c r="T145" s="32">
        <v>4.0220000000000002</v>
      </c>
    </row>
    <row r="146" spans="1:20">
      <c r="A146" s="32" t="s">
        <v>70</v>
      </c>
      <c r="B146" s="32">
        <v>0</v>
      </c>
      <c r="C146" s="32">
        <v>0</v>
      </c>
      <c r="D146" s="32">
        <v>0</v>
      </c>
      <c r="E146" s="32">
        <v>0</v>
      </c>
      <c r="F146" s="32">
        <v>42.603000000000002</v>
      </c>
      <c r="G146" s="32">
        <v>19714.940999999999</v>
      </c>
      <c r="H146" s="32">
        <v>0</v>
      </c>
      <c r="I146" s="32">
        <v>17.46</v>
      </c>
      <c r="J146" s="32">
        <v>0</v>
      </c>
      <c r="K146" s="32">
        <v>581.76300000000003</v>
      </c>
      <c r="L146" s="32">
        <v>0</v>
      </c>
      <c r="M146" s="32">
        <v>0</v>
      </c>
      <c r="N146" s="32">
        <v>0</v>
      </c>
      <c r="O146" s="32">
        <v>232.39599999999999</v>
      </c>
      <c r="P146" s="32">
        <v>20589.163</v>
      </c>
      <c r="Q146" s="32">
        <v>599.22299999999996</v>
      </c>
      <c r="R146" s="32">
        <v>0</v>
      </c>
      <c r="S146" s="32">
        <v>42.603000000000002</v>
      </c>
      <c r="T146" s="32">
        <v>814.15899999999999</v>
      </c>
    </row>
    <row r="147" spans="1:20">
      <c r="A147" s="32" t="s">
        <v>173</v>
      </c>
      <c r="B147" s="32">
        <v>97476.294999999998</v>
      </c>
      <c r="C147" s="32">
        <v>0</v>
      </c>
      <c r="D147" s="32">
        <v>0</v>
      </c>
      <c r="E147" s="32">
        <v>0</v>
      </c>
      <c r="F147" s="32">
        <v>1199.8779999999999</v>
      </c>
      <c r="G147" s="32">
        <v>110489.981</v>
      </c>
      <c r="H147" s="32">
        <v>0</v>
      </c>
      <c r="I147" s="32">
        <v>58218.462</v>
      </c>
      <c r="J147" s="32">
        <v>6127.482</v>
      </c>
      <c r="K147" s="32">
        <v>21641.442999999999</v>
      </c>
      <c r="L147" s="32">
        <v>2123.9830000000002</v>
      </c>
      <c r="M147" s="32">
        <v>0</v>
      </c>
      <c r="N147" s="32">
        <v>0</v>
      </c>
      <c r="O147" s="32">
        <v>0</v>
      </c>
      <c r="P147" s="32">
        <v>297277.52399999998</v>
      </c>
      <c r="Q147" s="32">
        <v>87235.433999999994</v>
      </c>
      <c r="R147" s="32">
        <v>97476.294999999998</v>
      </c>
      <c r="S147" s="32">
        <v>1199.8779999999999</v>
      </c>
      <c r="T147" s="32">
        <v>27768.924999999999</v>
      </c>
    </row>
    <row r="148" spans="1:20">
      <c r="A148" s="32" t="s">
        <v>69</v>
      </c>
      <c r="B148" s="32">
        <v>0</v>
      </c>
      <c r="C148" s="32">
        <v>0</v>
      </c>
      <c r="D148" s="32">
        <v>0</v>
      </c>
      <c r="E148" s="32">
        <v>0</v>
      </c>
      <c r="F148" s="32">
        <v>0</v>
      </c>
      <c r="G148" s="32">
        <v>22534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22534</v>
      </c>
      <c r="Q148" s="32">
        <v>0</v>
      </c>
      <c r="R148" s="32">
        <v>0</v>
      </c>
      <c r="S148" s="32">
        <v>0</v>
      </c>
      <c r="T148" s="32">
        <v>0</v>
      </c>
    </row>
    <row r="149" spans="1:20">
      <c r="A149" s="32" t="s">
        <v>68</v>
      </c>
      <c r="B149" s="32">
        <v>49250.9</v>
      </c>
      <c r="C149" s="32">
        <v>18</v>
      </c>
      <c r="D149" s="32">
        <v>0</v>
      </c>
      <c r="E149" s="32">
        <v>0</v>
      </c>
      <c r="F149" s="32">
        <v>1313.5</v>
      </c>
      <c r="G149" s="32">
        <v>7380.5</v>
      </c>
      <c r="H149" s="32">
        <v>85576.2</v>
      </c>
      <c r="I149" s="32">
        <v>8945.2000000000007</v>
      </c>
      <c r="J149" s="32">
        <v>0</v>
      </c>
      <c r="K149" s="32">
        <v>1721.9</v>
      </c>
      <c r="L149" s="32">
        <v>209.9</v>
      </c>
      <c r="M149" s="32">
        <v>0</v>
      </c>
      <c r="N149" s="32">
        <v>0</v>
      </c>
      <c r="O149" s="32">
        <v>45.3</v>
      </c>
      <c r="P149" s="32">
        <v>154461.4</v>
      </c>
      <c r="Q149" s="32">
        <v>10877</v>
      </c>
      <c r="R149" s="32">
        <v>49268.9</v>
      </c>
      <c r="S149" s="32">
        <v>1313.5</v>
      </c>
      <c r="T149" s="32">
        <v>1767.2</v>
      </c>
    </row>
    <row r="150" spans="1:20">
      <c r="A150" s="32" t="s">
        <v>67</v>
      </c>
      <c r="B150" s="32">
        <v>0</v>
      </c>
      <c r="C150" s="32">
        <v>0</v>
      </c>
      <c r="D150" s="32">
        <v>0</v>
      </c>
      <c r="E150" s="32">
        <v>0</v>
      </c>
      <c r="F150" s="32">
        <v>1530</v>
      </c>
      <c r="G150" s="32">
        <v>132230.802</v>
      </c>
      <c r="H150" s="32">
        <v>0</v>
      </c>
      <c r="I150" s="32">
        <v>0</v>
      </c>
      <c r="J150" s="32">
        <v>0</v>
      </c>
      <c r="K150" s="32">
        <v>792.298</v>
      </c>
      <c r="L150" s="32">
        <v>0</v>
      </c>
      <c r="M150" s="32">
        <v>0</v>
      </c>
      <c r="N150" s="32">
        <v>0</v>
      </c>
      <c r="O150" s="32">
        <v>0</v>
      </c>
      <c r="P150" s="32">
        <v>134553.1</v>
      </c>
      <c r="Q150" s="32">
        <v>792.298</v>
      </c>
      <c r="R150" s="32">
        <v>0</v>
      </c>
      <c r="S150" s="32">
        <v>1530</v>
      </c>
      <c r="T150" s="32">
        <v>792.298</v>
      </c>
    </row>
    <row r="151" spans="1:20" s="44" customFormat="1">
      <c r="A151" s="44" t="s">
        <v>42</v>
      </c>
      <c r="B151" s="44">
        <v>23284.187000000002</v>
      </c>
      <c r="C151" s="44">
        <v>0</v>
      </c>
      <c r="D151" s="44">
        <v>0</v>
      </c>
      <c r="E151" s="44">
        <v>0</v>
      </c>
      <c r="F151" s="44">
        <v>1614.4970000000001</v>
      </c>
      <c r="G151" s="44">
        <v>136745.82</v>
      </c>
      <c r="H151" s="44">
        <v>70336.426000000007</v>
      </c>
      <c r="I151" s="44">
        <v>5928.125</v>
      </c>
      <c r="J151" s="44">
        <v>0</v>
      </c>
      <c r="K151" s="44">
        <v>61532.720999999998</v>
      </c>
      <c r="L151" s="44">
        <v>36022.491000000002</v>
      </c>
      <c r="M151" s="44">
        <v>0</v>
      </c>
      <c r="N151" s="44">
        <v>0</v>
      </c>
      <c r="O151" s="44">
        <v>0</v>
      </c>
      <c r="P151" s="44">
        <v>335464.26699999999</v>
      </c>
      <c r="Q151" s="44">
        <v>99330.823999999993</v>
      </c>
      <c r="R151" s="44">
        <v>23284.187000000002</v>
      </c>
      <c r="S151" s="44">
        <v>1614.4970000000001</v>
      </c>
      <c r="T151" s="44">
        <v>61532.720999999998</v>
      </c>
    </row>
    <row r="152" spans="1:20" s="44" customFormat="1">
      <c r="A152" s="44" t="s">
        <v>41</v>
      </c>
      <c r="B152" s="44">
        <v>1321420.7309999999</v>
      </c>
      <c r="C152" s="44">
        <v>0</v>
      </c>
      <c r="D152" s="44">
        <v>0</v>
      </c>
      <c r="E152" s="44">
        <v>0</v>
      </c>
      <c r="F152" s="44">
        <v>32411.571</v>
      </c>
      <c r="G152" s="44">
        <v>1337703.3770000001</v>
      </c>
      <c r="H152" s="44">
        <v>838861.36499999999</v>
      </c>
      <c r="I152" s="44">
        <v>302362.24400000001</v>
      </c>
      <c r="J152" s="44">
        <v>18726.464</v>
      </c>
      <c r="K152" s="44">
        <v>333672.62199999997</v>
      </c>
      <c r="L152" s="44">
        <v>78518.277000000002</v>
      </c>
      <c r="M152" s="44">
        <v>0</v>
      </c>
      <c r="N152" s="44">
        <v>0</v>
      </c>
      <c r="O152" s="44">
        <v>0</v>
      </c>
      <c r="P152" s="44">
        <v>4263676.6509999996</v>
      </c>
      <c r="Q152" s="44">
        <v>718175.05599999998</v>
      </c>
      <c r="R152" s="44">
        <v>1321420.7309999999</v>
      </c>
      <c r="S152" s="44">
        <v>32411.571</v>
      </c>
      <c r="T152" s="44">
        <v>352399.08600000001</v>
      </c>
    </row>
    <row r="153" spans="1:20">
      <c r="A153" s="32" t="s">
        <v>66</v>
      </c>
      <c r="B153" s="32">
        <v>0</v>
      </c>
      <c r="C153" s="32">
        <v>0</v>
      </c>
      <c r="D153" s="32">
        <v>0</v>
      </c>
      <c r="E153" s="32">
        <v>0</v>
      </c>
      <c r="F153" s="32">
        <v>187.40600000000001</v>
      </c>
      <c r="G153" s="32">
        <v>40.472000000000001</v>
      </c>
      <c r="H153" s="32">
        <v>0</v>
      </c>
      <c r="I153" s="32">
        <v>7517.857</v>
      </c>
      <c r="J153" s="32">
        <v>0</v>
      </c>
      <c r="K153" s="32">
        <v>4043.0340000000001</v>
      </c>
      <c r="L153" s="32">
        <v>1847.28</v>
      </c>
      <c r="M153" s="32">
        <v>0</v>
      </c>
      <c r="N153" s="32">
        <v>0</v>
      </c>
      <c r="O153" s="32">
        <v>0</v>
      </c>
      <c r="P153" s="32">
        <v>13636.049000000001</v>
      </c>
      <c r="Q153" s="32">
        <v>13408.171</v>
      </c>
      <c r="R153" s="32">
        <v>0</v>
      </c>
      <c r="S153" s="32">
        <v>187.40600000000001</v>
      </c>
      <c r="T153" s="32">
        <v>4043.0340000000001</v>
      </c>
    </row>
    <row r="154" spans="1:20">
      <c r="A154" s="32" t="s">
        <v>65</v>
      </c>
      <c r="B154" s="32">
        <v>2482.1579999999999</v>
      </c>
      <c r="C154" s="32">
        <v>0</v>
      </c>
      <c r="D154" s="32">
        <v>0</v>
      </c>
      <c r="E154" s="32">
        <v>0</v>
      </c>
      <c r="F154" s="32">
        <v>156.42099999999999</v>
      </c>
      <c r="G154" s="32">
        <v>50722.942000000003</v>
      </c>
      <c r="H154" s="32">
        <v>0</v>
      </c>
      <c r="I154" s="32">
        <v>8427.4419999999991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61788.963000000003</v>
      </c>
      <c r="Q154" s="32">
        <v>8427.4419999999991</v>
      </c>
      <c r="R154" s="32">
        <v>2482.1579999999999</v>
      </c>
      <c r="S154" s="32">
        <v>156.42099999999999</v>
      </c>
      <c r="T154" s="32">
        <v>0</v>
      </c>
    </row>
    <row r="155" spans="1:20">
      <c r="A155" s="32" t="s">
        <v>268</v>
      </c>
      <c r="B155" s="32">
        <v>0</v>
      </c>
      <c r="C155" s="32">
        <v>0</v>
      </c>
      <c r="D155" s="32">
        <v>0</v>
      </c>
      <c r="E155" s="32">
        <v>0</v>
      </c>
      <c r="F155" s="32">
        <v>14272.574000000001</v>
      </c>
      <c r="G155" s="32">
        <v>27823.865000000002</v>
      </c>
      <c r="H155" s="32">
        <v>0</v>
      </c>
      <c r="I155" s="32">
        <v>64847.461000000003</v>
      </c>
      <c r="J155" s="32">
        <v>0</v>
      </c>
      <c r="K155" s="32">
        <v>95</v>
      </c>
      <c r="L155" s="32">
        <v>0</v>
      </c>
      <c r="M155" s="32">
        <v>0</v>
      </c>
      <c r="N155" s="32">
        <v>0</v>
      </c>
      <c r="O155" s="32">
        <v>0</v>
      </c>
      <c r="P155" s="32">
        <v>107038.9</v>
      </c>
      <c r="Q155" s="32">
        <v>64942.461000000003</v>
      </c>
      <c r="R155" s="32">
        <v>0</v>
      </c>
      <c r="S155" s="32">
        <v>14272.574000000001</v>
      </c>
      <c r="T155" s="32">
        <v>95</v>
      </c>
    </row>
    <row r="156" spans="1:20">
      <c r="A156" s="32" t="s">
        <v>63</v>
      </c>
      <c r="B156" s="32">
        <v>67558</v>
      </c>
      <c r="C156" s="32">
        <v>0</v>
      </c>
      <c r="D156" s="32">
        <v>0</v>
      </c>
      <c r="E156" s="32">
        <v>0</v>
      </c>
      <c r="F156" s="32">
        <v>700</v>
      </c>
      <c r="G156" s="32">
        <v>41020</v>
      </c>
      <c r="H156" s="32">
        <v>0</v>
      </c>
      <c r="I156" s="32">
        <v>88982</v>
      </c>
      <c r="J156" s="32">
        <v>0</v>
      </c>
      <c r="K156" s="32">
        <v>322.79000000000002</v>
      </c>
      <c r="L156" s="32">
        <v>76.453999999999994</v>
      </c>
      <c r="M156" s="32">
        <v>0</v>
      </c>
      <c r="N156" s="32">
        <v>0</v>
      </c>
      <c r="O156" s="32">
        <v>0</v>
      </c>
      <c r="P156" s="32">
        <v>198659.24400000001</v>
      </c>
      <c r="Q156" s="32">
        <v>89381.244000000006</v>
      </c>
      <c r="R156" s="32">
        <v>67558</v>
      </c>
      <c r="S156" s="32">
        <v>700</v>
      </c>
      <c r="T156" s="32">
        <v>322.79000000000002</v>
      </c>
    </row>
    <row r="157" spans="1:20">
      <c r="A157" s="32" t="s">
        <v>62</v>
      </c>
      <c r="B157" s="32">
        <v>0</v>
      </c>
      <c r="C157" s="32">
        <v>0</v>
      </c>
      <c r="D157" s="32">
        <v>0</v>
      </c>
      <c r="E157" s="32">
        <v>0</v>
      </c>
      <c r="F157" s="32">
        <v>2691.931</v>
      </c>
      <c r="G157" s="32">
        <v>1892.02</v>
      </c>
      <c r="H157" s="32">
        <v>0</v>
      </c>
      <c r="I157" s="32">
        <v>0</v>
      </c>
      <c r="J157" s="32">
        <v>0</v>
      </c>
      <c r="K157" s="32">
        <v>732</v>
      </c>
      <c r="L157" s="32">
        <v>0</v>
      </c>
      <c r="M157" s="32">
        <v>0</v>
      </c>
      <c r="N157" s="32">
        <v>0</v>
      </c>
      <c r="O157" s="32">
        <v>0</v>
      </c>
      <c r="P157" s="32">
        <v>5315.951</v>
      </c>
      <c r="Q157" s="32">
        <v>732</v>
      </c>
      <c r="R157" s="32">
        <v>0</v>
      </c>
      <c r="S157" s="32">
        <v>2691.931</v>
      </c>
      <c r="T157" s="32">
        <v>732</v>
      </c>
    </row>
    <row r="158" spans="1:20">
      <c r="A158" s="32" t="s">
        <v>61</v>
      </c>
      <c r="B158" s="32">
        <v>1279.42</v>
      </c>
      <c r="C158" s="32">
        <v>0</v>
      </c>
      <c r="D158" s="32">
        <v>0</v>
      </c>
      <c r="E158" s="32">
        <v>0</v>
      </c>
      <c r="F158" s="32">
        <v>707.59</v>
      </c>
      <c r="G158" s="32">
        <v>0</v>
      </c>
      <c r="H158" s="32">
        <v>0</v>
      </c>
      <c r="I158" s="32">
        <v>12198.04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14185.05</v>
      </c>
      <c r="Q158" s="32">
        <v>12198.04</v>
      </c>
      <c r="R158" s="32">
        <v>1279.42</v>
      </c>
      <c r="S158" s="32">
        <v>707.59</v>
      </c>
      <c r="T158" s="32">
        <v>0</v>
      </c>
    </row>
    <row r="159" spans="1:20">
      <c r="A159" s="32" t="s">
        <v>60</v>
      </c>
      <c r="B159" s="32">
        <v>3383.0909999999999</v>
      </c>
      <c r="C159" s="32">
        <v>0</v>
      </c>
      <c r="D159" s="32">
        <v>0</v>
      </c>
      <c r="E159" s="32">
        <v>0</v>
      </c>
      <c r="F159" s="32">
        <v>40.564</v>
      </c>
      <c r="G159" s="32">
        <v>0</v>
      </c>
      <c r="H159" s="32">
        <v>0</v>
      </c>
      <c r="I159" s="32">
        <v>3968.9</v>
      </c>
      <c r="J159" s="32">
        <v>0</v>
      </c>
      <c r="K159" s="32">
        <v>0</v>
      </c>
      <c r="L159" s="32">
        <v>151.36000000000001</v>
      </c>
      <c r="M159" s="32">
        <v>0</v>
      </c>
      <c r="N159" s="32">
        <v>0</v>
      </c>
      <c r="O159" s="32">
        <v>0</v>
      </c>
      <c r="P159" s="32">
        <v>7543.915</v>
      </c>
      <c r="Q159" s="32">
        <v>4120.26</v>
      </c>
      <c r="R159" s="32">
        <v>3383.0909999999999</v>
      </c>
      <c r="S159" s="32">
        <v>40.564</v>
      </c>
      <c r="T159" s="32">
        <v>0</v>
      </c>
    </row>
    <row r="160" spans="1:20">
      <c r="A160" s="32" t="s">
        <v>221</v>
      </c>
      <c r="B160" s="32" t="s">
        <v>59</v>
      </c>
      <c r="C160" s="32" t="s">
        <v>59</v>
      </c>
      <c r="D160" s="32" t="s">
        <v>59</v>
      </c>
      <c r="E160" s="32" t="s">
        <v>59</v>
      </c>
      <c r="F160" s="32" t="s">
        <v>59</v>
      </c>
      <c r="G160" s="32" t="s">
        <v>59</v>
      </c>
      <c r="H160" s="32" t="s">
        <v>59</v>
      </c>
      <c r="I160" s="32" t="s">
        <v>59</v>
      </c>
      <c r="J160" s="32" t="s">
        <v>59</v>
      </c>
      <c r="K160" s="32" t="s">
        <v>59</v>
      </c>
      <c r="L160" s="32" t="s">
        <v>59</v>
      </c>
      <c r="M160" s="32" t="s">
        <v>59</v>
      </c>
      <c r="N160" s="32" t="s">
        <v>59</v>
      </c>
      <c r="O160" s="32" t="s">
        <v>59</v>
      </c>
      <c r="P160" s="32" t="s">
        <v>59</v>
      </c>
      <c r="Q160" s="32" t="s">
        <v>59</v>
      </c>
      <c r="R160" s="32" t="s">
        <v>59</v>
      </c>
      <c r="S160" s="32" t="s">
        <v>59</v>
      </c>
      <c r="T160" s="32" t="s">
        <v>59</v>
      </c>
    </row>
    <row r="161" spans="1:20">
      <c r="A161" s="32" t="s">
        <v>220</v>
      </c>
      <c r="B161" s="32" t="s">
        <v>59</v>
      </c>
      <c r="C161" s="32" t="s">
        <v>59</v>
      </c>
      <c r="D161" s="32" t="s">
        <v>59</v>
      </c>
      <c r="E161" s="32" t="s">
        <v>59</v>
      </c>
      <c r="F161" s="32" t="s">
        <v>59</v>
      </c>
      <c r="G161" s="32" t="s">
        <v>59</v>
      </c>
      <c r="H161" s="32" t="s">
        <v>59</v>
      </c>
      <c r="I161" s="32" t="s">
        <v>59</v>
      </c>
      <c r="J161" s="32" t="s">
        <v>59</v>
      </c>
      <c r="K161" s="32" t="s">
        <v>59</v>
      </c>
      <c r="L161" s="32" t="s">
        <v>59</v>
      </c>
      <c r="M161" s="32" t="s">
        <v>59</v>
      </c>
      <c r="N161" s="32" t="s">
        <v>59</v>
      </c>
      <c r="O161" s="32" t="s">
        <v>59</v>
      </c>
      <c r="P161" s="32" t="s">
        <v>59</v>
      </c>
      <c r="Q161" s="32" t="s">
        <v>59</v>
      </c>
      <c r="R161" s="32" t="s">
        <v>59</v>
      </c>
      <c r="S161" s="32" t="s">
        <v>59</v>
      </c>
      <c r="T161" s="32" t="s">
        <v>59</v>
      </c>
    </row>
    <row r="162" spans="1:20">
      <c r="A162" s="32" t="s">
        <v>58</v>
      </c>
      <c r="B162" s="32">
        <v>62.252000000000002</v>
      </c>
      <c r="C162" s="32">
        <v>0</v>
      </c>
      <c r="D162" s="32">
        <v>0</v>
      </c>
      <c r="E162" s="32">
        <v>0</v>
      </c>
      <c r="F162" s="32">
        <v>7612.8850000000002</v>
      </c>
      <c r="G162" s="32">
        <v>723.85500000000002</v>
      </c>
      <c r="H162" s="32">
        <v>0</v>
      </c>
      <c r="I162" s="32">
        <v>10625.678</v>
      </c>
      <c r="J162" s="32">
        <v>0</v>
      </c>
      <c r="K162" s="32">
        <v>261.62099999999998</v>
      </c>
      <c r="L162" s="32">
        <v>442.06900000000002</v>
      </c>
      <c r="M162" s="32">
        <v>0</v>
      </c>
      <c r="N162" s="32">
        <v>0</v>
      </c>
      <c r="O162" s="32">
        <v>0</v>
      </c>
      <c r="P162" s="32">
        <v>19728.36</v>
      </c>
      <c r="Q162" s="32">
        <v>11329.368</v>
      </c>
      <c r="R162" s="32">
        <v>62.252000000000002</v>
      </c>
      <c r="S162" s="32">
        <v>7612.8850000000002</v>
      </c>
      <c r="T162" s="32">
        <v>261.62099999999998</v>
      </c>
    </row>
    <row r="163" spans="1:20">
      <c r="A163" s="32" t="s">
        <v>259</v>
      </c>
      <c r="B163" s="32">
        <v>0</v>
      </c>
      <c r="C163" s="32">
        <v>0</v>
      </c>
      <c r="D163" s="32">
        <v>0</v>
      </c>
      <c r="E163" s="32">
        <v>0</v>
      </c>
      <c r="F163" s="32">
        <v>13173.431</v>
      </c>
      <c r="G163" s="32">
        <v>96.926000000000002</v>
      </c>
      <c r="H163" s="32">
        <v>0</v>
      </c>
      <c r="I163" s="32">
        <v>265.77100000000002</v>
      </c>
      <c r="J163" s="32">
        <v>0</v>
      </c>
      <c r="K163" s="32">
        <v>4.9450000000000003</v>
      </c>
      <c r="L163" s="32">
        <v>102.623</v>
      </c>
      <c r="M163" s="32">
        <v>0</v>
      </c>
      <c r="N163" s="32">
        <v>0</v>
      </c>
      <c r="O163" s="32">
        <v>0</v>
      </c>
      <c r="P163" s="32">
        <v>13643.696</v>
      </c>
      <c r="Q163" s="32">
        <v>373.339</v>
      </c>
      <c r="R163" s="32">
        <v>0</v>
      </c>
      <c r="S163" s="32">
        <v>13173.431</v>
      </c>
      <c r="T163" s="32">
        <v>4.9450000000000003</v>
      </c>
    </row>
    <row r="164" spans="1:20">
      <c r="A164" s="32" t="s">
        <v>258</v>
      </c>
      <c r="B164" s="32">
        <v>11810.697</v>
      </c>
      <c r="C164" s="32">
        <v>0</v>
      </c>
      <c r="D164" s="32">
        <v>0</v>
      </c>
      <c r="E164" s="32">
        <v>0</v>
      </c>
      <c r="F164" s="32">
        <v>6527.8040000000001</v>
      </c>
      <c r="G164" s="32">
        <v>569.678</v>
      </c>
      <c r="H164" s="32">
        <v>0</v>
      </c>
      <c r="I164" s="32">
        <v>30172.121999999999</v>
      </c>
      <c r="J164" s="32">
        <v>0</v>
      </c>
      <c r="K164" s="32">
        <v>125.595</v>
      </c>
      <c r="L164" s="32">
        <v>6.6470000000000002</v>
      </c>
      <c r="M164" s="32">
        <v>0</v>
      </c>
      <c r="N164" s="32">
        <v>0</v>
      </c>
      <c r="O164" s="32">
        <v>0</v>
      </c>
      <c r="P164" s="32">
        <v>49212.542999999998</v>
      </c>
      <c r="Q164" s="32">
        <v>30304.364000000001</v>
      </c>
      <c r="R164" s="32">
        <v>11810.697</v>
      </c>
      <c r="S164" s="32">
        <v>6527.8040000000001</v>
      </c>
      <c r="T164" s="32">
        <v>125.595</v>
      </c>
    </row>
    <row r="165" spans="1:20">
      <c r="A165" s="32" t="s">
        <v>283</v>
      </c>
      <c r="B165" s="32">
        <v>0</v>
      </c>
      <c r="C165" s="32">
        <v>0</v>
      </c>
      <c r="D165" s="32">
        <v>0</v>
      </c>
      <c r="E165" s="32">
        <v>0</v>
      </c>
      <c r="F165" s="32">
        <v>8.5570000000000004</v>
      </c>
      <c r="G165" s="32">
        <v>1218.961</v>
      </c>
      <c r="H165" s="32">
        <v>0</v>
      </c>
      <c r="I165" s="32">
        <v>577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1804.518</v>
      </c>
      <c r="Q165" s="32">
        <v>577</v>
      </c>
      <c r="R165" s="32">
        <v>0</v>
      </c>
      <c r="S165" s="32">
        <v>8.5570000000000004</v>
      </c>
      <c r="T165" s="32">
        <v>0</v>
      </c>
    </row>
    <row r="166" spans="1:20">
      <c r="A166" s="32" t="s">
        <v>257</v>
      </c>
      <c r="B166" s="32">
        <v>0</v>
      </c>
      <c r="C166" s="32">
        <v>0</v>
      </c>
      <c r="D166" s="32">
        <v>0</v>
      </c>
      <c r="E166" s="32">
        <v>0</v>
      </c>
      <c r="F166" s="32">
        <v>129.691</v>
      </c>
      <c r="G166" s="32">
        <v>0</v>
      </c>
      <c r="H166" s="32">
        <v>0</v>
      </c>
      <c r="I166" s="32">
        <v>388.39699999999999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518.08799999999997</v>
      </c>
      <c r="Q166" s="32">
        <v>388.39699999999999</v>
      </c>
      <c r="R166" s="32">
        <v>0</v>
      </c>
      <c r="S166" s="32">
        <v>129.691</v>
      </c>
      <c r="T166" s="32">
        <v>0</v>
      </c>
    </row>
    <row r="167" spans="1:20">
      <c r="A167" s="32" t="s">
        <v>282</v>
      </c>
      <c r="B167" s="32">
        <v>10000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18653.528999999999</v>
      </c>
      <c r="J167" s="32">
        <v>0</v>
      </c>
      <c r="K167" s="32">
        <v>2.5310000000000001</v>
      </c>
      <c r="L167" s="32">
        <v>5</v>
      </c>
      <c r="M167" s="32">
        <v>0</v>
      </c>
      <c r="N167" s="32">
        <v>0</v>
      </c>
      <c r="O167" s="32">
        <v>0</v>
      </c>
      <c r="P167" s="32">
        <v>28661.06</v>
      </c>
      <c r="Q167" s="32">
        <v>18661.060000000001</v>
      </c>
      <c r="R167" s="32">
        <v>10000</v>
      </c>
      <c r="S167" s="32">
        <v>0</v>
      </c>
      <c r="T167" s="32">
        <v>2.5310000000000001</v>
      </c>
    </row>
    <row r="168" spans="1:20">
      <c r="A168" s="32" t="s">
        <v>256</v>
      </c>
      <c r="B168" s="32">
        <v>0</v>
      </c>
      <c r="C168" s="32">
        <v>0</v>
      </c>
      <c r="D168" s="32">
        <v>0</v>
      </c>
      <c r="E168" s="32">
        <v>0</v>
      </c>
      <c r="F168" s="32">
        <v>1506.1890000000001</v>
      </c>
      <c r="G168" s="32">
        <v>0</v>
      </c>
      <c r="H168" s="32">
        <v>0</v>
      </c>
      <c r="I168" s="32">
        <v>1129.9639999999999</v>
      </c>
      <c r="J168" s="32">
        <v>0</v>
      </c>
      <c r="K168" s="32">
        <v>2.84</v>
      </c>
      <c r="L168" s="32">
        <v>52</v>
      </c>
      <c r="M168" s="32">
        <v>0</v>
      </c>
      <c r="N168" s="32">
        <v>0</v>
      </c>
      <c r="O168" s="32">
        <v>0</v>
      </c>
      <c r="P168" s="32">
        <v>2690.9929999999999</v>
      </c>
      <c r="Q168" s="32">
        <v>1184.8040000000001</v>
      </c>
      <c r="R168" s="32">
        <v>0</v>
      </c>
      <c r="S168" s="32">
        <v>1506.1890000000001</v>
      </c>
      <c r="T168" s="32">
        <v>2.84</v>
      </c>
    </row>
    <row r="169" spans="1:20">
      <c r="A169" s="32" t="s">
        <v>281</v>
      </c>
      <c r="B169" s="32">
        <v>0</v>
      </c>
      <c r="C169" s="32">
        <v>0</v>
      </c>
      <c r="D169" s="32">
        <v>0</v>
      </c>
      <c r="E169" s="32">
        <v>0</v>
      </c>
      <c r="F169" s="32">
        <v>501.03899999999999</v>
      </c>
      <c r="G169" s="32">
        <v>0</v>
      </c>
      <c r="H169" s="32">
        <v>0</v>
      </c>
      <c r="I169" s="32">
        <v>0</v>
      </c>
      <c r="J169" s="32">
        <v>0</v>
      </c>
      <c r="K169" s="32">
        <v>45</v>
      </c>
      <c r="L169" s="32">
        <v>0</v>
      </c>
      <c r="M169" s="32">
        <v>0</v>
      </c>
      <c r="N169" s="32">
        <v>0</v>
      </c>
      <c r="O169" s="32">
        <v>0</v>
      </c>
      <c r="P169" s="32">
        <v>546.03899999999999</v>
      </c>
      <c r="Q169" s="32">
        <v>45</v>
      </c>
      <c r="R169" s="32">
        <v>0</v>
      </c>
      <c r="S169" s="32">
        <v>501.03899999999999</v>
      </c>
      <c r="T169" s="32">
        <v>45</v>
      </c>
    </row>
    <row r="170" spans="1:20">
      <c r="A170" s="32" t="s">
        <v>280</v>
      </c>
      <c r="B170" s="32">
        <v>0</v>
      </c>
      <c r="C170" s="32">
        <v>0</v>
      </c>
      <c r="D170" s="32">
        <v>0</v>
      </c>
      <c r="E170" s="32">
        <v>0</v>
      </c>
      <c r="F170" s="32">
        <v>253.43</v>
      </c>
      <c r="G170" s="32">
        <v>0</v>
      </c>
      <c r="H170" s="32">
        <v>0</v>
      </c>
      <c r="I170" s="32">
        <v>3441.37</v>
      </c>
      <c r="J170" s="32">
        <v>0</v>
      </c>
      <c r="K170" s="32">
        <v>23.04</v>
      </c>
      <c r="L170" s="32">
        <v>425.44</v>
      </c>
      <c r="M170" s="32">
        <v>0</v>
      </c>
      <c r="N170" s="32">
        <v>0</v>
      </c>
      <c r="O170" s="32">
        <v>0</v>
      </c>
      <c r="P170" s="32">
        <v>4143.28</v>
      </c>
      <c r="Q170" s="32">
        <v>3889.85</v>
      </c>
      <c r="R170" s="32">
        <v>0</v>
      </c>
      <c r="S170" s="32">
        <v>253.43</v>
      </c>
      <c r="T170" s="32">
        <v>23.04</v>
      </c>
    </row>
    <row r="171" spans="1:20">
      <c r="A171" s="32" t="s">
        <v>255</v>
      </c>
      <c r="B171" s="32">
        <v>253595.40900000001</v>
      </c>
      <c r="C171" s="32">
        <v>0</v>
      </c>
      <c r="D171" s="32">
        <v>0</v>
      </c>
      <c r="E171" s="32">
        <v>4533.8829999999998</v>
      </c>
      <c r="F171" s="32">
        <v>70712.979000000007</v>
      </c>
      <c r="G171" s="32">
        <v>325437.674</v>
      </c>
      <c r="H171" s="32">
        <v>14193</v>
      </c>
      <c r="I171" s="32">
        <v>122557.87300000001</v>
      </c>
      <c r="J171" s="32">
        <v>4810</v>
      </c>
      <c r="K171" s="32">
        <v>18039.562000000002</v>
      </c>
      <c r="L171" s="32">
        <v>1797.433</v>
      </c>
      <c r="M171" s="32">
        <v>0</v>
      </c>
      <c r="N171" s="32">
        <v>0</v>
      </c>
      <c r="O171" s="32">
        <v>1581.396</v>
      </c>
      <c r="P171" s="32">
        <v>817259.20900000003</v>
      </c>
      <c r="Q171" s="32">
        <v>147204.86799999999</v>
      </c>
      <c r="R171" s="32">
        <v>253595.40900000001</v>
      </c>
      <c r="S171" s="32">
        <v>75246.861999999994</v>
      </c>
      <c r="T171" s="32">
        <v>24430.957999999999</v>
      </c>
    </row>
    <row r="172" spans="1:20">
      <c r="A172" s="32" t="s">
        <v>254</v>
      </c>
      <c r="B172" s="32">
        <v>1479744.9080000001</v>
      </c>
      <c r="C172" s="32">
        <v>0</v>
      </c>
      <c r="D172" s="32">
        <v>0</v>
      </c>
      <c r="E172" s="32">
        <v>4934.607</v>
      </c>
      <c r="F172" s="32">
        <v>180415.421</v>
      </c>
      <c r="G172" s="32">
        <v>1835029.058</v>
      </c>
      <c r="H172" s="32">
        <v>972808.77599999995</v>
      </c>
      <c r="I172" s="32">
        <v>1434823.7479999999</v>
      </c>
      <c r="J172" s="32">
        <v>28566.561000000002</v>
      </c>
      <c r="K172" s="32">
        <v>440713.46299999999</v>
      </c>
      <c r="L172" s="32">
        <v>159469.58100000001</v>
      </c>
      <c r="M172" s="32">
        <v>0</v>
      </c>
      <c r="N172" s="32">
        <v>0</v>
      </c>
      <c r="O172" s="32">
        <v>446.572</v>
      </c>
      <c r="P172" s="32">
        <v>6536952.6950000003</v>
      </c>
      <c r="Q172" s="32">
        <v>2048044.1880000001</v>
      </c>
      <c r="R172" s="32">
        <v>1479744.9080000001</v>
      </c>
      <c r="S172" s="32">
        <v>185350.02799999999</v>
      </c>
      <c r="T172" s="32">
        <v>469726.59600000002</v>
      </c>
    </row>
    <row r="173" spans="1:20">
      <c r="A173" s="32" t="s">
        <v>253</v>
      </c>
      <c r="B173" s="32">
        <v>6982250.8619999997</v>
      </c>
      <c r="C173" s="32">
        <v>0</v>
      </c>
      <c r="D173" s="32">
        <v>46.91</v>
      </c>
      <c r="E173" s="32">
        <v>117866.389</v>
      </c>
      <c r="F173" s="32">
        <v>387435.288</v>
      </c>
      <c r="G173" s="32">
        <v>2432153.014</v>
      </c>
      <c r="H173" s="32">
        <v>510213.26299999998</v>
      </c>
      <c r="I173" s="32">
        <v>1776421.7</v>
      </c>
      <c r="J173" s="32">
        <v>31744.835999999999</v>
      </c>
      <c r="K173" s="32">
        <v>639837.83100000001</v>
      </c>
      <c r="L173" s="32">
        <v>212791.92199999999</v>
      </c>
      <c r="M173" s="32">
        <v>0</v>
      </c>
      <c r="N173" s="32">
        <v>0</v>
      </c>
      <c r="O173" s="32">
        <v>357.00599999999997</v>
      </c>
      <c r="P173" s="32">
        <v>13091119.021</v>
      </c>
      <c r="Q173" s="32">
        <v>2600778.3640000001</v>
      </c>
      <c r="R173" s="32">
        <v>6982297.7719999999</v>
      </c>
      <c r="S173" s="32">
        <v>505301.67700000003</v>
      </c>
      <c r="T173" s="32">
        <v>671939.67299999995</v>
      </c>
    </row>
    <row r="174" spans="1:20">
      <c r="A174" s="32" t="s">
        <v>252</v>
      </c>
      <c r="B174" s="32">
        <v>967736.58499999996</v>
      </c>
      <c r="C174" s="32">
        <v>5400.63</v>
      </c>
      <c r="D174" s="32">
        <v>9912.3140000000003</v>
      </c>
      <c r="E174" s="32">
        <v>34.112000000000002</v>
      </c>
      <c r="F174" s="32">
        <v>65109.379000000001</v>
      </c>
      <c r="G174" s="32">
        <v>1232134.8899999999</v>
      </c>
      <c r="H174" s="32">
        <v>1138814.801</v>
      </c>
      <c r="I174" s="32">
        <v>705396.66</v>
      </c>
      <c r="J174" s="32">
        <v>12319.59</v>
      </c>
      <c r="K174" s="32">
        <v>493285.647</v>
      </c>
      <c r="L174" s="32">
        <v>217426.427</v>
      </c>
      <c r="M174" s="32">
        <v>0</v>
      </c>
      <c r="N174" s="32">
        <v>0</v>
      </c>
      <c r="O174" s="32">
        <v>1475.1959999999999</v>
      </c>
      <c r="P174" s="32">
        <v>4849046.2309999997</v>
      </c>
      <c r="Q174" s="32">
        <v>1395180.0959999999</v>
      </c>
      <c r="R174" s="32">
        <v>983049.52899999998</v>
      </c>
      <c r="S174" s="32">
        <v>65143.491000000002</v>
      </c>
      <c r="T174" s="32">
        <v>507080.43300000002</v>
      </c>
    </row>
    <row r="175" spans="1:20">
      <c r="A175" s="32" t="s">
        <v>251</v>
      </c>
      <c r="B175" s="32">
        <v>164650.92600000001</v>
      </c>
      <c r="C175" s="32">
        <v>0</v>
      </c>
      <c r="D175" s="32">
        <v>0</v>
      </c>
      <c r="E175" s="32">
        <v>0</v>
      </c>
      <c r="F175" s="32">
        <v>10835.532999999999</v>
      </c>
      <c r="G175" s="32">
        <v>58070.131999999998</v>
      </c>
      <c r="H175" s="32">
        <v>0</v>
      </c>
      <c r="I175" s="32">
        <v>43271.004999999997</v>
      </c>
      <c r="J175" s="32">
        <v>7907.0259999999998</v>
      </c>
      <c r="K175" s="32">
        <v>23050.312999999998</v>
      </c>
      <c r="L175" s="32">
        <v>4086.2809999999999</v>
      </c>
      <c r="M175" s="32">
        <v>0</v>
      </c>
      <c r="N175" s="32">
        <v>0</v>
      </c>
      <c r="O175" s="32">
        <v>0</v>
      </c>
      <c r="P175" s="32">
        <v>311871.21600000001</v>
      </c>
      <c r="Q175" s="32">
        <v>78264.903000000006</v>
      </c>
      <c r="R175" s="32">
        <v>164650.92600000001</v>
      </c>
      <c r="S175" s="32">
        <v>10835.532999999999</v>
      </c>
      <c r="T175" s="32">
        <v>30957.339</v>
      </c>
    </row>
    <row r="176" spans="1:20">
      <c r="A176" s="32" t="s">
        <v>219</v>
      </c>
      <c r="B176" s="32">
        <v>2987008.7760000001</v>
      </c>
      <c r="C176" s="32">
        <v>5243.0519999999997</v>
      </c>
      <c r="D176" s="32">
        <v>9959.2240000000002</v>
      </c>
      <c r="E176" s="32">
        <v>6815.9430000000002</v>
      </c>
      <c r="F176" s="32">
        <v>217093.47899999999</v>
      </c>
      <c r="G176" s="32">
        <v>2983117.0669999998</v>
      </c>
      <c r="H176" s="32">
        <v>1955235.993</v>
      </c>
      <c r="I176" s="32">
        <v>1401446.9110000001</v>
      </c>
      <c r="J176" s="32">
        <v>53111.95</v>
      </c>
      <c r="K176" s="32">
        <v>1001375.922</v>
      </c>
      <c r="L176" s="32">
        <v>360858.66800000001</v>
      </c>
      <c r="M176" s="32">
        <v>0</v>
      </c>
      <c r="N176" s="32">
        <v>0</v>
      </c>
      <c r="O176" s="32">
        <v>1752.8989999999999</v>
      </c>
      <c r="P176" s="32">
        <v>10983019.884</v>
      </c>
      <c r="Q176" s="32">
        <v>2727473.415</v>
      </c>
      <c r="R176" s="32">
        <v>3002211.0520000001</v>
      </c>
      <c r="S176" s="32">
        <v>223909.42199999999</v>
      </c>
      <c r="T176" s="32">
        <v>1056240.7709999999</v>
      </c>
    </row>
    <row r="177" spans="1:20">
      <c r="A177" s="32" t="s">
        <v>55</v>
      </c>
      <c r="B177" s="32">
        <v>6860969.9139999999</v>
      </c>
      <c r="C177" s="32">
        <v>157.578</v>
      </c>
      <c r="D177" s="32">
        <v>0</v>
      </c>
      <c r="E177" s="32">
        <v>120553.048</v>
      </c>
      <c r="F177" s="32">
        <v>497415.12099999998</v>
      </c>
      <c r="G177" s="32">
        <v>2899707.7009999999</v>
      </c>
      <c r="H177" s="32">
        <v>680793.84699999995</v>
      </c>
      <c r="I177" s="32">
        <v>2681024.0750000002</v>
      </c>
      <c r="J177" s="32">
        <v>32236.062999999998</v>
      </c>
      <c r="K177" s="32">
        <v>613550.89399999997</v>
      </c>
      <c r="L177" s="32">
        <v>234712.976</v>
      </c>
      <c r="M177" s="32">
        <v>0</v>
      </c>
      <c r="N177" s="32">
        <v>0</v>
      </c>
      <c r="O177" s="32">
        <v>2107.2710000000002</v>
      </c>
      <c r="P177" s="32">
        <v>14623228.488</v>
      </c>
      <c r="Q177" s="32">
        <v>3541999.0040000002</v>
      </c>
      <c r="R177" s="32">
        <v>6861127.4919999996</v>
      </c>
      <c r="S177" s="32">
        <v>617968.16899999999</v>
      </c>
      <c r="T177" s="32">
        <v>647894.228</v>
      </c>
    </row>
    <row r="178" spans="1:20">
      <c r="A178" s="32" t="s">
        <v>218</v>
      </c>
      <c r="B178" s="32">
        <v>2930877.952</v>
      </c>
      <c r="C178" s="32">
        <v>5243.0519999999997</v>
      </c>
      <c r="D178" s="32">
        <v>9912.3140000000003</v>
      </c>
      <c r="E178" s="32">
        <v>6815.9430000000002</v>
      </c>
      <c r="F178" s="32">
        <v>214154.538</v>
      </c>
      <c r="G178" s="32">
        <v>2923831.7620000001</v>
      </c>
      <c r="H178" s="32">
        <v>1948950.7209999999</v>
      </c>
      <c r="I178" s="32">
        <v>1357221.4650000001</v>
      </c>
      <c r="J178" s="32">
        <v>47878.550999999999</v>
      </c>
      <c r="K178" s="32">
        <v>990369.701</v>
      </c>
      <c r="L178" s="32">
        <v>352980.49</v>
      </c>
      <c r="M178" s="32">
        <v>0</v>
      </c>
      <c r="N178" s="32">
        <v>0</v>
      </c>
      <c r="O178" s="32">
        <v>1260.6690000000001</v>
      </c>
      <c r="P178" s="32">
        <v>10789497.158</v>
      </c>
      <c r="Q178" s="32">
        <v>2659222.5610000002</v>
      </c>
      <c r="R178" s="32">
        <v>2946033.318</v>
      </c>
      <c r="S178" s="32">
        <v>220970.481</v>
      </c>
      <c r="T178" s="32">
        <v>1039508.921</v>
      </c>
    </row>
    <row r="179" spans="1:20">
      <c r="A179" s="32" t="s">
        <v>250</v>
      </c>
      <c r="B179" s="32">
        <v>9032894.4609999992</v>
      </c>
      <c r="C179" s="32">
        <v>5243.0519999999997</v>
      </c>
      <c r="D179" s="32">
        <v>9912.3140000000003</v>
      </c>
      <c r="E179" s="32">
        <v>6815.9430000000002</v>
      </c>
      <c r="F179" s="32">
        <v>290652.33399999997</v>
      </c>
      <c r="G179" s="32">
        <v>3487655.5490000001</v>
      </c>
      <c r="H179" s="32">
        <v>2265298.9169999999</v>
      </c>
      <c r="I179" s="32">
        <v>3078546.8650000002</v>
      </c>
      <c r="J179" s="32">
        <v>60832.576000000001</v>
      </c>
      <c r="K179" s="32">
        <v>1561533.6340000001</v>
      </c>
      <c r="L179" s="32">
        <v>567565.72600000002</v>
      </c>
      <c r="M179" s="32">
        <v>0</v>
      </c>
      <c r="N179" s="32">
        <v>0</v>
      </c>
      <c r="O179" s="32">
        <v>3009.241</v>
      </c>
      <c r="P179" s="32">
        <v>20369960.612</v>
      </c>
      <c r="Q179" s="32">
        <v>5164130.2060000002</v>
      </c>
      <c r="R179" s="32">
        <v>9048049.8269999996</v>
      </c>
      <c r="S179" s="32">
        <v>297468.277</v>
      </c>
      <c r="T179" s="32">
        <v>1625375.4509999999</v>
      </c>
    </row>
    <row r="180" spans="1:20">
      <c r="A180" s="32" t="s">
        <v>217</v>
      </c>
      <c r="B180" s="32">
        <v>694476.58100000001</v>
      </c>
      <c r="C180" s="32">
        <v>5243.0519999999997</v>
      </c>
      <c r="D180" s="32">
        <v>9912.3140000000003</v>
      </c>
      <c r="E180" s="32">
        <v>0</v>
      </c>
      <c r="F180" s="32">
        <v>60660.366000000002</v>
      </c>
      <c r="G180" s="32">
        <v>663310.88600000006</v>
      </c>
      <c r="H180" s="32">
        <v>829719.06900000002</v>
      </c>
      <c r="I180" s="32">
        <v>300783.60700000002</v>
      </c>
      <c r="J180" s="32">
        <v>6715.0389999999998</v>
      </c>
      <c r="K180" s="32">
        <v>486062.766</v>
      </c>
      <c r="L180" s="32">
        <v>210631.74400000001</v>
      </c>
      <c r="M180" s="32">
        <v>0</v>
      </c>
      <c r="N180" s="32">
        <v>0</v>
      </c>
      <c r="O180" s="32">
        <v>1148.896</v>
      </c>
      <c r="P180" s="32">
        <v>3268664.32</v>
      </c>
      <c r="Q180" s="32">
        <v>975083.66200000001</v>
      </c>
      <c r="R180" s="32">
        <v>709631.94700000004</v>
      </c>
      <c r="S180" s="32">
        <v>60660.366000000002</v>
      </c>
      <c r="T180" s="32">
        <v>493926.701</v>
      </c>
    </row>
    <row r="181" spans="1:20">
      <c r="A181" s="32" t="s">
        <v>53</v>
      </c>
      <c r="B181" s="32">
        <v>300206.40100000001</v>
      </c>
      <c r="C181" s="32">
        <v>266.25</v>
      </c>
      <c r="D181" s="32">
        <v>9912.3140000000003</v>
      </c>
      <c r="E181" s="32">
        <v>34.112000000000002</v>
      </c>
      <c r="F181" s="32">
        <v>11021.245000000001</v>
      </c>
      <c r="G181" s="32">
        <v>686005.82400000002</v>
      </c>
      <c r="H181" s="32">
        <v>291338.87699999998</v>
      </c>
      <c r="I181" s="32">
        <v>263857.35200000001</v>
      </c>
      <c r="J181" s="32">
        <v>434.952</v>
      </c>
      <c r="K181" s="32">
        <v>5505.0079999999998</v>
      </c>
      <c r="L181" s="32">
        <v>5972.7730000000001</v>
      </c>
      <c r="M181" s="32">
        <v>0</v>
      </c>
      <c r="N181" s="32">
        <v>0</v>
      </c>
      <c r="O181" s="32">
        <v>295.5</v>
      </c>
      <c r="P181" s="32">
        <v>1574850.608</v>
      </c>
      <c r="Q181" s="32">
        <v>272834.53000000003</v>
      </c>
      <c r="R181" s="32">
        <v>310384.96500000003</v>
      </c>
      <c r="S181" s="32">
        <v>11055.357</v>
      </c>
      <c r="T181" s="32">
        <v>6235.46</v>
      </c>
    </row>
    <row r="182" spans="1:20">
      <c r="A182" s="32" t="s">
        <v>52</v>
      </c>
      <c r="B182" s="32">
        <v>55558.677000000003</v>
      </c>
      <c r="C182" s="32">
        <v>0</v>
      </c>
      <c r="D182" s="32">
        <v>0</v>
      </c>
      <c r="E182" s="32">
        <v>0</v>
      </c>
      <c r="F182" s="32">
        <v>435.86</v>
      </c>
      <c r="G182" s="32">
        <v>4964.3620000000001</v>
      </c>
      <c r="H182" s="32">
        <v>6285.2719999999999</v>
      </c>
      <c r="I182" s="32">
        <v>24629.227999999999</v>
      </c>
      <c r="J182" s="32">
        <v>0</v>
      </c>
      <c r="K182" s="32">
        <v>1887.252</v>
      </c>
      <c r="L182" s="32">
        <v>962.15099999999995</v>
      </c>
      <c r="M182" s="32">
        <v>0</v>
      </c>
      <c r="N182" s="32">
        <v>0</v>
      </c>
      <c r="O182" s="32">
        <v>0</v>
      </c>
      <c r="P182" s="32">
        <v>94722.801999999996</v>
      </c>
      <c r="Q182" s="32">
        <v>27464.739000000001</v>
      </c>
      <c r="R182" s="32">
        <v>55558.677000000003</v>
      </c>
      <c r="S182" s="32">
        <v>435.86</v>
      </c>
      <c r="T182" s="32">
        <v>1887.252</v>
      </c>
    </row>
    <row r="183" spans="1:20">
      <c r="A183" s="32" t="s">
        <v>54</v>
      </c>
      <c r="B183" s="32">
        <v>626.46199999999999</v>
      </c>
      <c r="C183" s="32">
        <v>0</v>
      </c>
      <c r="D183" s="32">
        <v>0</v>
      </c>
      <c r="E183" s="32">
        <v>111050.446</v>
      </c>
      <c r="F183" s="32">
        <v>182039.929</v>
      </c>
      <c r="G183" s="32">
        <v>872276.07</v>
      </c>
      <c r="H183" s="32">
        <v>7513.6639999999998</v>
      </c>
      <c r="I183" s="32">
        <v>116151.698</v>
      </c>
      <c r="J183" s="32">
        <v>0</v>
      </c>
      <c r="K183" s="32">
        <v>2164.3240000000001</v>
      </c>
      <c r="L183" s="32">
        <v>493.92500000000001</v>
      </c>
      <c r="M183" s="32">
        <v>0</v>
      </c>
      <c r="N183" s="32">
        <v>0</v>
      </c>
      <c r="O183" s="32">
        <v>0</v>
      </c>
      <c r="P183" s="32">
        <v>1292316.5179999999</v>
      </c>
      <c r="Q183" s="32">
        <v>118809.947</v>
      </c>
      <c r="R183" s="32">
        <v>626.46199999999999</v>
      </c>
      <c r="S183" s="32">
        <v>293090.375</v>
      </c>
      <c r="T183" s="32">
        <v>2164.3240000000001</v>
      </c>
    </row>
    <row r="184" spans="1:20">
      <c r="A184" s="32" t="s">
        <v>279</v>
      </c>
      <c r="B184" s="32">
        <v>385849.75</v>
      </c>
      <c r="C184" s="32">
        <v>0</v>
      </c>
      <c r="D184" s="32">
        <v>0</v>
      </c>
      <c r="E184" s="32">
        <v>0</v>
      </c>
      <c r="F184" s="32">
        <v>26508.452000000001</v>
      </c>
      <c r="G184" s="32">
        <v>362348.17499999999</v>
      </c>
      <c r="H184" s="32">
        <v>0</v>
      </c>
      <c r="I184" s="32">
        <v>187297.12700000001</v>
      </c>
      <c r="J184" s="32">
        <v>23035.077000000001</v>
      </c>
      <c r="K184" s="32">
        <v>8822.5669999999991</v>
      </c>
      <c r="L184" s="32">
        <v>19711.157999999999</v>
      </c>
      <c r="M184" s="32">
        <v>0</v>
      </c>
      <c r="N184" s="32">
        <v>0</v>
      </c>
      <c r="O184" s="32">
        <v>0</v>
      </c>
      <c r="P184" s="32">
        <v>1013572.306</v>
      </c>
      <c r="Q184" s="32">
        <v>237952.28200000001</v>
      </c>
      <c r="R184" s="32">
        <v>385849.75</v>
      </c>
      <c r="S184" s="32">
        <v>26508.452000000001</v>
      </c>
      <c r="T184" s="32">
        <v>31857.644</v>
      </c>
    </row>
    <row r="185" spans="1:20">
      <c r="A185" s="32" t="s">
        <v>216</v>
      </c>
      <c r="B185" s="32">
        <v>2059359.159</v>
      </c>
      <c r="C185" s="32">
        <v>0</v>
      </c>
      <c r="D185" s="32">
        <v>0</v>
      </c>
      <c r="E185" s="32">
        <v>6815.9430000000002</v>
      </c>
      <c r="F185" s="32">
        <v>128921.401</v>
      </c>
      <c r="G185" s="32">
        <v>2198630.895</v>
      </c>
      <c r="H185" s="32">
        <v>1517904.6629999999</v>
      </c>
      <c r="I185" s="32">
        <v>890002.94</v>
      </c>
      <c r="J185" s="32">
        <v>27680.805</v>
      </c>
      <c r="K185" s="32">
        <v>734807.397</v>
      </c>
      <c r="L185" s="32">
        <v>253065.45199999999</v>
      </c>
      <c r="M185" s="32">
        <v>0</v>
      </c>
      <c r="N185" s="32">
        <v>0</v>
      </c>
      <c r="O185" s="32">
        <v>0</v>
      </c>
      <c r="P185" s="32">
        <v>7817188.6550000003</v>
      </c>
      <c r="Q185" s="32">
        <v>1830744.943</v>
      </c>
      <c r="R185" s="32">
        <v>2059359.159</v>
      </c>
      <c r="S185" s="32">
        <v>135737.34400000001</v>
      </c>
      <c r="T185" s="32">
        <v>762488.20200000005</v>
      </c>
    </row>
    <row r="186" spans="1:20">
      <c r="A186" s="32" t="s">
        <v>215</v>
      </c>
      <c r="B186" s="32">
        <v>2233814.8130000001</v>
      </c>
      <c r="C186" s="32">
        <v>112.578</v>
      </c>
      <c r="D186" s="32">
        <v>0</v>
      </c>
      <c r="E186" s="32">
        <v>6850.0550000000003</v>
      </c>
      <c r="F186" s="32">
        <v>135862.935</v>
      </c>
      <c r="G186" s="32">
        <v>2717290.682</v>
      </c>
      <c r="H186" s="32">
        <v>1721047.74</v>
      </c>
      <c r="I186" s="32">
        <v>1075016.068</v>
      </c>
      <c r="J186" s="32">
        <v>28115.757000000001</v>
      </c>
      <c r="K186" s="32">
        <v>735504.99300000002</v>
      </c>
      <c r="L186" s="32">
        <v>255743.55499999999</v>
      </c>
      <c r="M186" s="32">
        <v>0</v>
      </c>
      <c r="N186" s="32">
        <v>0</v>
      </c>
      <c r="O186" s="32">
        <v>0</v>
      </c>
      <c r="P186" s="32">
        <v>8909359.1760000009</v>
      </c>
      <c r="Q186" s="32">
        <v>2016974.798</v>
      </c>
      <c r="R186" s="32">
        <v>2233927.3909999998</v>
      </c>
      <c r="S186" s="32">
        <v>142712.99</v>
      </c>
      <c r="T186" s="32">
        <v>763620.75</v>
      </c>
    </row>
    <row r="187" spans="1:20">
      <c r="A187" s="32" t="s">
        <v>214</v>
      </c>
      <c r="B187" s="32">
        <v>9192451.5040000007</v>
      </c>
      <c r="C187" s="32">
        <v>5355.63</v>
      </c>
      <c r="D187" s="32">
        <v>9912.3140000000003</v>
      </c>
      <c r="E187" s="32">
        <v>89313.5</v>
      </c>
      <c r="F187" s="32">
        <v>352871.66600000003</v>
      </c>
      <c r="G187" s="32">
        <v>4144929.8489999999</v>
      </c>
      <c r="H187" s="32">
        <v>2487618.39</v>
      </c>
      <c r="I187" s="32">
        <v>3101755.656</v>
      </c>
      <c r="J187" s="32">
        <v>53296.214</v>
      </c>
      <c r="K187" s="32">
        <v>1555243.9210000001</v>
      </c>
      <c r="L187" s="32">
        <v>548624.14</v>
      </c>
      <c r="M187" s="32">
        <v>0</v>
      </c>
      <c r="N187" s="32">
        <v>0</v>
      </c>
      <c r="O187" s="32">
        <v>1710.444</v>
      </c>
      <c r="P187" s="32">
        <v>21543083.228</v>
      </c>
      <c r="Q187" s="32">
        <v>5154050.5199999996</v>
      </c>
      <c r="R187" s="32">
        <v>9207719.4480000008</v>
      </c>
      <c r="S187" s="32">
        <v>442185.16600000003</v>
      </c>
      <c r="T187" s="32">
        <v>1610250.5789999999</v>
      </c>
    </row>
  </sheetData>
  <phoneticPr fontId="2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82"/>
  <sheetViews>
    <sheetView workbookViewId="0"/>
  </sheetViews>
  <sheetFormatPr defaultColWidth="9" defaultRowHeight="12.75"/>
  <cols>
    <col min="1" max="1" width="40" style="32" bestFit="1" customWidth="1"/>
    <col min="2" max="7" width="9" style="32"/>
    <col min="8" max="8" width="9" style="32" customWidth="1"/>
    <col min="9" max="16384" width="9" style="32"/>
  </cols>
  <sheetData>
    <row r="1" spans="1:20">
      <c r="A1" s="32" t="s">
        <v>234</v>
      </c>
      <c r="B1" s="32" t="s">
        <v>233</v>
      </c>
      <c r="C1" s="32" t="s">
        <v>232</v>
      </c>
      <c r="D1" s="32" t="s">
        <v>249</v>
      </c>
      <c r="E1" s="32" t="s">
        <v>231</v>
      </c>
      <c r="F1" s="32" t="s">
        <v>275</v>
      </c>
    </row>
    <row r="3" spans="1:20">
      <c r="A3" s="32" t="s">
        <v>229</v>
      </c>
      <c r="B3" s="32" t="s">
        <v>21</v>
      </c>
      <c r="C3" s="32" t="s">
        <v>169</v>
      </c>
      <c r="D3" s="32" t="s">
        <v>168</v>
      </c>
      <c r="E3" s="32" t="s">
        <v>22</v>
      </c>
      <c r="F3" s="32" t="s">
        <v>23</v>
      </c>
      <c r="G3" s="32" t="s">
        <v>24</v>
      </c>
      <c r="H3" s="32" t="s">
        <v>25</v>
      </c>
      <c r="I3" s="32" t="s">
        <v>26</v>
      </c>
      <c r="J3" s="32" t="s">
        <v>27</v>
      </c>
      <c r="K3" s="32" t="s">
        <v>28</v>
      </c>
      <c r="L3" s="32" t="s">
        <v>29</v>
      </c>
      <c r="M3" s="32" t="s">
        <v>30</v>
      </c>
      <c r="N3" s="32" t="s">
        <v>31</v>
      </c>
      <c r="O3" s="32" t="s">
        <v>32</v>
      </c>
      <c r="P3" s="32" t="s">
        <v>33</v>
      </c>
      <c r="Q3" s="32" t="s">
        <v>34</v>
      </c>
      <c r="R3" s="32" t="s">
        <v>211</v>
      </c>
      <c r="S3" s="32" t="s">
        <v>212</v>
      </c>
      <c r="T3" s="32" t="s">
        <v>213</v>
      </c>
    </row>
    <row r="4" spans="1:20">
      <c r="A4" s="32" t="s">
        <v>228</v>
      </c>
    </row>
    <row r="5" spans="1:20">
      <c r="A5" s="32" t="s">
        <v>167</v>
      </c>
      <c r="B5" s="32">
        <v>9578446</v>
      </c>
      <c r="C5" s="32">
        <v>6228</v>
      </c>
      <c r="D5" s="32">
        <v>9667</v>
      </c>
      <c r="E5" s="32">
        <v>130170</v>
      </c>
      <c r="F5" s="32">
        <v>801181</v>
      </c>
      <c r="G5" s="32">
        <v>5793896</v>
      </c>
      <c r="H5" s="32">
        <v>2605985</v>
      </c>
      <c r="I5" s="32">
        <v>4061468</v>
      </c>
      <c r="J5" s="32">
        <v>81656</v>
      </c>
      <c r="K5" s="32">
        <v>1330120</v>
      </c>
      <c r="L5" s="32">
        <v>570574</v>
      </c>
      <c r="M5" s="32">
        <v>0</v>
      </c>
      <c r="N5" s="32">
        <v>0</v>
      </c>
      <c r="O5" s="32">
        <v>3630</v>
      </c>
      <c r="P5" s="32">
        <v>24973021</v>
      </c>
      <c r="Q5" s="32">
        <v>5938892</v>
      </c>
      <c r="R5" s="32">
        <v>9594341</v>
      </c>
      <c r="S5" s="32">
        <v>931351</v>
      </c>
      <c r="T5" s="32">
        <v>1415406</v>
      </c>
    </row>
    <row r="6" spans="1:20">
      <c r="A6" s="32" t="s">
        <v>172</v>
      </c>
      <c r="B6" s="32">
        <v>1480988</v>
      </c>
      <c r="C6" s="32">
        <v>0</v>
      </c>
      <c r="D6" s="32">
        <v>0</v>
      </c>
      <c r="E6" s="32">
        <v>0</v>
      </c>
      <c r="F6" s="32">
        <v>79840</v>
      </c>
      <c r="G6" s="32">
        <v>1684188</v>
      </c>
      <c r="H6" s="32">
        <v>951628</v>
      </c>
      <c r="I6" s="32">
        <v>710739</v>
      </c>
      <c r="J6" s="32">
        <v>24732</v>
      </c>
      <c r="K6" s="32">
        <v>335052</v>
      </c>
      <c r="L6" s="32">
        <v>99416</v>
      </c>
      <c r="M6" s="32">
        <v>0</v>
      </c>
      <c r="N6" s="32">
        <v>0</v>
      </c>
      <c r="O6" s="32">
        <v>0</v>
      </c>
      <c r="P6" s="32">
        <v>5366583</v>
      </c>
      <c r="Q6" s="32">
        <v>1153929</v>
      </c>
      <c r="R6" s="32">
        <v>1480988</v>
      </c>
      <c r="S6" s="32">
        <v>79840</v>
      </c>
      <c r="T6" s="32">
        <v>359784</v>
      </c>
    </row>
    <row r="7" spans="1:20">
      <c r="A7" s="32" t="s">
        <v>171</v>
      </c>
      <c r="B7" s="32">
        <v>772462</v>
      </c>
      <c r="C7" s="32">
        <v>0</v>
      </c>
      <c r="D7" s="32">
        <v>44</v>
      </c>
      <c r="E7" s="32">
        <v>11715</v>
      </c>
      <c r="F7" s="32">
        <v>96402</v>
      </c>
      <c r="G7" s="32">
        <v>630089</v>
      </c>
      <c r="H7" s="32">
        <v>180055</v>
      </c>
      <c r="I7" s="32">
        <v>122553</v>
      </c>
      <c r="J7" s="32">
        <v>9934</v>
      </c>
      <c r="K7" s="32">
        <v>109163</v>
      </c>
      <c r="L7" s="32">
        <v>44380</v>
      </c>
      <c r="M7" s="32">
        <v>0</v>
      </c>
      <c r="N7" s="32">
        <v>0</v>
      </c>
      <c r="O7" s="32">
        <v>142</v>
      </c>
      <c r="P7" s="32">
        <v>1976939</v>
      </c>
      <c r="Q7" s="32">
        <v>246025</v>
      </c>
      <c r="R7" s="32">
        <v>772506</v>
      </c>
      <c r="S7" s="32">
        <v>108117</v>
      </c>
      <c r="T7" s="32">
        <v>119239</v>
      </c>
    </row>
    <row r="8" spans="1:20">
      <c r="A8" s="32" t="s">
        <v>170</v>
      </c>
      <c r="B8" s="32">
        <v>775148</v>
      </c>
      <c r="C8" s="32">
        <v>5492</v>
      </c>
      <c r="D8" s="32">
        <v>9623</v>
      </c>
      <c r="E8" s="32">
        <v>0</v>
      </c>
      <c r="F8" s="32">
        <v>55006</v>
      </c>
      <c r="G8" s="32">
        <v>689210</v>
      </c>
      <c r="H8" s="32">
        <v>833768</v>
      </c>
      <c r="I8" s="32">
        <v>579175</v>
      </c>
      <c r="J8" s="32">
        <v>16527</v>
      </c>
      <c r="K8" s="32">
        <v>424844</v>
      </c>
      <c r="L8" s="32">
        <v>209509</v>
      </c>
      <c r="M8" s="32">
        <v>0</v>
      </c>
      <c r="N8" s="32">
        <v>0</v>
      </c>
      <c r="O8" s="32">
        <v>1141</v>
      </c>
      <c r="P8" s="32">
        <v>3599443</v>
      </c>
      <c r="Q8" s="32">
        <v>1198311</v>
      </c>
      <c r="R8" s="32">
        <v>790263</v>
      </c>
      <c r="S8" s="32">
        <v>55006</v>
      </c>
      <c r="T8" s="32">
        <v>442512</v>
      </c>
    </row>
    <row r="9" spans="1:20">
      <c r="A9" s="32" t="s">
        <v>166</v>
      </c>
      <c r="B9" s="32">
        <v>253523</v>
      </c>
      <c r="C9" s="32">
        <v>0</v>
      </c>
      <c r="D9" s="32">
        <v>0</v>
      </c>
      <c r="E9" s="32">
        <v>6210</v>
      </c>
      <c r="F9" s="32">
        <v>79990</v>
      </c>
      <c r="G9" s="32">
        <v>307885</v>
      </c>
      <c r="H9" s="32">
        <v>15026</v>
      </c>
      <c r="I9" s="32">
        <v>116234</v>
      </c>
      <c r="J9" s="32">
        <v>4204</v>
      </c>
      <c r="K9" s="32">
        <v>14467</v>
      </c>
      <c r="L9" s="32">
        <v>1942</v>
      </c>
      <c r="M9" s="32">
        <v>0</v>
      </c>
      <c r="N9" s="32">
        <v>0</v>
      </c>
      <c r="O9" s="32">
        <v>1573</v>
      </c>
      <c r="P9" s="32">
        <v>801054</v>
      </c>
      <c r="Q9" s="32">
        <v>136847</v>
      </c>
      <c r="R9" s="32">
        <v>253523</v>
      </c>
      <c r="S9" s="32">
        <v>86200</v>
      </c>
      <c r="T9" s="32">
        <v>20244</v>
      </c>
    </row>
    <row r="10" spans="1:20">
      <c r="A10" s="32" t="s">
        <v>164</v>
      </c>
      <c r="B10" s="32">
        <v>42598</v>
      </c>
      <c r="C10" s="32">
        <v>0</v>
      </c>
      <c r="D10" s="32">
        <v>0</v>
      </c>
      <c r="E10" s="32">
        <v>4034</v>
      </c>
      <c r="F10" s="32">
        <v>137272</v>
      </c>
      <c r="G10" s="32">
        <v>232308</v>
      </c>
      <c r="H10" s="32">
        <v>24149</v>
      </c>
      <c r="I10" s="32">
        <v>674878</v>
      </c>
      <c r="J10" s="32">
        <v>3961</v>
      </c>
      <c r="K10" s="32">
        <v>45278</v>
      </c>
      <c r="L10" s="32">
        <v>63108</v>
      </c>
      <c r="M10" s="32">
        <v>0</v>
      </c>
      <c r="N10" s="32">
        <v>0</v>
      </c>
      <c r="O10" s="32">
        <v>391</v>
      </c>
      <c r="P10" s="32">
        <v>1227977</v>
      </c>
      <c r="Q10" s="32">
        <v>787225</v>
      </c>
      <c r="R10" s="32">
        <v>42598</v>
      </c>
      <c r="S10" s="32">
        <v>141306</v>
      </c>
      <c r="T10" s="32">
        <v>49630</v>
      </c>
    </row>
    <row r="11" spans="1:20">
      <c r="A11" s="32" t="s">
        <v>163</v>
      </c>
      <c r="B11" s="32">
        <v>488</v>
      </c>
      <c r="C11" s="32">
        <v>0</v>
      </c>
      <c r="D11" s="32">
        <v>0</v>
      </c>
      <c r="E11" s="32">
        <v>108203</v>
      </c>
      <c r="F11" s="32">
        <v>197272</v>
      </c>
      <c r="G11" s="32">
        <v>744245</v>
      </c>
      <c r="H11" s="32">
        <v>6620</v>
      </c>
      <c r="I11" s="32">
        <v>21145</v>
      </c>
      <c r="J11" s="32">
        <v>0</v>
      </c>
      <c r="K11" s="32">
        <v>2227</v>
      </c>
      <c r="L11" s="32">
        <v>28</v>
      </c>
      <c r="M11" s="32">
        <v>0</v>
      </c>
      <c r="N11" s="32">
        <v>0</v>
      </c>
      <c r="O11" s="32">
        <v>0</v>
      </c>
      <c r="P11" s="32">
        <v>1080228</v>
      </c>
      <c r="Q11" s="32">
        <v>23400</v>
      </c>
      <c r="R11" s="32">
        <v>488</v>
      </c>
      <c r="S11" s="32">
        <v>305475</v>
      </c>
      <c r="T11" s="32">
        <v>2227</v>
      </c>
    </row>
    <row r="12" spans="1:20">
      <c r="A12" s="32" t="s">
        <v>162</v>
      </c>
      <c r="B12" s="32">
        <v>394270</v>
      </c>
      <c r="C12" s="32">
        <v>736</v>
      </c>
      <c r="D12" s="32">
        <v>0</v>
      </c>
      <c r="E12" s="32">
        <v>8</v>
      </c>
      <c r="F12" s="32">
        <v>25051</v>
      </c>
      <c r="G12" s="32">
        <v>698548</v>
      </c>
      <c r="H12" s="32">
        <v>307006</v>
      </c>
      <c r="I12" s="32">
        <v>315345</v>
      </c>
      <c r="J12" s="32">
        <v>446</v>
      </c>
      <c r="K12" s="32">
        <v>16792</v>
      </c>
      <c r="L12" s="32">
        <v>4957</v>
      </c>
      <c r="M12" s="32">
        <v>0</v>
      </c>
      <c r="N12" s="32">
        <v>0</v>
      </c>
      <c r="O12" s="32">
        <v>383</v>
      </c>
      <c r="P12" s="32">
        <v>1763542</v>
      </c>
      <c r="Q12" s="32">
        <v>334877</v>
      </c>
      <c r="R12" s="32">
        <v>395006</v>
      </c>
      <c r="S12" s="32">
        <v>25059</v>
      </c>
      <c r="T12" s="32">
        <v>17621</v>
      </c>
    </row>
    <row r="13" spans="1:20">
      <c r="A13" s="32" t="s">
        <v>260</v>
      </c>
      <c r="B13" s="32">
        <v>1592414</v>
      </c>
      <c r="C13" s="32">
        <v>0</v>
      </c>
      <c r="D13" s="32">
        <v>0</v>
      </c>
      <c r="E13" s="32">
        <v>0</v>
      </c>
      <c r="F13" s="32">
        <v>119618</v>
      </c>
      <c r="G13" s="32">
        <v>623913</v>
      </c>
      <c r="H13" s="32">
        <v>74446</v>
      </c>
      <c r="I13" s="32">
        <v>358825</v>
      </c>
      <c r="J13" s="32">
        <v>21727</v>
      </c>
      <c r="K13" s="32">
        <v>69927</v>
      </c>
      <c r="L13" s="32">
        <v>71020</v>
      </c>
      <c r="M13" s="32">
        <v>0</v>
      </c>
      <c r="N13" s="32">
        <v>0</v>
      </c>
      <c r="O13" s="32">
        <v>0</v>
      </c>
      <c r="P13" s="32">
        <v>2931890</v>
      </c>
      <c r="Q13" s="32">
        <v>518408</v>
      </c>
      <c r="R13" s="32">
        <v>1592414</v>
      </c>
      <c r="S13" s="32">
        <v>119618</v>
      </c>
      <c r="T13" s="32">
        <v>91654</v>
      </c>
    </row>
    <row r="14" spans="1:20">
      <c r="A14" s="32" t="s">
        <v>227</v>
      </c>
      <c r="B14" s="32">
        <v>4266555</v>
      </c>
      <c r="C14" s="32">
        <v>0</v>
      </c>
      <c r="D14" s="32">
        <v>0</v>
      </c>
      <c r="E14" s="32">
        <v>0</v>
      </c>
      <c r="F14" s="32">
        <v>10730</v>
      </c>
      <c r="G14" s="32">
        <v>183510</v>
      </c>
      <c r="H14" s="32">
        <v>213287</v>
      </c>
      <c r="I14" s="32">
        <v>1162574</v>
      </c>
      <c r="J14" s="32">
        <v>125</v>
      </c>
      <c r="K14" s="32">
        <v>312370</v>
      </c>
      <c r="L14" s="32">
        <v>76214</v>
      </c>
      <c r="M14" s="32">
        <v>0</v>
      </c>
      <c r="N14" s="32">
        <v>0</v>
      </c>
      <c r="O14" s="32">
        <v>0</v>
      </c>
      <c r="P14" s="32">
        <v>6225365</v>
      </c>
      <c r="Q14" s="32">
        <v>1539870</v>
      </c>
      <c r="R14" s="32">
        <v>4266555</v>
      </c>
      <c r="S14" s="32">
        <v>10730</v>
      </c>
      <c r="T14" s="32">
        <v>312495</v>
      </c>
    </row>
    <row r="15" spans="1:20">
      <c r="A15" s="32" t="s">
        <v>161</v>
      </c>
      <c r="B15" s="32" t="s">
        <v>59</v>
      </c>
      <c r="C15" s="32" t="s">
        <v>59</v>
      </c>
      <c r="D15" s="32" t="s">
        <v>59</v>
      </c>
      <c r="E15" s="32" t="s">
        <v>59</v>
      </c>
      <c r="F15" s="32" t="s">
        <v>59</v>
      </c>
      <c r="G15" s="32" t="s">
        <v>59</v>
      </c>
      <c r="H15" s="32" t="s">
        <v>59</v>
      </c>
      <c r="I15" s="32" t="s">
        <v>59</v>
      </c>
      <c r="J15" s="32" t="s">
        <v>59</v>
      </c>
      <c r="K15" s="32" t="s">
        <v>59</v>
      </c>
      <c r="L15" s="32" t="s">
        <v>59</v>
      </c>
      <c r="M15" s="32" t="s">
        <v>59</v>
      </c>
      <c r="N15" s="32" t="s">
        <v>59</v>
      </c>
      <c r="O15" s="32" t="s">
        <v>59</v>
      </c>
      <c r="P15" s="32" t="s">
        <v>59</v>
      </c>
      <c r="Q15" s="32" t="s">
        <v>59</v>
      </c>
      <c r="R15" s="32" t="s">
        <v>59</v>
      </c>
      <c r="S15" s="32" t="s">
        <v>59</v>
      </c>
      <c r="T15" s="32" t="s">
        <v>59</v>
      </c>
    </row>
    <row r="16" spans="1:20">
      <c r="A16" s="32" t="s">
        <v>160</v>
      </c>
      <c r="B16" s="32" t="s">
        <v>59</v>
      </c>
      <c r="C16" s="32" t="s">
        <v>59</v>
      </c>
      <c r="D16" s="32" t="s">
        <v>59</v>
      </c>
      <c r="E16" s="32" t="s">
        <v>59</v>
      </c>
      <c r="F16" s="32" t="s">
        <v>59</v>
      </c>
      <c r="G16" s="32" t="s">
        <v>59</v>
      </c>
      <c r="H16" s="32" t="s">
        <v>59</v>
      </c>
      <c r="I16" s="32" t="s">
        <v>59</v>
      </c>
      <c r="J16" s="32" t="s">
        <v>59</v>
      </c>
      <c r="K16" s="32" t="s">
        <v>59</v>
      </c>
      <c r="L16" s="32" t="s">
        <v>59</v>
      </c>
      <c r="M16" s="32" t="s">
        <v>59</v>
      </c>
      <c r="N16" s="32" t="s">
        <v>59</v>
      </c>
      <c r="O16" s="32" t="s">
        <v>59</v>
      </c>
      <c r="P16" s="32" t="s">
        <v>59</v>
      </c>
      <c r="Q16" s="32" t="s">
        <v>59</v>
      </c>
      <c r="R16" s="32" t="s">
        <v>59</v>
      </c>
      <c r="S16" s="32" t="s">
        <v>59</v>
      </c>
      <c r="T16" s="32" t="s">
        <v>59</v>
      </c>
    </row>
    <row r="17" spans="1:20">
      <c r="A17" s="32" t="s">
        <v>159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7782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7782</v>
      </c>
      <c r="Q17" s="32">
        <v>7782</v>
      </c>
      <c r="R17" s="32">
        <v>0</v>
      </c>
      <c r="S17" s="32">
        <v>0</v>
      </c>
      <c r="T17" s="32">
        <v>0</v>
      </c>
    </row>
    <row r="18" spans="1:20">
      <c r="A18" s="32" t="s">
        <v>158</v>
      </c>
      <c r="B18" s="32">
        <v>0</v>
      </c>
      <c r="C18" s="32">
        <v>0</v>
      </c>
      <c r="D18" s="32">
        <v>0</v>
      </c>
      <c r="E18" s="32">
        <v>0</v>
      </c>
      <c r="F18" s="32">
        <v>970</v>
      </c>
      <c r="G18" s="32">
        <v>69693</v>
      </c>
      <c r="H18" s="32">
        <v>0</v>
      </c>
      <c r="I18" s="32">
        <v>218</v>
      </c>
      <c r="J18" s="32">
        <v>0</v>
      </c>
      <c r="K18" s="32">
        <v>116</v>
      </c>
      <c r="L18" s="32">
        <v>0</v>
      </c>
      <c r="M18" s="32">
        <v>0</v>
      </c>
      <c r="N18" s="32">
        <v>0</v>
      </c>
      <c r="O18" s="32">
        <v>0</v>
      </c>
      <c r="P18" s="32">
        <v>70997</v>
      </c>
      <c r="Q18" s="32">
        <v>334</v>
      </c>
      <c r="R18" s="32">
        <v>0</v>
      </c>
      <c r="S18" s="32">
        <v>970</v>
      </c>
      <c r="T18" s="32">
        <v>116</v>
      </c>
    </row>
    <row r="19" spans="1:20">
      <c r="A19" s="32" t="s">
        <v>157</v>
      </c>
      <c r="B19" s="32">
        <v>0</v>
      </c>
      <c r="C19" s="32">
        <v>0</v>
      </c>
      <c r="D19" s="32">
        <v>0</v>
      </c>
      <c r="E19" s="32">
        <v>0</v>
      </c>
      <c r="F19" s="32">
        <v>4546</v>
      </c>
      <c r="G19" s="32">
        <v>0</v>
      </c>
      <c r="H19" s="32">
        <v>0</v>
      </c>
      <c r="I19" s="32">
        <v>5815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10361</v>
      </c>
      <c r="Q19" s="32">
        <v>5815</v>
      </c>
      <c r="R19" s="32">
        <v>0</v>
      </c>
      <c r="S19" s="32">
        <v>4546</v>
      </c>
      <c r="T19" s="32">
        <v>0</v>
      </c>
    </row>
    <row r="20" spans="1:20">
      <c r="A20" s="32" t="s">
        <v>156</v>
      </c>
      <c r="B20" s="32">
        <v>2545</v>
      </c>
      <c r="C20" s="32">
        <v>0</v>
      </c>
      <c r="D20" s="32">
        <v>0</v>
      </c>
      <c r="E20" s="32">
        <v>0</v>
      </c>
      <c r="F20" s="32">
        <v>20961</v>
      </c>
      <c r="G20" s="32">
        <v>75356</v>
      </c>
      <c r="H20" s="32">
        <v>8285</v>
      </c>
      <c r="I20" s="32">
        <v>37300</v>
      </c>
      <c r="J20" s="32">
        <v>0</v>
      </c>
      <c r="K20" s="32">
        <v>568</v>
      </c>
      <c r="L20" s="32">
        <v>1711</v>
      </c>
      <c r="M20" s="32">
        <v>0</v>
      </c>
      <c r="N20" s="32">
        <v>0</v>
      </c>
      <c r="O20" s="32">
        <v>0</v>
      </c>
      <c r="P20" s="32">
        <v>146726</v>
      </c>
      <c r="Q20" s="32">
        <v>39579</v>
      </c>
      <c r="R20" s="32">
        <v>2545</v>
      </c>
      <c r="S20" s="32">
        <v>20961</v>
      </c>
      <c r="T20" s="32">
        <v>568</v>
      </c>
    </row>
    <row r="21" spans="1:20">
      <c r="A21" s="32" t="s">
        <v>155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2581</v>
      </c>
      <c r="H21" s="32">
        <v>2380</v>
      </c>
      <c r="I21" s="32">
        <v>2351</v>
      </c>
      <c r="J21" s="32">
        <v>0</v>
      </c>
      <c r="K21" s="32">
        <v>3</v>
      </c>
      <c r="L21" s="32">
        <v>0</v>
      </c>
      <c r="M21" s="32">
        <v>0</v>
      </c>
      <c r="N21" s="32">
        <v>0</v>
      </c>
      <c r="O21" s="32">
        <v>0</v>
      </c>
      <c r="P21" s="32">
        <v>7315</v>
      </c>
      <c r="Q21" s="32">
        <v>2354</v>
      </c>
      <c r="R21" s="32">
        <v>0</v>
      </c>
      <c r="S21" s="32">
        <v>0</v>
      </c>
      <c r="T21" s="32">
        <v>3</v>
      </c>
    </row>
    <row r="22" spans="1:20">
      <c r="A22" s="32" t="s">
        <v>199</v>
      </c>
      <c r="B22" s="32">
        <v>163130</v>
      </c>
      <c r="C22" s="32">
        <v>0</v>
      </c>
      <c r="D22" s="32">
        <v>0</v>
      </c>
      <c r="E22" s="32">
        <v>0</v>
      </c>
      <c r="F22" s="32">
        <v>5575</v>
      </c>
      <c r="G22" s="32">
        <v>50410</v>
      </c>
      <c r="H22" s="32">
        <v>0</v>
      </c>
      <c r="I22" s="32">
        <v>15074</v>
      </c>
      <c r="J22" s="32">
        <v>0</v>
      </c>
      <c r="K22" s="32">
        <v>18408</v>
      </c>
      <c r="L22" s="32">
        <v>3722</v>
      </c>
      <c r="M22" s="32">
        <v>0</v>
      </c>
      <c r="N22" s="32">
        <v>0</v>
      </c>
      <c r="O22" s="32">
        <v>0</v>
      </c>
      <c r="P22" s="32">
        <v>256319</v>
      </c>
      <c r="Q22" s="32">
        <v>37204</v>
      </c>
      <c r="R22" s="32">
        <v>163130</v>
      </c>
      <c r="S22" s="32">
        <v>5575</v>
      </c>
      <c r="T22" s="32">
        <v>18408</v>
      </c>
    </row>
    <row r="23" spans="1:20">
      <c r="A23" s="32" t="s">
        <v>198</v>
      </c>
      <c r="B23" s="32">
        <v>3966</v>
      </c>
      <c r="C23" s="32">
        <v>0</v>
      </c>
      <c r="D23" s="32">
        <v>0</v>
      </c>
      <c r="E23" s="32">
        <v>0</v>
      </c>
      <c r="F23" s="32">
        <v>993</v>
      </c>
      <c r="G23" s="32">
        <v>8591</v>
      </c>
      <c r="H23" s="32">
        <v>0</v>
      </c>
      <c r="I23" s="32">
        <v>39838</v>
      </c>
      <c r="J23" s="32">
        <v>0</v>
      </c>
      <c r="K23" s="32">
        <v>6331</v>
      </c>
      <c r="L23" s="32">
        <v>5536</v>
      </c>
      <c r="M23" s="32">
        <v>0</v>
      </c>
      <c r="N23" s="32">
        <v>0</v>
      </c>
      <c r="O23" s="32">
        <v>15</v>
      </c>
      <c r="P23" s="32">
        <v>65270</v>
      </c>
      <c r="Q23" s="32">
        <v>50772</v>
      </c>
      <c r="R23" s="32">
        <v>3966</v>
      </c>
      <c r="S23" s="32">
        <v>993</v>
      </c>
      <c r="T23" s="32">
        <v>6346</v>
      </c>
    </row>
    <row r="24" spans="1:20">
      <c r="A24" s="32" t="s">
        <v>154</v>
      </c>
      <c r="B24" s="32">
        <v>0</v>
      </c>
      <c r="C24" s="32">
        <v>0</v>
      </c>
      <c r="D24" s="32">
        <v>0</v>
      </c>
      <c r="E24" s="32">
        <v>0</v>
      </c>
      <c r="F24" s="32">
        <v>2592</v>
      </c>
      <c r="G24" s="32">
        <v>20170</v>
      </c>
      <c r="H24" s="32">
        <v>0</v>
      </c>
      <c r="I24" s="32">
        <v>1959</v>
      </c>
      <c r="J24" s="32">
        <v>0</v>
      </c>
      <c r="K24" s="32">
        <v>58</v>
      </c>
      <c r="L24" s="32">
        <v>174</v>
      </c>
      <c r="M24" s="32">
        <v>0</v>
      </c>
      <c r="N24" s="32">
        <v>0</v>
      </c>
      <c r="O24" s="32">
        <v>0</v>
      </c>
      <c r="P24" s="32">
        <v>24953</v>
      </c>
      <c r="Q24" s="32">
        <v>2104</v>
      </c>
      <c r="R24" s="32">
        <v>0</v>
      </c>
      <c r="S24" s="32">
        <v>2592</v>
      </c>
      <c r="T24" s="32">
        <v>58</v>
      </c>
    </row>
    <row r="25" spans="1:20">
      <c r="A25" s="32" t="s">
        <v>153</v>
      </c>
      <c r="B25" s="32">
        <v>0</v>
      </c>
      <c r="C25" s="32">
        <v>0</v>
      </c>
      <c r="D25" s="32">
        <v>0</v>
      </c>
      <c r="E25" s="32">
        <v>0</v>
      </c>
      <c r="F25" s="32">
        <v>2</v>
      </c>
      <c r="G25" s="32">
        <v>28508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28510</v>
      </c>
      <c r="Q25" s="32">
        <v>0</v>
      </c>
      <c r="R25" s="32">
        <v>0</v>
      </c>
      <c r="S25" s="32">
        <v>2</v>
      </c>
      <c r="T25" s="32">
        <v>0</v>
      </c>
    </row>
    <row r="26" spans="1:20">
      <c r="A26" s="32" t="s">
        <v>152</v>
      </c>
      <c r="B26" s="32">
        <v>1102</v>
      </c>
      <c r="C26" s="32">
        <v>0</v>
      </c>
      <c r="D26" s="32">
        <v>0</v>
      </c>
      <c r="E26" s="32">
        <v>0</v>
      </c>
      <c r="F26" s="32">
        <v>9666</v>
      </c>
      <c r="G26" s="32">
        <v>52823</v>
      </c>
      <c r="H26" s="32">
        <v>0</v>
      </c>
      <c r="I26" s="32">
        <v>566</v>
      </c>
      <c r="J26" s="32">
        <v>0</v>
      </c>
      <c r="K26" s="32">
        <v>170</v>
      </c>
      <c r="L26" s="32">
        <v>0</v>
      </c>
      <c r="M26" s="32">
        <v>0</v>
      </c>
      <c r="N26" s="32">
        <v>0</v>
      </c>
      <c r="O26" s="32">
        <v>0</v>
      </c>
      <c r="P26" s="32">
        <v>64327</v>
      </c>
      <c r="Q26" s="32">
        <v>736</v>
      </c>
      <c r="R26" s="32">
        <v>1102</v>
      </c>
      <c r="S26" s="32">
        <v>9666</v>
      </c>
      <c r="T26" s="32">
        <v>170</v>
      </c>
    </row>
    <row r="27" spans="1:20">
      <c r="A27" s="32" t="s">
        <v>151</v>
      </c>
      <c r="B27" s="32">
        <v>0</v>
      </c>
      <c r="C27" s="32">
        <v>34</v>
      </c>
      <c r="D27" s="32">
        <v>0</v>
      </c>
      <c r="E27" s="32">
        <v>0</v>
      </c>
      <c r="F27" s="32">
        <v>582</v>
      </c>
      <c r="G27" s="32">
        <v>32529</v>
      </c>
      <c r="H27" s="32">
        <v>0</v>
      </c>
      <c r="I27" s="32">
        <v>142</v>
      </c>
      <c r="J27" s="32">
        <v>0</v>
      </c>
      <c r="K27" s="32">
        <v>103</v>
      </c>
      <c r="L27" s="32">
        <v>176</v>
      </c>
      <c r="M27" s="32">
        <v>0</v>
      </c>
      <c r="N27" s="32">
        <v>0</v>
      </c>
      <c r="O27" s="32">
        <v>0</v>
      </c>
      <c r="P27" s="32">
        <v>33566</v>
      </c>
      <c r="Q27" s="32">
        <v>392</v>
      </c>
      <c r="R27" s="32">
        <v>34</v>
      </c>
      <c r="S27" s="32">
        <v>582</v>
      </c>
      <c r="T27" s="32">
        <v>103</v>
      </c>
    </row>
    <row r="28" spans="1:20">
      <c r="A28" s="32" t="s">
        <v>197</v>
      </c>
      <c r="B28" s="32">
        <v>2639</v>
      </c>
      <c r="C28" s="32">
        <v>0</v>
      </c>
      <c r="D28" s="32">
        <v>0</v>
      </c>
      <c r="E28" s="32">
        <v>0</v>
      </c>
      <c r="F28" s="32">
        <v>190</v>
      </c>
      <c r="G28" s="32">
        <v>22110</v>
      </c>
      <c r="H28" s="32">
        <v>43523</v>
      </c>
      <c r="I28" s="32">
        <v>370</v>
      </c>
      <c r="J28" s="32">
        <v>0</v>
      </c>
      <c r="K28" s="32">
        <v>8533</v>
      </c>
      <c r="L28" s="32">
        <v>6535</v>
      </c>
      <c r="M28" s="32">
        <v>0</v>
      </c>
      <c r="N28" s="32">
        <v>0</v>
      </c>
      <c r="O28" s="32">
        <v>501</v>
      </c>
      <c r="P28" s="32">
        <v>84401</v>
      </c>
      <c r="Q28" s="32">
        <v>14168</v>
      </c>
      <c r="R28" s="32">
        <v>2639</v>
      </c>
      <c r="S28" s="32">
        <v>190</v>
      </c>
      <c r="T28" s="32">
        <v>9034</v>
      </c>
    </row>
    <row r="29" spans="1:20">
      <c r="A29" s="32" t="s">
        <v>150</v>
      </c>
      <c r="B29" s="32">
        <v>0</v>
      </c>
      <c r="C29" s="32">
        <v>0</v>
      </c>
      <c r="D29" s="32">
        <v>0</v>
      </c>
      <c r="E29" s="32">
        <v>0</v>
      </c>
      <c r="F29" s="32">
        <v>335</v>
      </c>
      <c r="G29" s="32">
        <v>0</v>
      </c>
      <c r="H29" s="32">
        <v>0</v>
      </c>
      <c r="I29" s="32">
        <v>15</v>
      </c>
      <c r="J29" s="32">
        <v>0</v>
      </c>
      <c r="K29" s="32">
        <v>5</v>
      </c>
      <c r="L29" s="32">
        <v>0</v>
      </c>
      <c r="M29" s="32">
        <v>0</v>
      </c>
      <c r="N29" s="32">
        <v>0</v>
      </c>
      <c r="O29" s="32">
        <v>0</v>
      </c>
      <c r="P29" s="32">
        <v>355</v>
      </c>
      <c r="Q29" s="32">
        <v>20</v>
      </c>
      <c r="R29" s="32">
        <v>0</v>
      </c>
      <c r="S29" s="32">
        <v>335</v>
      </c>
      <c r="T29" s="32">
        <v>5</v>
      </c>
    </row>
    <row r="30" spans="1:20">
      <c r="A30" s="32" t="s">
        <v>274</v>
      </c>
      <c r="B30" s="32">
        <v>0</v>
      </c>
      <c r="C30" s="32">
        <v>0</v>
      </c>
      <c r="D30" s="32">
        <v>0</v>
      </c>
      <c r="E30" s="32">
        <v>0</v>
      </c>
      <c r="F30" s="32">
        <v>192</v>
      </c>
      <c r="G30" s="32">
        <v>7157</v>
      </c>
      <c r="H30" s="32">
        <v>0</v>
      </c>
      <c r="I30" s="32">
        <v>1720</v>
      </c>
      <c r="J30" s="32">
        <v>0</v>
      </c>
      <c r="K30" s="32">
        <v>46</v>
      </c>
      <c r="L30" s="32">
        <v>294</v>
      </c>
      <c r="M30" s="32">
        <v>0</v>
      </c>
      <c r="N30" s="32">
        <v>0</v>
      </c>
      <c r="O30" s="32">
        <v>0</v>
      </c>
      <c r="P30" s="32">
        <v>9409</v>
      </c>
      <c r="Q30" s="32">
        <v>2060</v>
      </c>
      <c r="R30" s="32">
        <v>0</v>
      </c>
      <c r="S30" s="32">
        <v>192</v>
      </c>
      <c r="T30" s="32">
        <v>46</v>
      </c>
    </row>
    <row r="31" spans="1:20">
      <c r="A31" s="32" t="s">
        <v>148</v>
      </c>
      <c r="B31" s="32">
        <v>12021</v>
      </c>
      <c r="C31" s="32">
        <v>0</v>
      </c>
      <c r="D31" s="32">
        <v>0</v>
      </c>
      <c r="E31" s="32">
        <v>0</v>
      </c>
      <c r="F31" s="32">
        <v>59</v>
      </c>
      <c r="G31" s="32">
        <v>22</v>
      </c>
      <c r="H31" s="32">
        <v>0</v>
      </c>
      <c r="I31" s="32">
        <v>5641</v>
      </c>
      <c r="J31" s="32">
        <v>0</v>
      </c>
      <c r="K31" s="32">
        <v>24</v>
      </c>
      <c r="L31" s="32">
        <v>0</v>
      </c>
      <c r="M31" s="32">
        <v>0</v>
      </c>
      <c r="N31" s="32">
        <v>0</v>
      </c>
      <c r="O31" s="32">
        <v>0</v>
      </c>
      <c r="P31" s="32">
        <v>17767</v>
      </c>
      <c r="Q31" s="32">
        <v>5665</v>
      </c>
      <c r="R31" s="32">
        <v>12021</v>
      </c>
      <c r="S31" s="32">
        <v>59</v>
      </c>
      <c r="T31" s="32">
        <v>24</v>
      </c>
    </row>
    <row r="32" spans="1:20">
      <c r="A32" s="32" t="s">
        <v>147</v>
      </c>
      <c r="B32" s="32">
        <v>2680</v>
      </c>
      <c r="C32" s="32">
        <v>0</v>
      </c>
      <c r="D32" s="32">
        <v>0</v>
      </c>
      <c r="E32" s="32">
        <v>0</v>
      </c>
      <c r="F32" s="32">
        <v>6</v>
      </c>
      <c r="G32" s="32">
        <v>0</v>
      </c>
      <c r="H32" s="32">
        <v>0</v>
      </c>
      <c r="I32" s="32">
        <v>0</v>
      </c>
      <c r="J32" s="32">
        <v>0</v>
      </c>
      <c r="K32" s="32">
        <v>2</v>
      </c>
      <c r="L32" s="32">
        <v>0</v>
      </c>
      <c r="M32" s="32">
        <v>0</v>
      </c>
      <c r="N32" s="32">
        <v>0</v>
      </c>
      <c r="O32" s="32">
        <v>0</v>
      </c>
      <c r="P32" s="32">
        <v>2688</v>
      </c>
      <c r="Q32" s="32">
        <v>2</v>
      </c>
      <c r="R32" s="32">
        <v>2680</v>
      </c>
      <c r="S32" s="32">
        <v>6</v>
      </c>
      <c r="T32" s="32">
        <v>2</v>
      </c>
    </row>
    <row r="33" spans="1:20">
      <c r="A33" s="32" t="s">
        <v>146</v>
      </c>
      <c r="B33" s="32">
        <v>25745</v>
      </c>
      <c r="C33" s="32">
        <v>0</v>
      </c>
      <c r="D33" s="32">
        <v>0</v>
      </c>
      <c r="E33" s="32">
        <v>0</v>
      </c>
      <c r="F33" s="32">
        <v>15279</v>
      </c>
      <c r="G33" s="32">
        <v>56484</v>
      </c>
      <c r="H33" s="32">
        <v>15864</v>
      </c>
      <c r="I33" s="32">
        <v>380911</v>
      </c>
      <c r="J33" s="32">
        <v>0</v>
      </c>
      <c r="K33" s="32">
        <v>33573</v>
      </c>
      <c r="L33" s="32">
        <v>50642</v>
      </c>
      <c r="M33" s="32">
        <v>0</v>
      </c>
      <c r="N33" s="32">
        <v>0</v>
      </c>
      <c r="O33" s="32">
        <v>391</v>
      </c>
      <c r="P33" s="32">
        <v>578889</v>
      </c>
      <c r="Q33" s="32">
        <v>465126</v>
      </c>
      <c r="R33" s="32">
        <v>25745</v>
      </c>
      <c r="S33" s="32">
        <v>15279</v>
      </c>
      <c r="T33" s="32">
        <v>33964</v>
      </c>
    </row>
    <row r="34" spans="1:20">
      <c r="A34" s="32" t="s">
        <v>145</v>
      </c>
      <c r="B34" s="32">
        <v>0</v>
      </c>
      <c r="C34" s="32">
        <v>0</v>
      </c>
      <c r="D34" s="32">
        <v>0</v>
      </c>
      <c r="E34" s="32">
        <v>0</v>
      </c>
      <c r="F34" s="32">
        <v>45</v>
      </c>
      <c r="G34" s="32">
        <v>4224</v>
      </c>
      <c r="H34" s="32">
        <v>0</v>
      </c>
      <c r="I34" s="32">
        <v>0</v>
      </c>
      <c r="J34" s="32">
        <v>0</v>
      </c>
      <c r="K34" s="32">
        <v>1</v>
      </c>
      <c r="L34" s="32">
        <v>0</v>
      </c>
      <c r="M34" s="32">
        <v>0</v>
      </c>
      <c r="N34" s="32">
        <v>0</v>
      </c>
      <c r="O34" s="32">
        <v>0</v>
      </c>
      <c r="P34" s="32">
        <v>4270</v>
      </c>
      <c r="Q34" s="32">
        <v>1</v>
      </c>
      <c r="R34" s="32">
        <v>0</v>
      </c>
      <c r="S34" s="32">
        <v>45</v>
      </c>
      <c r="T34" s="32">
        <v>1</v>
      </c>
    </row>
    <row r="35" spans="1:20">
      <c r="A35" s="32" t="s">
        <v>144</v>
      </c>
      <c r="B35" s="32">
        <v>19364</v>
      </c>
      <c r="C35" s="32">
        <v>0</v>
      </c>
      <c r="D35" s="32">
        <v>0</v>
      </c>
      <c r="E35" s="32">
        <v>0</v>
      </c>
      <c r="F35" s="32">
        <v>318</v>
      </c>
      <c r="G35" s="32">
        <v>2053</v>
      </c>
      <c r="H35" s="32">
        <v>15776</v>
      </c>
      <c r="I35" s="32">
        <v>3942</v>
      </c>
      <c r="J35" s="32">
        <v>0</v>
      </c>
      <c r="K35" s="32">
        <v>2811</v>
      </c>
      <c r="L35" s="32">
        <v>353</v>
      </c>
      <c r="M35" s="32">
        <v>0</v>
      </c>
      <c r="N35" s="32">
        <v>0</v>
      </c>
      <c r="O35" s="32">
        <v>34</v>
      </c>
      <c r="P35" s="32">
        <v>44651</v>
      </c>
      <c r="Q35" s="32">
        <v>7106</v>
      </c>
      <c r="R35" s="32">
        <v>19364</v>
      </c>
      <c r="S35" s="32">
        <v>318</v>
      </c>
      <c r="T35" s="32">
        <v>2845</v>
      </c>
    </row>
    <row r="36" spans="1:20">
      <c r="A36" s="32" t="s">
        <v>143</v>
      </c>
      <c r="B36" s="32">
        <v>2551</v>
      </c>
      <c r="C36" s="32">
        <v>0</v>
      </c>
      <c r="D36" s="32">
        <v>0</v>
      </c>
      <c r="E36" s="32">
        <v>0</v>
      </c>
      <c r="F36" s="32">
        <v>379</v>
      </c>
      <c r="G36" s="32">
        <v>0</v>
      </c>
      <c r="H36" s="32">
        <v>0</v>
      </c>
      <c r="I36" s="32">
        <v>2619</v>
      </c>
      <c r="J36" s="32">
        <v>0</v>
      </c>
      <c r="K36" s="32">
        <v>3</v>
      </c>
      <c r="L36" s="32">
        <v>42</v>
      </c>
      <c r="M36" s="32">
        <v>0</v>
      </c>
      <c r="N36" s="32">
        <v>0</v>
      </c>
      <c r="O36" s="32">
        <v>0</v>
      </c>
      <c r="P36" s="32">
        <v>5594</v>
      </c>
      <c r="Q36" s="32">
        <v>2664</v>
      </c>
      <c r="R36" s="32">
        <v>2551</v>
      </c>
      <c r="S36" s="32">
        <v>379</v>
      </c>
      <c r="T36" s="32">
        <v>3</v>
      </c>
    </row>
    <row r="37" spans="1:20">
      <c r="A37" s="32" t="s">
        <v>142</v>
      </c>
      <c r="B37" s="32">
        <v>0</v>
      </c>
      <c r="C37" s="32">
        <v>0</v>
      </c>
      <c r="D37" s="32">
        <v>0</v>
      </c>
      <c r="E37" s="32">
        <v>0</v>
      </c>
      <c r="F37" s="32">
        <v>2148</v>
      </c>
      <c r="G37" s="32">
        <v>1605</v>
      </c>
      <c r="H37" s="32">
        <v>0</v>
      </c>
      <c r="I37" s="32">
        <v>4611</v>
      </c>
      <c r="J37" s="32">
        <v>0</v>
      </c>
      <c r="K37" s="32">
        <v>0</v>
      </c>
      <c r="L37" s="32">
        <v>3</v>
      </c>
      <c r="M37" s="32">
        <v>0</v>
      </c>
      <c r="N37" s="32">
        <v>0</v>
      </c>
      <c r="O37" s="32">
        <v>0</v>
      </c>
      <c r="P37" s="32">
        <v>8367</v>
      </c>
      <c r="Q37" s="32">
        <v>4614</v>
      </c>
      <c r="R37" s="32">
        <v>0</v>
      </c>
      <c r="S37" s="32">
        <v>2148</v>
      </c>
      <c r="T37" s="32">
        <v>0</v>
      </c>
    </row>
    <row r="38" spans="1:20">
      <c r="A38" s="32" t="s">
        <v>196</v>
      </c>
      <c r="B38" s="32">
        <v>62132</v>
      </c>
      <c r="C38" s="32">
        <v>0</v>
      </c>
      <c r="D38" s="32">
        <v>0</v>
      </c>
      <c r="E38" s="32">
        <v>0</v>
      </c>
      <c r="F38" s="32">
        <v>8242</v>
      </c>
      <c r="G38" s="32">
        <v>61984</v>
      </c>
      <c r="H38" s="32">
        <v>101143</v>
      </c>
      <c r="I38" s="32">
        <v>387097</v>
      </c>
      <c r="J38" s="32">
        <v>0</v>
      </c>
      <c r="K38" s="32">
        <v>33951</v>
      </c>
      <c r="L38" s="32">
        <v>12778</v>
      </c>
      <c r="M38" s="32">
        <v>0</v>
      </c>
      <c r="N38" s="32">
        <v>0</v>
      </c>
      <c r="O38" s="32">
        <v>0</v>
      </c>
      <c r="P38" s="32">
        <v>667327</v>
      </c>
      <c r="Q38" s="32">
        <v>433597</v>
      </c>
      <c r="R38" s="32">
        <v>62132</v>
      </c>
      <c r="S38" s="32">
        <v>8242</v>
      </c>
      <c r="T38" s="32">
        <v>33951</v>
      </c>
    </row>
    <row r="39" spans="1:20">
      <c r="A39" s="32" t="s">
        <v>195</v>
      </c>
      <c r="B39" s="32">
        <v>30231</v>
      </c>
      <c r="C39" s="32">
        <v>0</v>
      </c>
      <c r="D39" s="32">
        <v>0</v>
      </c>
      <c r="E39" s="32">
        <v>0</v>
      </c>
      <c r="F39" s="32">
        <v>2913</v>
      </c>
      <c r="G39" s="32">
        <v>11845</v>
      </c>
      <c r="H39" s="32">
        <v>0</v>
      </c>
      <c r="I39" s="32">
        <v>23274</v>
      </c>
      <c r="J39" s="32">
        <v>0</v>
      </c>
      <c r="K39" s="32">
        <v>5088</v>
      </c>
      <c r="L39" s="32">
        <v>5957</v>
      </c>
      <c r="M39" s="32">
        <v>0</v>
      </c>
      <c r="N39" s="32">
        <v>0</v>
      </c>
      <c r="O39" s="32">
        <v>0</v>
      </c>
      <c r="P39" s="32">
        <v>79308</v>
      </c>
      <c r="Q39" s="32">
        <v>34319</v>
      </c>
      <c r="R39" s="32">
        <v>30231</v>
      </c>
      <c r="S39" s="32">
        <v>2913</v>
      </c>
      <c r="T39" s="32">
        <v>5088</v>
      </c>
    </row>
    <row r="40" spans="1:20" s="43" customFormat="1">
      <c r="A40" s="43" t="s">
        <v>141</v>
      </c>
      <c r="B40" s="43">
        <v>4241786</v>
      </c>
      <c r="C40" s="43">
        <v>0</v>
      </c>
      <c r="D40" s="43">
        <v>0</v>
      </c>
      <c r="E40" s="43">
        <v>0</v>
      </c>
      <c r="F40" s="43">
        <v>10367</v>
      </c>
      <c r="G40" s="43">
        <v>170488</v>
      </c>
      <c r="H40" s="43">
        <v>213287</v>
      </c>
      <c r="I40" s="43">
        <v>1162574</v>
      </c>
      <c r="J40" s="43">
        <v>125</v>
      </c>
      <c r="K40" s="43">
        <v>312367</v>
      </c>
      <c r="L40" s="43">
        <v>76113</v>
      </c>
      <c r="M40" s="43">
        <v>0</v>
      </c>
      <c r="N40" s="43">
        <v>0</v>
      </c>
      <c r="O40" s="43">
        <v>0</v>
      </c>
      <c r="P40" s="43">
        <v>6187107</v>
      </c>
      <c r="Q40" s="43">
        <v>1539766</v>
      </c>
      <c r="R40" s="43">
        <v>4241786</v>
      </c>
      <c r="S40" s="43">
        <v>10367</v>
      </c>
      <c r="T40" s="43">
        <v>312492</v>
      </c>
    </row>
    <row r="41" spans="1:20">
      <c r="A41" s="32" t="s">
        <v>140</v>
      </c>
      <c r="B41" s="32">
        <v>6210</v>
      </c>
      <c r="C41" s="32">
        <v>0</v>
      </c>
      <c r="D41" s="32">
        <v>0</v>
      </c>
      <c r="E41" s="32">
        <v>0</v>
      </c>
      <c r="F41" s="32">
        <v>4076</v>
      </c>
      <c r="G41" s="32">
        <v>15935</v>
      </c>
      <c r="H41" s="32">
        <v>0</v>
      </c>
      <c r="I41" s="32">
        <v>48966</v>
      </c>
      <c r="J41" s="32">
        <v>0</v>
      </c>
      <c r="K41" s="32">
        <v>51</v>
      </c>
      <c r="L41" s="32">
        <v>1666</v>
      </c>
      <c r="M41" s="32">
        <v>0</v>
      </c>
      <c r="N41" s="32">
        <v>0</v>
      </c>
      <c r="O41" s="32">
        <v>0</v>
      </c>
      <c r="P41" s="32">
        <v>76904</v>
      </c>
      <c r="Q41" s="32">
        <v>50683</v>
      </c>
      <c r="R41" s="32">
        <v>6210</v>
      </c>
      <c r="S41" s="32">
        <v>4076</v>
      </c>
      <c r="T41" s="32">
        <v>51</v>
      </c>
    </row>
    <row r="42" spans="1:20">
      <c r="A42" s="32" t="s">
        <v>273</v>
      </c>
      <c r="B42" s="32">
        <v>0</v>
      </c>
      <c r="C42" s="32">
        <v>0</v>
      </c>
      <c r="D42" s="32">
        <v>0</v>
      </c>
      <c r="E42" s="32">
        <v>0</v>
      </c>
      <c r="F42" s="32">
        <v>0</v>
      </c>
      <c r="G42" s="32">
        <v>794</v>
      </c>
      <c r="H42" s="32">
        <v>0</v>
      </c>
      <c r="I42" s="32">
        <v>959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1753</v>
      </c>
      <c r="Q42" s="32">
        <v>959</v>
      </c>
      <c r="R42" s="32">
        <v>0</v>
      </c>
      <c r="S42" s="32">
        <v>0</v>
      </c>
      <c r="T42" s="32">
        <v>0</v>
      </c>
    </row>
    <row r="43" spans="1:20">
      <c r="A43" s="32" t="s">
        <v>138</v>
      </c>
      <c r="B43" s="32">
        <v>0</v>
      </c>
      <c r="C43" s="32">
        <v>0</v>
      </c>
      <c r="D43" s="32">
        <v>0</v>
      </c>
      <c r="E43" s="32">
        <v>0</v>
      </c>
      <c r="F43" s="32">
        <v>193</v>
      </c>
      <c r="G43" s="32">
        <v>0</v>
      </c>
      <c r="H43" s="32">
        <v>0</v>
      </c>
      <c r="I43" s="32">
        <v>8026</v>
      </c>
      <c r="J43" s="32">
        <v>1340</v>
      </c>
      <c r="K43" s="32">
        <v>1150</v>
      </c>
      <c r="L43" s="32">
        <v>172</v>
      </c>
      <c r="M43" s="32">
        <v>0</v>
      </c>
      <c r="N43" s="32">
        <v>0</v>
      </c>
      <c r="O43" s="32">
        <v>0</v>
      </c>
      <c r="P43" s="32">
        <v>10881</v>
      </c>
      <c r="Q43" s="32">
        <v>10688</v>
      </c>
      <c r="R43" s="32">
        <v>0</v>
      </c>
      <c r="S43" s="32">
        <v>193</v>
      </c>
      <c r="T43" s="32">
        <v>2490</v>
      </c>
    </row>
    <row r="44" spans="1:20">
      <c r="A44" s="32" t="s">
        <v>137</v>
      </c>
      <c r="B44" s="32">
        <v>0</v>
      </c>
      <c r="C44" s="32">
        <v>0</v>
      </c>
      <c r="D44" s="32">
        <v>0</v>
      </c>
      <c r="E44" s="32">
        <v>0</v>
      </c>
      <c r="F44" s="32">
        <v>74</v>
      </c>
      <c r="G44" s="32">
        <v>8477</v>
      </c>
      <c r="H44" s="32">
        <v>0</v>
      </c>
      <c r="I44" s="32">
        <v>1529</v>
      </c>
      <c r="J44" s="32">
        <v>0</v>
      </c>
      <c r="K44" s="32">
        <v>0</v>
      </c>
      <c r="L44" s="32">
        <v>173</v>
      </c>
      <c r="M44" s="32">
        <v>0</v>
      </c>
      <c r="N44" s="32">
        <v>0</v>
      </c>
      <c r="O44" s="32">
        <v>0</v>
      </c>
      <c r="P44" s="32">
        <v>10253</v>
      </c>
      <c r="Q44" s="32">
        <v>1702</v>
      </c>
      <c r="R44" s="32">
        <v>0</v>
      </c>
      <c r="S44" s="32">
        <v>74</v>
      </c>
      <c r="T44" s="32">
        <v>0</v>
      </c>
    </row>
    <row r="45" spans="1:20">
      <c r="A45" s="32" t="s">
        <v>136</v>
      </c>
      <c r="B45" s="32">
        <v>2596</v>
      </c>
      <c r="C45" s="32">
        <v>0</v>
      </c>
      <c r="D45" s="32">
        <v>0</v>
      </c>
      <c r="E45" s="32">
        <v>0</v>
      </c>
      <c r="F45" s="32">
        <v>69</v>
      </c>
      <c r="G45" s="32">
        <v>1586</v>
      </c>
      <c r="H45" s="32">
        <v>0</v>
      </c>
      <c r="I45" s="32">
        <v>6853</v>
      </c>
      <c r="J45" s="32">
        <v>0</v>
      </c>
      <c r="K45" s="32">
        <v>1080</v>
      </c>
      <c r="L45" s="32">
        <v>431</v>
      </c>
      <c r="M45" s="32">
        <v>0</v>
      </c>
      <c r="N45" s="32">
        <v>0</v>
      </c>
      <c r="O45" s="32">
        <v>0</v>
      </c>
      <c r="P45" s="32">
        <v>12615</v>
      </c>
      <c r="Q45" s="32">
        <v>8364</v>
      </c>
      <c r="R45" s="32">
        <v>2596</v>
      </c>
      <c r="S45" s="32">
        <v>69</v>
      </c>
      <c r="T45" s="32">
        <v>1080</v>
      </c>
    </row>
    <row r="46" spans="1:20">
      <c r="A46" s="32" t="s">
        <v>135</v>
      </c>
      <c r="B46" s="32">
        <v>0</v>
      </c>
      <c r="C46" s="32">
        <v>0</v>
      </c>
      <c r="D46" s="32">
        <v>0</v>
      </c>
      <c r="E46" s="32">
        <v>4034</v>
      </c>
      <c r="F46" s="32">
        <v>12689</v>
      </c>
      <c r="G46" s="32">
        <v>2925</v>
      </c>
      <c r="H46" s="32">
        <v>0</v>
      </c>
      <c r="I46" s="32">
        <v>64</v>
      </c>
      <c r="J46" s="32">
        <v>0</v>
      </c>
      <c r="K46" s="32">
        <v>60</v>
      </c>
      <c r="L46" s="32">
        <v>686</v>
      </c>
      <c r="M46" s="32">
        <v>0</v>
      </c>
      <c r="N46" s="32">
        <v>0</v>
      </c>
      <c r="O46" s="32">
        <v>0</v>
      </c>
      <c r="P46" s="32">
        <v>20458</v>
      </c>
      <c r="Q46" s="32">
        <v>810</v>
      </c>
      <c r="R46" s="32">
        <v>0</v>
      </c>
      <c r="S46" s="32">
        <v>16723</v>
      </c>
      <c r="T46" s="32">
        <v>60</v>
      </c>
    </row>
    <row r="47" spans="1:20">
      <c r="A47" s="32" t="s">
        <v>272</v>
      </c>
      <c r="B47" s="32">
        <v>0</v>
      </c>
      <c r="C47" s="32">
        <v>0</v>
      </c>
      <c r="D47" s="32">
        <v>0</v>
      </c>
      <c r="E47" s="32">
        <v>0</v>
      </c>
      <c r="F47" s="32">
        <v>652</v>
      </c>
      <c r="G47" s="32">
        <v>0</v>
      </c>
      <c r="H47" s="32">
        <v>0</v>
      </c>
      <c r="I47" s="32">
        <v>0</v>
      </c>
      <c r="J47" s="32">
        <v>0</v>
      </c>
      <c r="K47" s="32">
        <v>232</v>
      </c>
      <c r="L47" s="32">
        <v>0</v>
      </c>
      <c r="M47" s="32">
        <v>0</v>
      </c>
      <c r="N47" s="32">
        <v>0</v>
      </c>
      <c r="O47" s="32">
        <v>0</v>
      </c>
      <c r="P47" s="32">
        <v>884</v>
      </c>
      <c r="Q47" s="32">
        <v>232</v>
      </c>
      <c r="R47" s="32">
        <v>0</v>
      </c>
      <c r="S47" s="32">
        <v>652</v>
      </c>
      <c r="T47" s="32">
        <v>232</v>
      </c>
    </row>
    <row r="48" spans="1:20">
      <c r="A48" s="32" t="s">
        <v>134</v>
      </c>
      <c r="B48" s="32">
        <v>0</v>
      </c>
      <c r="C48" s="32">
        <v>0</v>
      </c>
      <c r="D48" s="32">
        <v>0</v>
      </c>
      <c r="E48" s="32">
        <v>0</v>
      </c>
      <c r="F48" s="32">
        <v>4463</v>
      </c>
      <c r="G48" s="32">
        <v>0</v>
      </c>
      <c r="H48" s="32">
        <v>0</v>
      </c>
      <c r="I48" s="32">
        <v>0</v>
      </c>
      <c r="J48" s="32">
        <v>0</v>
      </c>
      <c r="K48" s="32">
        <v>372</v>
      </c>
      <c r="L48" s="32">
        <v>52</v>
      </c>
      <c r="M48" s="32">
        <v>0</v>
      </c>
      <c r="N48" s="32">
        <v>0</v>
      </c>
      <c r="O48" s="32">
        <v>0</v>
      </c>
      <c r="P48" s="32">
        <v>4887</v>
      </c>
      <c r="Q48" s="32">
        <v>424</v>
      </c>
      <c r="R48" s="32">
        <v>0</v>
      </c>
      <c r="S48" s="32">
        <v>4463</v>
      </c>
      <c r="T48" s="32">
        <v>372</v>
      </c>
    </row>
    <row r="49" spans="1:20">
      <c r="A49" s="32" t="s">
        <v>194</v>
      </c>
      <c r="B49" s="32">
        <v>44641</v>
      </c>
      <c r="C49" s="32">
        <v>0</v>
      </c>
      <c r="D49" s="32">
        <v>0</v>
      </c>
      <c r="E49" s="32">
        <v>0</v>
      </c>
      <c r="F49" s="32">
        <v>92</v>
      </c>
      <c r="G49" s="32">
        <v>3710</v>
      </c>
      <c r="H49" s="32">
        <v>24104</v>
      </c>
      <c r="I49" s="32">
        <v>2000</v>
      </c>
      <c r="J49" s="32">
        <v>0</v>
      </c>
      <c r="K49" s="32">
        <v>2706</v>
      </c>
      <c r="L49" s="32">
        <v>4836</v>
      </c>
      <c r="M49" s="32">
        <v>0</v>
      </c>
      <c r="N49" s="32">
        <v>0</v>
      </c>
      <c r="O49" s="32">
        <v>18</v>
      </c>
      <c r="P49" s="32">
        <v>82107</v>
      </c>
      <c r="Q49" s="32">
        <v>9384</v>
      </c>
      <c r="R49" s="32">
        <v>44641</v>
      </c>
      <c r="S49" s="32">
        <v>92</v>
      </c>
      <c r="T49" s="32">
        <v>2724</v>
      </c>
    </row>
    <row r="50" spans="1:20">
      <c r="A50" s="32" t="s">
        <v>225</v>
      </c>
      <c r="B50" s="32">
        <v>3184</v>
      </c>
      <c r="C50" s="32">
        <v>0</v>
      </c>
      <c r="D50" s="32">
        <v>0</v>
      </c>
      <c r="E50" s="32">
        <v>0</v>
      </c>
      <c r="F50" s="32">
        <v>942</v>
      </c>
      <c r="G50" s="32">
        <v>0</v>
      </c>
      <c r="H50" s="32">
        <v>0</v>
      </c>
      <c r="I50" s="32">
        <v>12800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16926</v>
      </c>
      <c r="Q50" s="32">
        <v>12800</v>
      </c>
      <c r="R50" s="32">
        <v>3184</v>
      </c>
      <c r="S50" s="32">
        <v>942</v>
      </c>
      <c r="T50" s="32">
        <v>0</v>
      </c>
    </row>
    <row r="51" spans="1:20">
      <c r="A51" s="32" t="s">
        <v>224</v>
      </c>
      <c r="B51" s="32">
        <v>0</v>
      </c>
      <c r="C51" s="32">
        <v>0</v>
      </c>
      <c r="D51" s="32">
        <v>0</v>
      </c>
      <c r="E51" s="32">
        <v>0</v>
      </c>
      <c r="F51" s="32">
        <v>12</v>
      </c>
      <c r="G51" s="32">
        <v>2</v>
      </c>
      <c r="H51" s="32">
        <v>0</v>
      </c>
      <c r="I51" s="32">
        <v>9099</v>
      </c>
      <c r="J51" s="32">
        <v>0</v>
      </c>
      <c r="K51" s="32">
        <v>0</v>
      </c>
      <c r="L51" s="32">
        <v>22</v>
      </c>
      <c r="M51" s="32">
        <v>0</v>
      </c>
      <c r="N51" s="32">
        <v>0</v>
      </c>
      <c r="O51" s="32">
        <v>0</v>
      </c>
      <c r="P51" s="32">
        <v>9135</v>
      </c>
      <c r="Q51" s="32">
        <v>9121</v>
      </c>
      <c r="R51" s="32">
        <v>0</v>
      </c>
      <c r="S51" s="32">
        <v>12</v>
      </c>
      <c r="T51" s="32">
        <v>0</v>
      </c>
    </row>
    <row r="52" spans="1:20">
      <c r="A52" s="32" t="s">
        <v>193</v>
      </c>
      <c r="B52" s="32">
        <v>8865</v>
      </c>
      <c r="C52" s="32">
        <v>0</v>
      </c>
      <c r="D52" s="32">
        <v>0</v>
      </c>
      <c r="E52" s="32">
        <v>0</v>
      </c>
      <c r="F52" s="32">
        <v>323</v>
      </c>
      <c r="G52" s="32">
        <v>2166</v>
      </c>
      <c r="H52" s="32">
        <v>0</v>
      </c>
      <c r="I52" s="32">
        <v>19</v>
      </c>
      <c r="J52" s="32">
        <v>0</v>
      </c>
      <c r="K52" s="32">
        <v>13526</v>
      </c>
      <c r="L52" s="32">
        <v>5623</v>
      </c>
      <c r="M52" s="32">
        <v>0</v>
      </c>
      <c r="N52" s="32">
        <v>0</v>
      </c>
      <c r="O52" s="32">
        <v>0</v>
      </c>
      <c r="P52" s="32">
        <v>30522</v>
      </c>
      <c r="Q52" s="32">
        <v>18462</v>
      </c>
      <c r="R52" s="32">
        <v>8865</v>
      </c>
      <c r="S52" s="32">
        <v>323</v>
      </c>
      <c r="T52" s="32">
        <v>13526</v>
      </c>
    </row>
    <row r="53" spans="1:20">
      <c r="A53" s="32" t="s">
        <v>133</v>
      </c>
      <c r="B53" s="32">
        <v>2433</v>
      </c>
      <c r="C53" s="32">
        <v>0</v>
      </c>
      <c r="D53" s="32">
        <v>0</v>
      </c>
      <c r="E53" s="32">
        <v>0</v>
      </c>
      <c r="F53" s="32">
        <v>10109</v>
      </c>
      <c r="G53" s="32">
        <v>3827</v>
      </c>
      <c r="H53" s="32">
        <v>0</v>
      </c>
      <c r="I53" s="32">
        <v>1898</v>
      </c>
      <c r="J53" s="32">
        <v>0</v>
      </c>
      <c r="K53" s="32">
        <v>1115</v>
      </c>
      <c r="L53" s="32">
        <v>32</v>
      </c>
      <c r="M53" s="32">
        <v>0</v>
      </c>
      <c r="N53" s="32">
        <v>0</v>
      </c>
      <c r="O53" s="32">
        <v>0</v>
      </c>
      <c r="P53" s="32">
        <v>19414</v>
      </c>
      <c r="Q53" s="32">
        <v>3045</v>
      </c>
      <c r="R53" s="32">
        <v>2433</v>
      </c>
      <c r="S53" s="32">
        <v>10109</v>
      </c>
      <c r="T53" s="32">
        <v>1115</v>
      </c>
    </row>
    <row r="54" spans="1:20">
      <c r="A54" s="32" t="s">
        <v>132</v>
      </c>
      <c r="B54" s="32">
        <v>0</v>
      </c>
      <c r="C54" s="32">
        <v>0</v>
      </c>
      <c r="D54" s="32">
        <v>0</v>
      </c>
      <c r="E54" s="32">
        <v>0</v>
      </c>
      <c r="F54" s="32">
        <v>8106</v>
      </c>
      <c r="G54" s="32">
        <v>2762</v>
      </c>
      <c r="H54" s="32">
        <v>0</v>
      </c>
      <c r="I54" s="32">
        <v>15833</v>
      </c>
      <c r="J54" s="32">
        <v>0</v>
      </c>
      <c r="K54" s="32">
        <v>123</v>
      </c>
      <c r="L54" s="32">
        <v>490</v>
      </c>
      <c r="M54" s="32">
        <v>0</v>
      </c>
      <c r="N54" s="32">
        <v>0</v>
      </c>
      <c r="O54" s="32">
        <v>0</v>
      </c>
      <c r="P54" s="32">
        <v>27314</v>
      </c>
      <c r="Q54" s="32">
        <v>16446</v>
      </c>
      <c r="R54" s="32">
        <v>0</v>
      </c>
      <c r="S54" s="32">
        <v>8106</v>
      </c>
      <c r="T54" s="32">
        <v>123</v>
      </c>
    </row>
    <row r="55" spans="1:20">
      <c r="A55" s="32" t="s">
        <v>131</v>
      </c>
      <c r="B55" s="32">
        <v>0</v>
      </c>
      <c r="C55" s="32">
        <v>0</v>
      </c>
      <c r="D55" s="32">
        <v>0</v>
      </c>
      <c r="E55" s="32">
        <v>0</v>
      </c>
      <c r="F55" s="32">
        <v>38271</v>
      </c>
      <c r="G55" s="32">
        <v>140370</v>
      </c>
      <c r="H55" s="32">
        <v>0</v>
      </c>
      <c r="I55" s="32">
        <v>13460</v>
      </c>
      <c r="J55" s="32">
        <v>0</v>
      </c>
      <c r="K55" s="32">
        <v>2226</v>
      </c>
      <c r="L55" s="32">
        <v>0</v>
      </c>
      <c r="M55" s="32">
        <v>0</v>
      </c>
      <c r="N55" s="32">
        <v>0</v>
      </c>
      <c r="O55" s="32">
        <v>0</v>
      </c>
      <c r="P55" s="32">
        <v>194327</v>
      </c>
      <c r="Q55" s="32">
        <v>15686</v>
      </c>
      <c r="R55" s="32">
        <v>0</v>
      </c>
      <c r="S55" s="32">
        <v>38271</v>
      </c>
      <c r="T55" s="32">
        <v>2226</v>
      </c>
    </row>
    <row r="56" spans="1:20">
      <c r="A56" s="32" t="s">
        <v>130</v>
      </c>
      <c r="B56" s="32">
        <v>0</v>
      </c>
      <c r="C56" s="32">
        <v>0</v>
      </c>
      <c r="D56" s="32">
        <v>0</v>
      </c>
      <c r="E56" s="32">
        <v>0</v>
      </c>
      <c r="F56" s="32">
        <v>2505</v>
      </c>
      <c r="G56" s="32">
        <v>0</v>
      </c>
      <c r="H56" s="32">
        <v>0</v>
      </c>
      <c r="I56" s="32">
        <v>1261</v>
      </c>
      <c r="J56" s="32">
        <v>1576</v>
      </c>
      <c r="K56" s="32">
        <v>0</v>
      </c>
      <c r="L56" s="32">
        <v>642</v>
      </c>
      <c r="M56" s="32">
        <v>0</v>
      </c>
      <c r="N56" s="32">
        <v>0</v>
      </c>
      <c r="O56" s="32">
        <v>0</v>
      </c>
      <c r="P56" s="32">
        <v>5984</v>
      </c>
      <c r="Q56" s="32">
        <v>3479</v>
      </c>
      <c r="R56" s="32">
        <v>0</v>
      </c>
      <c r="S56" s="32">
        <v>2505</v>
      </c>
      <c r="T56" s="32">
        <v>1576</v>
      </c>
    </row>
    <row r="57" spans="1:20">
      <c r="A57" s="32" t="s">
        <v>129</v>
      </c>
      <c r="B57" s="32">
        <v>0</v>
      </c>
      <c r="C57" s="32">
        <v>0</v>
      </c>
      <c r="D57" s="32">
        <v>0</v>
      </c>
      <c r="E57" s="32">
        <v>0</v>
      </c>
      <c r="F57" s="32">
        <v>419</v>
      </c>
      <c r="G57" s="32">
        <v>0</v>
      </c>
      <c r="H57" s="32">
        <v>0</v>
      </c>
      <c r="I57" s="32">
        <v>0</v>
      </c>
      <c r="J57" s="32">
        <v>0</v>
      </c>
      <c r="K57" s="32">
        <v>2</v>
      </c>
      <c r="L57" s="32">
        <v>0</v>
      </c>
      <c r="M57" s="32">
        <v>0</v>
      </c>
      <c r="N57" s="32">
        <v>0</v>
      </c>
      <c r="O57" s="32">
        <v>0</v>
      </c>
      <c r="P57" s="32">
        <v>421</v>
      </c>
      <c r="Q57" s="32">
        <v>2</v>
      </c>
      <c r="R57" s="32">
        <v>0</v>
      </c>
      <c r="S57" s="32">
        <v>419</v>
      </c>
      <c r="T57" s="32">
        <v>2</v>
      </c>
    </row>
    <row r="58" spans="1:20">
      <c r="A58" s="32" t="s">
        <v>192</v>
      </c>
      <c r="B58" s="32">
        <v>531</v>
      </c>
      <c r="C58" s="32">
        <v>50</v>
      </c>
      <c r="D58" s="32">
        <v>9623</v>
      </c>
      <c r="E58" s="32">
        <v>0</v>
      </c>
      <c r="F58" s="32">
        <v>255</v>
      </c>
      <c r="G58" s="32">
        <v>74</v>
      </c>
      <c r="H58" s="32">
        <v>0</v>
      </c>
      <c r="I58" s="32">
        <v>35</v>
      </c>
      <c r="J58" s="32">
        <v>0</v>
      </c>
      <c r="K58" s="32">
        <v>594</v>
      </c>
      <c r="L58" s="32">
        <v>1014</v>
      </c>
      <c r="M58" s="32">
        <v>0</v>
      </c>
      <c r="N58" s="32">
        <v>0</v>
      </c>
      <c r="O58" s="32">
        <v>0</v>
      </c>
      <c r="P58" s="32">
        <v>12176</v>
      </c>
      <c r="Q58" s="32">
        <v>1514</v>
      </c>
      <c r="R58" s="32">
        <v>10204</v>
      </c>
      <c r="S58" s="32">
        <v>255</v>
      </c>
      <c r="T58" s="32">
        <v>594</v>
      </c>
    </row>
    <row r="59" spans="1:20">
      <c r="A59" s="32" t="s">
        <v>128</v>
      </c>
      <c r="B59" s="32">
        <v>0</v>
      </c>
      <c r="C59" s="32">
        <v>0</v>
      </c>
      <c r="D59" s="32">
        <v>0</v>
      </c>
      <c r="E59" s="32">
        <v>0</v>
      </c>
      <c r="F59" s="32">
        <v>4</v>
      </c>
      <c r="G59" s="32">
        <v>0</v>
      </c>
      <c r="H59" s="32">
        <v>0</v>
      </c>
      <c r="I59" s="32">
        <v>10406</v>
      </c>
      <c r="J59" s="32">
        <v>0</v>
      </c>
      <c r="K59" s="32">
        <v>816</v>
      </c>
      <c r="L59" s="32">
        <v>0</v>
      </c>
      <c r="M59" s="32">
        <v>0</v>
      </c>
      <c r="N59" s="32">
        <v>0</v>
      </c>
      <c r="O59" s="32">
        <v>0</v>
      </c>
      <c r="P59" s="32">
        <v>11226</v>
      </c>
      <c r="Q59" s="32">
        <v>11222</v>
      </c>
      <c r="R59" s="32">
        <v>0</v>
      </c>
      <c r="S59" s="32">
        <v>4</v>
      </c>
      <c r="T59" s="32">
        <v>816</v>
      </c>
    </row>
    <row r="60" spans="1:20">
      <c r="A60" s="32" t="s">
        <v>191</v>
      </c>
      <c r="B60" s="32">
        <v>7601</v>
      </c>
      <c r="C60" s="32">
        <v>2908</v>
      </c>
      <c r="D60" s="32">
        <v>0</v>
      </c>
      <c r="E60" s="32">
        <v>0</v>
      </c>
      <c r="F60" s="32">
        <v>200</v>
      </c>
      <c r="G60" s="32">
        <v>3738</v>
      </c>
      <c r="H60" s="32">
        <v>23203</v>
      </c>
      <c r="I60" s="32">
        <v>15799</v>
      </c>
      <c r="J60" s="32">
        <v>0</v>
      </c>
      <c r="K60" s="32">
        <v>3098</v>
      </c>
      <c r="L60" s="32">
        <v>11952</v>
      </c>
      <c r="M60" s="32">
        <v>0</v>
      </c>
      <c r="N60" s="32">
        <v>0</v>
      </c>
      <c r="O60" s="32">
        <v>253</v>
      </c>
      <c r="P60" s="32">
        <v>68752</v>
      </c>
      <c r="Q60" s="32">
        <v>30407</v>
      </c>
      <c r="R60" s="32">
        <v>10509</v>
      </c>
      <c r="S60" s="32">
        <v>200</v>
      </c>
      <c r="T60" s="32">
        <v>3351</v>
      </c>
    </row>
    <row r="61" spans="1:20">
      <c r="A61" s="32" t="s">
        <v>127</v>
      </c>
      <c r="B61" s="32">
        <v>2893</v>
      </c>
      <c r="C61" s="32">
        <v>0</v>
      </c>
      <c r="D61" s="32">
        <v>0</v>
      </c>
      <c r="E61" s="32">
        <v>0</v>
      </c>
      <c r="F61" s="32">
        <v>101</v>
      </c>
      <c r="G61" s="32">
        <v>569</v>
      </c>
      <c r="H61" s="32">
        <v>0</v>
      </c>
      <c r="I61" s="32">
        <v>1897</v>
      </c>
      <c r="J61" s="32">
        <v>0</v>
      </c>
      <c r="K61" s="32">
        <v>133</v>
      </c>
      <c r="L61" s="32">
        <v>36</v>
      </c>
      <c r="M61" s="32">
        <v>0</v>
      </c>
      <c r="N61" s="32">
        <v>0</v>
      </c>
      <c r="O61" s="32">
        <v>0</v>
      </c>
      <c r="P61" s="32">
        <v>5629</v>
      </c>
      <c r="Q61" s="32">
        <v>2066</v>
      </c>
      <c r="R61" s="32">
        <v>2893</v>
      </c>
      <c r="S61" s="32">
        <v>101</v>
      </c>
      <c r="T61" s="32">
        <v>133</v>
      </c>
    </row>
    <row r="62" spans="1:20" s="43" customFormat="1">
      <c r="A62" s="43" t="s">
        <v>43</v>
      </c>
      <c r="B62" s="43">
        <v>10520</v>
      </c>
      <c r="C62" s="43">
        <v>0</v>
      </c>
      <c r="D62" s="43">
        <v>0</v>
      </c>
      <c r="E62" s="43">
        <v>0</v>
      </c>
      <c r="F62" s="43">
        <v>2537</v>
      </c>
      <c r="G62" s="43">
        <v>34864</v>
      </c>
      <c r="H62" s="43">
        <v>403195</v>
      </c>
      <c r="I62" s="43">
        <v>60043</v>
      </c>
      <c r="J62" s="43">
        <v>4</v>
      </c>
      <c r="K62" s="43">
        <v>30625</v>
      </c>
      <c r="L62" s="43">
        <v>9550</v>
      </c>
      <c r="M62" s="43">
        <v>0</v>
      </c>
      <c r="N62" s="43">
        <v>0</v>
      </c>
      <c r="O62" s="43">
        <v>0</v>
      </c>
      <c r="P62" s="43">
        <v>551338</v>
      </c>
      <c r="Q62" s="43">
        <v>97242</v>
      </c>
      <c r="R62" s="43">
        <v>10520</v>
      </c>
      <c r="S62" s="43">
        <v>2537</v>
      </c>
      <c r="T62" s="43">
        <v>30629</v>
      </c>
    </row>
    <row r="63" spans="1:20">
      <c r="A63" s="32" t="s">
        <v>126</v>
      </c>
      <c r="B63" s="32">
        <v>0</v>
      </c>
      <c r="C63" s="32">
        <v>0</v>
      </c>
      <c r="D63" s="32">
        <v>0</v>
      </c>
      <c r="E63" s="32">
        <v>0</v>
      </c>
      <c r="F63" s="32">
        <v>210</v>
      </c>
      <c r="G63" s="32">
        <v>1160</v>
      </c>
      <c r="H63" s="32">
        <v>0</v>
      </c>
      <c r="I63" s="32">
        <v>953</v>
      </c>
      <c r="J63" s="32">
        <v>0</v>
      </c>
      <c r="K63" s="32">
        <v>2</v>
      </c>
      <c r="L63" s="32">
        <v>11</v>
      </c>
      <c r="M63" s="32">
        <v>0</v>
      </c>
      <c r="N63" s="32">
        <v>0</v>
      </c>
      <c r="O63" s="32">
        <v>0</v>
      </c>
      <c r="P63" s="32">
        <v>2336</v>
      </c>
      <c r="Q63" s="32">
        <v>966</v>
      </c>
      <c r="R63" s="32">
        <v>0</v>
      </c>
      <c r="S63" s="32">
        <v>210</v>
      </c>
      <c r="T63" s="32">
        <v>2</v>
      </c>
    </row>
    <row r="64" spans="1:20">
      <c r="A64" s="32" t="s">
        <v>125</v>
      </c>
      <c r="B64" s="32">
        <v>16</v>
      </c>
      <c r="C64" s="32">
        <v>0</v>
      </c>
      <c r="D64" s="32">
        <v>0</v>
      </c>
      <c r="E64" s="32">
        <v>0</v>
      </c>
      <c r="F64" s="32">
        <v>0</v>
      </c>
      <c r="G64" s="32">
        <v>2220</v>
      </c>
      <c r="H64" s="32">
        <v>0</v>
      </c>
      <c r="I64" s="32">
        <v>9329</v>
      </c>
      <c r="J64" s="32">
        <v>0</v>
      </c>
      <c r="K64" s="32">
        <v>9</v>
      </c>
      <c r="L64" s="32">
        <v>0</v>
      </c>
      <c r="M64" s="32">
        <v>0</v>
      </c>
      <c r="N64" s="32">
        <v>0</v>
      </c>
      <c r="O64" s="32">
        <v>0</v>
      </c>
      <c r="P64" s="32">
        <v>11574</v>
      </c>
      <c r="Q64" s="32">
        <v>9338</v>
      </c>
      <c r="R64" s="32">
        <v>16</v>
      </c>
      <c r="S64" s="32">
        <v>0</v>
      </c>
      <c r="T64" s="32">
        <v>9</v>
      </c>
    </row>
    <row r="65" spans="1:20" s="43" customFormat="1">
      <c r="A65" s="43" t="s">
        <v>44</v>
      </c>
      <c r="B65" s="43">
        <v>273196</v>
      </c>
      <c r="C65" s="43">
        <v>0</v>
      </c>
      <c r="D65" s="43">
        <v>0</v>
      </c>
      <c r="E65" s="43">
        <v>0</v>
      </c>
      <c r="F65" s="43">
        <v>5846</v>
      </c>
      <c r="G65" s="43">
        <v>82294</v>
      </c>
      <c r="H65" s="43">
        <v>84634</v>
      </c>
      <c r="I65" s="43">
        <v>20547</v>
      </c>
      <c r="J65" s="43">
        <v>175</v>
      </c>
      <c r="K65" s="43">
        <v>118584</v>
      </c>
      <c r="L65" s="43">
        <v>58255</v>
      </c>
      <c r="M65" s="43">
        <v>0</v>
      </c>
      <c r="N65" s="43">
        <v>0</v>
      </c>
      <c r="O65" s="43">
        <v>0</v>
      </c>
      <c r="P65" s="43">
        <v>643531</v>
      </c>
      <c r="Q65" s="43">
        <v>188342</v>
      </c>
      <c r="R65" s="43">
        <v>273196</v>
      </c>
      <c r="S65" s="43">
        <v>5846</v>
      </c>
      <c r="T65" s="43">
        <v>118759</v>
      </c>
    </row>
    <row r="66" spans="1:20">
      <c r="A66" s="32" t="s">
        <v>124</v>
      </c>
      <c r="B66" s="32">
        <v>0</v>
      </c>
      <c r="C66" s="32">
        <v>0</v>
      </c>
      <c r="D66" s="32">
        <v>0</v>
      </c>
      <c r="E66" s="32">
        <v>2292</v>
      </c>
      <c r="F66" s="32">
        <v>0</v>
      </c>
      <c r="G66" s="32">
        <v>5143</v>
      </c>
      <c r="H66" s="32">
        <v>0</v>
      </c>
      <c r="I66" s="32">
        <v>5561</v>
      </c>
      <c r="J66" s="32">
        <v>0</v>
      </c>
      <c r="K66" s="32">
        <v>27</v>
      </c>
      <c r="L66" s="32">
        <v>0</v>
      </c>
      <c r="M66" s="32">
        <v>0</v>
      </c>
      <c r="N66" s="32">
        <v>0</v>
      </c>
      <c r="O66" s="32">
        <v>0</v>
      </c>
      <c r="P66" s="32">
        <v>13023</v>
      </c>
      <c r="Q66" s="32">
        <v>5588</v>
      </c>
      <c r="R66" s="32">
        <v>0</v>
      </c>
      <c r="S66" s="32">
        <v>2292</v>
      </c>
      <c r="T66" s="32">
        <v>27</v>
      </c>
    </row>
    <row r="67" spans="1:20">
      <c r="A67" s="32" t="s">
        <v>123</v>
      </c>
      <c r="B67" s="32">
        <v>0</v>
      </c>
      <c r="C67" s="32">
        <v>0</v>
      </c>
      <c r="D67" s="32">
        <v>0</v>
      </c>
      <c r="E67" s="32">
        <v>0</v>
      </c>
      <c r="F67" s="32">
        <v>254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254</v>
      </c>
      <c r="Q67" s="32">
        <v>0</v>
      </c>
      <c r="R67" s="32">
        <v>0</v>
      </c>
      <c r="S67" s="32">
        <v>254</v>
      </c>
      <c r="T67" s="32">
        <v>0</v>
      </c>
    </row>
    <row r="68" spans="1:20">
      <c r="A68" s="32" t="s">
        <v>190</v>
      </c>
      <c r="B68" s="32">
        <v>18883</v>
      </c>
      <c r="C68" s="32">
        <v>0</v>
      </c>
      <c r="D68" s="32">
        <v>0</v>
      </c>
      <c r="E68" s="32">
        <v>0</v>
      </c>
      <c r="F68" s="32">
        <v>5565</v>
      </c>
      <c r="G68" s="32">
        <v>14868</v>
      </c>
      <c r="H68" s="32">
        <v>0</v>
      </c>
      <c r="I68" s="32">
        <v>5543</v>
      </c>
      <c r="J68" s="32">
        <v>0</v>
      </c>
      <c r="K68" s="32">
        <v>9076</v>
      </c>
      <c r="L68" s="32">
        <v>481</v>
      </c>
      <c r="M68" s="32">
        <v>0</v>
      </c>
      <c r="N68" s="32">
        <v>0</v>
      </c>
      <c r="O68" s="32">
        <v>0</v>
      </c>
      <c r="P68" s="32">
        <v>54416</v>
      </c>
      <c r="Q68" s="32">
        <v>14893</v>
      </c>
      <c r="R68" s="32">
        <v>18883</v>
      </c>
      <c r="S68" s="32">
        <v>5565</v>
      </c>
      <c r="T68" s="32">
        <v>9076</v>
      </c>
    </row>
    <row r="69" spans="1:20">
      <c r="A69" s="32" t="s">
        <v>122</v>
      </c>
      <c r="B69" s="32">
        <v>3961</v>
      </c>
      <c r="C69" s="32">
        <v>0</v>
      </c>
      <c r="D69" s="32">
        <v>0</v>
      </c>
      <c r="E69" s="32">
        <v>0</v>
      </c>
      <c r="F69" s="32">
        <v>1045</v>
      </c>
      <c r="G69" s="32">
        <v>0</v>
      </c>
      <c r="H69" s="32">
        <v>0</v>
      </c>
      <c r="I69" s="32">
        <v>4032</v>
      </c>
      <c r="J69" s="32">
        <v>339</v>
      </c>
      <c r="K69" s="32">
        <v>408</v>
      </c>
      <c r="L69" s="32">
        <v>2665</v>
      </c>
      <c r="M69" s="32">
        <v>0</v>
      </c>
      <c r="N69" s="32">
        <v>0</v>
      </c>
      <c r="O69" s="32">
        <v>0</v>
      </c>
      <c r="P69" s="32">
        <v>12450</v>
      </c>
      <c r="Q69" s="32">
        <v>7444</v>
      </c>
      <c r="R69" s="32">
        <v>3961</v>
      </c>
      <c r="S69" s="32">
        <v>1045</v>
      </c>
      <c r="T69" s="32">
        <v>747</v>
      </c>
    </row>
    <row r="70" spans="1:20">
      <c r="A70" s="32" t="s">
        <v>121</v>
      </c>
      <c r="B70" s="32">
        <v>0</v>
      </c>
      <c r="C70" s="32">
        <v>0</v>
      </c>
      <c r="D70" s="32">
        <v>0</v>
      </c>
      <c r="E70" s="32">
        <v>0</v>
      </c>
      <c r="F70" s="32">
        <v>1013</v>
      </c>
      <c r="G70" s="32">
        <v>0</v>
      </c>
      <c r="H70" s="32">
        <v>0</v>
      </c>
      <c r="I70" s="32">
        <v>71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1084</v>
      </c>
      <c r="Q70" s="32">
        <v>71</v>
      </c>
      <c r="R70" s="32">
        <v>0</v>
      </c>
      <c r="S70" s="32">
        <v>1013</v>
      </c>
      <c r="T70" s="32">
        <v>0</v>
      </c>
    </row>
    <row r="71" spans="1:20">
      <c r="A71" s="32" t="s">
        <v>120</v>
      </c>
      <c r="B71" s="32">
        <v>219</v>
      </c>
      <c r="C71" s="32">
        <v>0</v>
      </c>
      <c r="D71" s="32">
        <v>0</v>
      </c>
      <c r="E71" s="32">
        <v>0</v>
      </c>
      <c r="F71" s="32">
        <v>4099</v>
      </c>
      <c r="G71" s="32">
        <v>0</v>
      </c>
      <c r="H71" s="32">
        <v>0</v>
      </c>
      <c r="I71" s="32">
        <v>2350</v>
      </c>
      <c r="J71" s="32">
        <v>0</v>
      </c>
      <c r="K71" s="32">
        <v>1455</v>
      </c>
      <c r="L71" s="32">
        <v>660</v>
      </c>
      <c r="M71" s="32">
        <v>0</v>
      </c>
      <c r="N71" s="32">
        <v>0</v>
      </c>
      <c r="O71" s="32">
        <v>0</v>
      </c>
      <c r="P71" s="32">
        <v>8783</v>
      </c>
      <c r="Q71" s="32">
        <v>4465</v>
      </c>
      <c r="R71" s="32">
        <v>219</v>
      </c>
      <c r="S71" s="32">
        <v>4099</v>
      </c>
      <c r="T71" s="32">
        <v>1455</v>
      </c>
    </row>
    <row r="72" spans="1:20">
      <c r="A72" s="32" t="s">
        <v>223</v>
      </c>
      <c r="B72" s="32">
        <v>24769</v>
      </c>
      <c r="C72" s="32">
        <v>0</v>
      </c>
      <c r="D72" s="32">
        <v>0</v>
      </c>
      <c r="E72" s="32">
        <v>0</v>
      </c>
      <c r="F72" s="32">
        <v>363</v>
      </c>
      <c r="G72" s="32">
        <v>13022</v>
      </c>
      <c r="H72" s="32">
        <v>0</v>
      </c>
      <c r="I72" s="32">
        <v>0</v>
      </c>
      <c r="J72" s="32">
        <v>0</v>
      </c>
      <c r="K72" s="32">
        <v>3</v>
      </c>
      <c r="L72" s="32">
        <v>101</v>
      </c>
      <c r="M72" s="32">
        <v>0</v>
      </c>
      <c r="N72" s="32">
        <v>0</v>
      </c>
      <c r="O72" s="32">
        <v>0</v>
      </c>
      <c r="P72" s="32">
        <v>38258</v>
      </c>
      <c r="Q72" s="32">
        <v>104</v>
      </c>
      <c r="R72" s="32">
        <v>24769</v>
      </c>
      <c r="S72" s="32">
        <v>363</v>
      </c>
      <c r="T72" s="32">
        <v>3</v>
      </c>
    </row>
    <row r="73" spans="1:20">
      <c r="A73" s="32" t="s">
        <v>189</v>
      </c>
      <c r="B73" s="32">
        <v>5758</v>
      </c>
      <c r="C73" s="32">
        <v>0</v>
      </c>
      <c r="D73" s="32">
        <v>0</v>
      </c>
      <c r="E73" s="32">
        <v>0</v>
      </c>
      <c r="F73" s="32">
        <v>63</v>
      </c>
      <c r="G73" s="32">
        <v>6479</v>
      </c>
      <c r="H73" s="32">
        <v>16054</v>
      </c>
      <c r="I73" s="32">
        <v>259</v>
      </c>
      <c r="J73" s="32">
        <v>0</v>
      </c>
      <c r="K73" s="32">
        <v>963</v>
      </c>
      <c r="L73" s="32">
        <v>2283</v>
      </c>
      <c r="M73" s="32">
        <v>0</v>
      </c>
      <c r="N73" s="32">
        <v>0</v>
      </c>
      <c r="O73" s="32">
        <v>0</v>
      </c>
      <c r="P73" s="32">
        <v>31859</v>
      </c>
      <c r="Q73" s="32">
        <v>3215</v>
      </c>
      <c r="R73" s="32">
        <v>5758</v>
      </c>
      <c r="S73" s="32">
        <v>63</v>
      </c>
      <c r="T73" s="32">
        <v>963</v>
      </c>
    </row>
    <row r="74" spans="1:20">
      <c r="A74" s="32" t="s">
        <v>188</v>
      </c>
      <c r="B74" s="32">
        <v>0</v>
      </c>
      <c r="C74" s="32">
        <v>0</v>
      </c>
      <c r="D74" s="32">
        <v>0</v>
      </c>
      <c r="E74" s="32">
        <v>0</v>
      </c>
      <c r="F74" s="32">
        <v>3</v>
      </c>
      <c r="G74" s="32">
        <v>0</v>
      </c>
      <c r="H74" s="32">
        <v>0</v>
      </c>
      <c r="I74" s="32">
        <v>13470</v>
      </c>
      <c r="J74" s="32">
        <v>5068</v>
      </c>
      <c r="K74" s="32">
        <v>9</v>
      </c>
      <c r="L74" s="32">
        <v>0</v>
      </c>
      <c r="M74" s="32">
        <v>0</v>
      </c>
      <c r="N74" s="32">
        <v>0</v>
      </c>
      <c r="O74" s="32">
        <v>0</v>
      </c>
      <c r="P74" s="32">
        <v>18550</v>
      </c>
      <c r="Q74" s="32">
        <v>18547</v>
      </c>
      <c r="R74" s="32">
        <v>0</v>
      </c>
      <c r="S74" s="32">
        <v>3</v>
      </c>
      <c r="T74" s="32">
        <v>5077</v>
      </c>
    </row>
    <row r="75" spans="1:20">
      <c r="A75" s="32" t="s">
        <v>119</v>
      </c>
      <c r="B75" s="32">
        <v>1104828</v>
      </c>
      <c r="C75" s="32">
        <v>0</v>
      </c>
      <c r="D75" s="32">
        <v>0</v>
      </c>
      <c r="E75" s="32">
        <v>0</v>
      </c>
      <c r="F75" s="32">
        <v>23426</v>
      </c>
      <c r="G75" s="32">
        <v>71239</v>
      </c>
      <c r="H75" s="32">
        <v>37916</v>
      </c>
      <c r="I75" s="32">
        <v>137533</v>
      </c>
      <c r="J75" s="32">
        <v>0</v>
      </c>
      <c r="K75" s="32">
        <v>58986</v>
      </c>
      <c r="L75" s="32">
        <v>43636</v>
      </c>
      <c r="M75" s="32">
        <v>0</v>
      </c>
      <c r="N75" s="32">
        <v>0</v>
      </c>
      <c r="O75" s="32">
        <v>0</v>
      </c>
      <c r="P75" s="32">
        <v>1477564</v>
      </c>
      <c r="Q75" s="32">
        <v>239323</v>
      </c>
      <c r="R75" s="32">
        <v>1104828</v>
      </c>
      <c r="S75" s="32">
        <v>23426</v>
      </c>
      <c r="T75" s="32">
        <v>58986</v>
      </c>
    </row>
    <row r="76" spans="1:20">
      <c r="A76" s="32" t="s">
        <v>118</v>
      </c>
      <c r="B76" s="32">
        <v>135358</v>
      </c>
      <c r="C76" s="32">
        <v>0</v>
      </c>
      <c r="D76" s="32">
        <v>0</v>
      </c>
      <c r="E76" s="32">
        <v>0</v>
      </c>
      <c r="F76" s="32">
        <v>15704</v>
      </c>
      <c r="G76" s="32">
        <v>65699</v>
      </c>
      <c r="H76" s="32">
        <v>0</v>
      </c>
      <c r="I76" s="32">
        <v>19370</v>
      </c>
      <c r="J76" s="32">
        <v>10656</v>
      </c>
      <c r="K76" s="32">
        <v>27</v>
      </c>
      <c r="L76" s="32">
        <v>1799</v>
      </c>
      <c r="M76" s="32">
        <v>0</v>
      </c>
      <c r="N76" s="32">
        <v>0</v>
      </c>
      <c r="O76" s="32">
        <v>0</v>
      </c>
      <c r="P76" s="32">
        <v>248613</v>
      </c>
      <c r="Q76" s="32">
        <v>31849</v>
      </c>
      <c r="R76" s="32">
        <v>135358</v>
      </c>
      <c r="S76" s="32">
        <v>15704</v>
      </c>
      <c r="T76" s="32">
        <v>10683</v>
      </c>
    </row>
    <row r="77" spans="1:20">
      <c r="A77" s="32" t="s">
        <v>117</v>
      </c>
      <c r="B77" s="32">
        <v>488</v>
      </c>
      <c r="C77" s="32">
        <v>0</v>
      </c>
      <c r="D77" s="32">
        <v>0</v>
      </c>
      <c r="E77" s="32">
        <v>0</v>
      </c>
      <c r="F77" s="32">
        <v>32035</v>
      </c>
      <c r="G77" s="32">
        <v>233252</v>
      </c>
      <c r="H77" s="32">
        <v>6620</v>
      </c>
      <c r="I77" s="32">
        <v>16421</v>
      </c>
      <c r="J77" s="32">
        <v>0</v>
      </c>
      <c r="K77" s="32">
        <v>254</v>
      </c>
      <c r="L77" s="32">
        <v>24</v>
      </c>
      <c r="M77" s="32">
        <v>0</v>
      </c>
      <c r="N77" s="32">
        <v>0</v>
      </c>
      <c r="O77" s="32">
        <v>0</v>
      </c>
      <c r="P77" s="32">
        <v>289094</v>
      </c>
      <c r="Q77" s="32">
        <v>16699</v>
      </c>
      <c r="R77" s="32">
        <v>488</v>
      </c>
      <c r="S77" s="32">
        <v>32035</v>
      </c>
      <c r="T77" s="32">
        <v>254</v>
      </c>
    </row>
    <row r="78" spans="1:20">
      <c r="A78" s="32" t="s">
        <v>116</v>
      </c>
      <c r="B78" s="32">
        <v>0</v>
      </c>
      <c r="C78" s="32">
        <v>0</v>
      </c>
      <c r="D78" s="32">
        <v>0</v>
      </c>
      <c r="E78" s="32">
        <v>32105</v>
      </c>
      <c r="F78" s="32">
        <v>24157</v>
      </c>
      <c r="G78" s="32">
        <v>20397</v>
      </c>
      <c r="H78" s="32">
        <v>0</v>
      </c>
      <c r="I78" s="32">
        <v>3371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80030</v>
      </c>
      <c r="Q78" s="32">
        <v>3371</v>
      </c>
      <c r="R78" s="32">
        <v>0</v>
      </c>
      <c r="S78" s="32">
        <v>56262</v>
      </c>
      <c r="T78" s="32">
        <v>0</v>
      </c>
    </row>
    <row r="79" spans="1:20">
      <c r="A79" s="32" t="s">
        <v>187</v>
      </c>
      <c r="B79" s="32">
        <v>4696</v>
      </c>
      <c r="C79" s="32">
        <v>2322</v>
      </c>
      <c r="D79" s="32">
        <v>0</v>
      </c>
      <c r="E79" s="32">
        <v>0</v>
      </c>
      <c r="F79" s="32">
        <v>293</v>
      </c>
      <c r="G79" s="32">
        <v>15230</v>
      </c>
      <c r="H79" s="32">
        <v>0</v>
      </c>
      <c r="I79" s="32">
        <v>681</v>
      </c>
      <c r="J79" s="32">
        <v>0</v>
      </c>
      <c r="K79" s="32">
        <v>6153</v>
      </c>
      <c r="L79" s="32">
        <v>751</v>
      </c>
      <c r="M79" s="32">
        <v>0</v>
      </c>
      <c r="N79" s="32">
        <v>0</v>
      </c>
      <c r="O79" s="32">
        <v>0</v>
      </c>
      <c r="P79" s="32">
        <v>30126</v>
      </c>
      <c r="Q79" s="32">
        <v>7515</v>
      </c>
      <c r="R79" s="32">
        <v>7018</v>
      </c>
      <c r="S79" s="32">
        <v>293</v>
      </c>
      <c r="T79" s="32">
        <v>6153</v>
      </c>
    </row>
    <row r="80" spans="1:20">
      <c r="A80" s="32" t="s">
        <v>186</v>
      </c>
      <c r="B80" s="32">
        <v>24162</v>
      </c>
      <c r="C80" s="32">
        <v>0</v>
      </c>
      <c r="D80" s="32">
        <v>44</v>
      </c>
      <c r="E80" s="32">
        <v>0</v>
      </c>
      <c r="F80" s="32">
        <v>288</v>
      </c>
      <c r="G80" s="32">
        <v>40824</v>
      </c>
      <c r="H80" s="32">
        <v>0</v>
      </c>
      <c r="I80" s="32" t="s">
        <v>271</v>
      </c>
      <c r="J80" s="32">
        <v>0</v>
      </c>
      <c r="K80" s="32">
        <v>1544</v>
      </c>
      <c r="L80" s="32">
        <v>114</v>
      </c>
      <c r="M80" s="32">
        <v>0</v>
      </c>
      <c r="N80" s="32">
        <v>0</v>
      </c>
      <c r="O80" s="32">
        <v>0</v>
      </c>
      <c r="P80" s="32">
        <v>66976</v>
      </c>
      <c r="Q80" s="32">
        <v>1658</v>
      </c>
      <c r="R80" s="32">
        <v>24206</v>
      </c>
      <c r="S80" s="32">
        <v>288</v>
      </c>
      <c r="T80" s="32">
        <v>1544</v>
      </c>
    </row>
    <row r="81" spans="1:20" s="43" customFormat="1">
      <c r="A81" s="43" t="s">
        <v>47</v>
      </c>
      <c r="B81" s="43">
        <v>38403</v>
      </c>
      <c r="C81" s="43">
        <v>0</v>
      </c>
      <c r="D81" s="43">
        <v>0</v>
      </c>
      <c r="E81" s="43">
        <v>0</v>
      </c>
      <c r="F81" s="43">
        <v>12131</v>
      </c>
      <c r="G81" s="43">
        <v>126148</v>
      </c>
      <c r="H81" s="43">
        <v>0</v>
      </c>
      <c r="I81" s="43">
        <v>42432</v>
      </c>
      <c r="J81" s="43">
        <v>6289</v>
      </c>
      <c r="K81" s="43">
        <v>40529</v>
      </c>
      <c r="L81" s="43">
        <v>22011</v>
      </c>
      <c r="M81" s="43">
        <v>0</v>
      </c>
      <c r="N81" s="43">
        <v>0</v>
      </c>
      <c r="O81" s="43">
        <v>0</v>
      </c>
      <c r="P81" s="43">
        <v>287943</v>
      </c>
      <c r="Q81" s="43">
        <v>108023</v>
      </c>
      <c r="R81" s="43">
        <v>38403</v>
      </c>
      <c r="S81" s="43">
        <v>12131</v>
      </c>
      <c r="T81" s="43">
        <v>46818</v>
      </c>
    </row>
    <row r="82" spans="1:20">
      <c r="A82" s="32" t="s">
        <v>115</v>
      </c>
      <c r="B82" s="32">
        <v>0</v>
      </c>
      <c r="C82" s="32">
        <v>0</v>
      </c>
      <c r="D82" s="32">
        <v>0</v>
      </c>
      <c r="E82" s="32">
        <v>0</v>
      </c>
      <c r="F82" s="32">
        <v>3695</v>
      </c>
      <c r="G82" s="32">
        <v>0</v>
      </c>
      <c r="H82" s="32">
        <v>0</v>
      </c>
      <c r="I82" s="32">
        <v>119</v>
      </c>
      <c r="J82" s="32">
        <v>0</v>
      </c>
      <c r="K82" s="32">
        <v>203</v>
      </c>
      <c r="L82" s="32">
        <v>213</v>
      </c>
      <c r="M82" s="32">
        <v>0</v>
      </c>
      <c r="N82" s="32">
        <v>0</v>
      </c>
      <c r="O82" s="32">
        <v>0</v>
      </c>
      <c r="P82" s="32">
        <v>4230</v>
      </c>
      <c r="Q82" s="32">
        <v>535</v>
      </c>
      <c r="R82" s="32">
        <v>0</v>
      </c>
      <c r="S82" s="32">
        <v>3695</v>
      </c>
      <c r="T82" s="32">
        <v>203</v>
      </c>
    </row>
    <row r="83" spans="1:20" s="43" customFormat="1">
      <c r="A83" s="43" t="s">
        <v>45</v>
      </c>
      <c r="B83" s="43">
        <v>349415</v>
      </c>
      <c r="C83" s="43">
        <v>0</v>
      </c>
      <c r="D83" s="43">
        <v>0</v>
      </c>
      <c r="E83" s="43">
        <v>11715</v>
      </c>
      <c r="F83" s="43">
        <v>72780</v>
      </c>
      <c r="G83" s="43">
        <v>406498</v>
      </c>
      <c r="H83" s="43">
        <v>18060</v>
      </c>
      <c r="I83" s="43">
        <v>78902</v>
      </c>
      <c r="J83" s="43">
        <v>2509</v>
      </c>
      <c r="K83" s="43">
        <v>78351</v>
      </c>
      <c r="L83" s="43">
        <v>33565</v>
      </c>
      <c r="M83" s="43">
        <v>0</v>
      </c>
      <c r="N83" s="43">
        <v>0</v>
      </c>
      <c r="O83" s="43">
        <v>0</v>
      </c>
      <c r="P83" s="43">
        <v>1051795</v>
      </c>
      <c r="Q83" s="43">
        <v>155161</v>
      </c>
      <c r="R83" s="43">
        <v>349415</v>
      </c>
      <c r="S83" s="43">
        <v>84495</v>
      </c>
      <c r="T83" s="43">
        <v>80860</v>
      </c>
    </row>
    <row r="84" spans="1:20">
      <c r="A84" s="32" t="s">
        <v>114</v>
      </c>
      <c r="B84" s="32">
        <v>0</v>
      </c>
      <c r="C84" s="32">
        <v>0</v>
      </c>
      <c r="D84" s="32">
        <v>0</v>
      </c>
      <c r="E84" s="32">
        <v>0</v>
      </c>
      <c r="F84" s="32">
        <v>2164</v>
      </c>
      <c r="G84" s="32">
        <v>16639</v>
      </c>
      <c r="H84" s="32">
        <v>0</v>
      </c>
      <c r="I84" s="32">
        <v>42</v>
      </c>
      <c r="J84" s="32">
        <v>0</v>
      </c>
      <c r="K84" s="32">
        <v>882</v>
      </c>
      <c r="L84" s="32">
        <v>4</v>
      </c>
      <c r="M84" s="32">
        <v>0</v>
      </c>
      <c r="N84" s="32">
        <v>0</v>
      </c>
      <c r="O84" s="32">
        <v>0</v>
      </c>
      <c r="P84" s="32">
        <v>19731</v>
      </c>
      <c r="Q84" s="32">
        <v>928</v>
      </c>
      <c r="R84" s="32">
        <v>0</v>
      </c>
      <c r="S84" s="32">
        <v>2164</v>
      </c>
      <c r="T84" s="32">
        <v>882</v>
      </c>
    </row>
    <row r="85" spans="1:20">
      <c r="A85" s="32" t="s">
        <v>113</v>
      </c>
      <c r="B85" s="32">
        <v>70570</v>
      </c>
      <c r="C85" s="32">
        <v>0</v>
      </c>
      <c r="D85" s="32">
        <v>0</v>
      </c>
      <c r="E85" s="32">
        <v>0</v>
      </c>
      <c r="F85" s="32">
        <v>1920</v>
      </c>
      <c r="G85" s="32">
        <v>22152</v>
      </c>
      <c r="H85" s="32">
        <v>0</v>
      </c>
      <c r="I85" s="32">
        <v>11621</v>
      </c>
      <c r="J85" s="32">
        <v>0</v>
      </c>
      <c r="K85" s="32">
        <v>364</v>
      </c>
      <c r="L85" s="32">
        <v>0</v>
      </c>
      <c r="M85" s="32">
        <v>0</v>
      </c>
      <c r="N85" s="32">
        <v>0</v>
      </c>
      <c r="O85" s="32">
        <v>0</v>
      </c>
      <c r="P85" s="32">
        <v>106627</v>
      </c>
      <c r="Q85" s="32">
        <v>11985</v>
      </c>
      <c r="R85" s="32">
        <v>70570</v>
      </c>
      <c r="S85" s="32">
        <v>1920</v>
      </c>
      <c r="T85" s="32">
        <v>364</v>
      </c>
    </row>
    <row r="86" spans="1:20">
      <c r="A86" s="32" t="s">
        <v>112</v>
      </c>
      <c r="B86" s="32">
        <v>0</v>
      </c>
      <c r="C86" s="32">
        <v>0</v>
      </c>
      <c r="D86" s="32">
        <v>0</v>
      </c>
      <c r="E86" s="32">
        <v>0</v>
      </c>
      <c r="F86" s="32">
        <v>2020</v>
      </c>
      <c r="G86" s="32">
        <v>0</v>
      </c>
      <c r="H86" s="32">
        <v>0</v>
      </c>
      <c r="I86" s="32">
        <v>3341</v>
      </c>
      <c r="J86" s="32">
        <v>4204</v>
      </c>
      <c r="K86" s="32">
        <v>64</v>
      </c>
      <c r="L86" s="32">
        <v>123</v>
      </c>
      <c r="M86" s="32">
        <v>0</v>
      </c>
      <c r="N86" s="32">
        <v>0</v>
      </c>
      <c r="O86" s="32">
        <v>0</v>
      </c>
      <c r="P86" s="32">
        <v>9752</v>
      </c>
      <c r="Q86" s="32">
        <v>7732</v>
      </c>
      <c r="R86" s="32">
        <v>0</v>
      </c>
      <c r="S86" s="32">
        <v>2020</v>
      </c>
      <c r="T86" s="32">
        <v>4268</v>
      </c>
    </row>
    <row r="87" spans="1:20" s="43" customFormat="1">
      <c r="A87" s="43" t="s">
        <v>46</v>
      </c>
      <c r="B87" s="43">
        <v>234699</v>
      </c>
      <c r="C87" s="43">
        <v>0</v>
      </c>
      <c r="D87" s="43">
        <v>0</v>
      </c>
      <c r="E87" s="43">
        <v>0</v>
      </c>
      <c r="F87" s="43">
        <v>17757</v>
      </c>
      <c r="G87" s="43">
        <v>126559</v>
      </c>
      <c r="H87" s="43">
        <v>161995</v>
      </c>
      <c r="I87" s="43">
        <v>2847</v>
      </c>
      <c r="J87" s="43">
        <v>0</v>
      </c>
      <c r="K87" s="43">
        <v>8446</v>
      </c>
      <c r="L87" s="43">
        <v>6371</v>
      </c>
      <c r="M87" s="43">
        <v>0</v>
      </c>
      <c r="N87" s="43">
        <v>0</v>
      </c>
      <c r="O87" s="43">
        <v>142</v>
      </c>
      <c r="P87" s="43">
        <v>558816</v>
      </c>
      <c r="Q87" s="43">
        <v>15884</v>
      </c>
      <c r="R87" s="43">
        <v>234699</v>
      </c>
      <c r="S87" s="43">
        <v>17757</v>
      </c>
      <c r="T87" s="43">
        <v>8588</v>
      </c>
    </row>
    <row r="88" spans="1:20">
      <c r="A88" s="32" t="s">
        <v>111</v>
      </c>
      <c r="B88" s="32">
        <v>5721</v>
      </c>
      <c r="C88" s="32">
        <v>0</v>
      </c>
      <c r="D88" s="32">
        <v>0</v>
      </c>
      <c r="E88" s="32">
        <v>0</v>
      </c>
      <c r="F88" s="32">
        <v>15</v>
      </c>
      <c r="G88" s="32">
        <v>0</v>
      </c>
      <c r="H88" s="32">
        <v>0</v>
      </c>
      <c r="I88" s="32">
        <v>245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5981</v>
      </c>
      <c r="Q88" s="32">
        <v>245</v>
      </c>
      <c r="R88" s="32">
        <v>5721</v>
      </c>
      <c r="S88" s="32">
        <v>15</v>
      </c>
      <c r="T88" s="32">
        <v>0</v>
      </c>
    </row>
    <row r="89" spans="1:20">
      <c r="A89" s="32" t="s">
        <v>110</v>
      </c>
      <c r="B89" s="32">
        <v>0</v>
      </c>
      <c r="C89" s="32">
        <v>0</v>
      </c>
      <c r="D89" s="32">
        <v>0</v>
      </c>
      <c r="E89" s="32">
        <v>0</v>
      </c>
      <c r="F89" s="32">
        <v>44799</v>
      </c>
      <c r="G89" s="32">
        <v>25293</v>
      </c>
      <c r="H89" s="32">
        <v>0</v>
      </c>
      <c r="I89" s="32">
        <v>0</v>
      </c>
      <c r="J89" s="32">
        <v>0</v>
      </c>
      <c r="K89" s="32">
        <v>2</v>
      </c>
      <c r="L89" s="32">
        <v>0</v>
      </c>
      <c r="M89" s="32">
        <v>0</v>
      </c>
      <c r="N89" s="32">
        <v>0</v>
      </c>
      <c r="O89" s="32">
        <v>0</v>
      </c>
      <c r="P89" s="32">
        <v>70094</v>
      </c>
      <c r="Q89" s="32">
        <v>2</v>
      </c>
      <c r="R89" s="32">
        <v>0</v>
      </c>
      <c r="S89" s="32">
        <v>44799</v>
      </c>
      <c r="T89" s="32">
        <v>2</v>
      </c>
    </row>
    <row r="90" spans="1:20">
      <c r="A90" s="32" t="s">
        <v>109</v>
      </c>
      <c r="B90" s="32">
        <v>1557</v>
      </c>
      <c r="C90" s="32">
        <v>0</v>
      </c>
      <c r="D90" s="32">
        <v>0</v>
      </c>
      <c r="E90" s="32">
        <v>0</v>
      </c>
      <c r="F90" s="32">
        <v>21</v>
      </c>
      <c r="G90" s="32">
        <v>190</v>
      </c>
      <c r="H90" s="32">
        <v>0</v>
      </c>
      <c r="I90" s="32">
        <v>11494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13262</v>
      </c>
      <c r="Q90" s="32">
        <v>11494</v>
      </c>
      <c r="R90" s="32">
        <v>1557</v>
      </c>
      <c r="S90" s="32">
        <v>21</v>
      </c>
      <c r="T90" s="32">
        <v>0</v>
      </c>
    </row>
    <row r="91" spans="1:20">
      <c r="A91" s="32" t="s">
        <v>108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2944</v>
      </c>
      <c r="H91" s="32">
        <v>0</v>
      </c>
      <c r="I91" s="32">
        <v>2530</v>
      </c>
      <c r="J91" s="32">
        <v>0</v>
      </c>
      <c r="K91" s="32">
        <v>128</v>
      </c>
      <c r="L91" s="32">
        <v>823</v>
      </c>
      <c r="M91" s="32">
        <v>0</v>
      </c>
      <c r="N91" s="32">
        <v>0</v>
      </c>
      <c r="O91" s="32">
        <v>0</v>
      </c>
      <c r="P91" s="32">
        <v>6425</v>
      </c>
      <c r="Q91" s="32">
        <v>3481</v>
      </c>
      <c r="R91" s="32">
        <v>0</v>
      </c>
      <c r="S91" s="32">
        <v>0</v>
      </c>
      <c r="T91" s="32">
        <v>128</v>
      </c>
    </row>
    <row r="92" spans="1:20">
      <c r="A92" s="32" t="s">
        <v>107</v>
      </c>
      <c r="B92" s="32">
        <v>0</v>
      </c>
      <c r="C92" s="32">
        <v>0</v>
      </c>
      <c r="D92" s="32">
        <v>0</v>
      </c>
      <c r="E92" s="32">
        <v>0</v>
      </c>
      <c r="F92" s="32">
        <v>18308</v>
      </c>
      <c r="G92" s="32">
        <v>0</v>
      </c>
      <c r="H92" s="32">
        <v>0</v>
      </c>
      <c r="I92" s="32">
        <v>382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18690</v>
      </c>
      <c r="Q92" s="32">
        <v>382</v>
      </c>
      <c r="R92" s="32">
        <v>0</v>
      </c>
      <c r="S92" s="32">
        <v>18308</v>
      </c>
      <c r="T92" s="32">
        <v>0</v>
      </c>
    </row>
    <row r="93" spans="1:20">
      <c r="A93" s="32" t="s">
        <v>106</v>
      </c>
      <c r="B93" s="32">
        <v>0</v>
      </c>
      <c r="C93" s="32">
        <v>0</v>
      </c>
      <c r="D93" s="32">
        <v>0</v>
      </c>
      <c r="E93" s="32">
        <v>0</v>
      </c>
      <c r="F93" s="32">
        <v>13620</v>
      </c>
      <c r="G93" s="32">
        <v>22802</v>
      </c>
      <c r="H93" s="32">
        <v>0</v>
      </c>
      <c r="I93" s="32">
        <v>0</v>
      </c>
      <c r="J93" s="32">
        <v>0</v>
      </c>
      <c r="K93" s="32">
        <v>8</v>
      </c>
      <c r="L93" s="32">
        <v>0</v>
      </c>
      <c r="M93" s="32">
        <v>0</v>
      </c>
      <c r="N93" s="32">
        <v>0</v>
      </c>
      <c r="O93" s="32">
        <v>0</v>
      </c>
      <c r="P93" s="32">
        <v>36430</v>
      </c>
      <c r="Q93" s="32">
        <v>8</v>
      </c>
      <c r="R93" s="32">
        <v>0</v>
      </c>
      <c r="S93" s="32">
        <v>13620</v>
      </c>
      <c r="T93" s="32">
        <v>8</v>
      </c>
    </row>
    <row r="94" spans="1:20">
      <c r="A94" s="32" t="s">
        <v>105</v>
      </c>
      <c r="B94" s="32">
        <v>0</v>
      </c>
      <c r="C94" s="32">
        <v>0</v>
      </c>
      <c r="D94" s="32">
        <v>0</v>
      </c>
      <c r="E94" s="32">
        <v>0</v>
      </c>
      <c r="F94" s="32">
        <v>221</v>
      </c>
      <c r="G94" s="32">
        <v>986</v>
      </c>
      <c r="H94" s="32">
        <v>0</v>
      </c>
      <c r="I94" s="32">
        <v>454</v>
      </c>
      <c r="J94" s="32">
        <v>0</v>
      </c>
      <c r="K94" s="32">
        <v>1202</v>
      </c>
      <c r="L94" s="32">
        <v>543</v>
      </c>
      <c r="M94" s="32">
        <v>0</v>
      </c>
      <c r="N94" s="32">
        <v>0</v>
      </c>
      <c r="O94" s="32">
        <v>270</v>
      </c>
      <c r="P94" s="32">
        <v>3676</v>
      </c>
      <c r="Q94" s="32">
        <v>2088</v>
      </c>
      <c r="R94" s="32">
        <v>0</v>
      </c>
      <c r="S94" s="32">
        <v>221</v>
      </c>
      <c r="T94" s="32">
        <v>1472</v>
      </c>
    </row>
    <row r="95" spans="1:20">
      <c r="A95" s="32" t="s">
        <v>185</v>
      </c>
      <c r="B95" s="32">
        <v>0</v>
      </c>
      <c r="C95" s="32">
        <v>0</v>
      </c>
      <c r="D95" s="32">
        <v>0</v>
      </c>
      <c r="E95" s="32">
        <v>0</v>
      </c>
      <c r="F95" s="32">
        <v>0</v>
      </c>
      <c r="G95" s="32">
        <v>258</v>
      </c>
      <c r="H95" s="32">
        <v>0</v>
      </c>
      <c r="I95" s="32">
        <v>115</v>
      </c>
      <c r="J95" s="32">
        <v>0</v>
      </c>
      <c r="K95" s="32">
        <v>201</v>
      </c>
      <c r="L95" s="32">
        <v>209</v>
      </c>
      <c r="M95" s="32">
        <v>0</v>
      </c>
      <c r="N95" s="32">
        <v>0</v>
      </c>
      <c r="O95" s="32">
        <v>0</v>
      </c>
      <c r="P95" s="32">
        <v>783</v>
      </c>
      <c r="Q95" s="32">
        <v>456</v>
      </c>
      <c r="R95" s="32">
        <v>0</v>
      </c>
      <c r="S95" s="32">
        <v>0</v>
      </c>
      <c r="T95" s="32">
        <v>201</v>
      </c>
    </row>
    <row r="96" spans="1:20">
      <c r="A96" s="32" t="s">
        <v>104</v>
      </c>
      <c r="B96" s="32">
        <v>69153</v>
      </c>
      <c r="C96" s="32">
        <v>0</v>
      </c>
      <c r="D96" s="32">
        <v>0</v>
      </c>
      <c r="E96" s="32">
        <v>0</v>
      </c>
      <c r="F96" s="32">
        <v>1184</v>
      </c>
      <c r="G96" s="32">
        <v>65234</v>
      </c>
      <c r="H96" s="32">
        <v>0</v>
      </c>
      <c r="I96" s="32">
        <v>20019</v>
      </c>
      <c r="J96" s="32">
        <v>0</v>
      </c>
      <c r="K96" s="32">
        <v>310</v>
      </c>
      <c r="L96" s="32">
        <v>760</v>
      </c>
      <c r="M96" s="32">
        <v>0</v>
      </c>
      <c r="N96" s="32">
        <v>0</v>
      </c>
      <c r="O96" s="32">
        <v>0</v>
      </c>
      <c r="P96" s="32">
        <v>156660</v>
      </c>
      <c r="Q96" s="32">
        <v>21089</v>
      </c>
      <c r="R96" s="32">
        <v>69153</v>
      </c>
      <c r="S96" s="32">
        <v>1184</v>
      </c>
      <c r="T96" s="32">
        <v>310</v>
      </c>
    </row>
    <row r="97" spans="1:20">
      <c r="A97" s="32" t="s">
        <v>103</v>
      </c>
      <c r="B97" s="32">
        <v>0</v>
      </c>
      <c r="C97" s="32">
        <v>0</v>
      </c>
      <c r="D97" s="32">
        <v>0</v>
      </c>
      <c r="E97" s="32">
        <v>0</v>
      </c>
      <c r="F97" s="32">
        <v>723</v>
      </c>
      <c r="G97" s="32">
        <v>0</v>
      </c>
      <c r="H97" s="32">
        <v>0</v>
      </c>
      <c r="I97" s="32">
        <v>0</v>
      </c>
      <c r="J97" s="32">
        <v>0</v>
      </c>
      <c r="K97" s="32">
        <v>125</v>
      </c>
      <c r="L97" s="32">
        <v>8</v>
      </c>
      <c r="M97" s="32">
        <v>0</v>
      </c>
      <c r="N97" s="32">
        <v>0</v>
      </c>
      <c r="O97" s="32">
        <v>0</v>
      </c>
      <c r="P97" s="32">
        <v>856</v>
      </c>
      <c r="Q97" s="32">
        <v>133</v>
      </c>
      <c r="R97" s="32">
        <v>0</v>
      </c>
      <c r="S97" s="32">
        <v>723</v>
      </c>
      <c r="T97" s="32">
        <v>125</v>
      </c>
    </row>
    <row r="98" spans="1:20">
      <c r="A98" s="32" t="s">
        <v>102</v>
      </c>
      <c r="B98" s="32">
        <v>1267</v>
      </c>
      <c r="C98" s="32">
        <v>0</v>
      </c>
      <c r="D98" s="32">
        <v>0</v>
      </c>
      <c r="E98" s="32">
        <v>0</v>
      </c>
      <c r="F98" s="32">
        <v>1111</v>
      </c>
      <c r="G98" s="32">
        <v>0</v>
      </c>
      <c r="H98" s="32">
        <v>0</v>
      </c>
      <c r="I98" s="32">
        <v>100</v>
      </c>
      <c r="J98" s="32">
        <v>0</v>
      </c>
      <c r="K98" s="32">
        <v>48</v>
      </c>
      <c r="L98" s="32">
        <v>516</v>
      </c>
      <c r="M98" s="32">
        <v>0</v>
      </c>
      <c r="N98" s="32">
        <v>0</v>
      </c>
      <c r="O98" s="32">
        <v>0</v>
      </c>
      <c r="P98" s="32">
        <v>3042</v>
      </c>
      <c r="Q98" s="32">
        <v>664</v>
      </c>
      <c r="R98" s="32">
        <v>1267</v>
      </c>
      <c r="S98" s="32">
        <v>1111</v>
      </c>
      <c r="T98" s="32">
        <v>48</v>
      </c>
    </row>
    <row r="99" spans="1:20">
      <c r="A99" s="32" t="s">
        <v>184</v>
      </c>
      <c r="B99" s="32">
        <v>34591</v>
      </c>
      <c r="C99" s="32">
        <v>0</v>
      </c>
      <c r="D99" s="32">
        <v>0</v>
      </c>
      <c r="E99" s="32">
        <v>0</v>
      </c>
      <c r="F99" s="32">
        <v>33926</v>
      </c>
      <c r="G99" s="32">
        <v>192259</v>
      </c>
      <c r="H99" s="32">
        <v>10567</v>
      </c>
      <c r="I99" s="32">
        <v>30698</v>
      </c>
      <c r="J99" s="32">
        <v>6148</v>
      </c>
      <c r="K99" s="32">
        <v>10630</v>
      </c>
      <c r="L99" s="32">
        <v>1534</v>
      </c>
      <c r="M99" s="32">
        <v>0</v>
      </c>
      <c r="N99" s="32">
        <v>0</v>
      </c>
      <c r="O99" s="32">
        <v>0</v>
      </c>
      <c r="P99" s="32">
        <v>320353</v>
      </c>
      <c r="Q99" s="32">
        <v>48937</v>
      </c>
      <c r="R99" s="32">
        <v>34591</v>
      </c>
      <c r="S99" s="32">
        <v>33926</v>
      </c>
      <c r="T99" s="32">
        <v>16778</v>
      </c>
    </row>
    <row r="100" spans="1:20">
      <c r="A100" s="32" t="s">
        <v>270</v>
      </c>
      <c r="B100" s="32">
        <v>0</v>
      </c>
      <c r="C100" s="32">
        <v>0</v>
      </c>
      <c r="D100" s="32">
        <v>0</v>
      </c>
      <c r="E100" s="32">
        <v>0</v>
      </c>
      <c r="F100" s="32">
        <v>17</v>
      </c>
      <c r="G100" s="32">
        <v>5564</v>
      </c>
      <c r="H100" s="32">
        <v>0</v>
      </c>
      <c r="I100" s="32">
        <v>227</v>
      </c>
      <c r="J100" s="32">
        <v>0</v>
      </c>
      <c r="K100" s="32">
        <v>5</v>
      </c>
      <c r="L100" s="32">
        <v>14</v>
      </c>
      <c r="M100" s="32">
        <v>0</v>
      </c>
      <c r="N100" s="32">
        <v>0</v>
      </c>
      <c r="O100" s="32">
        <v>0</v>
      </c>
      <c r="P100" s="32">
        <v>5827</v>
      </c>
      <c r="Q100" s="32">
        <v>246</v>
      </c>
      <c r="R100" s="32">
        <v>0</v>
      </c>
      <c r="S100" s="32">
        <v>17</v>
      </c>
      <c r="T100" s="32">
        <v>5</v>
      </c>
    </row>
    <row r="101" spans="1:20">
      <c r="A101" s="32" t="s">
        <v>101</v>
      </c>
      <c r="B101" s="32">
        <v>5254</v>
      </c>
      <c r="C101" s="32">
        <v>0</v>
      </c>
      <c r="D101" s="32">
        <v>0</v>
      </c>
      <c r="E101" s="32">
        <v>0</v>
      </c>
      <c r="F101" s="32">
        <v>193</v>
      </c>
      <c r="G101" s="32">
        <v>0</v>
      </c>
      <c r="H101" s="32">
        <v>0</v>
      </c>
      <c r="I101" s="32">
        <v>59</v>
      </c>
      <c r="J101" s="32">
        <v>0</v>
      </c>
      <c r="K101" s="32">
        <v>161</v>
      </c>
      <c r="L101" s="32">
        <v>0</v>
      </c>
      <c r="M101" s="32">
        <v>0</v>
      </c>
      <c r="N101" s="32">
        <v>0</v>
      </c>
      <c r="O101" s="32">
        <v>0</v>
      </c>
      <c r="P101" s="32">
        <v>5667</v>
      </c>
      <c r="Q101" s="32">
        <v>220</v>
      </c>
      <c r="R101" s="32">
        <v>5254</v>
      </c>
      <c r="S101" s="32">
        <v>193</v>
      </c>
      <c r="T101" s="32">
        <v>161</v>
      </c>
    </row>
    <row r="102" spans="1:20">
      <c r="A102" s="32" t="s">
        <v>100</v>
      </c>
      <c r="B102" s="32">
        <v>1298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1843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3141</v>
      </c>
      <c r="Q102" s="32">
        <v>1843</v>
      </c>
      <c r="R102" s="32">
        <v>1298</v>
      </c>
      <c r="S102" s="32">
        <v>0</v>
      </c>
      <c r="T102" s="32">
        <v>0</v>
      </c>
    </row>
    <row r="103" spans="1:20">
      <c r="A103" s="32" t="s">
        <v>99</v>
      </c>
      <c r="B103" s="32">
        <v>16985</v>
      </c>
      <c r="C103" s="32">
        <v>0</v>
      </c>
      <c r="D103" s="32">
        <v>0</v>
      </c>
      <c r="E103" s="32">
        <v>0</v>
      </c>
      <c r="F103" s="32">
        <v>2882</v>
      </c>
      <c r="G103" s="32">
        <v>5909</v>
      </c>
      <c r="H103" s="32">
        <v>0</v>
      </c>
      <c r="I103" s="32">
        <v>1255</v>
      </c>
      <c r="J103" s="32">
        <v>0</v>
      </c>
      <c r="K103" s="32">
        <v>3401</v>
      </c>
      <c r="L103" s="32">
        <v>0</v>
      </c>
      <c r="M103" s="32">
        <v>0</v>
      </c>
      <c r="N103" s="32">
        <v>0</v>
      </c>
      <c r="O103" s="32">
        <v>1302</v>
      </c>
      <c r="P103" s="32">
        <v>31734</v>
      </c>
      <c r="Q103" s="32">
        <v>4656</v>
      </c>
      <c r="R103" s="32">
        <v>16985</v>
      </c>
      <c r="S103" s="32">
        <v>2882</v>
      </c>
      <c r="T103" s="32">
        <v>4703</v>
      </c>
    </row>
    <row r="104" spans="1:20">
      <c r="A104" s="32" t="s">
        <v>98</v>
      </c>
      <c r="B104" s="32">
        <v>0</v>
      </c>
      <c r="C104" s="32">
        <v>0</v>
      </c>
      <c r="D104" s="32">
        <v>0</v>
      </c>
      <c r="E104" s="32">
        <v>0</v>
      </c>
      <c r="F104" s="32">
        <v>19</v>
      </c>
      <c r="G104" s="32">
        <v>3104</v>
      </c>
      <c r="H104" s="32">
        <v>0</v>
      </c>
      <c r="I104" s="32">
        <v>15609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18732</v>
      </c>
      <c r="Q104" s="32">
        <v>15609</v>
      </c>
      <c r="R104" s="32">
        <v>0</v>
      </c>
      <c r="S104" s="32">
        <v>19</v>
      </c>
      <c r="T104" s="32">
        <v>0</v>
      </c>
    </row>
    <row r="105" spans="1:20">
      <c r="A105" s="32" t="s">
        <v>97</v>
      </c>
      <c r="B105" s="32">
        <v>10</v>
      </c>
      <c r="C105" s="32">
        <v>0</v>
      </c>
      <c r="D105" s="32">
        <v>0</v>
      </c>
      <c r="E105" s="32">
        <v>0</v>
      </c>
      <c r="F105" s="32">
        <v>61</v>
      </c>
      <c r="G105" s="32">
        <v>8052</v>
      </c>
      <c r="H105" s="32">
        <v>0</v>
      </c>
      <c r="I105" s="32">
        <v>9744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17867</v>
      </c>
      <c r="Q105" s="32">
        <v>9744</v>
      </c>
      <c r="R105" s="32">
        <v>10</v>
      </c>
      <c r="S105" s="32">
        <v>61</v>
      </c>
      <c r="T105" s="32">
        <v>0</v>
      </c>
    </row>
    <row r="106" spans="1:20">
      <c r="A106" s="32" t="s">
        <v>96</v>
      </c>
      <c r="B106" s="32">
        <v>53</v>
      </c>
      <c r="C106" s="32">
        <v>0</v>
      </c>
      <c r="D106" s="32">
        <v>0</v>
      </c>
      <c r="E106" s="32">
        <v>0</v>
      </c>
      <c r="F106" s="32">
        <v>9</v>
      </c>
      <c r="G106" s="32">
        <v>0</v>
      </c>
      <c r="H106" s="32">
        <v>0</v>
      </c>
      <c r="I106" s="32">
        <v>1359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1421</v>
      </c>
      <c r="Q106" s="32">
        <v>1359</v>
      </c>
      <c r="R106" s="32">
        <v>53</v>
      </c>
      <c r="S106" s="32">
        <v>9</v>
      </c>
      <c r="T106" s="32">
        <v>0</v>
      </c>
    </row>
    <row r="107" spans="1:20">
      <c r="A107" s="32" t="s">
        <v>95</v>
      </c>
      <c r="B107" s="32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4237</v>
      </c>
      <c r="J107" s="32">
        <v>0</v>
      </c>
      <c r="K107" s="32">
        <v>7</v>
      </c>
      <c r="L107" s="32">
        <v>0</v>
      </c>
      <c r="M107" s="32">
        <v>0</v>
      </c>
      <c r="N107" s="32">
        <v>0</v>
      </c>
      <c r="O107" s="32">
        <v>0</v>
      </c>
      <c r="P107" s="32">
        <v>4244</v>
      </c>
      <c r="Q107" s="32">
        <v>4244</v>
      </c>
      <c r="R107" s="32">
        <v>0</v>
      </c>
      <c r="S107" s="32">
        <v>0</v>
      </c>
      <c r="T107" s="32">
        <v>7</v>
      </c>
    </row>
    <row r="108" spans="1:20">
      <c r="A108" s="32" t="s">
        <v>183</v>
      </c>
      <c r="B108" s="32">
        <v>39416</v>
      </c>
      <c r="C108" s="32">
        <v>0</v>
      </c>
      <c r="D108" s="32">
        <v>0</v>
      </c>
      <c r="E108" s="32">
        <v>0</v>
      </c>
      <c r="F108" s="32">
        <v>1279</v>
      </c>
      <c r="G108" s="32">
        <v>53879</v>
      </c>
      <c r="H108" s="32">
        <v>3960</v>
      </c>
      <c r="I108" s="32">
        <v>100</v>
      </c>
      <c r="J108" s="32">
        <v>0</v>
      </c>
      <c r="K108" s="32">
        <v>9924</v>
      </c>
      <c r="L108" s="32">
        <v>6612</v>
      </c>
      <c r="M108" s="32">
        <v>0</v>
      </c>
      <c r="N108" s="32">
        <v>0</v>
      </c>
      <c r="O108" s="32">
        <v>0</v>
      </c>
      <c r="P108" s="32">
        <v>115170</v>
      </c>
      <c r="Q108" s="32">
        <v>14734</v>
      </c>
      <c r="R108" s="32">
        <v>39416</v>
      </c>
      <c r="S108" s="32">
        <v>1279</v>
      </c>
      <c r="T108" s="32">
        <v>9924</v>
      </c>
    </row>
    <row r="109" spans="1:20">
      <c r="A109" s="32" t="s">
        <v>182</v>
      </c>
      <c r="B109" s="32">
        <v>1056</v>
      </c>
      <c r="C109" s="32">
        <v>0</v>
      </c>
      <c r="D109" s="32">
        <v>0</v>
      </c>
      <c r="E109" s="32">
        <v>0</v>
      </c>
      <c r="F109" s="32">
        <v>2</v>
      </c>
      <c r="G109" s="32">
        <v>5798</v>
      </c>
      <c r="H109" s="32">
        <v>0</v>
      </c>
      <c r="I109" s="32">
        <v>25730</v>
      </c>
      <c r="J109" s="32">
        <v>7425</v>
      </c>
      <c r="K109" s="32">
        <v>2414</v>
      </c>
      <c r="L109" s="32">
        <v>608</v>
      </c>
      <c r="M109" s="32">
        <v>0</v>
      </c>
      <c r="N109" s="32">
        <v>0</v>
      </c>
      <c r="O109" s="32">
        <v>0</v>
      </c>
      <c r="P109" s="32">
        <v>43033</v>
      </c>
      <c r="Q109" s="32">
        <v>36118</v>
      </c>
      <c r="R109" s="32">
        <v>1056</v>
      </c>
      <c r="S109" s="32">
        <v>2</v>
      </c>
      <c r="T109" s="32">
        <v>9839</v>
      </c>
    </row>
    <row r="110" spans="1:20">
      <c r="A110" s="32" t="s">
        <v>94</v>
      </c>
      <c r="B110" s="32">
        <v>0</v>
      </c>
      <c r="C110" s="32">
        <v>0</v>
      </c>
      <c r="D110" s="32">
        <v>0</v>
      </c>
      <c r="E110" s="32">
        <v>0</v>
      </c>
      <c r="F110" s="32">
        <v>2195</v>
      </c>
      <c r="G110" s="32">
        <v>0</v>
      </c>
      <c r="H110" s="32">
        <v>0</v>
      </c>
      <c r="I110" s="32">
        <v>426</v>
      </c>
      <c r="J110" s="32">
        <v>706</v>
      </c>
      <c r="K110" s="32">
        <v>729</v>
      </c>
      <c r="L110" s="32">
        <v>534</v>
      </c>
      <c r="M110" s="32">
        <v>0</v>
      </c>
      <c r="N110" s="32">
        <v>0</v>
      </c>
      <c r="O110" s="32">
        <v>0</v>
      </c>
      <c r="P110" s="32">
        <v>4590</v>
      </c>
      <c r="Q110" s="32">
        <v>2395</v>
      </c>
      <c r="R110" s="32">
        <v>0</v>
      </c>
      <c r="S110" s="32">
        <v>2195</v>
      </c>
      <c r="T110" s="32">
        <v>1435</v>
      </c>
    </row>
    <row r="111" spans="1:20">
      <c r="A111" s="32" t="s">
        <v>208</v>
      </c>
      <c r="B111" s="32">
        <v>215</v>
      </c>
      <c r="C111" s="32">
        <v>0</v>
      </c>
      <c r="D111" s="32">
        <v>0</v>
      </c>
      <c r="E111" s="32">
        <v>0</v>
      </c>
      <c r="F111" s="32">
        <v>306</v>
      </c>
      <c r="G111" s="32">
        <v>0</v>
      </c>
      <c r="H111" s="32">
        <v>0</v>
      </c>
      <c r="I111" s="32">
        <v>0</v>
      </c>
      <c r="J111" s="32">
        <v>0</v>
      </c>
      <c r="K111" s="32">
        <v>5</v>
      </c>
      <c r="L111" s="32">
        <v>0</v>
      </c>
      <c r="M111" s="32">
        <v>0</v>
      </c>
      <c r="N111" s="32">
        <v>0</v>
      </c>
      <c r="O111" s="32">
        <v>0</v>
      </c>
      <c r="P111" s="32">
        <v>526</v>
      </c>
      <c r="Q111" s="32">
        <v>5</v>
      </c>
      <c r="R111" s="32">
        <v>215</v>
      </c>
      <c r="S111" s="32">
        <v>306</v>
      </c>
      <c r="T111" s="32">
        <v>5</v>
      </c>
    </row>
    <row r="112" spans="1:20">
      <c r="A112" s="32" t="s">
        <v>93</v>
      </c>
      <c r="B112" s="32">
        <v>0</v>
      </c>
      <c r="C112" s="32">
        <v>0</v>
      </c>
      <c r="D112" s="32">
        <v>0</v>
      </c>
      <c r="E112" s="32">
        <v>0</v>
      </c>
      <c r="F112" s="32">
        <v>0</v>
      </c>
      <c r="G112" s="32">
        <v>25311</v>
      </c>
      <c r="H112" s="32">
        <v>0</v>
      </c>
      <c r="I112" s="32">
        <v>5586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30897</v>
      </c>
      <c r="Q112" s="32">
        <v>5586</v>
      </c>
      <c r="R112" s="32">
        <v>0</v>
      </c>
      <c r="S112" s="32">
        <v>0</v>
      </c>
      <c r="T112" s="32">
        <v>0</v>
      </c>
    </row>
    <row r="113" spans="1:20">
      <c r="A113" s="32" t="s">
        <v>181</v>
      </c>
      <c r="B113" s="32">
        <v>146</v>
      </c>
      <c r="C113" s="32">
        <v>0</v>
      </c>
      <c r="D113" s="32">
        <v>0</v>
      </c>
      <c r="E113" s="32">
        <v>0</v>
      </c>
      <c r="F113" s="32">
        <v>30</v>
      </c>
      <c r="G113" s="32">
        <v>2600</v>
      </c>
      <c r="H113" s="32">
        <v>0</v>
      </c>
      <c r="I113" s="32">
        <v>143006</v>
      </c>
      <c r="J113" s="32">
        <v>0</v>
      </c>
      <c r="K113" s="32">
        <v>2116</v>
      </c>
      <c r="L113" s="32">
        <v>436</v>
      </c>
      <c r="M113" s="32">
        <v>0</v>
      </c>
      <c r="N113" s="32">
        <v>0</v>
      </c>
      <c r="O113" s="32">
        <v>297</v>
      </c>
      <c r="P113" s="32">
        <v>148631</v>
      </c>
      <c r="Q113" s="32">
        <v>145355</v>
      </c>
      <c r="R113" s="32">
        <v>146</v>
      </c>
      <c r="S113" s="32">
        <v>30</v>
      </c>
      <c r="T113" s="32">
        <v>2413</v>
      </c>
    </row>
    <row r="114" spans="1:20">
      <c r="A114" s="32" t="s">
        <v>92</v>
      </c>
      <c r="B114" s="32">
        <v>0</v>
      </c>
      <c r="C114" s="32">
        <v>0</v>
      </c>
      <c r="D114" s="32">
        <v>0</v>
      </c>
      <c r="E114" s="32">
        <v>0</v>
      </c>
      <c r="F114" s="32">
        <v>940</v>
      </c>
      <c r="G114" s="32">
        <v>33270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34210</v>
      </c>
      <c r="Q114" s="32">
        <v>0</v>
      </c>
      <c r="R114" s="32">
        <v>0</v>
      </c>
      <c r="S114" s="32">
        <v>940</v>
      </c>
      <c r="T114" s="32">
        <v>0</v>
      </c>
    </row>
    <row r="115" spans="1:20">
      <c r="A115" s="32" t="s">
        <v>91</v>
      </c>
      <c r="B115" s="32">
        <v>156</v>
      </c>
      <c r="C115" s="32">
        <v>0</v>
      </c>
      <c r="D115" s="32">
        <v>0</v>
      </c>
      <c r="E115" s="32">
        <v>0</v>
      </c>
      <c r="F115" s="32">
        <v>37392</v>
      </c>
      <c r="G115" s="32">
        <v>33327</v>
      </c>
      <c r="H115" s="32">
        <v>4869</v>
      </c>
      <c r="I115" s="32">
        <v>36621</v>
      </c>
      <c r="J115" s="32">
        <v>0</v>
      </c>
      <c r="K115" s="32">
        <v>1050</v>
      </c>
      <c r="L115" s="32">
        <v>588</v>
      </c>
      <c r="M115" s="32">
        <v>0</v>
      </c>
      <c r="N115" s="32">
        <v>0</v>
      </c>
      <c r="O115" s="32">
        <v>0</v>
      </c>
      <c r="P115" s="32">
        <v>114003</v>
      </c>
      <c r="Q115" s="32">
        <v>38259</v>
      </c>
      <c r="R115" s="32">
        <v>156</v>
      </c>
      <c r="S115" s="32">
        <v>37392</v>
      </c>
      <c r="T115" s="32">
        <v>1050</v>
      </c>
    </row>
    <row r="116" spans="1:20">
      <c r="A116" s="32" t="s">
        <v>90</v>
      </c>
      <c r="B116" s="32">
        <v>659</v>
      </c>
      <c r="C116" s="32">
        <v>0</v>
      </c>
      <c r="D116" s="32">
        <v>0</v>
      </c>
      <c r="E116" s="32">
        <v>0</v>
      </c>
      <c r="F116" s="32">
        <v>2975</v>
      </c>
      <c r="G116" s="32">
        <v>0</v>
      </c>
      <c r="H116" s="32">
        <v>0</v>
      </c>
      <c r="I116" s="32">
        <v>6523</v>
      </c>
      <c r="J116" s="32">
        <v>0</v>
      </c>
      <c r="K116" s="32">
        <v>696</v>
      </c>
      <c r="L116" s="32">
        <v>33</v>
      </c>
      <c r="M116" s="32">
        <v>0</v>
      </c>
      <c r="N116" s="32">
        <v>0</v>
      </c>
      <c r="O116" s="32">
        <v>0</v>
      </c>
      <c r="P116" s="32">
        <v>10886</v>
      </c>
      <c r="Q116" s="32">
        <v>7252</v>
      </c>
      <c r="R116" s="32">
        <v>659</v>
      </c>
      <c r="S116" s="32">
        <v>2975</v>
      </c>
      <c r="T116" s="32">
        <v>696</v>
      </c>
    </row>
    <row r="117" spans="1:20">
      <c r="A117" s="32" t="s">
        <v>89</v>
      </c>
      <c r="B117" s="32">
        <v>0</v>
      </c>
      <c r="C117" s="32">
        <v>0</v>
      </c>
      <c r="D117" s="32">
        <v>0</v>
      </c>
      <c r="E117" s="32">
        <v>0</v>
      </c>
      <c r="F117" s="32">
        <v>1</v>
      </c>
      <c r="G117" s="32">
        <v>0</v>
      </c>
      <c r="H117" s="32">
        <v>0</v>
      </c>
      <c r="I117" s="32">
        <v>63770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63771</v>
      </c>
      <c r="Q117" s="32">
        <v>63770</v>
      </c>
      <c r="R117" s="32">
        <v>0</v>
      </c>
      <c r="S117" s="32">
        <v>1</v>
      </c>
      <c r="T117" s="32">
        <v>0</v>
      </c>
    </row>
    <row r="118" spans="1:20">
      <c r="A118" s="32" t="s">
        <v>88</v>
      </c>
      <c r="B118" s="32">
        <v>826</v>
      </c>
      <c r="C118" s="32">
        <v>0</v>
      </c>
      <c r="D118" s="32">
        <v>0</v>
      </c>
      <c r="E118" s="32">
        <v>0</v>
      </c>
      <c r="F118" s="32">
        <v>1198</v>
      </c>
      <c r="G118" s="32">
        <v>23794</v>
      </c>
      <c r="H118" s="32">
        <v>0</v>
      </c>
      <c r="I118" s="32">
        <v>24158</v>
      </c>
      <c r="J118" s="32">
        <v>0</v>
      </c>
      <c r="K118" s="32">
        <v>1304</v>
      </c>
      <c r="L118" s="32">
        <v>643</v>
      </c>
      <c r="M118" s="32">
        <v>0</v>
      </c>
      <c r="N118" s="32">
        <v>0</v>
      </c>
      <c r="O118" s="32">
        <v>0</v>
      </c>
      <c r="P118" s="32">
        <v>51923</v>
      </c>
      <c r="Q118" s="32">
        <v>26105</v>
      </c>
      <c r="R118" s="32">
        <v>826</v>
      </c>
      <c r="S118" s="32">
        <v>1198</v>
      </c>
      <c r="T118" s="32">
        <v>1304</v>
      </c>
    </row>
    <row r="119" spans="1:20">
      <c r="A119" s="32" t="s">
        <v>87</v>
      </c>
      <c r="B119" s="32">
        <v>43303</v>
      </c>
      <c r="C119" s="32">
        <v>0</v>
      </c>
      <c r="D119" s="32">
        <v>0</v>
      </c>
      <c r="E119" s="32">
        <v>0</v>
      </c>
      <c r="F119" s="32">
        <v>5661</v>
      </c>
      <c r="G119" s="32">
        <v>19854</v>
      </c>
      <c r="H119" s="32">
        <v>0</v>
      </c>
      <c r="I119" s="32">
        <v>8111</v>
      </c>
      <c r="J119" s="32">
        <v>11070</v>
      </c>
      <c r="K119" s="32">
        <v>2072</v>
      </c>
      <c r="L119" s="32">
        <v>726</v>
      </c>
      <c r="M119" s="32">
        <v>0</v>
      </c>
      <c r="N119" s="32">
        <v>0</v>
      </c>
      <c r="O119" s="32">
        <v>0</v>
      </c>
      <c r="P119" s="32">
        <v>90797</v>
      </c>
      <c r="Q119" s="32">
        <v>21970</v>
      </c>
      <c r="R119" s="32">
        <v>43303</v>
      </c>
      <c r="S119" s="32">
        <v>5661</v>
      </c>
      <c r="T119" s="32">
        <v>13142</v>
      </c>
    </row>
    <row r="120" spans="1:20">
      <c r="A120" s="32" t="s">
        <v>180</v>
      </c>
      <c r="B120" s="32">
        <v>132933</v>
      </c>
      <c r="C120" s="32">
        <v>0</v>
      </c>
      <c r="D120" s="32">
        <v>0</v>
      </c>
      <c r="E120" s="32">
        <v>0</v>
      </c>
      <c r="F120" s="32">
        <v>2302</v>
      </c>
      <c r="G120" s="32">
        <v>7831</v>
      </c>
      <c r="H120" s="32">
        <v>0</v>
      </c>
      <c r="I120" s="32">
        <v>2140</v>
      </c>
      <c r="J120" s="32">
        <v>0</v>
      </c>
      <c r="K120" s="32">
        <v>12722</v>
      </c>
      <c r="L120" s="32">
        <v>8168</v>
      </c>
      <c r="M120" s="32">
        <v>0</v>
      </c>
      <c r="N120" s="32">
        <v>0</v>
      </c>
      <c r="O120" s="32">
        <v>57</v>
      </c>
      <c r="P120" s="32">
        <v>166153</v>
      </c>
      <c r="Q120" s="32">
        <v>22807</v>
      </c>
      <c r="R120" s="32">
        <v>132933</v>
      </c>
      <c r="S120" s="32">
        <v>2302</v>
      </c>
      <c r="T120" s="32">
        <v>12779</v>
      </c>
    </row>
    <row r="121" spans="1:20">
      <c r="A121" s="32" t="s">
        <v>179</v>
      </c>
      <c r="B121" s="32">
        <v>12630</v>
      </c>
      <c r="C121" s="32">
        <v>0</v>
      </c>
      <c r="D121" s="32">
        <v>0</v>
      </c>
      <c r="E121" s="32">
        <v>0</v>
      </c>
      <c r="F121" s="32">
        <v>1300</v>
      </c>
      <c r="G121" s="32">
        <v>12582</v>
      </c>
      <c r="H121" s="32">
        <v>0</v>
      </c>
      <c r="I121" s="32">
        <v>15723</v>
      </c>
      <c r="J121" s="32">
        <v>172</v>
      </c>
      <c r="K121" s="32">
        <v>13296</v>
      </c>
      <c r="L121" s="32">
        <v>3391</v>
      </c>
      <c r="M121" s="32">
        <v>0</v>
      </c>
      <c r="N121" s="32">
        <v>0</v>
      </c>
      <c r="O121" s="32">
        <v>0</v>
      </c>
      <c r="P121" s="32">
        <v>59094</v>
      </c>
      <c r="Q121" s="32">
        <v>32262</v>
      </c>
      <c r="R121" s="32">
        <v>12630</v>
      </c>
      <c r="S121" s="32">
        <v>1300</v>
      </c>
      <c r="T121" s="32">
        <v>13468</v>
      </c>
    </row>
    <row r="122" spans="1:20">
      <c r="A122" s="32" t="s">
        <v>86</v>
      </c>
      <c r="B122" s="32">
        <v>0</v>
      </c>
      <c r="C122" s="32">
        <v>0</v>
      </c>
      <c r="D122" s="32">
        <v>0</v>
      </c>
      <c r="E122" s="32">
        <v>0</v>
      </c>
      <c r="F122" s="32">
        <v>0</v>
      </c>
      <c r="G122" s="32">
        <v>42307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42307</v>
      </c>
      <c r="Q122" s="32">
        <v>0</v>
      </c>
      <c r="R122" s="32">
        <v>0</v>
      </c>
      <c r="S122" s="32">
        <v>0</v>
      </c>
      <c r="T122" s="32">
        <v>0</v>
      </c>
    </row>
    <row r="123" spans="1:20">
      <c r="A123" s="32" t="s">
        <v>85</v>
      </c>
      <c r="B123" s="32">
        <v>15981</v>
      </c>
      <c r="C123" s="32">
        <v>0</v>
      </c>
      <c r="D123" s="32">
        <v>0</v>
      </c>
      <c r="E123" s="32">
        <v>0</v>
      </c>
      <c r="F123" s="32">
        <v>704</v>
      </c>
      <c r="G123" s="32">
        <v>9655</v>
      </c>
      <c r="H123" s="32">
        <v>11286</v>
      </c>
      <c r="I123" s="32">
        <v>18028</v>
      </c>
      <c r="J123" s="32">
        <v>0</v>
      </c>
      <c r="K123" s="32">
        <v>8410</v>
      </c>
      <c r="L123" s="32">
        <v>531</v>
      </c>
      <c r="M123" s="32">
        <v>0</v>
      </c>
      <c r="N123" s="32">
        <v>0</v>
      </c>
      <c r="O123" s="32">
        <v>0</v>
      </c>
      <c r="P123" s="32">
        <v>64595</v>
      </c>
      <c r="Q123" s="32">
        <v>26969</v>
      </c>
      <c r="R123" s="32">
        <v>15981</v>
      </c>
      <c r="S123" s="32">
        <v>704</v>
      </c>
      <c r="T123" s="32">
        <v>8410</v>
      </c>
    </row>
    <row r="124" spans="1:20">
      <c r="A124" s="32" t="s">
        <v>84</v>
      </c>
      <c r="B124" s="32">
        <v>170759</v>
      </c>
      <c r="C124" s="32">
        <v>684</v>
      </c>
      <c r="D124" s="32">
        <v>0</v>
      </c>
      <c r="E124" s="32">
        <v>8</v>
      </c>
      <c r="F124" s="32">
        <v>10960</v>
      </c>
      <c r="G124" s="32">
        <v>521788</v>
      </c>
      <c r="H124" s="32">
        <v>196614</v>
      </c>
      <c r="I124" s="32">
        <v>184612</v>
      </c>
      <c r="J124" s="32">
        <v>446</v>
      </c>
      <c r="K124" s="32">
        <v>610</v>
      </c>
      <c r="L124" s="32">
        <v>2464</v>
      </c>
      <c r="M124" s="32">
        <v>0</v>
      </c>
      <c r="N124" s="32">
        <v>0</v>
      </c>
      <c r="O124" s="32">
        <v>0</v>
      </c>
      <c r="P124" s="32">
        <v>1088945</v>
      </c>
      <c r="Q124" s="32">
        <v>185700</v>
      </c>
      <c r="R124" s="32">
        <v>171443</v>
      </c>
      <c r="S124" s="32">
        <v>10968</v>
      </c>
      <c r="T124" s="32">
        <v>1056</v>
      </c>
    </row>
    <row r="125" spans="1:20">
      <c r="A125" s="32" t="s">
        <v>83</v>
      </c>
      <c r="B125" s="32">
        <v>0</v>
      </c>
      <c r="C125" s="32">
        <v>0</v>
      </c>
      <c r="D125" s="32">
        <v>0</v>
      </c>
      <c r="E125" s="32">
        <v>76098</v>
      </c>
      <c r="F125" s="32">
        <v>64053</v>
      </c>
      <c r="G125" s="32">
        <v>204657</v>
      </c>
      <c r="H125" s="32">
        <v>0</v>
      </c>
      <c r="I125" s="32">
        <v>0</v>
      </c>
      <c r="J125" s="32">
        <v>0</v>
      </c>
      <c r="K125" s="32">
        <v>1</v>
      </c>
      <c r="L125" s="32">
        <v>0</v>
      </c>
      <c r="M125" s="32">
        <v>0</v>
      </c>
      <c r="N125" s="32">
        <v>0</v>
      </c>
      <c r="O125" s="32">
        <v>0</v>
      </c>
      <c r="P125" s="32">
        <v>344809</v>
      </c>
      <c r="Q125" s="32">
        <v>1</v>
      </c>
      <c r="R125" s="32">
        <v>0</v>
      </c>
      <c r="S125" s="32">
        <v>140151</v>
      </c>
      <c r="T125" s="32">
        <v>1</v>
      </c>
    </row>
    <row r="126" spans="1:20">
      <c r="A126" s="32" t="s">
        <v>82</v>
      </c>
      <c r="B126" s="32">
        <v>0</v>
      </c>
      <c r="C126" s="32">
        <v>0</v>
      </c>
      <c r="D126" s="32">
        <v>0</v>
      </c>
      <c r="E126" s="32">
        <v>0</v>
      </c>
      <c r="F126" s="32">
        <v>3905</v>
      </c>
      <c r="G126" s="32">
        <v>76</v>
      </c>
      <c r="H126" s="32">
        <v>0</v>
      </c>
      <c r="I126" s="32">
        <v>360</v>
      </c>
      <c r="J126" s="32">
        <v>0</v>
      </c>
      <c r="K126" s="32">
        <v>6</v>
      </c>
      <c r="L126" s="32">
        <v>63</v>
      </c>
      <c r="M126" s="32">
        <v>0</v>
      </c>
      <c r="N126" s="32">
        <v>0</v>
      </c>
      <c r="O126" s="32">
        <v>47</v>
      </c>
      <c r="P126" s="32">
        <v>4457</v>
      </c>
      <c r="Q126" s="32">
        <v>429</v>
      </c>
      <c r="R126" s="32">
        <v>0</v>
      </c>
      <c r="S126" s="32">
        <v>3905</v>
      </c>
      <c r="T126" s="32">
        <v>53</v>
      </c>
    </row>
    <row r="127" spans="1:20">
      <c r="A127" s="32" t="s">
        <v>81</v>
      </c>
      <c r="B127" s="32">
        <v>27317</v>
      </c>
      <c r="C127" s="32">
        <v>0</v>
      </c>
      <c r="D127" s="32">
        <v>0</v>
      </c>
      <c r="E127" s="32">
        <v>0</v>
      </c>
      <c r="F127" s="32">
        <v>52</v>
      </c>
      <c r="G127" s="32">
        <v>376</v>
      </c>
      <c r="H127" s="32">
        <v>0</v>
      </c>
      <c r="I127" s="32">
        <v>10792</v>
      </c>
      <c r="J127" s="32">
        <v>0</v>
      </c>
      <c r="K127" s="32">
        <v>38</v>
      </c>
      <c r="L127" s="32">
        <v>39</v>
      </c>
      <c r="M127" s="32">
        <v>0</v>
      </c>
      <c r="N127" s="32">
        <v>0</v>
      </c>
      <c r="O127" s="32">
        <v>0</v>
      </c>
      <c r="P127" s="32">
        <v>38614</v>
      </c>
      <c r="Q127" s="32">
        <v>10865</v>
      </c>
      <c r="R127" s="32">
        <v>27317</v>
      </c>
      <c r="S127" s="32">
        <v>52</v>
      </c>
      <c r="T127" s="32">
        <v>38</v>
      </c>
    </row>
    <row r="128" spans="1:20">
      <c r="A128" s="32" t="s">
        <v>80</v>
      </c>
      <c r="B128" s="32">
        <v>619</v>
      </c>
      <c r="C128" s="32">
        <v>0</v>
      </c>
      <c r="D128" s="32">
        <v>0</v>
      </c>
      <c r="E128" s="32">
        <v>0</v>
      </c>
      <c r="F128" s="32">
        <v>361</v>
      </c>
      <c r="G128" s="32">
        <v>49109</v>
      </c>
      <c r="H128" s="32">
        <v>0</v>
      </c>
      <c r="I128" s="32">
        <v>0</v>
      </c>
      <c r="J128" s="32">
        <v>0</v>
      </c>
      <c r="K128" s="32">
        <v>136</v>
      </c>
      <c r="L128" s="32">
        <v>1442</v>
      </c>
      <c r="M128" s="32">
        <v>0</v>
      </c>
      <c r="N128" s="32">
        <v>0</v>
      </c>
      <c r="O128" s="32">
        <v>0</v>
      </c>
      <c r="P128" s="32">
        <v>51667</v>
      </c>
      <c r="Q128" s="32">
        <v>978</v>
      </c>
      <c r="R128" s="32">
        <v>619</v>
      </c>
      <c r="S128" s="32">
        <v>361</v>
      </c>
      <c r="T128" s="32">
        <v>136</v>
      </c>
    </row>
    <row r="129" spans="1:20">
      <c r="A129" s="32" t="s">
        <v>178</v>
      </c>
      <c r="B129" s="32">
        <v>3268</v>
      </c>
      <c r="C129" s="32">
        <v>0</v>
      </c>
      <c r="D129" s="32">
        <v>0</v>
      </c>
      <c r="E129" s="32">
        <v>0</v>
      </c>
      <c r="F129" s="32">
        <v>470</v>
      </c>
      <c r="G129" s="32">
        <v>1524</v>
      </c>
      <c r="H129" s="32">
        <v>14774</v>
      </c>
      <c r="I129" s="32">
        <v>4359</v>
      </c>
      <c r="J129" s="32">
        <v>0</v>
      </c>
      <c r="K129" s="32">
        <v>669</v>
      </c>
      <c r="L129" s="32">
        <v>1753</v>
      </c>
      <c r="M129" s="32">
        <v>0</v>
      </c>
      <c r="N129" s="32">
        <v>0</v>
      </c>
      <c r="O129" s="32">
        <v>0</v>
      </c>
      <c r="P129" s="32">
        <v>26817</v>
      </c>
      <c r="Q129" s="32">
        <v>6629</v>
      </c>
      <c r="R129" s="32">
        <v>3268</v>
      </c>
      <c r="S129" s="32">
        <v>470</v>
      </c>
      <c r="T129" s="32">
        <v>669</v>
      </c>
    </row>
    <row r="130" spans="1:20">
      <c r="A130" s="32" t="s">
        <v>177</v>
      </c>
      <c r="B130" s="32">
        <v>5010</v>
      </c>
      <c r="C130" s="32">
        <v>0</v>
      </c>
      <c r="D130" s="32">
        <v>0</v>
      </c>
      <c r="E130" s="32">
        <v>0</v>
      </c>
      <c r="F130" s="32">
        <v>11</v>
      </c>
      <c r="G130" s="32">
        <v>420</v>
      </c>
      <c r="H130" s="32">
        <v>5715</v>
      </c>
      <c r="I130" s="32">
        <v>4503</v>
      </c>
      <c r="J130" s="32">
        <v>0</v>
      </c>
      <c r="K130" s="32">
        <v>273</v>
      </c>
      <c r="L130" s="32">
        <v>289</v>
      </c>
      <c r="M130" s="32">
        <v>0</v>
      </c>
      <c r="N130" s="32">
        <v>0</v>
      </c>
      <c r="O130" s="32">
        <v>0</v>
      </c>
      <c r="P130" s="32">
        <v>16221</v>
      </c>
      <c r="Q130" s="32">
        <v>5057</v>
      </c>
      <c r="R130" s="32">
        <v>5010</v>
      </c>
      <c r="S130" s="32">
        <v>11</v>
      </c>
      <c r="T130" s="32">
        <v>273</v>
      </c>
    </row>
    <row r="131" spans="1:20">
      <c r="A131" s="32" t="s">
        <v>79</v>
      </c>
      <c r="B131" s="32">
        <v>226484</v>
      </c>
      <c r="C131" s="32">
        <v>0</v>
      </c>
      <c r="D131" s="32">
        <v>0</v>
      </c>
      <c r="E131" s="32">
        <v>0</v>
      </c>
      <c r="F131" s="32">
        <v>183</v>
      </c>
      <c r="G131" s="32">
        <v>0</v>
      </c>
      <c r="H131" s="32">
        <v>15026</v>
      </c>
      <c r="I131" s="32">
        <v>700</v>
      </c>
      <c r="J131" s="32">
        <v>0</v>
      </c>
      <c r="K131" s="32">
        <v>6800</v>
      </c>
      <c r="L131" s="32">
        <v>260</v>
      </c>
      <c r="M131" s="32">
        <v>0</v>
      </c>
      <c r="N131" s="32">
        <v>0</v>
      </c>
      <c r="O131" s="32">
        <v>0</v>
      </c>
      <c r="P131" s="32">
        <v>249453</v>
      </c>
      <c r="Q131" s="32">
        <v>7760</v>
      </c>
      <c r="R131" s="32">
        <v>226484</v>
      </c>
      <c r="S131" s="32">
        <v>183</v>
      </c>
      <c r="T131" s="32">
        <v>6800</v>
      </c>
    </row>
    <row r="132" spans="1:20">
      <c r="A132" s="32" t="s">
        <v>209</v>
      </c>
      <c r="B132" s="32">
        <v>0</v>
      </c>
      <c r="C132" s="32">
        <v>0</v>
      </c>
      <c r="D132" s="32">
        <v>0</v>
      </c>
      <c r="E132" s="32">
        <v>0</v>
      </c>
      <c r="F132" s="32">
        <v>437</v>
      </c>
      <c r="G132" s="32">
        <v>0</v>
      </c>
      <c r="H132" s="32">
        <v>0</v>
      </c>
      <c r="I132" s="32">
        <v>0</v>
      </c>
      <c r="J132" s="32">
        <v>0</v>
      </c>
      <c r="K132" s="32">
        <v>2</v>
      </c>
      <c r="L132" s="32">
        <v>0</v>
      </c>
      <c r="M132" s="32">
        <v>0</v>
      </c>
      <c r="N132" s="32">
        <v>0</v>
      </c>
      <c r="O132" s="32">
        <v>0</v>
      </c>
      <c r="P132" s="32">
        <v>439</v>
      </c>
      <c r="Q132" s="32">
        <v>2</v>
      </c>
      <c r="R132" s="32">
        <v>0</v>
      </c>
      <c r="S132" s="32">
        <v>437</v>
      </c>
      <c r="T132" s="32">
        <v>2</v>
      </c>
    </row>
    <row r="133" spans="1:20">
      <c r="A133" s="32" t="s">
        <v>176</v>
      </c>
      <c r="B133" s="32">
        <v>37453</v>
      </c>
      <c r="C133" s="32">
        <v>0</v>
      </c>
      <c r="D133" s="32">
        <v>0</v>
      </c>
      <c r="E133" s="32">
        <v>0</v>
      </c>
      <c r="F133" s="32">
        <v>16921</v>
      </c>
      <c r="G133" s="32">
        <v>52820</v>
      </c>
      <c r="H133" s="32">
        <v>58633</v>
      </c>
      <c r="I133" s="32">
        <v>36395</v>
      </c>
      <c r="J133" s="32">
        <v>0</v>
      </c>
      <c r="K133" s="32">
        <v>62663</v>
      </c>
      <c r="L133" s="32">
        <v>6424</v>
      </c>
      <c r="M133" s="32">
        <v>0</v>
      </c>
      <c r="N133" s="32">
        <v>0</v>
      </c>
      <c r="O133" s="32">
        <v>0</v>
      </c>
      <c r="P133" s="32">
        <v>271309</v>
      </c>
      <c r="Q133" s="32">
        <v>104639</v>
      </c>
      <c r="R133" s="32">
        <v>37453</v>
      </c>
      <c r="S133" s="32">
        <v>16921</v>
      </c>
      <c r="T133" s="32">
        <v>62663</v>
      </c>
    </row>
    <row r="134" spans="1:20">
      <c r="A134" s="32" t="s">
        <v>78</v>
      </c>
      <c r="B134" s="32">
        <v>5047</v>
      </c>
      <c r="C134" s="32">
        <v>0</v>
      </c>
      <c r="D134" s="32">
        <v>0</v>
      </c>
      <c r="E134" s="32">
        <v>0</v>
      </c>
      <c r="F134" s="32">
        <v>4576</v>
      </c>
      <c r="G134" s="32">
        <v>0</v>
      </c>
      <c r="H134" s="32">
        <v>0</v>
      </c>
      <c r="I134" s="32">
        <v>4221</v>
      </c>
      <c r="J134" s="32">
        <v>0</v>
      </c>
      <c r="K134" s="32">
        <v>368</v>
      </c>
      <c r="L134" s="32">
        <v>72</v>
      </c>
      <c r="M134" s="32">
        <v>0</v>
      </c>
      <c r="N134" s="32">
        <v>0</v>
      </c>
      <c r="O134" s="32">
        <v>0</v>
      </c>
      <c r="P134" s="32">
        <v>14284</v>
      </c>
      <c r="Q134" s="32">
        <v>4661</v>
      </c>
      <c r="R134" s="32">
        <v>5047</v>
      </c>
      <c r="S134" s="32">
        <v>4576</v>
      </c>
      <c r="T134" s="32">
        <v>368</v>
      </c>
    </row>
    <row r="135" spans="1:20">
      <c r="A135" s="32" t="s">
        <v>77</v>
      </c>
      <c r="B135" s="32">
        <v>0</v>
      </c>
      <c r="C135" s="32">
        <v>0</v>
      </c>
      <c r="D135" s="32">
        <v>0</v>
      </c>
      <c r="E135" s="32">
        <v>3918</v>
      </c>
      <c r="F135" s="32">
        <v>2460</v>
      </c>
      <c r="G135" s="32">
        <v>0</v>
      </c>
      <c r="H135" s="32">
        <v>0</v>
      </c>
      <c r="I135" s="32">
        <v>8051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14429</v>
      </c>
      <c r="Q135" s="32">
        <v>8051</v>
      </c>
      <c r="R135" s="32">
        <v>0</v>
      </c>
      <c r="S135" s="32">
        <v>6378</v>
      </c>
      <c r="T135" s="32">
        <v>0</v>
      </c>
    </row>
    <row r="136" spans="1:20">
      <c r="A136" s="32" t="s">
        <v>222</v>
      </c>
      <c r="B136" s="32">
        <v>0</v>
      </c>
      <c r="C136" s="32">
        <v>0</v>
      </c>
      <c r="D136" s="32">
        <v>0</v>
      </c>
      <c r="E136" s="32">
        <v>0</v>
      </c>
      <c r="F136" s="32">
        <v>871</v>
      </c>
      <c r="G136" s="32">
        <v>0</v>
      </c>
      <c r="H136" s="32">
        <v>0</v>
      </c>
      <c r="I136" s="32">
        <v>1151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2022</v>
      </c>
      <c r="Q136" s="32">
        <v>1151</v>
      </c>
      <c r="R136" s="32">
        <v>0</v>
      </c>
      <c r="S136" s="32">
        <v>871</v>
      </c>
      <c r="T136" s="32">
        <v>0</v>
      </c>
    </row>
    <row r="137" spans="1:20">
      <c r="A137" s="32" t="s">
        <v>175</v>
      </c>
      <c r="B137" s="32">
        <v>839</v>
      </c>
      <c r="C137" s="32">
        <v>212</v>
      </c>
      <c r="D137" s="32">
        <v>0</v>
      </c>
      <c r="E137" s="32">
        <v>0</v>
      </c>
      <c r="F137" s="32">
        <v>398</v>
      </c>
      <c r="G137" s="32">
        <v>623</v>
      </c>
      <c r="H137" s="32">
        <v>63101</v>
      </c>
      <c r="I137" s="32">
        <v>62018</v>
      </c>
      <c r="J137" s="32">
        <v>0</v>
      </c>
      <c r="K137" s="32">
        <v>15622</v>
      </c>
      <c r="L137" s="32">
        <v>13078</v>
      </c>
      <c r="M137" s="32">
        <v>0</v>
      </c>
      <c r="N137" s="32">
        <v>0</v>
      </c>
      <c r="O137" s="32">
        <v>0</v>
      </c>
      <c r="P137" s="32">
        <v>155891</v>
      </c>
      <c r="Q137" s="32">
        <v>89127</v>
      </c>
      <c r="R137" s="32">
        <v>1051</v>
      </c>
      <c r="S137" s="32">
        <v>398</v>
      </c>
      <c r="T137" s="32">
        <v>15622</v>
      </c>
    </row>
    <row r="138" spans="1:20">
      <c r="A138" s="32" t="s">
        <v>174</v>
      </c>
      <c r="B138" s="32">
        <v>0</v>
      </c>
      <c r="C138" s="32">
        <v>0</v>
      </c>
      <c r="D138" s="32">
        <v>0</v>
      </c>
      <c r="E138" s="32">
        <v>0</v>
      </c>
      <c r="F138" s="32">
        <v>39</v>
      </c>
      <c r="G138" s="32">
        <v>868</v>
      </c>
      <c r="H138" s="32">
        <v>21146</v>
      </c>
      <c r="I138" s="32">
        <v>34624</v>
      </c>
      <c r="J138" s="32">
        <v>0</v>
      </c>
      <c r="K138" s="32">
        <v>1442</v>
      </c>
      <c r="L138" s="32">
        <v>2991</v>
      </c>
      <c r="M138" s="32">
        <v>0</v>
      </c>
      <c r="N138" s="32">
        <v>0</v>
      </c>
      <c r="O138" s="32">
        <v>0</v>
      </c>
      <c r="P138" s="32">
        <v>61110</v>
      </c>
      <c r="Q138" s="32">
        <v>37809</v>
      </c>
      <c r="R138" s="32">
        <v>0</v>
      </c>
      <c r="S138" s="32">
        <v>39</v>
      </c>
      <c r="T138" s="32">
        <v>1442</v>
      </c>
    </row>
    <row r="139" spans="1:20">
      <c r="A139" s="32" t="s">
        <v>76</v>
      </c>
      <c r="B139" s="32">
        <v>0</v>
      </c>
      <c r="C139" s="32">
        <v>0</v>
      </c>
      <c r="D139" s="32">
        <v>0</v>
      </c>
      <c r="E139" s="32">
        <v>0</v>
      </c>
      <c r="F139" s="32">
        <v>6481</v>
      </c>
      <c r="G139" s="32">
        <v>10702</v>
      </c>
      <c r="H139" s="32">
        <v>0</v>
      </c>
      <c r="I139" s="32">
        <v>929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18112</v>
      </c>
      <c r="Q139" s="32">
        <v>929</v>
      </c>
      <c r="R139" s="32">
        <v>0</v>
      </c>
      <c r="S139" s="32">
        <v>6481</v>
      </c>
      <c r="T139" s="32">
        <v>0</v>
      </c>
    </row>
    <row r="140" spans="1:20">
      <c r="A140" s="32" t="s">
        <v>75</v>
      </c>
      <c r="B140" s="32">
        <v>121941</v>
      </c>
      <c r="C140" s="32">
        <v>0</v>
      </c>
      <c r="D140" s="32">
        <v>0</v>
      </c>
      <c r="E140" s="32">
        <v>0</v>
      </c>
      <c r="F140" s="32">
        <v>11305</v>
      </c>
      <c r="G140" s="32">
        <v>83253</v>
      </c>
      <c r="H140" s="32">
        <v>31661</v>
      </c>
      <c r="I140" s="32">
        <v>6562</v>
      </c>
      <c r="J140" s="32">
        <v>0</v>
      </c>
      <c r="K140" s="32">
        <v>2596</v>
      </c>
      <c r="L140" s="32">
        <v>3524</v>
      </c>
      <c r="M140" s="32">
        <v>0</v>
      </c>
      <c r="N140" s="32">
        <v>0</v>
      </c>
      <c r="O140" s="32">
        <v>0</v>
      </c>
      <c r="P140" s="32">
        <v>260842</v>
      </c>
      <c r="Q140" s="32">
        <v>11035</v>
      </c>
      <c r="R140" s="32">
        <v>121941</v>
      </c>
      <c r="S140" s="32">
        <v>11305</v>
      </c>
      <c r="T140" s="32">
        <v>2596</v>
      </c>
    </row>
    <row r="141" spans="1:20">
      <c r="A141" s="32" t="s">
        <v>74</v>
      </c>
      <c r="B141" s="32">
        <v>600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16632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17232</v>
      </c>
      <c r="Q141" s="32">
        <v>16632</v>
      </c>
      <c r="R141" s="32">
        <v>600</v>
      </c>
      <c r="S141" s="32">
        <v>0</v>
      </c>
      <c r="T141" s="32">
        <v>0</v>
      </c>
    </row>
    <row r="142" spans="1:20">
      <c r="A142" s="32" t="s">
        <v>269</v>
      </c>
      <c r="B142" s="32">
        <v>0</v>
      </c>
      <c r="C142" s="32">
        <v>0</v>
      </c>
      <c r="D142" s="32">
        <v>0</v>
      </c>
      <c r="E142" s="32">
        <v>0</v>
      </c>
      <c r="F142" s="32">
        <v>489</v>
      </c>
      <c r="G142" s="32">
        <v>4097</v>
      </c>
      <c r="H142" s="32">
        <v>0</v>
      </c>
      <c r="I142" s="32">
        <v>2366</v>
      </c>
      <c r="J142" s="32">
        <v>0</v>
      </c>
      <c r="K142" s="32">
        <v>25</v>
      </c>
      <c r="L142" s="32">
        <v>21</v>
      </c>
      <c r="M142" s="32">
        <v>0</v>
      </c>
      <c r="N142" s="32">
        <v>0</v>
      </c>
      <c r="O142" s="32">
        <v>0</v>
      </c>
      <c r="P142" s="32">
        <v>6998</v>
      </c>
      <c r="Q142" s="32">
        <v>2412</v>
      </c>
      <c r="R142" s="32">
        <v>0</v>
      </c>
      <c r="S142" s="32">
        <v>489</v>
      </c>
      <c r="T142" s="32">
        <v>25</v>
      </c>
    </row>
    <row r="143" spans="1:20">
      <c r="A143" s="32" t="s">
        <v>73</v>
      </c>
      <c r="B143" s="32">
        <v>36920</v>
      </c>
      <c r="C143" s="32">
        <v>0</v>
      </c>
      <c r="D143" s="32">
        <v>0</v>
      </c>
      <c r="E143" s="32">
        <v>0</v>
      </c>
      <c r="F143" s="32">
        <v>570</v>
      </c>
      <c r="G143" s="32">
        <v>124760</v>
      </c>
      <c r="H143" s="32">
        <v>0</v>
      </c>
      <c r="I143" s="32">
        <v>6983</v>
      </c>
      <c r="J143" s="32">
        <v>1</v>
      </c>
      <c r="K143" s="32">
        <v>3722</v>
      </c>
      <c r="L143" s="32">
        <v>18365</v>
      </c>
      <c r="M143" s="32">
        <v>0</v>
      </c>
      <c r="N143" s="32">
        <v>0</v>
      </c>
      <c r="O143" s="32">
        <v>0</v>
      </c>
      <c r="P143" s="32">
        <v>191321</v>
      </c>
      <c r="Q143" s="32">
        <v>29071</v>
      </c>
      <c r="R143" s="32">
        <v>36920</v>
      </c>
      <c r="S143" s="32">
        <v>570</v>
      </c>
      <c r="T143" s="32">
        <v>3723</v>
      </c>
    </row>
    <row r="144" spans="1:20">
      <c r="A144" s="32" t="s">
        <v>72</v>
      </c>
      <c r="B144" s="32">
        <v>0</v>
      </c>
      <c r="C144" s="32">
        <v>0</v>
      </c>
      <c r="D144" s="32">
        <v>0</v>
      </c>
      <c r="E144" s="32">
        <v>0</v>
      </c>
      <c r="F144" s="32">
        <v>23</v>
      </c>
      <c r="G144" s="32">
        <v>0</v>
      </c>
      <c r="H144" s="32">
        <v>0</v>
      </c>
      <c r="I144" s="32">
        <v>204</v>
      </c>
      <c r="J144" s="32">
        <v>0</v>
      </c>
      <c r="K144" s="32">
        <v>0</v>
      </c>
      <c r="L144" s="32">
        <v>5</v>
      </c>
      <c r="M144" s="32">
        <v>0</v>
      </c>
      <c r="N144" s="32">
        <v>0</v>
      </c>
      <c r="O144" s="32">
        <v>0</v>
      </c>
      <c r="P144" s="32">
        <v>232</v>
      </c>
      <c r="Q144" s="32">
        <v>209</v>
      </c>
      <c r="R144" s="32">
        <v>0</v>
      </c>
      <c r="S144" s="32">
        <v>23</v>
      </c>
      <c r="T144" s="32">
        <v>0</v>
      </c>
    </row>
    <row r="145" spans="1:20">
      <c r="A145" s="32" t="s">
        <v>71</v>
      </c>
      <c r="B145" s="32">
        <v>0</v>
      </c>
      <c r="C145" s="32">
        <v>0</v>
      </c>
      <c r="D145" s="32">
        <v>0</v>
      </c>
      <c r="E145" s="32">
        <v>0</v>
      </c>
      <c r="F145" s="32">
        <v>272</v>
      </c>
      <c r="G145" s="32">
        <v>10440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10712</v>
      </c>
      <c r="Q145" s="32">
        <v>0</v>
      </c>
      <c r="R145" s="32">
        <v>0</v>
      </c>
      <c r="S145" s="32">
        <v>272</v>
      </c>
      <c r="T145" s="32">
        <v>0</v>
      </c>
    </row>
    <row r="146" spans="1:20">
      <c r="A146" s="32" t="s">
        <v>70</v>
      </c>
      <c r="B146" s="32">
        <v>0</v>
      </c>
      <c r="C146" s="32">
        <v>0</v>
      </c>
      <c r="D146" s="32">
        <v>0</v>
      </c>
      <c r="E146" s="32">
        <v>0</v>
      </c>
      <c r="F146" s="32">
        <v>41</v>
      </c>
      <c r="G146" s="32">
        <v>18961</v>
      </c>
      <c r="H146" s="32">
        <v>0</v>
      </c>
      <c r="I146" s="32">
        <v>45</v>
      </c>
      <c r="J146" s="32">
        <v>0</v>
      </c>
      <c r="K146" s="32">
        <v>537</v>
      </c>
      <c r="L146" s="32">
        <v>0</v>
      </c>
      <c r="M146" s="32">
        <v>0</v>
      </c>
      <c r="N146" s="32">
        <v>0</v>
      </c>
      <c r="O146" s="32">
        <v>224</v>
      </c>
      <c r="P146" s="32">
        <v>19808</v>
      </c>
      <c r="Q146" s="32">
        <v>582</v>
      </c>
      <c r="R146" s="32">
        <v>0</v>
      </c>
      <c r="S146" s="32">
        <v>41</v>
      </c>
      <c r="T146" s="32">
        <v>761</v>
      </c>
    </row>
    <row r="147" spans="1:20">
      <c r="A147" s="32" t="s">
        <v>173</v>
      </c>
      <c r="B147" s="32">
        <v>92273</v>
      </c>
      <c r="C147" s="32">
        <v>0</v>
      </c>
      <c r="D147" s="32">
        <v>0</v>
      </c>
      <c r="E147" s="32">
        <v>0</v>
      </c>
      <c r="F147" s="32">
        <v>1926</v>
      </c>
      <c r="G147" s="32">
        <v>89227</v>
      </c>
      <c r="H147" s="32">
        <v>0</v>
      </c>
      <c r="I147" s="32">
        <v>67231</v>
      </c>
      <c r="J147" s="32">
        <v>4819</v>
      </c>
      <c r="K147" s="32">
        <v>17273</v>
      </c>
      <c r="L147" s="32">
        <v>1659</v>
      </c>
      <c r="M147" s="32">
        <v>0</v>
      </c>
      <c r="N147" s="32">
        <v>0</v>
      </c>
      <c r="O147" s="32">
        <v>0</v>
      </c>
      <c r="P147" s="32">
        <v>274408</v>
      </c>
      <c r="Q147" s="32">
        <v>90245</v>
      </c>
      <c r="R147" s="32">
        <v>92273</v>
      </c>
      <c r="S147" s="32">
        <v>1926</v>
      </c>
      <c r="T147" s="32">
        <v>22092</v>
      </c>
    </row>
    <row r="148" spans="1:20">
      <c r="A148" s="32" t="s">
        <v>69</v>
      </c>
      <c r="B148" s="32">
        <v>0</v>
      </c>
      <c r="C148" s="32">
        <v>0</v>
      </c>
      <c r="D148" s="32">
        <v>0</v>
      </c>
      <c r="E148" s="32">
        <v>0</v>
      </c>
      <c r="F148" s="32">
        <v>0</v>
      </c>
      <c r="G148" s="32">
        <v>22534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22534</v>
      </c>
      <c r="Q148" s="32">
        <v>0</v>
      </c>
      <c r="R148" s="32">
        <v>0</v>
      </c>
      <c r="S148" s="32">
        <v>0</v>
      </c>
      <c r="T148" s="32">
        <v>0</v>
      </c>
    </row>
    <row r="149" spans="1:20">
      <c r="A149" s="32" t="s">
        <v>68</v>
      </c>
      <c r="B149" s="32">
        <v>61195</v>
      </c>
      <c r="C149" s="32">
        <v>18</v>
      </c>
      <c r="D149" s="32">
        <v>0</v>
      </c>
      <c r="E149" s="32">
        <v>0</v>
      </c>
      <c r="F149" s="32">
        <v>1615</v>
      </c>
      <c r="G149" s="32">
        <v>9831</v>
      </c>
      <c r="H149" s="32">
        <v>80950</v>
      </c>
      <c r="I149" s="32">
        <v>7671</v>
      </c>
      <c r="J149" s="32">
        <v>0</v>
      </c>
      <c r="K149" s="32">
        <v>1445</v>
      </c>
      <c r="L149" s="32">
        <v>136</v>
      </c>
      <c r="M149" s="32">
        <v>0</v>
      </c>
      <c r="N149" s="32">
        <v>0</v>
      </c>
      <c r="O149" s="32">
        <v>79</v>
      </c>
      <c r="P149" s="32">
        <v>162940</v>
      </c>
      <c r="Q149" s="32">
        <v>9252</v>
      </c>
      <c r="R149" s="32">
        <v>61213</v>
      </c>
      <c r="S149" s="32">
        <v>1615</v>
      </c>
      <c r="T149" s="32">
        <v>1524</v>
      </c>
    </row>
    <row r="150" spans="1:20">
      <c r="A150" s="32" t="s">
        <v>67</v>
      </c>
      <c r="B150" s="32">
        <v>0</v>
      </c>
      <c r="C150" s="32">
        <v>0</v>
      </c>
      <c r="D150" s="32">
        <v>0</v>
      </c>
      <c r="E150" s="32">
        <v>0</v>
      </c>
      <c r="F150" s="32">
        <v>1597</v>
      </c>
      <c r="G150" s="32">
        <v>127643</v>
      </c>
      <c r="H150" s="32">
        <v>0</v>
      </c>
      <c r="I150" s="32">
        <v>0</v>
      </c>
      <c r="J150" s="32">
        <v>0</v>
      </c>
      <c r="K150" s="32">
        <v>356</v>
      </c>
      <c r="L150" s="32">
        <v>0</v>
      </c>
      <c r="M150" s="32">
        <v>0</v>
      </c>
      <c r="N150" s="32">
        <v>0</v>
      </c>
      <c r="O150" s="32">
        <v>0</v>
      </c>
      <c r="P150" s="32">
        <v>129596</v>
      </c>
      <c r="Q150" s="32">
        <v>356</v>
      </c>
      <c r="R150" s="32">
        <v>0</v>
      </c>
      <c r="S150" s="32">
        <v>1597</v>
      </c>
      <c r="T150" s="32">
        <v>356</v>
      </c>
    </row>
    <row r="151" spans="1:20" s="43" customFormat="1">
      <c r="A151" s="43" t="s">
        <v>42</v>
      </c>
      <c r="B151" s="43">
        <v>31481</v>
      </c>
      <c r="C151" s="43">
        <v>0</v>
      </c>
      <c r="D151" s="43">
        <v>0</v>
      </c>
      <c r="E151" s="43">
        <v>0</v>
      </c>
      <c r="F151" s="43">
        <v>1839</v>
      </c>
      <c r="G151" s="43">
        <v>143362</v>
      </c>
      <c r="H151" s="43">
        <v>71726</v>
      </c>
      <c r="I151" s="43">
        <v>5395</v>
      </c>
      <c r="J151" s="43">
        <v>0</v>
      </c>
      <c r="K151" s="43">
        <v>47788</v>
      </c>
      <c r="L151" s="43">
        <v>34849</v>
      </c>
      <c r="M151" s="43">
        <v>0</v>
      </c>
      <c r="N151" s="43">
        <v>0</v>
      </c>
      <c r="O151" s="43">
        <v>0</v>
      </c>
      <c r="P151" s="43">
        <v>336440</v>
      </c>
      <c r="Q151" s="43">
        <v>83226</v>
      </c>
      <c r="R151" s="43">
        <v>31481</v>
      </c>
      <c r="S151" s="43">
        <v>1839</v>
      </c>
      <c r="T151" s="43">
        <v>47788</v>
      </c>
    </row>
    <row r="152" spans="1:20" s="43" customFormat="1">
      <c r="A152" s="43" t="s">
        <v>41</v>
      </c>
      <c r="B152" s="43">
        <v>1354034</v>
      </c>
      <c r="C152" s="43">
        <v>0</v>
      </c>
      <c r="D152" s="43">
        <v>0</v>
      </c>
      <c r="E152" s="43">
        <v>0</v>
      </c>
      <c r="F152" s="43">
        <v>34759</v>
      </c>
      <c r="G152" s="43">
        <v>1418100</v>
      </c>
      <c r="H152" s="43">
        <v>839918</v>
      </c>
      <c r="I152" s="43">
        <v>269670</v>
      </c>
      <c r="J152" s="43">
        <v>18584</v>
      </c>
      <c r="K152" s="43">
        <v>285383</v>
      </c>
      <c r="L152" s="43">
        <v>79147</v>
      </c>
      <c r="M152" s="43">
        <v>0</v>
      </c>
      <c r="N152" s="43">
        <v>0</v>
      </c>
      <c r="O152" s="43">
        <v>0</v>
      </c>
      <c r="P152" s="43">
        <v>4299595</v>
      </c>
      <c r="Q152" s="43">
        <v>637076</v>
      </c>
      <c r="R152" s="43">
        <v>1354034</v>
      </c>
      <c r="S152" s="43">
        <v>34759</v>
      </c>
      <c r="T152" s="43">
        <v>303967</v>
      </c>
    </row>
    <row r="153" spans="1:20">
      <c r="A153" s="32" t="s">
        <v>66</v>
      </c>
      <c r="B153" s="32">
        <v>0</v>
      </c>
      <c r="C153" s="32">
        <v>0</v>
      </c>
      <c r="D153" s="32">
        <v>0</v>
      </c>
      <c r="E153" s="32">
        <v>0</v>
      </c>
      <c r="F153" s="32">
        <v>443</v>
      </c>
      <c r="G153" s="32">
        <v>0</v>
      </c>
      <c r="H153" s="32">
        <v>0</v>
      </c>
      <c r="I153" s="32">
        <v>7842</v>
      </c>
      <c r="J153" s="32">
        <v>0</v>
      </c>
      <c r="K153" s="32">
        <v>3146</v>
      </c>
      <c r="L153" s="32">
        <v>1807</v>
      </c>
      <c r="M153" s="32">
        <v>0</v>
      </c>
      <c r="N153" s="32">
        <v>0</v>
      </c>
      <c r="O153" s="32">
        <v>0</v>
      </c>
      <c r="P153" s="32">
        <v>13238</v>
      </c>
      <c r="Q153" s="32">
        <v>12795</v>
      </c>
      <c r="R153" s="32">
        <v>0</v>
      </c>
      <c r="S153" s="32">
        <v>443</v>
      </c>
      <c r="T153" s="32">
        <v>3146</v>
      </c>
    </row>
    <row r="154" spans="1:20">
      <c r="A154" s="32" t="s">
        <v>65</v>
      </c>
      <c r="B154" s="32">
        <v>2382</v>
      </c>
      <c r="C154" s="32">
        <v>0</v>
      </c>
      <c r="D154" s="32">
        <v>0</v>
      </c>
      <c r="E154" s="32">
        <v>0</v>
      </c>
      <c r="F154" s="32">
        <v>365</v>
      </c>
      <c r="G154" s="32">
        <v>43742</v>
      </c>
      <c r="H154" s="32">
        <v>0</v>
      </c>
      <c r="I154" s="32">
        <v>11830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58319</v>
      </c>
      <c r="Q154" s="32">
        <v>11830</v>
      </c>
      <c r="R154" s="32">
        <v>2382</v>
      </c>
      <c r="S154" s="32">
        <v>365</v>
      </c>
      <c r="T154" s="32">
        <v>0</v>
      </c>
    </row>
    <row r="155" spans="1:20">
      <c r="A155" s="32" t="s">
        <v>268</v>
      </c>
      <c r="B155" s="32">
        <v>0</v>
      </c>
      <c r="C155" s="32">
        <v>0</v>
      </c>
      <c r="D155" s="32">
        <v>0</v>
      </c>
      <c r="E155" s="32">
        <v>0</v>
      </c>
      <c r="F155" s="32">
        <v>17930</v>
      </c>
      <c r="G155" s="32">
        <v>27014</v>
      </c>
      <c r="H155" s="32">
        <v>0</v>
      </c>
      <c r="I155" s="32">
        <v>67633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112577</v>
      </c>
      <c r="Q155" s="32">
        <v>67633</v>
      </c>
      <c r="R155" s="32">
        <v>0</v>
      </c>
      <c r="S155" s="32">
        <v>17930</v>
      </c>
      <c r="T155" s="32">
        <v>0</v>
      </c>
    </row>
    <row r="156" spans="1:20">
      <c r="A156" s="32" t="s">
        <v>63</v>
      </c>
      <c r="B156" s="32">
        <v>53730</v>
      </c>
      <c r="C156" s="32">
        <v>0</v>
      </c>
      <c r="D156" s="32">
        <v>0</v>
      </c>
      <c r="E156" s="32">
        <v>0</v>
      </c>
      <c r="F156" s="32">
        <v>1108</v>
      </c>
      <c r="G156" s="32">
        <v>45629</v>
      </c>
      <c r="H156" s="32">
        <v>0</v>
      </c>
      <c r="I156" s="32">
        <v>64103</v>
      </c>
      <c r="J156" s="32">
        <v>0</v>
      </c>
      <c r="K156" s="32">
        <v>201</v>
      </c>
      <c r="L156" s="32">
        <v>61</v>
      </c>
      <c r="M156" s="32">
        <v>0</v>
      </c>
      <c r="N156" s="32">
        <v>0</v>
      </c>
      <c r="O156" s="32">
        <v>0</v>
      </c>
      <c r="P156" s="32">
        <v>164832</v>
      </c>
      <c r="Q156" s="32">
        <v>64365</v>
      </c>
      <c r="R156" s="32">
        <v>53730</v>
      </c>
      <c r="S156" s="32">
        <v>1108</v>
      </c>
      <c r="T156" s="32">
        <v>201</v>
      </c>
    </row>
    <row r="157" spans="1:20">
      <c r="A157" s="32" t="s">
        <v>62</v>
      </c>
      <c r="B157" s="32">
        <v>0</v>
      </c>
      <c r="C157" s="32">
        <v>0</v>
      </c>
      <c r="D157" s="32">
        <v>0</v>
      </c>
      <c r="E157" s="32">
        <v>0</v>
      </c>
      <c r="F157" s="32">
        <v>2736</v>
      </c>
      <c r="G157" s="32">
        <v>1577</v>
      </c>
      <c r="H157" s="32">
        <v>0</v>
      </c>
      <c r="I157" s="32">
        <v>0</v>
      </c>
      <c r="J157" s="32">
        <v>0</v>
      </c>
      <c r="K157" s="32">
        <v>732</v>
      </c>
      <c r="L157" s="32">
        <v>0</v>
      </c>
      <c r="M157" s="32">
        <v>0</v>
      </c>
      <c r="N157" s="32">
        <v>0</v>
      </c>
      <c r="O157" s="32">
        <v>0</v>
      </c>
      <c r="P157" s="32">
        <v>5045</v>
      </c>
      <c r="Q157" s="32">
        <v>732</v>
      </c>
      <c r="R157" s="32">
        <v>0</v>
      </c>
      <c r="S157" s="32">
        <v>2736</v>
      </c>
      <c r="T157" s="32">
        <v>732</v>
      </c>
    </row>
    <row r="158" spans="1:20">
      <c r="A158" s="32" t="s">
        <v>61</v>
      </c>
      <c r="B158" s="32">
        <v>326</v>
      </c>
      <c r="C158" s="32">
        <v>0</v>
      </c>
      <c r="D158" s="32">
        <v>0</v>
      </c>
      <c r="E158" s="32">
        <v>0</v>
      </c>
      <c r="F158" s="32">
        <v>344</v>
      </c>
      <c r="G158" s="32">
        <v>0</v>
      </c>
      <c r="H158" s="32">
        <v>0</v>
      </c>
      <c r="I158" s="32">
        <v>11025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11695</v>
      </c>
      <c r="Q158" s="32">
        <v>11025</v>
      </c>
      <c r="R158" s="32">
        <v>326</v>
      </c>
      <c r="S158" s="32">
        <v>344</v>
      </c>
      <c r="T158" s="32">
        <v>0</v>
      </c>
    </row>
    <row r="159" spans="1:20">
      <c r="A159" s="32" t="s">
        <v>60</v>
      </c>
      <c r="B159" s="32">
        <v>3908</v>
      </c>
      <c r="C159" s="32">
        <v>0</v>
      </c>
      <c r="D159" s="32">
        <v>0</v>
      </c>
      <c r="E159" s="32">
        <v>0</v>
      </c>
      <c r="F159" s="32">
        <v>39</v>
      </c>
      <c r="G159" s="32">
        <v>0</v>
      </c>
      <c r="H159" s="32">
        <v>0</v>
      </c>
      <c r="I159" s="32">
        <v>2987</v>
      </c>
      <c r="J159" s="32">
        <v>0</v>
      </c>
      <c r="K159" s="32">
        <v>0</v>
      </c>
      <c r="L159" s="32">
        <v>121</v>
      </c>
      <c r="M159" s="32">
        <v>0</v>
      </c>
      <c r="N159" s="32">
        <v>0</v>
      </c>
      <c r="O159" s="32">
        <v>0</v>
      </c>
      <c r="P159" s="32">
        <v>7055</v>
      </c>
      <c r="Q159" s="32">
        <v>3108</v>
      </c>
      <c r="R159" s="32">
        <v>3908</v>
      </c>
      <c r="S159" s="32">
        <v>39</v>
      </c>
      <c r="T159" s="32">
        <v>0</v>
      </c>
    </row>
    <row r="160" spans="1:20">
      <c r="A160" s="32" t="s">
        <v>221</v>
      </c>
      <c r="B160" s="32" t="s">
        <v>59</v>
      </c>
      <c r="C160" s="32" t="s">
        <v>59</v>
      </c>
      <c r="D160" s="32" t="s">
        <v>59</v>
      </c>
      <c r="E160" s="32" t="s">
        <v>59</v>
      </c>
      <c r="F160" s="32" t="s">
        <v>59</v>
      </c>
      <c r="G160" s="32" t="s">
        <v>59</v>
      </c>
      <c r="H160" s="32" t="s">
        <v>59</v>
      </c>
      <c r="I160" s="32" t="s">
        <v>59</v>
      </c>
      <c r="J160" s="32" t="s">
        <v>59</v>
      </c>
      <c r="K160" s="32" t="s">
        <v>59</v>
      </c>
      <c r="L160" s="32" t="s">
        <v>59</v>
      </c>
      <c r="M160" s="32" t="s">
        <v>59</v>
      </c>
      <c r="N160" s="32" t="s">
        <v>59</v>
      </c>
      <c r="O160" s="32" t="s">
        <v>59</v>
      </c>
      <c r="P160" s="32" t="s">
        <v>59</v>
      </c>
      <c r="Q160" s="32" t="s">
        <v>59</v>
      </c>
      <c r="R160" s="32" t="s">
        <v>59</v>
      </c>
      <c r="S160" s="32" t="s">
        <v>59</v>
      </c>
      <c r="T160" s="32" t="s">
        <v>59</v>
      </c>
    </row>
    <row r="161" spans="1:20">
      <c r="A161" s="32" t="s">
        <v>220</v>
      </c>
      <c r="B161" s="32" t="s">
        <v>59</v>
      </c>
      <c r="C161" s="32" t="s">
        <v>59</v>
      </c>
      <c r="D161" s="32" t="s">
        <v>59</v>
      </c>
      <c r="E161" s="32" t="s">
        <v>59</v>
      </c>
      <c r="F161" s="32" t="s">
        <v>59</v>
      </c>
      <c r="G161" s="32" t="s">
        <v>59</v>
      </c>
      <c r="H161" s="32" t="s">
        <v>59</v>
      </c>
      <c r="I161" s="32" t="s">
        <v>59</v>
      </c>
      <c r="J161" s="32" t="s">
        <v>59</v>
      </c>
      <c r="K161" s="32" t="s">
        <v>59</v>
      </c>
      <c r="L161" s="32" t="s">
        <v>59</v>
      </c>
      <c r="M161" s="32" t="s">
        <v>59</v>
      </c>
      <c r="N161" s="32" t="s">
        <v>59</v>
      </c>
      <c r="O161" s="32" t="s">
        <v>59</v>
      </c>
      <c r="P161" s="32" t="s">
        <v>59</v>
      </c>
      <c r="Q161" s="32" t="s">
        <v>59</v>
      </c>
      <c r="R161" s="32" t="s">
        <v>59</v>
      </c>
      <c r="S161" s="32" t="s">
        <v>59</v>
      </c>
      <c r="T161" s="32" t="s">
        <v>59</v>
      </c>
    </row>
    <row r="162" spans="1:20">
      <c r="A162" s="32" t="s">
        <v>58</v>
      </c>
      <c r="B162" s="32">
        <v>1605</v>
      </c>
      <c r="C162" s="32">
        <v>0</v>
      </c>
      <c r="D162" s="32">
        <v>0</v>
      </c>
      <c r="E162" s="32">
        <v>0</v>
      </c>
      <c r="F162" s="32">
        <v>5107</v>
      </c>
      <c r="G162" s="32">
        <v>381</v>
      </c>
      <c r="H162" s="32">
        <v>0</v>
      </c>
      <c r="I162" s="32">
        <v>10620</v>
      </c>
      <c r="J162" s="32">
        <v>0</v>
      </c>
      <c r="K162" s="32">
        <v>375</v>
      </c>
      <c r="L162" s="32">
        <v>624</v>
      </c>
      <c r="M162" s="32">
        <v>0</v>
      </c>
      <c r="N162" s="32">
        <v>0</v>
      </c>
      <c r="O162" s="32">
        <v>0</v>
      </c>
      <c r="P162" s="32">
        <v>18712</v>
      </c>
      <c r="Q162" s="32">
        <v>11619</v>
      </c>
      <c r="R162" s="32">
        <v>1605</v>
      </c>
      <c r="S162" s="32">
        <v>5107</v>
      </c>
      <c r="T162" s="32">
        <v>375</v>
      </c>
    </row>
    <row r="163" spans="1:20">
      <c r="A163" s="32" t="s">
        <v>259</v>
      </c>
      <c r="B163" s="32">
        <v>0</v>
      </c>
      <c r="C163" s="32">
        <v>0</v>
      </c>
      <c r="D163" s="32">
        <v>0</v>
      </c>
      <c r="E163" s="32">
        <v>0</v>
      </c>
      <c r="F163" s="32">
        <v>26773</v>
      </c>
      <c r="G163" s="32">
        <v>6614</v>
      </c>
      <c r="H163" s="32">
        <v>0</v>
      </c>
      <c r="I163" s="32">
        <v>824</v>
      </c>
      <c r="J163" s="32">
        <v>0</v>
      </c>
      <c r="K163" s="32">
        <v>419</v>
      </c>
      <c r="L163" s="32">
        <v>218</v>
      </c>
      <c r="M163" s="32">
        <v>0</v>
      </c>
      <c r="N163" s="32">
        <v>0</v>
      </c>
      <c r="O163" s="32">
        <v>0</v>
      </c>
      <c r="P163" s="32">
        <v>34848</v>
      </c>
      <c r="Q163" s="32">
        <v>1461</v>
      </c>
      <c r="R163" s="32">
        <v>0</v>
      </c>
      <c r="S163" s="32">
        <v>26773</v>
      </c>
      <c r="T163" s="32">
        <v>419</v>
      </c>
    </row>
    <row r="164" spans="1:20">
      <c r="A164" s="32" t="s">
        <v>258</v>
      </c>
      <c r="B164" s="32">
        <v>9258</v>
      </c>
      <c r="C164" s="32">
        <v>0</v>
      </c>
      <c r="D164" s="32">
        <v>0</v>
      </c>
      <c r="E164" s="32">
        <v>0</v>
      </c>
      <c r="F164" s="32">
        <v>7045</v>
      </c>
      <c r="G164" s="32">
        <v>710</v>
      </c>
      <c r="H164" s="32">
        <v>0</v>
      </c>
      <c r="I164" s="32">
        <v>25277</v>
      </c>
      <c r="J164" s="32">
        <v>0</v>
      </c>
      <c r="K164" s="32">
        <v>117</v>
      </c>
      <c r="L164" s="32">
        <v>5</v>
      </c>
      <c r="M164" s="32">
        <v>0</v>
      </c>
      <c r="N164" s="32">
        <v>0</v>
      </c>
      <c r="O164" s="32">
        <v>0</v>
      </c>
      <c r="P164" s="32">
        <v>42412</v>
      </c>
      <c r="Q164" s="32">
        <v>25399</v>
      </c>
      <c r="R164" s="32">
        <v>9258</v>
      </c>
      <c r="S164" s="32">
        <v>7045</v>
      </c>
      <c r="T164" s="32">
        <v>117</v>
      </c>
    </row>
    <row r="165" spans="1:20">
      <c r="A165" s="32" t="s">
        <v>257</v>
      </c>
      <c r="B165" s="32">
        <v>0</v>
      </c>
      <c r="C165" s="32">
        <v>0</v>
      </c>
      <c r="D165" s="32">
        <v>0</v>
      </c>
      <c r="E165" s="32">
        <v>0</v>
      </c>
      <c r="F165" s="32">
        <v>89</v>
      </c>
      <c r="G165" s="32">
        <v>0</v>
      </c>
      <c r="H165" s="32">
        <v>0</v>
      </c>
      <c r="I165" s="32">
        <v>388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477</v>
      </c>
      <c r="Q165" s="32">
        <v>388</v>
      </c>
      <c r="R165" s="32">
        <v>0</v>
      </c>
      <c r="S165" s="32">
        <v>89</v>
      </c>
      <c r="T165" s="32">
        <v>0</v>
      </c>
    </row>
    <row r="166" spans="1:20">
      <c r="A166" s="32" t="s">
        <v>256</v>
      </c>
      <c r="B166" s="32">
        <v>0</v>
      </c>
      <c r="C166" s="32">
        <v>0</v>
      </c>
      <c r="D166" s="32">
        <v>0</v>
      </c>
      <c r="E166" s="32">
        <v>0</v>
      </c>
      <c r="F166" s="32">
        <v>1422</v>
      </c>
      <c r="G166" s="32">
        <v>0</v>
      </c>
      <c r="H166" s="32">
        <v>0</v>
      </c>
      <c r="I166" s="32">
        <v>1102</v>
      </c>
      <c r="J166" s="32">
        <v>0</v>
      </c>
      <c r="K166" s="32">
        <v>2</v>
      </c>
      <c r="L166" s="32">
        <v>52</v>
      </c>
      <c r="M166" s="32">
        <v>0</v>
      </c>
      <c r="N166" s="32">
        <v>0</v>
      </c>
      <c r="O166" s="32">
        <v>0</v>
      </c>
      <c r="P166" s="32">
        <v>2578</v>
      </c>
      <c r="Q166" s="32">
        <v>1156</v>
      </c>
      <c r="R166" s="32">
        <v>0</v>
      </c>
      <c r="S166" s="32">
        <v>1422</v>
      </c>
      <c r="T166" s="32">
        <v>2</v>
      </c>
    </row>
    <row r="167" spans="1:20">
      <c r="A167" s="32" t="s">
        <v>255</v>
      </c>
      <c r="B167" s="32">
        <v>253523</v>
      </c>
      <c r="C167" s="32">
        <v>0</v>
      </c>
      <c r="D167" s="32">
        <v>0</v>
      </c>
      <c r="E167" s="32">
        <v>6210</v>
      </c>
      <c r="F167" s="32">
        <v>79990</v>
      </c>
      <c r="G167" s="32">
        <v>307885</v>
      </c>
      <c r="H167" s="32">
        <v>15026</v>
      </c>
      <c r="I167" s="32">
        <v>116234</v>
      </c>
      <c r="J167" s="32">
        <v>4204</v>
      </c>
      <c r="K167" s="32">
        <v>14467</v>
      </c>
      <c r="L167" s="32">
        <v>1942</v>
      </c>
      <c r="M167" s="32">
        <v>0</v>
      </c>
      <c r="N167" s="32">
        <v>0</v>
      </c>
      <c r="O167" s="32">
        <v>1573</v>
      </c>
      <c r="P167" s="32">
        <v>801054</v>
      </c>
      <c r="Q167" s="32">
        <v>136847</v>
      </c>
      <c r="R167" s="32">
        <v>253523</v>
      </c>
      <c r="S167" s="32">
        <v>86200</v>
      </c>
      <c r="T167" s="32">
        <v>20244</v>
      </c>
    </row>
    <row r="168" spans="1:20">
      <c r="A168" s="32" t="s">
        <v>254</v>
      </c>
      <c r="B168" s="32">
        <v>1523586</v>
      </c>
      <c r="C168" s="32">
        <v>0</v>
      </c>
      <c r="D168" s="32">
        <v>0</v>
      </c>
      <c r="E168" s="32">
        <v>4034</v>
      </c>
      <c r="F168" s="32">
        <v>217112</v>
      </c>
      <c r="G168" s="32">
        <v>1916496</v>
      </c>
      <c r="H168" s="32">
        <v>975777</v>
      </c>
      <c r="I168" s="32">
        <v>1385617</v>
      </c>
      <c r="J168" s="32">
        <v>28693</v>
      </c>
      <c r="K168" s="32">
        <v>380330</v>
      </c>
      <c r="L168" s="32">
        <v>162524</v>
      </c>
      <c r="M168" s="32">
        <v>0</v>
      </c>
      <c r="N168" s="32">
        <v>0</v>
      </c>
      <c r="O168" s="32">
        <v>391</v>
      </c>
      <c r="P168" s="32">
        <v>6594560</v>
      </c>
      <c r="Q168" s="32">
        <v>1941154</v>
      </c>
      <c r="R168" s="32">
        <v>1523586</v>
      </c>
      <c r="S168" s="32">
        <v>221146</v>
      </c>
      <c r="T168" s="32">
        <v>409414</v>
      </c>
    </row>
    <row r="169" spans="1:20">
      <c r="A169" s="32" t="s">
        <v>253</v>
      </c>
      <c r="B169" s="32">
        <v>6633944</v>
      </c>
      <c r="C169" s="32">
        <v>0</v>
      </c>
      <c r="D169" s="32">
        <v>44</v>
      </c>
      <c r="E169" s="32">
        <v>119918</v>
      </c>
      <c r="F169" s="32">
        <v>424704</v>
      </c>
      <c r="G169" s="32">
        <v>2327655</v>
      </c>
      <c r="H169" s="32">
        <v>476788</v>
      </c>
      <c r="I169" s="32">
        <v>1754377</v>
      </c>
      <c r="J169" s="32">
        <v>29180</v>
      </c>
      <c r="K169" s="32">
        <v>490832</v>
      </c>
      <c r="L169" s="32">
        <v>189197</v>
      </c>
      <c r="M169" s="32">
        <v>0</v>
      </c>
      <c r="N169" s="32">
        <v>0</v>
      </c>
      <c r="O169" s="32">
        <v>142</v>
      </c>
      <c r="P169" s="32">
        <v>12446781</v>
      </c>
      <c r="Q169" s="32">
        <v>2408312</v>
      </c>
      <c r="R169" s="32">
        <v>6633988</v>
      </c>
      <c r="S169" s="32">
        <v>544622</v>
      </c>
      <c r="T169" s="32">
        <v>520154</v>
      </c>
    </row>
    <row r="170" spans="1:20">
      <c r="A170" s="32" t="s">
        <v>252</v>
      </c>
      <c r="B170" s="32">
        <v>1002020</v>
      </c>
      <c r="C170" s="32">
        <v>6228</v>
      </c>
      <c r="D170" s="32">
        <v>9623</v>
      </c>
      <c r="E170" s="32">
        <v>8</v>
      </c>
      <c r="F170" s="32">
        <v>68770</v>
      </c>
      <c r="G170" s="32">
        <v>1184942</v>
      </c>
      <c r="H170" s="32">
        <v>1138394</v>
      </c>
      <c r="I170" s="32">
        <v>762073</v>
      </c>
      <c r="J170" s="32">
        <v>12154</v>
      </c>
      <c r="K170" s="32">
        <v>423557</v>
      </c>
      <c r="L170" s="32">
        <v>212581</v>
      </c>
      <c r="M170" s="32">
        <v>0</v>
      </c>
      <c r="N170" s="32">
        <v>0</v>
      </c>
      <c r="O170" s="32">
        <v>1524</v>
      </c>
      <c r="P170" s="32">
        <v>4821874</v>
      </c>
      <c r="Q170" s="32">
        <v>1376782</v>
      </c>
      <c r="R170" s="32">
        <v>1017871</v>
      </c>
      <c r="S170" s="32">
        <v>68778</v>
      </c>
      <c r="T170" s="32">
        <v>437235</v>
      </c>
    </row>
    <row r="171" spans="1:20">
      <c r="A171" s="32" t="s">
        <v>251</v>
      </c>
      <c r="B171" s="32">
        <v>165373</v>
      </c>
      <c r="C171" s="32">
        <v>0</v>
      </c>
      <c r="D171" s="32">
        <v>0</v>
      </c>
      <c r="E171" s="32">
        <v>0</v>
      </c>
      <c r="F171" s="32">
        <v>10605</v>
      </c>
      <c r="G171" s="32">
        <v>56918</v>
      </c>
      <c r="H171" s="32">
        <v>0</v>
      </c>
      <c r="I171" s="32">
        <v>43167</v>
      </c>
      <c r="J171" s="32">
        <v>7425</v>
      </c>
      <c r="K171" s="32">
        <v>20934</v>
      </c>
      <c r="L171" s="32">
        <v>4330</v>
      </c>
      <c r="M171" s="32">
        <v>0</v>
      </c>
      <c r="N171" s="32">
        <v>0</v>
      </c>
      <c r="O171" s="32">
        <v>0</v>
      </c>
      <c r="P171" s="32">
        <v>308752</v>
      </c>
      <c r="Q171" s="32">
        <v>75797</v>
      </c>
      <c r="R171" s="32">
        <v>165373</v>
      </c>
      <c r="S171" s="32">
        <v>10605</v>
      </c>
      <c r="T171" s="32">
        <v>28359</v>
      </c>
    </row>
    <row r="172" spans="1:20">
      <c r="A172" s="32" t="s">
        <v>219</v>
      </c>
      <c r="B172" s="32">
        <v>3028598</v>
      </c>
      <c r="C172" s="32">
        <v>5492</v>
      </c>
      <c r="D172" s="32">
        <v>9667</v>
      </c>
      <c r="E172" s="32">
        <v>11715</v>
      </c>
      <c r="F172" s="32">
        <v>231248</v>
      </c>
      <c r="G172" s="32">
        <v>3003487</v>
      </c>
      <c r="H172" s="32">
        <v>1965451</v>
      </c>
      <c r="I172" s="32">
        <v>1412467</v>
      </c>
      <c r="J172" s="32">
        <v>51193</v>
      </c>
      <c r="K172" s="32">
        <v>869059</v>
      </c>
      <c r="L172" s="32">
        <v>353305</v>
      </c>
      <c r="M172" s="32">
        <v>0</v>
      </c>
      <c r="N172" s="32">
        <v>0</v>
      </c>
      <c r="O172" s="32">
        <v>1283</v>
      </c>
      <c r="P172" s="32">
        <v>10942965</v>
      </c>
      <c r="Q172" s="32">
        <v>2598265</v>
      </c>
      <c r="R172" s="32">
        <v>3043757</v>
      </c>
      <c r="S172" s="32">
        <v>242963</v>
      </c>
      <c r="T172" s="32">
        <v>921535</v>
      </c>
    </row>
    <row r="173" spans="1:20">
      <c r="A173" s="32" t="s">
        <v>55</v>
      </c>
      <c r="B173" s="32">
        <v>6549848</v>
      </c>
      <c r="C173" s="32">
        <v>736</v>
      </c>
      <c r="D173" s="32">
        <v>0</v>
      </c>
      <c r="E173" s="32">
        <v>118455</v>
      </c>
      <c r="F173" s="32">
        <v>569933</v>
      </c>
      <c r="G173" s="32">
        <v>2790409</v>
      </c>
      <c r="H173" s="32">
        <v>640534</v>
      </c>
      <c r="I173" s="32">
        <v>2649001</v>
      </c>
      <c r="J173" s="32">
        <v>30463</v>
      </c>
      <c r="K173" s="32">
        <v>461061</v>
      </c>
      <c r="L173" s="32">
        <v>217269</v>
      </c>
      <c r="M173" s="32">
        <v>0</v>
      </c>
      <c r="N173" s="32">
        <v>0</v>
      </c>
      <c r="O173" s="32">
        <v>2347</v>
      </c>
      <c r="P173" s="32">
        <v>14030056</v>
      </c>
      <c r="Q173" s="32">
        <v>3340627</v>
      </c>
      <c r="R173" s="32">
        <v>6550584</v>
      </c>
      <c r="S173" s="32">
        <v>688388</v>
      </c>
      <c r="T173" s="32">
        <v>493871</v>
      </c>
    </row>
    <row r="174" spans="1:20">
      <c r="A174" s="32" t="s">
        <v>218</v>
      </c>
      <c r="B174" s="32">
        <v>2969195</v>
      </c>
      <c r="C174" s="32">
        <v>5492</v>
      </c>
      <c r="D174" s="32">
        <v>9623</v>
      </c>
      <c r="E174" s="32">
        <v>11715</v>
      </c>
      <c r="F174" s="32">
        <v>228033</v>
      </c>
      <c r="G174" s="32">
        <v>2947454</v>
      </c>
      <c r="H174" s="32">
        <v>1959736</v>
      </c>
      <c r="I174" s="32">
        <v>1368690</v>
      </c>
      <c r="J174" s="32">
        <v>46125</v>
      </c>
      <c r="K174" s="32">
        <v>862017</v>
      </c>
      <c r="L174" s="32">
        <v>346122</v>
      </c>
      <c r="M174" s="32">
        <v>0</v>
      </c>
      <c r="N174" s="32">
        <v>0</v>
      </c>
      <c r="O174" s="32">
        <v>1283</v>
      </c>
      <c r="P174" s="32">
        <v>10755485</v>
      </c>
      <c r="Q174" s="32">
        <v>2535203</v>
      </c>
      <c r="R174" s="32">
        <v>2984310</v>
      </c>
      <c r="S174" s="32">
        <v>239748</v>
      </c>
      <c r="T174" s="32">
        <v>909425</v>
      </c>
    </row>
    <row r="175" spans="1:20">
      <c r="A175" s="32" t="s">
        <v>250</v>
      </c>
      <c r="B175" s="32">
        <v>8561667</v>
      </c>
      <c r="C175" s="32">
        <v>5492</v>
      </c>
      <c r="D175" s="32">
        <v>9623</v>
      </c>
      <c r="E175" s="32">
        <v>11715</v>
      </c>
      <c r="F175" s="32">
        <v>299535</v>
      </c>
      <c r="G175" s="32">
        <v>3502987</v>
      </c>
      <c r="H175" s="32">
        <v>2226803</v>
      </c>
      <c r="I175" s="32">
        <v>3100590</v>
      </c>
      <c r="J175" s="32">
        <v>56907</v>
      </c>
      <c r="K175" s="32">
        <v>1279317</v>
      </c>
      <c r="L175" s="32">
        <v>544076</v>
      </c>
      <c r="M175" s="32">
        <v>0</v>
      </c>
      <c r="N175" s="32">
        <v>0</v>
      </c>
      <c r="O175" s="32">
        <v>2976</v>
      </c>
      <c r="P175" s="32">
        <v>19601688</v>
      </c>
      <c r="Q175" s="32">
        <v>4880291</v>
      </c>
      <c r="R175" s="32">
        <v>8576782</v>
      </c>
      <c r="S175" s="32">
        <v>311250</v>
      </c>
      <c r="T175" s="32">
        <v>1339200</v>
      </c>
    </row>
    <row r="176" spans="1:20">
      <c r="A176" s="32" t="s">
        <v>217</v>
      </c>
      <c r="B176" s="32">
        <v>720670</v>
      </c>
      <c r="C176" s="32">
        <v>5492</v>
      </c>
      <c r="D176" s="32">
        <v>9623</v>
      </c>
      <c r="E176" s="32">
        <v>0</v>
      </c>
      <c r="F176" s="32">
        <v>59506</v>
      </c>
      <c r="G176" s="32">
        <v>610795</v>
      </c>
      <c r="H176" s="32">
        <v>839684</v>
      </c>
      <c r="I176" s="32">
        <v>350121</v>
      </c>
      <c r="J176" s="32">
        <v>6640</v>
      </c>
      <c r="K176" s="32">
        <v>418004</v>
      </c>
      <c r="L176" s="32">
        <v>206341</v>
      </c>
      <c r="M176" s="32">
        <v>0</v>
      </c>
      <c r="N176" s="32">
        <v>0</v>
      </c>
      <c r="O176" s="32">
        <v>1148</v>
      </c>
      <c r="P176" s="32">
        <v>3228024</v>
      </c>
      <c r="Q176" s="32">
        <v>951439</v>
      </c>
      <c r="R176" s="32">
        <v>735785</v>
      </c>
      <c r="S176" s="32">
        <v>59506</v>
      </c>
      <c r="T176" s="32">
        <v>425792</v>
      </c>
    </row>
    <row r="177" spans="1:20">
      <c r="A177" s="32" t="s">
        <v>53</v>
      </c>
      <c r="B177" s="32">
        <v>307610</v>
      </c>
      <c r="C177" s="32">
        <v>786</v>
      </c>
      <c r="D177" s="32">
        <v>9623</v>
      </c>
      <c r="E177" s="32">
        <v>8</v>
      </c>
      <c r="F177" s="32">
        <v>18548</v>
      </c>
      <c r="G177" s="32">
        <v>687305</v>
      </c>
      <c r="H177" s="32">
        <v>279944</v>
      </c>
      <c r="I177" s="32">
        <v>260887</v>
      </c>
      <c r="J177" s="32">
        <v>446</v>
      </c>
      <c r="K177" s="32">
        <v>4521</v>
      </c>
      <c r="L177" s="32">
        <v>5344</v>
      </c>
      <c r="M177" s="32">
        <v>0</v>
      </c>
      <c r="N177" s="32">
        <v>0</v>
      </c>
      <c r="O177" s="32">
        <v>349</v>
      </c>
      <c r="P177" s="32">
        <v>1575371</v>
      </c>
      <c r="Q177" s="32">
        <v>268410</v>
      </c>
      <c r="R177" s="32">
        <v>318019</v>
      </c>
      <c r="S177" s="32">
        <v>18556</v>
      </c>
      <c r="T177" s="32">
        <v>5316</v>
      </c>
    </row>
    <row r="178" spans="1:20">
      <c r="A178" s="32" t="s">
        <v>52</v>
      </c>
      <c r="B178" s="32">
        <v>56856</v>
      </c>
      <c r="C178" s="32">
        <v>0</v>
      </c>
      <c r="D178" s="32">
        <v>0</v>
      </c>
      <c r="E178" s="32">
        <v>0</v>
      </c>
      <c r="F178" s="32">
        <v>307</v>
      </c>
      <c r="G178" s="32">
        <v>2973</v>
      </c>
      <c r="H178" s="32">
        <v>5715</v>
      </c>
      <c r="I178" s="32">
        <v>31774</v>
      </c>
      <c r="J178" s="32">
        <v>0</v>
      </c>
      <c r="K178" s="32">
        <v>1548</v>
      </c>
      <c r="L178" s="32">
        <v>795</v>
      </c>
      <c r="M178" s="32">
        <v>0</v>
      </c>
      <c r="N178" s="32">
        <v>0</v>
      </c>
      <c r="O178" s="32">
        <v>0</v>
      </c>
      <c r="P178" s="32">
        <v>99968</v>
      </c>
      <c r="Q178" s="32">
        <v>34105</v>
      </c>
      <c r="R178" s="32">
        <v>56856</v>
      </c>
      <c r="S178" s="32">
        <v>307</v>
      </c>
      <c r="T178" s="32">
        <v>1548</v>
      </c>
    </row>
    <row r="179" spans="1:20">
      <c r="A179" s="32" t="s">
        <v>54</v>
      </c>
      <c r="B179" s="32">
        <v>488</v>
      </c>
      <c r="C179" s="32">
        <v>0</v>
      </c>
      <c r="D179" s="32">
        <v>0</v>
      </c>
      <c r="E179" s="32">
        <v>108203</v>
      </c>
      <c r="F179" s="32">
        <v>212023</v>
      </c>
      <c r="G179" s="32">
        <v>802291</v>
      </c>
      <c r="H179" s="32">
        <v>6620</v>
      </c>
      <c r="I179" s="32">
        <v>115830</v>
      </c>
      <c r="J179" s="32">
        <v>0</v>
      </c>
      <c r="K179" s="32">
        <v>862</v>
      </c>
      <c r="L179" s="32">
        <v>525</v>
      </c>
      <c r="M179" s="32">
        <v>0</v>
      </c>
      <c r="N179" s="32">
        <v>0</v>
      </c>
      <c r="O179" s="32">
        <v>0</v>
      </c>
      <c r="P179" s="32">
        <v>1246842</v>
      </c>
      <c r="Q179" s="32">
        <v>117217</v>
      </c>
      <c r="R179" s="32">
        <v>488</v>
      </c>
      <c r="S179" s="32">
        <v>320226</v>
      </c>
      <c r="T179" s="32">
        <v>862</v>
      </c>
    </row>
    <row r="180" spans="1:20">
      <c r="A180" s="32" t="s">
        <v>216</v>
      </c>
      <c r="B180" s="32">
        <v>2119181</v>
      </c>
      <c r="C180" s="32">
        <v>0</v>
      </c>
      <c r="D180" s="32">
        <v>0</v>
      </c>
      <c r="E180" s="32">
        <v>11715</v>
      </c>
      <c r="F180" s="32">
        <v>138134</v>
      </c>
      <c r="G180" s="32">
        <v>2273250</v>
      </c>
      <c r="H180" s="32">
        <v>1518676</v>
      </c>
      <c r="I180" s="32">
        <v>864086</v>
      </c>
      <c r="J180" s="32">
        <v>27561</v>
      </c>
      <c r="K180" s="32">
        <v>635211</v>
      </c>
      <c r="L180" s="32">
        <v>250155</v>
      </c>
      <c r="M180" s="32">
        <v>0</v>
      </c>
      <c r="N180" s="32">
        <v>0</v>
      </c>
      <c r="O180" s="32">
        <v>0</v>
      </c>
      <c r="P180" s="32">
        <v>7837969</v>
      </c>
      <c r="Q180" s="32">
        <v>1702667</v>
      </c>
      <c r="R180" s="32">
        <v>2119181</v>
      </c>
      <c r="S180" s="32">
        <v>149849</v>
      </c>
      <c r="T180" s="32">
        <v>662772</v>
      </c>
    </row>
    <row r="181" spans="1:20">
      <c r="A181" s="32" t="s">
        <v>215</v>
      </c>
      <c r="B181" s="32">
        <v>2289940</v>
      </c>
      <c r="C181" s="32">
        <v>684</v>
      </c>
      <c r="D181" s="32">
        <v>0</v>
      </c>
      <c r="E181" s="32">
        <v>11723</v>
      </c>
      <c r="F181" s="32">
        <v>149094</v>
      </c>
      <c r="G181" s="32">
        <v>2795038</v>
      </c>
      <c r="H181" s="32">
        <v>1715290</v>
      </c>
      <c r="I181" s="32">
        <v>1048698</v>
      </c>
      <c r="J181" s="32">
        <v>28007</v>
      </c>
      <c r="K181" s="32">
        <v>635821</v>
      </c>
      <c r="L181" s="32">
        <v>252619</v>
      </c>
      <c r="M181" s="32">
        <v>0</v>
      </c>
      <c r="N181" s="32">
        <v>0</v>
      </c>
      <c r="O181" s="32">
        <v>0</v>
      </c>
      <c r="P181" s="32">
        <v>8926914</v>
      </c>
      <c r="Q181" s="32">
        <v>1888367</v>
      </c>
      <c r="R181" s="32">
        <v>2290624</v>
      </c>
      <c r="S181" s="32">
        <v>160817</v>
      </c>
      <c r="T181" s="32">
        <v>663828</v>
      </c>
    </row>
    <row r="182" spans="1:20">
      <c r="A182" s="32" t="s">
        <v>214</v>
      </c>
      <c r="B182" s="32">
        <v>8943218</v>
      </c>
      <c r="C182" s="32">
        <v>6176</v>
      </c>
      <c r="D182" s="32">
        <v>9623</v>
      </c>
      <c r="E182" s="32">
        <v>87821</v>
      </c>
      <c r="F182" s="32">
        <v>395767</v>
      </c>
      <c r="G182" s="32">
        <v>4134565</v>
      </c>
      <c r="H182" s="32">
        <v>2458359</v>
      </c>
      <c r="I182" s="32">
        <v>3124640</v>
      </c>
      <c r="J182" s="32">
        <v>49927</v>
      </c>
      <c r="K182" s="32">
        <v>1283381</v>
      </c>
      <c r="L182" s="32">
        <v>521843</v>
      </c>
      <c r="M182" s="32">
        <v>0</v>
      </c>
      <c r="N182" s="32">
        <v>0</v>
      </c>
      <c r="O182" s="32">
        <v>1681</v>
      </c>
      <c r="P182" s="32">
        <v>21017001</v>
      </c>
      <c r="Q182" s="32">
        <v>4878751</v>
      </c>
      <c r="R182" s="32">
        <v>8959017</v>
      </c>
      <c r="S182" s="32">
        <v>483588</v>
      </c>
      <c r="T182" s="32">
        <v>1334989</v>
      </c>
    </row>
  </sheetData>
  <phoneticPr fontId="2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82"/>
  <sheetViews>
    <sheetView workbookViewId="0"/>
  </sheetViews>
  <sheetFormatPr defaultColWidth="9" defaultRowHeight="12.75"/>
  <cols>
    <col min="1" max="1" width="40" style="50" bestFit="1" customWidth="1"/>
    <col min="2" max="15" width="9.125" style="50" bestFit="1" customWidth="1"/>
    <col min="16" max="16" width="9.5" style="50" bestFit="1" customWidth="1"/>
    <col min="17" max="20" width="9.125" style="50" bestFit="1" customWidth="1"/>
    <col min="21" max="27" width="9" style="50"/>
    <col min="28" max="28" width="9.5" style="50" bestFit="1" customWidth="1"/>
    <col min="29" max="16384" width="9" style="50"/>
  </cols>
  <sheetData>
    <row r="1" spans="1:28">
      <c r="A1" s="50" t="s">
        <v>234</v>
      </c>
      <c r="B1" s="50" t="s">
        <v>233</v>
      </c>
      <c r="C1" s="50" t="s">
        <v>232</v>
      </c>
      <c r="D1" s="50" t="s">
        <v>249</v>
      </c>
      <c r="E1" s="50" t="s">
        <v>231</v>
      </c>
      <c r="F1" s="51">
        <v>2015</v>
      </c>
    </row>
    <row r="3" spans="1:28" ht="13.5">
      <c r="A3" s="52" t="s">
        <v>229</v>
      </c>
      <c r="B3" s="52" t="s">
        <v>21</v>
      </c>
      <c r="C3" s="52" t="s">
        <v>263</v>
      </c>
      <c r="D3" s="52" t="s">
        <v>264</v>
      </c>
      <c r="E3" s="52" t="s">
        <v>22</v>
      </c>
      <c r="F3" s="52" t="s">
        <v>265</v>
      </c>
      <c r="G3" s="52" t="s">
        <v>24</v>
      </c>
      <c r="H3" s="52" t="s">
        <v>25</v>
      </c>
      <c r="I3" s="52" t="s">
        <v>26</v>
      </c>
      <c r="J3" s="52" t="s">
        <v>27</v>
      </c>
      <c r="K3" s="52" t="s">
        <v>28</v>
      </c>
      <c r="L3" s="52" t="s">
        <v>29</v>
      </c>
      <c r="M3" s="52" t="s">
        <v>30</v>
      </c>
      <c r="N3" s="52" t="s">
        <v>31</v>
      </c>
      <c r="O3" s="52" t="s">
        <v>32</v>
      </c>
      <c r="P3" s="52" t="s">
        <v>33</v>
      </c>
      <c r="Q3" s="52" t="s">
        <v>34</v>
      </c>
      <c r="R3" s="52" t="s">
        <v>211</v>
      </c>
      <c r="S3" s="52" t="s">
        <v>212</v>
      </c>
      <c r="T3" s="52" t="s">
        <v>213</v>
      </c>
      <c r="V3" s="41" t="s">
        <v>0</v>
      </c>
      <c r="W3" s="3" t="s">
        <v>1</v>
      </c>
      <c r="X3" s="3" t="s">
        <v>7</v>
      </c>
      <c r="Y3" s="3" t="s">
        <v>2</v>
      </c>
      <c r="Z3" s="3" t="s">
        <v>3</v>
      </c>
      <c r="AA3" s="3" t="s">
        <v>4</v>
      </c>
      <c r="AB3" s="3" t="s">
        <v>5</v>
      </c>
    </row>
    <row r="4" spans="1:28">
      <c r="A4" s="52" t="s">
        <v>228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1:28">
      <c r="A5" s="52" t="s">
        <v>167</v>
      </c>
      <c r="B5" s="52">
        <v>9523531</v>
      </c>
      <c r="C5" s="52">
        <v>6494</v>
      </c>
      <c r="D5" s="52">
        <v>8275</v>
      </c>
      <c r="E5" s="52">
        <v>147030</v>
      </c>
      <c r="F5" s="52">
        <v>842835</v>
      </c>
      <c r="G5" s="52">
        <v>5543363</v>
      </c>
      <c r="H5" s="52">
        <v>2571365</v>
      </c>
      <c r="I5" s="52">
        <v>3888321</v>
      </c>
      <c r="J5" s="52">
        <v>80446</v>
      </c>
      <c r="K5" s="52">
        <v>1111169</v>
      </c>
      <c r="L5" s="52">
        <v>528052</v>
      </c>
      <c r="M5" s="52">
        <v>0</v>
      </c>
      <c r="N5" s="52">
        <v>0</v>
      </c>
      <c r="O5" s="52">
        <v>3959</v>
      </c>
      <c r="P5" s="52">
        <v>24254840</v>
      </c>
      <c r="Q5" s="52">
        <v>5534286</v>
      </c>
      <c r="R5" s="52">
        <v>9538300</v>
      </c>
      <c r="S5" s="52">
        <v>989865</v>
      </c>
      <c r="T5" s="52">
        <v>1195574</v>
      </c>
      <c r="V5" s="32">
        <f t="shared" ref="V5:V36" si="0">SUM(B5:C5)</f>
        <v>9530025</v>
      </c>
      <c r="W5" s="53">
        <f>SUM(D5:F5)</f>
        <v>998140</v>
      </c>
      <c r="X5" s="53">
        <f>G5</f>
        <v>5543363</v>
      </c>
      <c r="Y5" s="53">
        <f>I5</f>
        <v>3888321</v>
      </c>
      <c r="Z5" s="53">
        <f>H5</f>
        <v>2571365</v>
      </c>
      <c r="AA5" s="53">
        <f>AB5-SUM(V5:Z5)</f>
        <v>1723626</v>
      </c>
      <c r="AB5" s="53">
        <f>P5</f>
        <v>24254840</v>
      </c>
    </row>
    <row r="6" spans="1:28">
      <c r="A6" s="52" t="s">
        <v>172</v>
      </c>
      <c r="B6" s="52">
        <v>1598784</v>
      </c>
      <c r="C6" s="52">
        <v>0</v>
      </c>
      <c r="D6" s="52">
        <v>0</v>
      </c>
      <c r="E6" s="52">
        <v>0</v>
      </c>
      <c r="F6" s="52">
        <v>81718</v>
      </c>
      <c r="G6" s="52">
        <v>1637359</v>
      </c>
      <c r="H6" s="52">
        <v>943288</v>
      </c>
      <c r="I6" s="52">
        <v>686320</v>
      </c>
      <c r="J6" s="52">
        <v>25058</v>
      </c>
      <c r="K6" s="52">
        <v>281141</v>
      </c>
      <c r="L6" s="52">
        <v>100645</v>
      </c>
      <c r="M6" s="52">
        <v>0</v>
      </c>
      <c r="N6" s="52">
        <v>0</v>
      </c>
      <c r="O6" s="52">
        <v>0</v>
      </c>
      <c r="P6" s="52">
        <v>5354313</v>
      </c>
      <c r="Q6" s="52">
        <v>1071851</v>
      </c>
      <c r="R6" s="52">
        <v>1598784</v>
      </c>
      <c r="S6" s="52">
        <v>81718</v>
      </c>
      <c r="T6" s="52">
        <v>306199</v>
      </c>
      <c r="V6" s="53">
        <f t="shared" si="0"/>
        <v>1598784</v>
      </c>
      <c r="W6" s="53">
        <f>SUM(D6:F6)</f>
        <v>81718</v>
      </c>
      <c r="X6" s="53">
        <f t="shared" ref="X6:X69" si="1">G6</f>
        <v>1637359</v>
      </c>
      <c r="Y6" s="53">
        <f t="shared" ref="Y6:Y69" si="2">I6</f>
        <v>686320</v>
      </c>
      <c r="Z6" s="53">
        <f t="shared" ref="Z6:Z69" si="3">H6</f>
        <v>943288</v>
      </c>
      <c r="AA6" s="53">
        <f>AB6-SUM(V6:Z6)</f>
        <v>406844</v>
      </c>
      <c r="AB6" s="53">
        <f t="shared" ref="AB6:AB69" si="4">P6</f>
        <v>5354313</v>
      </c>
    </row>
    <row r="7" spans="1:28">
      <c r="A7" s="52" t="s">
        <v>171</v>
      </c>
      <c r="B7" s="52">
        <v>769456</v>
      </c>
      <c r="C7" s="52">
        <v>0</v>
      </c>
      <c r="D7" s="52">
        <v>283</v>
      </c>
      <c r="E7" s="52">
        <v>24678</v>
      </c>
      <c r="F7" s="52">
        <v>97583</v>
      </c>
      <c r="G7" s="52">
        <v>625167</v>
      </c>
      <c r="H7" s="52">
        <v>174199</v>
      </c>
      <c r="I7" s="52">
        <v>125259</v>
      </c>
      <c r="J7" s="52">
        <v>10438</v>
      </c>
      <c r="K7" s="52">
        <v>69105</v>
      </c>
      <c r="L7" s="52">
        <v>48906</v>
      </c>
      <c r="M7" s="52">
        <v>0</v>
      </c>
      <c r="N7" s="52">
        <v>0</v>
      </c>
      <c r="O7" s="52">
        <v>125</v>
      </c>
      <c r="P7" s="52">
        <v>1945199</v>
      </c>
      <c r="Q7" s="52">
        <v>246910</v>
      </c>
      <c r="R7" s="52">
        <v>769739</v>
      </c>
      <c r="S7" s="52">
        <v>122261</v>
      </c>
      <c r="T7" s="52">
        <v>79668</v>
      </c>
      <c r="V7" s="53">
        <f t="shared" si="0"/>
        <v>769456</v>
      </c>
      <c r="W7" s="53">
        <f>SUM(D7:F7)</f>
        <v>122544</v>
      </c>
      <c r="X7" s="53">
        <f t="shared" si="1"/>
        <v>625167</v>
      </c>
      <c r="Y7" s="53">
        <f t="shared" si="2"/>
        <v>125259</v>
      </c>
      <c r="Z7" s="53">
        <f t="shared" si="3"/>
        <v>174199</v>
      </c>
      <c r="AA7" s="53">
        <f t="shared" ref="AA7:AA70" si="5">AB7-SUM(V7:Z7)</f>
        <v>128574</v>
      </c>
      <c r="AB7" s="53">
        <f t="shared" si="4"/>
        <v>1945199</v>
      </c>
    </row>
    <row r="8" spans="1:28">
      <c r="A8" s="52" t="s">
        <v>170</v>
      </c>
      <c r="B8" s="52">
        <v>845419</v>
      </c>
      <c r="C8" s="52">
        <v>5841</v>
      </c>
      <c r="D8" s="52">
        <v>7992</v>
      </c>
      <c r="E8" s="52">
        <v>0</v>
      </c>
      <c r="F8" s="52">
        <v>56904</v>
      </c>
      <c r="G8" s="52">
        <v>584691</v>
      </c>
      <c r="H8" s="52">
        <v>853195</v>
      </c>
      <c r="I8" s="52">
        <v>569135</v>
      </c>
      <c r="J8" s="52">
        <v>14951</v>
      </c>
      <c r="K8" s="52">
        <v>415630</v>
      </c>
      <c r="L8" s="52">
        <v>204000</v>
      </c>
      <c r="M8" s="52">
        <v>0</v>
      </c>
      <c r="N8" s="52">
        <v>0</v>
      </c>
      <c r="O8" s="52">
        <v>1101</v>
      </c>
      <c r="P8" s="52">
        <v>3558859</v>
      </c>
      <c r="Q8" s="52">
        <v>1175290</v>
      </c>
      <c r="R8" s="52">
        <v>859252</v>
      </c>
      <c r="S8" s="52">
        <v>56904</v>
      </c>
      <c r="T8" s="52">
        <v>431682</v>
      </c>
      <c r="V8" s="53">
        <f t="shared" si="0"/>
        <v>851260</v>
      </c>
      <c r="W8" s="53">
        <f t="shared" ref="W8:W71" si="6">SUM(D8:F8)</f>
        <v>64896</v>
      </c>
      <c r="X8" s="53">
        <f t="shared" si="1"/>
        <v>584691</v>
      </c>
      <c r="Y8" s="53">
        <f t="shared" si="2"/>
        <v>569135</v>
      </c>
      <c r="Z8" s="53">
        <f t="shared" si="3"/>
        <v>853195</v>
      </c>
      <c r="AA8" s="53">
        <f t="shared" si="5"/>
        <v>635682</v>
      </c>
      <c r="AB8" s="53">
        <f t="shared" si="4"/>
        <v>3558859</v>
      </c>
    </row>
    <row r="9" spans="1:28">
      <c r="A9" s="52" t="s">
        <v>166</v>
      </c>
      <c r="B9" s="52">
        <v>256522</v>
      </c>
      <c r="C9" s="52">
        <v>0</v>
      </c>
      <c r="D9" s="52">
        <v>0</v>
      </c>
      <c r="E9" s="52">
        <v>2855</v>
      </c>
      <c r="F9" s="52">
        <v>85242</v>
      </c>
      <c r="G9" s="52">
        <v>285302</v>
      </c>
      <c r="H9" s="52">
        <v>12237</v>
      </c>
      <c r="I9" s="52">
        <v>120521</v>
      </c>
      <c r="J9" s="52">
        <v>4479</v>
      </c>
      <c r="K9" s="52">
        <v>10121</v>
      </c>
      <c r="L9" s="52">
        <v>1913</v>
      </c>
      <c r="M9" s="52">
        <v>0</v>
      </c>
      <c r="N9" s="52">
        <v>0</v>
      </c>
      <c r="O9" s="52">
        <v>1587</v>
      </c>
      <c r="P9" s="52">
        <v>780779</v>
      </c>
      <c r="Q9" s="52">
        <v>137034</v>
      </c>
      <c r="R9" s="52">
        <v>256522</v>
      </c>
      <c r="S9" s="52">
        <v>88097</v>
      </c>
      <c r="T9" s="52">
        <v>16187</v>
      </c>
      <c r="V9" s="53">
        <f t="shared" si="0"/>
        <v>256522</v>
      </c>
      <c r="W9" s="53">
        <f t="shared" si="6"/>
        <v>88097</v>
      </c>
      <c r="X9" s="53">
        <f t="shared" si="1"/>
        <v>285302</v>
      </c>
      <c r="Y9" s="53">
        <f t="shared" si="2"/>
        <v>120521</v>
      </c>
      <c r="Z9" s="53">
        <f t="shared" si="3"/>
        <v>12237</v>
      </c>
      <c r="AA9" s="53">
        <f t="shared" si="5"/>
        <v>18100</v>
      </c>
      <c r="AB9" s="53">
        <f t="shared" si="4"/>
        <v>780779</v>
      </c>
    </row>
    <row r="10" spans="1:28">
      <c r="A10" s="52" t="s">
        <v>164</v>
      </c>
      <c r="B10" s="52">
        <v>44535</v>
      </c>
      <c r="C10" s="52">
        <v>0</v>
      </c>
      <c r="D10" s="52">
        <v>0</v>
      </c>
      <c r="E10" s="52">
        <v>7211</v>
      </c>
      <c r="F10" s="52">
        <v>156361</v>
      </c>
      <c r="G10" s="52">
        <v>238424</v>
      </c>
      <c r="H10" s="52">
        <v>21873</v>
      </c>
      <c r="I10" s="52">
        <v>646707</v>
      </c>
      <c r="J10" s="52">
        <v>3845</v>
      </c>
      <c r="K10" s="52">
        <v>30318</v>
      </c>
      <c r="L10" s="52">
        <v>61759</v>
      </c>
      <c r="M10" s="52">
        <v>0</v>
      </c>
      <c r="N10" s="52">
        <v>0</v>
      </c>
      <c r="O10" s="52">
        <v>390</v>
      </c>
      <c r="P10" s="52">
        <v>1211423</v>
      </c>
      <c r="Q10" s="52">
        <v>742629</v>
      </c>
      <c r="R10" s="52">
        <v>44535</v>
      </c>
      <c r="S10" s="52">
        <v>163572</v>
      </c>
      <c r="T10" s="52">
        <v>34553</v>
      </c>
      <c r="V10" s="53">
        <f t="shared" si="0"/>
        <v>44535</v>
      </c>
      <c r="W10" s="53">
        <f t="shared" si="6"/>
        <v>163572</v>
      </c>
      <c r="X10" s="53">
        <f t="shared" si="1"/>
        <v>238424</v>
      </c>
      <c r="Y10" s="53">
        <f t="shared" si="2"/>
        <v>646707</v>
      </c>
      <c r="Z10" s="53">
        <f t="shared" si="3"/>
        <v>21873</v>
      </c>
      <c r="AA10" s="53">
        <f t="shared" si="5"/>
        <v>96312</v>
      </c>
      <c r="AB10" s="53">
        <f t="shared" si="4"/>
        <v>1211423</v>
      </c>
    </row>
    <row r="11" spans="1:28">
      <c r="A11" s="52" t="s">
        <v>163</v>
      </c>
      <c r="B11" s="52">
        <v>462</v>
      </c>
      <c r="C11" s="52">
        <v>0</v>
      </c>
      <c r="D11" s="52">
        <v>0</v>
      </c>
      <c r="E11" s="52">
        <v>112275</v>
      </c>
      <c r="F11" s="52">
        <v>208836</v>
      </c>
      <c r="G11" s="52">
        <v>703775</v>
      </c>
      <c r="H11" s="52">
        <v>2914</v>
      </c>
      <c r="I11" s="52">
        <v>17607</v>
      </c>
      <c r="J11" s="52">
        <v>0</v>
      </c>
      <c r="K11" s="52">
        <v>644</v>
      </c>
      <c r="L11" s="52">
        <v>20</v>
      </c>
      <c r="M11" s="52">
        <v>0</v>
      </c>
      <c r="N11" s="52">
        <v>0</v>
      </c>
      <c r="O11" s="52">
        <v>0</v>
      </c>
      <c r="P11" s="52">
        <v>1046533</v>
      </c>
      <c r="Q11" s="52">
        <v>18271</v>
      </c>
      <c r="R11" s="52">
        <v>462</v>
      </c>
      <c r="S11" s="52">
        <v>321111</v>
      </c>
      <c r="T11" s="52">
        <v>644</v>
      </c>
      <c r="V11" s="53">
        <f t="shared" si="0"/>
        <v>462</v>
      </c>
      <c r="W11" s="53">
        <f t="shared" si="6"/>
        <v>321111</v>
      </c>
      <c r="X11" s="53">
        <f t="shared" si="1"/>
        <v>703775</v>
      </c>
      <c r="Y11" s="53">
        <f t="shared" si="2"/>
        <v>17607</v>
      </c>
      <c r="Z11" s="53">
        <f t="shared" si="3"/>
        <v>2914</v>
      </c>
      <c r="AA11" s="53">
        <f t="shared" si="5"/>
        <v>664</v>
      </c>
      <c r="AB11" s="53">
        <f t="shared" si="4"/>
        <v>1046533</v>
      </c>
    </row>
    <row r="12" spans="1:28">
      <c r="A12" s="52" t="s">
        <v>162</v>
      </c>
      <c r="B12" s="52">
        <v>385571</v>
      </c>
      <c r="C12" s="52">
        <v>653</v>
      </c>
      <c r="D12" s="52">
        <v>0</v>
      </c>
      <c r="E12" s="52">
        <v>11</v>
      </c>
      <c r="F12" s="52">
        <v>21167</v>
      </c>
      <c r="G12" s="52">
        <v>705500</v>
      </c>
      <c r="H12" s="52">
        <v>312908</v>
      </c>
      <c r="I12" s="52">
        <v>289257</v>
      </c>
      <c r="J12" s="52">
        <v>457</v>
      </c>
      <c r="K12" s="52">
        <v>16486</v>
      </c>
      <c r="L12" s="52">
        <v>5022</v>
      </c>
      <c r="M12" s="52">
        <v>0</v>
      </c>
      <c r="N12" s="52">
        <v>0</v>
      </c>
      <c r="O12" s="52">
        <v>756</v>
      </c>
      <c r="P12" s="52">
        <v>1737788</v>
      </c>
      <c r="Q12" s="52">
        <v>308228</v>
      </c>
      <c r="R12" s="52">
        <v>386224</v>
      </c>
      <c r="S12" s="52">
        <v>21178</v>
      </c>
      <c r="T12" s="52">
        <v>17699</v>
      </c>
      <c r="V12" s="53">
        <f t="shared" si="0"/>
        <v>386224</v>
      </c>
      <c r="W12" s="53">
        <f t="shared" si="6"/>
        <v>21178</v>
      </c>
      <c r="X12" s="53">
        <f t="shared" si="1"/>
        <v>705500</v>
      </c>
      <c r="Y12" s="53">
        <f t="shared" si="2"/>
        <v>289257</v>
      </c>
      <c r="Z12" s="53">
        <f t="shared" si="3"/>
        <v>312908</v>
      </c>
      <c r="AA12" s="53">
        <f t="shared" si="5"/>
        <v>22721</v>
      </c>
      <c r="AB12" s="53">
        <f t="shared" si="4"/>
        <v>1737788</v>
      </c>
    </row>
    <row r="13" spans="1:28">
      <c r="A13" s="52" t="s">
        <v>260</v>
      </c>
      <c r="B13" s="52">
        <v>1488901</v>
      </c>
      <c r="C13" s="52">
        <v>0</v>
      </c>
      <c r="D13" s="52">
        <v>0</v>
      </c>
      <c r="E13" s="52">
        <v>0</v>
      </c>
      <c r="F13" s="52">
        <v>125158</v>
      </c>
      <c r="G13" s="52">
        <v>604949</v>
      </c>
      <c r="H13" s="52">
        <v>79962</v>
      </c>
      <c r="I13" s="52">
        <v>319045</v>
      </c>
      <c r="J13" s="52">
        <v>21093</v>
      </c>
      <c r="K13" s="52">
        <v>56695</v>
      </c>
      <c r="L13" s="52">
        <v>41955</v>
      </c>
      <c r="M13" s="52">
        <v>0</v>
      </c>
      <c r="N13" s="52">
        <v>0</v>
      </c>
      <c r="O13" s="52">
        <v>0</v>
      </c>
      <c r="P13" s="52">
        <v>2737758</v>
      </c>
      <c r="Q13" s="52">
        <v>435646</v>
      </c>
      <c r="R13" s="52">
        <v>1488901</v>
      </c>
      <c r="S13" s="52">
        <v>125158</v>
      </c>
      <c r="T13" s="52">
        <v>77788</v>
      </c>
      <c r="V13" s="53">
        <f t="shared" si="0"/>
        <v>1488901</v>
      </c>
      <c r="W13" s="53">
        <f t="shared" si="6"/>
        <v>125158</v>
      </c>
      <c r="X13" s="53">
        <f t="shared" si="1"/>
        <v>604949</v>
      </c>
      <c r="Y13" s="53">
        <f t="shared" si="2"/>
        <v>319045</v>
      </c>
      <c r="Z13" s="53">
        <f t="shared" si="3"/>
        <v>79962</v>
      </c>
      <c r="AA13" s="53">
        <f t="shared" si="5"/>
        <v>119743</v>
      </c>
      <c r="AB13" s="53">
        <f t="shared" si="4"/>
        <v>2737758</v>
      </c>
    </row>
    <row r="14" spans="1:28">
      <c r="A14" s="52" t="s">
        <v>227</v>
      </c>
      <c r="B14" s="52">
        <v>4133881</v>
      </c>
      <c r="C14" s="52">
        <v>0</v>
      </c>
      <c r="D14" s="52">
        <v>0</v>
      </c>
      <c r="E14" s="52">
        <v>0</v>
      </c>
      <c r="F14" s="52">
        <v>9866</v>
      </c>
      <c r="G14" s="52">
        <v>158196</v>
      </c>
      <c r="H14" s="52">
        <v>170789</v>
      </c>
      <c r="I14" s="52">
        <v>1114470</v>
      </c>
      <c r="J14" s="52">
        <v>125</v>
      </c>
      <c r="K14" s="52">
        <v>231029</v>
      </c>
      <c r="L14" s="52">
        <v>63832</v>
      </c>
      <c r="M14" s="52">
        <v>0</v>
      </c>
      <c r="N14" s="52">
        <v>0</v>
      </c>
      <c r="O14" s="52">
        <v>0</v>
      </c>
      <c r="P14" s="52">
        <v>5882188</v>
      </c>
      <c r="Q14" s="52">
        <v>1398427</v>
      </c>
      <c r="R14" s="52">
        <v>4133881</v>
      </c>
      <c r="S14" s="52">
        <v>9866</v>
      </c>
      <c r="T14" s="52">
        <v>231154</v>
      </c>
      <c r="V14" s="53">
        <f t="shared" si="0"/>
        <v>4133881</v>
      </c>
      <c r="W14" s="53">
        <f t="shared" si="6"/>
        <v>9866</v>
      </c>
      <c r="X14" s="53">
        <f t="shared" si="1"/>
        <v>158196</v>
      </c>
      <c r="Y14" s="53">
        <f t="shared" si="2"/>
        <v>1114470</v>
      </c>
      <c r="Z14" s="53">
        <f t="shared" si="3"/>
        <v>170789</v>
      </c>
      <c r="AA14" s="53">
        <f t="shared" si="5"/>
        <v>294986</v>
      </c>
      <c r="AB14" s="53">
        <f t="shared" si="4"/>
        <v>5882188</v>
      </c>
    </row>
    <row r="15" spans="1:28">
      <c r="A15" s="52" t="s">
        <v>161</v>
      </c>
      <c r="B15" s="52" t="s">
        <v>59</v>
      </c>
      <c r="C15" s="52" t="s">
        <v>59</v>
      </c>
      <c r="D15" s="52" t="s">
        <v>59</v>
      </c>
      <c r="E15" s="52" t="s">
        <v>59</v>
      </c>
      <c r="F15" s="52" t="s">
        <v>59</v>
      </c>
      <c r="G15" s="52" t="s">
        <v>59</v>
      </c>
      <c r="H15" s="52" t="s">
        <v>59</v>
      </c>
      <c r="I15" s="52" t="s">
        <v>59</v>
      </c>
      <c r="J15" s="52" t="s">
        <v>59</v>
      </c>
      <c r="K15" s="52" t="s">
        <v>59</v>
      </c>
      <c r="L15" s="52" t="s">
        <v>59</v>
      </c>
      <c r="M15" s="52" t="s">
        <v>59</v>
      </c>
      <c r="N15" s="52" t="s">
        <v>59</v>
      </c>
      <c r="O15" s="52" t="s">
        <v>59</v>
      </c>
      <c r="P15" s="52" t="s">
        <v>59</v>
      </c>
      <c r="Q15" s="52" t="s">
        <v>59</v>
      </c>
      <c r="R15" s="52" t="s">
        <v>59</v>
      </c>
      <c r="S15" s="52" t="s">
        <v>59</v>
      </c>
      <c r="T15" s="52" t="s">
        <v>59</v>
      </c>
      <c r="V15" s="53">
        <f t="shared" si="0"/>
        <v>0</v>
      </c>
      <c r="W15" s="53">
        <f t="shared" si="6"/>
        <v>0</v>
      </c>
      <c r="X15" s="53" t="str">
        <f t="shared" si="1"/>
        <v>x</v>
      </c>
      <c r="Y15" s="53" t="str">
        <f t="shared" si="2"/>
        <v>x</v>
      </c>
      <c r="Z15" s="53" t="str">
        <f t="shared" si="3"/>
        <v>x</v>
      </c>
      <c r="AA15" s="53" t="e">
        <f t="shared" si="5"/>
        <v>#VALUE!</v>
      </c>
      <c r="AB15" s="53" t="str">
        <f t="shared" si="4"/>
        <v>x</v>
      </c>
    </row>
    <row r="16" spans="1:28">
      <c r="A16" s="52" t="s">
        <v>160</v>
      </c>
      <c r="B16" s="52" t="s">
        <v>59</v>
      </c>
      <c r="C16" s="52" t="s">
        <v>59</v>
      </c>
      <c r="D16" s="52" t="s">
        <v>59</v>
      </c>
      <c r="E16" s="52" t="s">
        <v>59</v>
      </c>
      <c r="F16" s="52" t="s">
        <v>59</v>
      </c>
      <c r="G16" s="52" t="s">
        <v>59</v>
      </c>
      <c r="H16" s="52" t="s">
        <v>59</v>
      </c>
      <c r="I16" s="52" t="s">
        <v>59</v>
      </c>
      <c r="J16" s="52" t="s">
        <v>59</v>
      </c>
      <c r="K16" s="52" t="s">
        <v>59</v>
      </c>
      <c r="L16" s="52" t="s">
        <v>59</v>
      </c>
      <c r="M16" s="52" t="s">
        <v>59</v>
      </c>
      <c r="N16" s="52" t="s">
        <v>59</v>
      </c>
      <c r="O16" s="52" t="s">
        <v>59</v>
      </c>
      <c r="P16" s="52" t="s">
        <v>59</v>
      </c>
      <c r="Q16" s="52" t="s">
        <v>59</v>
      </c>
      <c r="R16" s="52" t="s">
        <v>59</v>
      </c>
      <c r="S16" s="52" t="s">
        <v>59</v>
      </c>
      <c r="T16" s="52" t="s">
        <v>59</v>
      </c>
      <c r="V16" s="53">
        <f t="shared" si="0"/>
        <v>0</v>
      </c>
      <c r="W16" s="53">
        <f t="shared" si="6"/>
        <v>0</v>
      </c>
      <c r="X16" s="53" t="str">
        <f t="shared" si="1"/>
        <v>x</v>
      </c>
      <c r="Y16" s="53" t="str">
        <f t="shared" si="2"/>
        <v>x</v>
      </c>
      <c r="Z16" s="53" t="str">
        <f t="shared" si="3"/>
        <v>x</v>
      </c>
      <c r="AA16" s="53" t="e">
        <f t="shared" si="5"/>
        <v>#VALUE!</v>
      </c>
      <c r="AB16" s="53" t="str">
        <f t="shared" si="4"/>
        <v>x</v>
      </c>
    </row>
    <row r="17" spans="1:28">
      <c r="A17" s="52" t="s">
        <v>159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5895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5895</v>
      </c>
      <c r="Q17" s="52">
        <v>5895</v>
      </c>
      <c r="R17" s="52">
        <v>0</v>
      </c>
      <c r="S17" s="52">
        <v>0</v>
      </c>
      <c r="T17" s="52">
        <v>0</v>
      </c>
      <c r="V17" s="53">
        <f t="shared" si="0"/>
        <v>0</v>
      </c>
      <c r="W17" s="53">
        <f t="shared" si="6"/>
        <v>0</v>
      </c>
      <c r="X17" s="53">
        <f t="shared" si="1"/>
        <v>0</v>
      </c>
      <c r="Y17" s="53">
        <f t="shared" si="2"/>
        <v>5895</v>
      </c>
      <c r="Z17" s="53">
        <f t="shared" si="3"/>
        <v>0</v>
      </c>
      <c r="AA17" s="53">
        <f t="shared" si="5"/>
        <v>0</v>
      </c>
      <c r="AB17" s="53">
        <f t="shared" si="4"/>
        <v>5895</v>
      </c>
    </row>
    <row r="18" spans="1:28">
      <c r="A18" s="52" t="s">
        <v>158</v>
      </c>
      <c r="B18" s="52">
        <v>0</v>
      </c>
      <c r="C18" s="52">
        <v>0</v>
      </c>
      <c r="D18" s="52">
        <v>0</v>
      </c>
      <c r="E18" s="52">
        <v>0</v>
      </c>
      <c r="F18" s="52">
        <v>908</v>
      </c>
      <c r="G18" s="52">
        <v>67668</v>
      </c>
      <c r="H18" s="52">
        <v>0</v>
      </c>
      <c r="I18" s="52">
        <v>145</v>
      </c>
      <c r="J18" s="52">
        <v>0</v>
      </c>
      <c r="K18" s="52">
        <v>77</v>
      </c>
      <c r="L18" s="52">
        <v>0</v>
      </c>
      <c r="M18" s="52">
        <v>0</v>
      </c>
      <c r="N18" s="52">
        <v>0</v>
      </c>
      <c r="O18" s="52">
        <v>0</v>
      </c>
      <c r="P18" s="52">
        <v>68798</v>
      </c>
      <c r="Q18" s="52">
        <v>222</v>
      </c>
      <c r="R18" s="52">
        <v>0</v>
      </c>
      <c r="S18" s="52">
        <v>908</v>
      </c>
      <c r="T18" s="52">
        <v>77</v>
      </c>
      <c r="V18" s="53">
        <f t="shared" si="0"/>
        <v>0</v>
      </c>
      <c r="W18" s="53">
        <f t="shared" si="6"/>
        <v>908</v>
      </c>
      <c r="X18" s="53">
        <f t="shared" si="1"/>
        <v>67668</v>
      </c>
      <c r="Y18" s="53">
        <f t="shared" si="2"/>
        <v>145</v>
      </c>
      <c r="Z18" s="53">
        <f t="shared" si="3"/>
        <v>0</v>
      </c>
      <c r="AA18" s="53">
        <f t="shared" si="5"/>
        <v>77</v>
      </c>
      <c r="AB18" s="53">
        <f t="shared" si="4"/>
        <v>68798</v>
      </c>
    </row>
    <row r="19" spans="1:28">
      <c r="A19" s="52" t="s">
        <v>157</v>
      </c>
      <c r="B19" s="52">
        <v>0</v>
      </c>
      <c r="C19" s="52">
        <v>0</v>
      </c>
      <c r="D19" s="52">
        <v>0</v>
      </c>
      <c r="E19" s="52">
        <v>0</v>
      </c>
      <c r="F19" s="52">
        <v>4572</v>
      </c>
      <c r="G19" s="52">
        <v>0</v>
      </c>
      <c r="H19" s="52">
        <v>0</v>
      </c>
      <c r="I19" s="52">
        <v>5192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9764</v>
      </c>
      <c r="Q19" s="52">
        <v>5192</v>
      </c>
      <c r="R19" s="52">
        <v>0</v>
      </c>
      <c r="S19" s="52">
        <v>4572</v>
      </c>
      <c r="T19" s="52">
        <v>0</v>
      </c>
      <c r="V19" s="53">
        <f t="shared" si="0"/>
        <v>0</v>
      </c>
      <c r="W19" s="53">
        <f t="shared" si="6"/>
        <v>4572</v>
      </c>
      <c r="X19" s="53">
        <f t="shared" si="1"/>
        <v>0</v>
      </c>
      <c r="Y19" s="53">
        <f t="shared" si="2"/>
        <v>5192</v>
      </c>
      <c r="Z19" s="53">
        <f t="shared" si="3"/>
        <v>0</v>
      </c>
      <c r="AA19" s="53">
        <f t="shared" si="5"/>
        <v>0</v>
      </c>
      <c r="AB19" s="53">
        <f t="shared" si="4"/>
        <v>9764</v>
      </c>
    </row>
    <row r="20" spans="1:28">
      <c r="A20" s="52" t="s">
        <v>156</v>
      </c>
      <c r="B20" s="52">
        <v>2942</v>
      </c>
      <c r="C20" s="52">
        <v>0</v>
      </c>
      <c r="D20" s="52">
        <v>0</v>
      </c>
      <c r="E20" s="52">
        <v>0</v>
      </c>
      <c r="F20" s="52">
        <v>22357</v>
      </c>
      <c r="G20" s="52">
        <v>71728</v>
      </c>
      <c r="H20" s="52">
        <v>7139</v>
      </c>
      <c r="I20" s="52">
        <v>38039</v>
      </c>
      <c r="J20" s="52">
        <v>0</v>
      </c>
      <c r="K20" s="52">
        <v>614</v>
      </c>
      <c r="L20" s="52">
        <v>2138</v>
      </c>
      <c r="M20" s="52">
        <v>0</v>
      </c>
      <c r="N20" s="52">
        <v>0</v>
      </c>
      <c r="O20" s="52">
        <v>0</v>
      </c>
      <c r="P20" s="52">
        <v>144957</v>
      </c>
      <c r="Q20" s="52">
        <v>40791</v>
      </c>
      <c r="R20" s="52">
        <v>2942</v>
      </c>
      <c r="S20" s="52">
        <v>22357</v>
      </c>
      <c r="T20" s="52">
        <v>614</v>
      </c>
      <c r="V20" s="53">
        <f t="shared" si="0"/>
        <v>2942</v>
      </c>
      <c r="W20" s="53">
        <f t="shared" si="6"/>
        <v>22357</v>
      </c>
      <c r="X20" s="53">
        <f t="shared" si="1"/>
        <v>71728</v>
      </c>
      <c r="Y20" s="53">
        <f t="shared" si="2"/>
        <v>38039</v>
      </c>
      <c r="Z20" s="53">
        <f t="shared" si="3"/>
        <v>7139</v>
      </c>
      <c r="AA20" s="53">
        <f t="shared" si="5"/>
        <v>2752</v>
      </c>
      <c r="AB20" s="53">
        <f t="shared" si="4"/>
        <v>144957</v>
      </c>
    </row>
    <row r="21" spans="1:28">
      <c r="A21" s="52" t="s">
        <v>155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2801</v>
      </c>
      <c r="H21" s="52">
        <v>2788</v>
      </c>
      <c r="I21" s="52">
        <v>2206</v>
      </c>
      <c r="J21" s="52">
        <v>0</v>
      </c>
      <c r="K21" s="52">
        <v>4</v>
      </c>
      <c r="L21" s="52">
        <v>0</v>
      </c>
      <c r="M21" s="52">
        <v>0</v>
      </c>
      <c r="N21" s="52">
        <v>0</v>
      </c>
      <c r="O21" s="52">
        <v>0</v>
      </c>
      <c r="P21" s="52">
        <v>7799</v>
      </c>
      <c r="Q21" s="52">
        <v>2210</v>
      </c>
      <c r="R21" s="52">
        <v>0</v>
      </c>
      <c r="S21" s="52">
        <v>0</v>
      </c>
      <c r="T21" s="52">
        <v>4</v>
      </c>
      <c r="V21" s="53">
        <f t="shared" si="0"/>
        <v>0</v>
      </c>
      <c r="W21" s="53">
        <f t="shared" si="6"/>
        <v>0</v>
      </c>
      <c r="X21" s="53">
        <f t="shared" si="1"/>
        <v>2801</v>
      </c>
      <c r="Y21" s="53">
        <f t="shared" si="2"/>
        <v>2206</v>
      </c>
      <c r="Z21" s="53">
        <f t="shared" si="3"/>
        <v>2788</v>
      </c>
      <c r="AA21" s="53">
        <f t="shared" si="5"/>
        <v>4</v>
      </c>
      <c r="AB21" s="53">
        <f t="shared" si="4"/>
        <v>7799</v>
      </c>
    </row>
    <row r="22" spans="1:28">
      <c r="A22" s="52" t="s">
        <v>199</v>
      </c>
      <c r="B22" s="52">
        <v>158610</v>
      </c>
      <c r="C22" s="52">
        <v>0</v>
      </c>
      <c r="D22" s="52">
        <v>0</v>
      </c>
      <c r="E22" s="52">
        <v>0</v>
      </c>
      <c r="F22" s="52">
        <v>6799</v>
      </c>
      <c r="G22" s="52">
        <v>52462</v>
      </c>
      <c r="H22" s="52">
        <v>0</v>
      </c>
      <c r="I22" s="52">
        <v>13361</v>
      </c>
      <c r="J22" s="52">
        <v>1</v>
      </c>
      <c r="K22" s="52">
        <v>17435</v>
      </c>
      <c r="L22" s="52">
        <v>3608</v>
      </c>
      <c r="M22" s="52">
        <v>0</v>
      </c>
      <c r="N22" s="52">
        <v>0</v>
      </c>
      <c r="O22" s="52">
        <v>0</v>
      </c>
      <c r="P22" s="52">
        <v>252276</v>
      </c>
      <c r="Q22" s="52">
        <v>34405</v>
      </c>
      <c r="R22" s="52">
        <v>158610</v>
      </c>
      <c r="S22" s="52">
        <v>6799</v>
      </c>
      <c r="T22" s="52">
        <v>17436</v>
      </c>
      <c r="V22" s="53">
        <f t="shared" si="0"/>
        <v>158610</v>
      </c>
      <c r="W22" s="53">
        <f t="shared" si="6"/>
        <v>6799</v>
      </c>
      <c r="X22" s="53">
        <f t="shared" si="1"/>
        <v>52462</v>
      </c>
      <c r="Y22" s="53">
        <f t="shared" si="2"/>
        <v>13361</v>
      </c>
      <c r="Z22" s="53">
        <f t="shared" si="3"/>
        <v>0</v>
      </c>
      <c r="AA22" s="53">
        <f t="shared" si="5"/>
        <v>21044</v>
      </c>
      <c r="AB22" s="53">
        <f t="shared" si="4"/>
        <v>252276</v>
      </c>
    </row>
    <row r="23" spans="1:28">
      <c r="A23" s="52" t="s">
        <v>198</v>
      </c>
      <c r="B23" s="52">
        <v>5081</v>
      </c>
      <c r="C23" s="52">
        <v>0</v>
      </c>
      <c r="D23" s="52">
        <v>0</v>
      </c>
      <c r="E23" s="52">
        <v>0</v>
      </c>
      <c r="F23" s="52">
        <v>861</v>
      </c>
      <c r="G23" s="52">
        <v>7783</v>
      </c>
      <c r="H23" s="52">
        <v>0</v>
      </c>
      <c r="I23" s="52">
        <v>37056</v>
      </c>
      <c r="J23" s="52">
        <v>0</v>
      </c>
      <c r="K23" s="52">
        <v>5777</v>
      </c>
      <c r="L23" s="52">
        <v>5190</v>
      </c>
      <c r="M23" s="52">
        <v>0</v>
      </c>
      <c r="N23" s="52">
        <v>0</v>
      </c>
      <c r="O23" s="52">
        <v>15</v>
      </c>
      <c r="P23" s="52">
        <v>61763</v>
      </c>
      <c r="Q23" s="52">
        <v>47243</v>
      </c>
      <c r="R23" s="52">
        <v>5081</v>
      </c>
      <c r="S23" s="52">
        <v>861</v>
      </c>
      <c r="T23" s="52">
        <v>5792</v>
      </c>
      <c r="V23" s="53">
        <f t="shared" si="0"/>
        <v>5081</v>
      </c>
      <c r="W23" s="53">
        <f t="shared" si="6"/>
        <v>861</v>
      </c>
      <c r="X23" s="53">
        <f t="shared" si="1"/>
        <v>7783</v>
      </c>
      <c r="Y23" s="53">
        <f t="shared" si="2"/>
        <v>37056</v>
      </c>
      <c r="Z23" s="53">
        <f t="shared" si="3"/>
        <v>0</v>
      </c>
      <c r="AA23" s="53">
        <f t="shared" si="5"/>
        <v>10982</v>
      </c>
      <c r="AB23" s="53">
        <f t="shared" si="4"/>
        <v>61763</v>
      </c>
    </row>
    <row r="24" spans="1:28">
      <c r="A24" s="52" t="s">
        <v>154</v>
      </c>
      <c r="B24" s="52">
        <v>0</v>
      </c>
      <c r="C24" s="52">
        <v>0</v>
      </c>
      <c r="D24" s="52">
        <v>0</v>
      </c>
      <c r="E24" s="52">
        <v>0</v>
      </c>
      <c r="F24" s="52">
        <v>1607</v>
      </c>
      <c r="G24" s="52">
        <v>21252</v>
      </c>
      <c r="H24" s="52">
        <v>0</v>
      </c>
      <c r="I24" s="52">
        <v>1637</v>
      </c>
      <c r="J24" s="52">
        <v>0</v>
      </c>
      <c r="K24" s="52">
        <v>10</v>
      </c>
      <c r="L24" s="52">
        <v>182</v>
      </c>
      <c r="M24" s="52">
        <v>0</v>
      </c>
      <c r="N24" s="52">
        <v>0</v>
      </c>
      <c r="O24" s="52">
        <v>0</v>
      </c>
      <c r="P24" s="52">
        <v>24688</v>
      </c>
      <c r="Q24" s="52">
        <v>1738</v>
      </c>
      <c r="R24" s="52">
        <v>0</v>
      </c>
      <c r="S24" s="52">
        <v>1607</v>
      </c>
      <c r="T24" s="52">
        <v>10</v>
      </c>
      <c r="V24" s="53">
        <f t="shared" si="0"/>
        <v>0</v>
      </c>
      <c r="W24" s="53">
        <f t="shared" si="6"/>
        <v>1607</v>
      </c>
      <c r="X24" s="53">
        <f t="shared" si="1"/>
        <v>21252</v>
      </c>
      <c r="Y24" s="53">
        <f t="shared" si="2"/>
        <v>1637</v>
      </c>
      <c r="Z24" s="53">
        <f t="shared" si="3"/>
        <v>0</v>
      </c>
      <c r="AA24" s="53">
        <f t="shared" si="5"/>
        <v>192</v>
      </c>
      <c r="AB24" s="53">
        <f t="shared" si="4"/>
        <v>24688</v>
      </c>
    </row>
    <row r="25" spans="1:28">
      <c r="A25" s="52" t="s">
        <v>153</v>
      </c>
      <c r="B25" s="52">
        <v>0</v>
      </c>
      <c r="C25" s="52">
        <v>0</v>
      </c>
      <c r="D25" s="52">
        <v>0</v>
      </c>
      <c r="E25" s="52">
        <v>0</v>
      </c>
      <c r="F25" s="52">
        <v>9</v>
      </c>
      <c r="G25" s="52">
        <v>28475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28484</v>
      </c>
      <c r="Q25" s="52">
        <v>0</v>
      </c>
      <c r="R25" s="52">
        <v>0</v>
      </c>
      <c r="S25" s="52">
        <v>9</v>
      </c>
      <c r="T25" s="52">
        <v>0</v>
      </c>
      <c r="V25" s="53">
        <f t="shared" si="0"/>
        <v>0</v>
      </c>
      <c r="W25" s="53">
        <f t="shared" si="6"/>
        <v>9</v>
      </c>
      <c r="X25" s="53">
        <f t="shared" si="1"/>
        <v>28475</v>
      </c>
      <c r="Y25" s="53">
        <f t="shared" si="2"/>
        <v>0</v>
      </c>
      <c r="Z25" s="53">
        <f t="shared" si="3"/>
        <v>0</v>
      </c>
      <c r="AA25" s="53">
        <f t="shared" si="5"/>
        <v>0</v>
      </c>
      <c r="AB25" s="53">
        <f t="shared" si="4"/>
        <v>28484</v>
      </c>
    </row>
    <row r="26" spans="1:28">
      <c r="A26" s="52" t="s">
        <v>152</v>
      </c>
      <c r="B26" s="52">
        <v>997</v>
      </c>
      <c r="C26" s="52">
        <v>0</v>
      </c>
      <c r="D26" s="52">
        <v>0</v>
      </c>
      <c r="E26" s="52">
        <v>0</v>
      </c>
      <c r="F26" s="52">
        <v>9666</v>
      </c>
      <c r="G26" s="52">
        <v>47624</v>
      </c>
      <c r="H26" s="52">
        <v>0</v>
      </c>
      <c r="I26" s="52">
        <v>566</v>
      </c>
      <c r="J26" s="52">
        <v>0</v>
      </c>
      <c r="K26" s="52">
        <v>158</v>
      </c>
      <c r="L26" s="52">
        <v>0</v>
      </c>
      <c r="M26" s="52">
        <v>0</v>
      </c>
      <c r="N26" s="52">
        <v>0</v>
      </c>
      <c r="O26" s="52">
        <v>0</v>
      </c>
      <c r="P26" s="52">
        <v>59011</v>
      </c>
      <c r="Q26" s="52">
        <v>724</v>
      </c>
      <c r="R26" s="52">
        <v>997</v>
      </c>
      <c r="S26" s="52">
        <v>9666</v>
      </c>
      <c r="T26" s="52">
        <v>158</v>
      </c>
      <c r="V26" s="53">
        <f t="shared" si="0"/>
        <v>997</v>
      </c>
      <c r="W26" s="53">
        <f t="shared" si="6"/>
        <v>9666</v>
      </c>
      <c r="X26" s="53">
        <f t="shared" si="1"/>
        <v>47624</v>
      </c>
      <c r="Y26" s="53">
        <f t="shared" si="2"/>
        <v>566</v>
      </c>
      <c r="Z26" s="53">
        <f t="shared" si="3"/>
        <v>0</v>
      </c>
      <c r="AA26" s="53">
        <f t="shared" si="5"/>
        <v>158</v>
      </c>
      <c r="AB26" s="53">
        <f t="shared" si="4"/>
        <v>59011</v>
      </c>
    </row>
    <row r="27" spans="1:28">
      <c r="A27" s="52" t="s">
        <v>151</v>
      </c>
      <c r="B27" s="52">
        <v>0</v>
      </c>
      <c r="C27" s="52">
        <v>38</v>
      </c>
      <c r="D27" s="52">
        <v>0</v>
      </c>
      <c r="E27" s="52">
        <v>0</v>
      </c>
      <c r="F27" s="52">
        <v>362</v>
      </c>
      <c r="G27" s="52">
        <v>33355</v>
      </c>
      <c r="H27" s="52">
        <v>0</v>
      </c>
      <c r="I27" s="52">
        <v>107</v>
      </c>
      <c r="J27" s="52">
        <v>0</v>
      </c>
      <c r="K27" s="52">
        <v>34</v>
      </c>
      <c r="L27" s="52">
        <v>186</v>
      </c>
      <c r="M27" s="52">
        <v>0</v>
      </c>
      <c r="N27" s="52">
        <v>0</v>
      </c>
      <c r="O27" s="52">
        <v>0</v>
      </c>
      <c r="P27" s="52">
        <v>34082</v>
      </c>
      <c r="Q27" s="52">
        <v>278</v>
      </c>
      <c r="R27" s="52">
        <v>38</v>
      </c>
      <c r="S27" s="52">
        <v>362</v>
      </c>
      <c r="T27" s="52">
        <v>34</v>
      </c>
      <c r="V27" s="53">
        <f t="shared" si="0"/>
        <v>38</v>
      </c>
      <c r="W27" s="53">
        <f t="shared" si="6"/>
        <v>362</v>
      </c>
      <c r="X27" s="53">
        <f t="shared" si="1"/>
        <v>33355</v>
      </c>
      <c r="Y27" s="53">
        <f t="shared" si="2"/>
        <v>107</v>
      </c>
      <c r="Z27" s="53">
        <f t="shared" si="3"/>
        <v>0</v>
      </c>
      <c r="AA27" s="53">
        <f t="shared" si="5"/>
        <v>220</v>
      </c>
      <c r="AB27" s="53">
        <f t="shared" si="4"/>
        <v>34082</v>
      </c>
    </row>
    <row r="28" spans="1:28">
      <c r="A28" s="52" t="s">
        <v>197</v>
      </c>
      <c r="B28" s="52">
        <v>4248</v>
      </c>
      <c r="C28" s="52">
        <v>0</v>
      </c>
      <c r="D28" s="52">
        <v>0</v>
      </c>
      <c r="E28" s="52">
        <v>0</v>
      </c>
      <c r="F28" s="52">
        <v>209</v>
      </c>
      <c r="G28" s="52">
        <v>22816</v>
      </c>
      <c r="H28" s="52">
        <v>26103</v>
      </c>
      <c r="I28" s="52">
        <v>318</v>
      </c>
      <c r="J28" s="52">
        <v>0</v>
      </c>
      <c r="K28" s="52">
        <v>8650</v>
      </c>
      <c r="L28" s="52">
        <v>6763</v>
      </c>
      <c r="M28" s="52">
        <v>0</v>
      </c>
      <c r="N28" s="52">
        <v>0</v>
      </c>
      <c r="O28" s="52">
        <v>441</v>
      </c>
      <c r="P28" s="52">
        <v>69548</v>
      </c>
      <c r="Q28" s="52">
        <v>14466</v>
      </c>
      <c r="R28" s="52">
        <v>4248</v>
      </c>
      <c r="S28" s="52">
        <v>209</v>
      </c>
      <c r="T28" s="52">
        <v>9091</v>
      </c>
      <c r="V28" s="53">
        <f t="shared" si="0"/>
        <v>4248</v>
      </c>
      <c r="W28" s="53">
        <f t="shared" si="6"/>
        <v>209</v>
      </c>
      <c r="X28" s="53">
        <f t="shared" si="1"/>
        <v>22816</v>
      </c>
      <c r="Y28" s="53">
        <f t="shared" si="2"/>
        <v>318</v>
      </c>
      <c r="Z28" s="53">
        <f t="shared" si="3"/>
        <v>26103</v>
      </c>
      <c r="AA28" s="53">
        <f t="shared" si="5"/>
        <v>15854</v>
      </c>
      <c r="AB28" s="53">
        <f t="shared" si="4"/>
        <v>69548</v>
      </c>
    </row>
    <row r="29" spans="1:28">
      <c r="A29" s="52" t="s">
        <v>150</v>
      </c>
      <c r="B29" s="52">
        <v>0</v>
      </c>
      <c r="C29" s="52">
        <v>0</v>
      </c>
      <c r="D29" s="52">
        <v>0</v>
      </c>
      <c r="E29" s="52">
        <v>0</v>
      </c>
      <c r="F29" s="52">
        <v>323</v>
      </c>
      <c r="G29" s="52">
        <v>0</v>
      </c>
      <c r="H29" s="52">
        <v>0</v>
      </c>
      <c r="I29" s="52">
        <v>14</v>
      </c>
      <c r="J29" s="52">
        <v>0</v>
      </c>
      <c r="K29" s="52">
        <v>5</v>
      </c>
      <c r="L29" s="52">
        <v>0</v>
      </c>
      <c r="M29" s="52">
        <v>0</v>
      </c>
      <c r="N29" s="52">
        <v>0</v>
      </c>
      <c r="O29" s="52">
        <v>0</v>
      </c>
      <c r="P29" s="52">
        <v>342</v>
      </c>
      <c r="Q29" s="52">
        <v>19</v>
      </c>
      <c r="R29" s="52">
        <v>0</v>
      </c>
      <c r="S29" s="52">
        <v>323</v>
      </c>
      <c r="T29" s="52">
        <v>5</v>
      </c>
      <c r="V29" s="53">
        <f t="shared" si="0"/>
        <v>0</v>
      </c>
      <c r="W29" s="53">
        <f t="shared" si="6"/>
        <v>323</v>
      </c>
      <c r="X29" s="53">
        <f t="shared" si="1"/>
        <v>0</v>
      </c>
      <c r="Y29" s="53">
        <f t="shared" si="2"/>
        <v>14</v>
      </c>
      <c r="Z29" s="53">
        <f t="shared" si="3"/>
        <v>0</v>
      </c>
      <c r="AA29" s="53">
        <f t="shared" si="5"/>
        <v>5</v>
      </c>
      <c r="AB29" s="53">
        <f t="shared" si="4"/>
        <v>342</v>
      </c>
    </row>
    <row r="30" spans="1:28">
      <c r="A30" s="52" t="s">
        <v>149</v>
      </c>
      <c r="B30" s="52">
        <v>0</v>
      </c>
      <c r="C30" s="52">
        <v>0</v>
      </c>
      <c r="D30" s="52">
        <v>0</v>
      </c>
      <c r="E30" s="52">
        <v>0</v>
      </c>
      <c r="F30" s="52">
        <v>192</v>
      </c>
      <c r="G30" s="52">
        <v>5658</v>
      </c>
      <c r="H30" s="52">
        <v>0</v>
      </c>
      <c r="I30" s="52">
        <v>2463</v>
      </c>
      <c r="J30" s="52">
        <v>0</v>
      </c>
      <c r="K30" s="52">
        <v>23</v>
      </c>
      <c r="L30" s="52">
        <v>192</v>
      </c>
      <c r="M30" s="52">
        <v>0</v>
      </c>
      <c r="N30" s="52">
        <v>0</v>
      </c>
      <c r="O30" s="52">
        <v>0</v>
      </c>
      <c r="P30" s="52">
        <v>8528</v>
      </c>
      <c r="Q30" s="52">
        <v>2678</v>
      </c>
      <c r="R30" s="52">
        <v>0</v>
      </c>
      <c r="S30" s="52">
        <v>192</v>
      </c>
      <c r="T30" s="52">
        <v>23</v>
      </c>
      <c r="V30" s="53">
        <f t="shared" si="0"/>
        <v>0</v>
      </c>
      <c r="W30" s="53">
        <f t="shared" si="6"/>
        <v>192</v>
      </c>
      <c r="X30" s="53">
        <f t="shared" si="1"/>
        <v>5658</v>
      </c>
      <c r="Y30" s="53">
        <f t="shared" si="2"/>
        <v>2463</v>
      </c>
      <c r="Z30" s="53">
        <f t="shared" si="3"/>
        <v>0</v>
      </c>
      <c r="AA30" s="53">
        <f t="shared" si="5"/>
        <v>215</v>
      </c>
      <c r="AB30" s="53">
        <f t="shared" si="4"/>
        <v>8528</v>
      </c>
    </row>
    <row r="31" spans="1:28">
      <c r="A31" s="52" t="s">
        <v>148</v>
      </c>
      <c r="B31" s="52">
        <v>9999</v>
      </c>
      <c r="C31" s="52">
        <v>0</v>
      </c>
      <c r="D31" s="52">
        <v>0</v>
      </c>
      <c r="E31" s="52">
        <v>0</v>
      </c>
      <c r="F31" s="52">
        <v>49</v>
      </c>
      <c r="G31" s="52">
        <v>30</v>
      </c>
      <c r="H31" s="52">
        <v>0</v>
      </c>
      <c r="I31" s="52">
        <v>5551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15629</v>
      </c>
      <c r="Q31" s="52">
        <v>5551</v>
      </c>
      <c r="R31" s="52">
        <v>9999</v>
      </c>
      <c r="S31" s="52">
        <v>49</v>
      </c>
      <c r="T31" s="52">
        <v>0</v>
      </c>
      <c r="V31" s="53">
        <f t="shared" si="0"/>
        <v>9999</v>
      </c>
      <c r="W31" s="53">
        <f t="shared" si="6"/>
        <v>49</v>
      </c>
      <c r="X31" s="53">
        <f t="shared" si="1"/>
        <v>30</v>
      </c>
      <c r="Y31" s="53">
        <f t="shared" si="2"/>
        <v>5551</v>
      </c>
      <c r="Z31" s="53">
        <f t="shared" si="3"/>
        <v>0</v>
      </c>
      <c r="AA31" s="53">
        <f t="shared" si="5"/>
        <v>0</v>
      </c>
      <c r="AB31" s="53">
        <f t="shared" si="4"/>
        <v>15629</v>
      </c>
    </row>
    <row r="32" spans="1:28">
      <c r="A32" s="52" t="s">
        <v>147</v>
      </c>
      <c r="B32" s="52">
        <v>2859</v>
      </c>
      <c r="C32" s="52">
        <v>0</v>
      </c>
      <c r="D32" s="52">
        <v>0</v>
      </c>
      <c r="E32" s="52">
        <v>0</v>
      </c>
      <c r="F32" s="52">
        <v>107</v>
      </c>
      <c r="G32" s="52">
        <v>0</v>
      </c>
      <c r="H32" s="52">
        <v>0</v>
      </c>
      <c r="I32" s="52">
        <v>0</v>
      </c>
      <c r="J32" s="52">
        <v>0</v>
      </c>
      <c r="K32" s="52">
        <v>1</v>
      </c>
      <c r="L32" s="52">
        <v>0</v>
      </c>
      <c r="M32" s="52">
        <v>0</v>
      </c>
      <c r="N32" s="52">
        <v>0</v>
      </c>
      <c r="O32" s="52">
        <v>0</v>
      </c>
      <c r="P32" s="52">
        <v>2967</v>
      </c>
      <c r="Q32" s="52">
        <v>1</v>
      </c>
      <c r="R32" s="52">
        <v>2859</v>
      </c>
      <c r="S32" s="52">
        <v>107</v>
      </c>
      <c r="T32" s="52">
        <v>1</v>
      </c>
      <c r="V32" s="53">
        <f t="shared" si="0"/>
        <v>2859</v>
      </c>
      <c r="W32" s="53">
        <f t="shared" si="6"/>
        <v>107</v>
      </c>
      <c r="X32" s="53">
        <f t="shared" si="1"/>
        <v>0</v>
      </c>
      <c r="Y32" s="53">
        <f t="shared" si="2"/>
        <v>0</v>
      </c>
      <c r="Z32" s="53">
        <f t="shared" si="3"/>
        <v>0</v>
      </c>
      <c r="AA32" s="53">
        <f t="shared" si="5"/>
        <v>1</v>
      </c>
      <c r="AB32" s="53">
        <f t="shared" si="4"/>
        <v>2967</v>
      </c>
    </row>
    <row r="33" spans="1:28">
      <c r="A33" s="52" t="s">
        <v>146</v>
      </c>
      <c r="B33" s="52">
        <v>27468</v>
      </c>
      <c r="C33" s="52">
        <v>0</v>
      </c>
      <c r="D33" s="52">
        <v>0</v>
      </c>
      <c r="E33" s="52">
        <v>0</v>
      </c>
      <c r="F33" s="52">
        <v>29340</v>
      </c>
      <c r="G33" s="52">
        <v>79490</v>
      </c>
      <c r="H33" s="52">
        <v>14734</v>
      </c>
      <c r="I33" s="52">
        <v>359743</v>
      </c>
      <c r="J33" s="52">
        <v>0</v>
      </c>
      <c r="K33" s="52">
        <v>21685</v>
      </c>
      <c r="L33" s="52">
        <v>48802</v>
      </c>
      <c r="M33" s="52">
        <v>0</v>
      </c>
      <c r="N33" s="52">
        <v>0</v>
      </c>
      <c r="O33" s="52">
        <v>390</v>
      </c>
      <c r="P33" s="52">
        <v>581652</v>
      </c>
      <c r="Q33" s="52">
        <v>430230</v>
      </c>
      <c r="R33" s="52">
        <v>27468</v>
      </c>
      <c r="S33" s="52">
        <v>29340</v>
      </c>
      <c r="T33" s="52">
        <v>22075</v>
      </c>
      <c r="V33" s="53">
        <f t="shared" si="0"/>
        <v>27468</v>
      </c>
      <c r="W33" s="53">
        <f t="shared" si="6"/>
        <v>29340</v>
      </c>
      <c r="X33" s="53">
        <f t="shared" si="1"/>
        <v>79490</v>
      </c>
      <c r="Y33" s="53">
        <f t="shared" si="2"/>
        <v>359743</v>
      </c>
      <c r="Z33" s="53">
        <f t="shared" si="3"/>
        <v>14734</v>
      </c>
      <c r="AA33" s="53">
        <f t="shared" si="5"/>
        <v>70877</v>
      </c>
      <c r="AB33" s="53">
        <f t="shared" si="4"/>
        <v>581652</v>
      </c>
    </row>
    <row r="34" spans="1:28">
      <c r="A34" s="52" t="s">
        <v>145</v>
      </c>
      <c r="B34" s="52">
        <v>0</v>
      </c>
      <c r="C34" s="52">
        <v>0</v>
      </c>
      <c r="D34" s="52">
        <v>0</v>
      </c>
      <c r="E34" s="52">
        <v>0</v>
      </c>
      <c r="F34" s="52">
        <v>42</v>
      </c>
      <c r="G34" s="52">
        <v>4156</v>
      </c>
      <c r="H34" s="52">
        <v>0</v>
      </c>
      <c r="I34" s="52">
        <v>0</v>
      </c>
      <c r="J34" s="52">
        <v>0</v>
      </c>
      <c r="K34" s="52">
        <v>2</v>
      </c>
      <c r="L34" s="52">
        <v>0</v>
      </c>
      <c r="M34" s="52">
        <v>0</v>
      </c>
      <c r="N34" s="52">
        <v>0</v>
      </c>
      <c r="O34" s="52">
        <v>0</v>
      </c>
      <c r="P34" s="52">
        <v>4200</v>
      </c>
      <c r="Q34" s="52">
        <v>2</v>
      </c>
      <c r="R34" s="52">
        <v>0</v>
      </c>
      <c r="S34" s="52">
        <v>42</v>
      </c>
      <c r="T34" s="52">
        <v>2</v>
      </c>
      <c r="V34" s="53">
        <f t="shared" si="0"/>
        <v>0</v>
      </c>
      <c r="W34" s="53">
        <f t="shared" si="6"/>
        <v>42</v>
      </c>
      <c r="X34" s="53">
        <f t="shared" si="1"/>
        <v>4156</v>
      </c>
      <c r="Y34" s="53">
        <f t="shared" si="2"/>
        <v>0</v>
      </c>
      <c r="Z34" s="53">
        <f t="shared" si="3"/>
        <v>0</v>
      </c>
      <c r="AA34" s="53">
        <f t="shared" si="5"/>
        <v>2</v>
      </c>
      <c r="AB34" s="53">
        <f t="shared" si="4"/>
        <v>4200</v>
      </c>
    </row>
    <row r="35" spans="1:28">
      <c r="A35" s="52" t="s">
        <v>144</v>
      </c>
      <c r="B35" s="52">
        <v>22522</v>
      </c>
      <c r="C35" s="52">
        <v>0</v>
      </c>
      <c r="D35" s="52">
        <v>0</v>
      </c>
      <c r="E35" s="52">
        <v>0</v>
      </c>
      <c r="F35" s="52">
        <v>182</v>
      </c>
      <c r="G35" s="52">
        <v>1864</v>
      </c>
      <c r="H35" s="52">
        <v>15383</v>
      </c>
      <c r="I35" s="52">
        <v>5661</v>
      </c>
      <c r="J35" s="52">
        <v>0</v>
      </c>
      <c r="K35" s="52">
        <v>2835</v>
      </c>
      <c r="L35" s="52">
        <v>272</v>
      </c>
      <c r="M35" s="52">
        <v>0</v>
      </c>
      <c r="N35" s="52">
        <v>0</v>
      </c>
      <c r="O35" s="52">
        <v>23</v>
      </c>
      <c r="P35" s="52">
        <v>48742</v>
      </c>
      <c r="Q35" s="52">
        <v>8768</v>
      </c>
      <c r="R35" s="52">
        <v>22522</v>
      </c>
      <c r="S35" s="52">
        <v>182</v>
      </c>
      <c r="T35" s="52">
        <v>2858</v>
      </c>
      <c r="V35" s="53">
        <f t="shared" si="0"/>
        <v>22522</v>
      </c>
      <c r="W35" s="53">
        <f t="shared" si="6"/>
        <v>182</v>
      </c>
      <c r="X35" s="53">
        <f t="shared" si="1"/>
        <v>1864</v>
      </c>
      <c r="Y35" s="53">
        <f t="shared" si="2"/>
        <v>5661</v>
      </c>
      <c r="Z35" s="53">
        <f t="shared" si="3"/>
        <v>15383</v>
      </c>
      <c r="AA35" s="53">
        <f t="shared" si="5"/>
        <v>3130</v>
      </c>
      <c r="AB35" s="53">
        <f t="shared" si="4"/>
        <v>48742</v>
      </c>
    </row>
    <row r="36" spans="1:28">
      <c r="A36" s="52" t="s">
        <v>143</v>
      </c>
      <c r="B36" s="52">
        <v>2128</v>
      </c>
      <c r="C36" s="52">
        <v>0</v>
      </c>
      <c r="D36" s="52">
        <v>0</v>
      </c>
      <c r="E36" s="52">
        <v>0</v>
      </c>
      <c r="F36" s="52">
        <v>228</v>
      </c>
      <c r="G36" s="52">
        <v>0</v>
      </c>
      <c r="H36" s="52">
        <v>0</v>
      </c>
      <c r="I36" s="52">
        <v>2000</v>
      </c>
      <c r="J36" s="52">
        <v>0</v>
      </c>
      <c r="K36" s="52">
        <v>3</v>
      </c>
      <c r="L36" s="52">
        <v>38</v>
      </c>
      <c r="M36" s="52">
        <v>0</v>
      </c>
      <c r="N36" s="52">
        <v>0</v>
      </c>
      <c r="O36" s="52">
        <v>0</v>
      </c>
      <c r="P36" s="52">
        <v>4397</v>
      </c>
      <c r="Q36" s="52">
        <v>2041</v>
      </c>
      <c r="R36" s="52">
        <v>2128</v>
      </c>
      <c r="S36" s="52">
        <v>228</v>
      </c>
      <c r="T36" s="52">
        <v>3</v>
      </c>
      <c r="V36" s="53">
        <f t="shared" si="0"/>
        <v>2128</v>
      </c>
      <c r="W36" s="53">
        <f t="shared" si="6"/>
        <v>228</v>
      </c>
      <c r="X36" s="53">
        <f t="shared" si="1"/>
        <v>0</v>
      </c>
      <c r="Y36" s="53">
        <f t="shared" si="2"/>
        <v>2000</v>
      </c>
      <c r="Z36" s="53">
        <f t="shared" si="3"/>
        <v>0</v>
      </c>
      <c r="AA36" s="53">
        <f t="shared" si="5"/>
        <v>41</v>
      </c>
      <c r="AB36" s="53">
        <f t="shared" si="4"/>
        <v>4397</v>
      </c>
    </row>
    <row r="37" spans="1:28">
      <c r="A37" s="52" t="s">
        <v>142</v>
      </c>
      <c r="B37" s="52">
        <v>0</v>
      </c>
      <c r="C37" s="52">
        <v>0</v>
      </c>
      <c r="D37" s="52">
        <v>0</v>
      </c>
      <c r="E37" s="52">
        <v>0</v>
      </c>
      <c r="F37" s="52">
        <v>1209</v>
      </c>
      <c r="G37" s="52">
        <v>405</v>
      </c>
      <c r="H37" s="52">
        <v>0</v>
      </c>
      <c r="I37" s="52">
        <v>5068</v>
      </c>
      <c r="J37" s="52">
        <v>0</v>
      </c>
      <c r="K37" s="52">
        <v>0</v>
      </c>
      <c r="L37" s="52">
        <v>76</v>
      </c>
      <c r="M37" s="52">
        <v>0</v>
      </c>
      <c r="N37" s="52">
        <v>0</v>
      </c>
      <c r="O37" s="52">
        <v>0</v>
      </c>
      <c r="P37" s="52">
        <v>6758</v>
      </c>
      <c r="Q37" s="52">
        <v>5144</v>
      </c>
      <c r="R37" s="52">
        <v>0</v>
      </c>
      <c r="S37" s="52">
        <v>1209</v>
      </c>
      <c r="T37" s="52">
        <v>0</v>
      </c>
      <c r="V37" s="53">
        <f t="shared" ref="V37:V71" si="7">SUM(B37:C37)</f>
        <v>0</v>
      </c>
      <c r="W37" s="53">
        <f t="shared" si="6"/>
        <v>1209</v>
      </c>
      <c r="X37" s="53">
        <f t="shared" si="1"/>
        <v>405</v>
      </c>
      <c r="Y37" s="53">
        <f t="shared" si="2"/>
        <v>5068</v>
      </c>
      <c r="Z37" s="53">
        <f t="shared" si="3"/>
        <v>0</v>
      </c>
      <c r="AA37" s="53">
        <f t="shared" si="5"/>
        <v>76</v>
      </c>
      <c r="AB37" s="53">
        <f t="shared" si="4"/>
        <v>6758</v>
      </c>
    </row>
    <row r="38" spans="1:28">
      <c r="A38" s="52" t="s">
        <v>196</v>
      </c>
      <c r="B38" s="52">
        <v>65977</v>
      </c>
      <c r="C38" s="52">
        <v>0</v>
      </c>
      <c r="D38" s="52">
        <v>0</v>
      </c>
      <c r="E38" s="52">
        <v>0</v>
      </c>
      <c r="F38" s="52">
        <v>8148</v>
      </c>
      <c r="G38" s="52">
        <v>67181</v>
      </c>
      <c r="H38" s="52">
        <v>101423</v>
      </c>
      <c r="I38" s="52">
        <v>380606</v>
      </c>
      <c r="J38" s="52">
        <v>0</v>
      </c>
      <c r="K38" s="52">
        <v>34629</v>
      </c>
      <c r="L38" s="52">
        <v>12776</v>
      </c>
      <c r="M38" s="52">
        <v>0</v>
      </c>
      <c r="N38" s="52">
        <v>0</v>
      </c>
      <c r="O38" s="52">
        <v>0</v>
      </c>
      <c r="P38" s="52">
        <v>670740</v>
      </c>
      <c r="Q38" s="52">
        <v>422643</v>
      </c>
      <c r="R38" s="52">
        <v>65977</v>
      </c>
      <c r="S38" s="52">
        <v>8148</v>
      </c>
      <c r="T38" s="52">
        <v>34629</v>
      </c>
      <c r="V38" s="53">
        <f t="shared" si="7"/>
        <v>65977</v>
      </c>
      <c r="W38" s="53">
        <f t="shared" si="6"/>
        <v>8148</v>
      </c>
      <c r="X38" s="53">
        <f t="shared" si="1"/>
        <v>67181</v>
      </c>
      <c r="Y38" s="53">
        <f t="shared" si="2"/>
        <v>380606</v>
      </c>
      <c r="Z38" s="53">
        <f t="shared" si="3"/>
        <v>101423</v>
      </c>
      <c r="AA38" s="53">
        <f t="shared" si="5"/>
        <v>47405</v>
      </c>
      <c r="AB38" s="53">
        <f t="shared" si="4"/>
        <v>670740</v>
      </c>
    </row>
    <row r="39" spans="1:28">
      <c r="A39" s="52" t="s">
        <v>195</v>
      </c>
      <c r="B39" s="52">
        <v>28002</v>
      </c>
      <c r="C39" s="52">
        <v>0</v>
      </c>
      <c r="D39" s="52">
        <v>0</v>
      </c>
      <c r="E39" s="52">
        <v>0</v>
      </c>
      <c r="F39" s="52">
        <v>3156</v>
      </c>
      <c r="G39" s="52">
        <v>11357</v>
      </c>
      <c r="H39" s="52">
        <v>0</v>
      </c>
      <c r="I39" s="52">
        <v>23881</v>
      </c>
      <c r="J39" s="52">
        <v>0</v>
      </c>
      <c r="K39" s="52">
        <v>3376</v>
      </c>
      <c r="L39" s="52">
        <v>5615</v>
      </c>
      <c r="M39" s="52">
        <v>0</v>
      </c>
      <c r="N39" s="52">
        <v>0</v>
      </c>
      <c r="O39" s="52">
        <v>0</v>
      </c>
      <c r="P39" s="52">
        <v>75387</v>
      </c>
      <c r="Q39" s="52">
        <v>32872</v>
      </c>
      <c r="R39" s="52">
        <v>28002</v>
      </c>
      <c r="S39" s="52">
        <v>3156</v>
      </c>
      <c r="T39" s="52">
        <v>3376</v>
      </c>
      <c r="V39" s="53">
        <f t="shared" si="7"/>
        <v>28002</v>
      </c>
      <c r="W39" s="53">
        <f t="shared" si="6"/>
        <v>3156</v>
      </c>
      <c r="X39" s="53">
        <f t="shared" si="1"/>
        <v>11357</v>
      </c>
      <c r="Y39" s="53">
        <f t="shared" si="2"/>
        <v>23881</v>
      </c>
      <c r="Z39" s="53">
        <f t="shared" si="3"/>
        <v>0</v>
      </c>
      <c r="AA39" s="53">
        <f t="shared" si="5"/>
        <v>8991</v>
      </c>
      <c r="AB39" s="53">
        <f t="shared" si="4"/>
        <v>75387</v>
      </c>
    </row>
    <row r="40" spans="1:28" s="55" customFormat="1">
      <c r="A40" s="54" t="s">
        <v>141</v>
      </c>
      <c r="B40" s="54">
        <v>4108994</v>
      </c>
      <c r="C40" s="54">
        <v>0</v>
      </c>
      <c r="D40" s="54">
        <v>0</v>
      </c>
      <c r="E40" s="54">
        <v>0</v>
      </c>
      <c r="F40" s="54">
        <v>9679</v>
      </c>
      <c r="G40" s="54">
        <v>145346</v>
      </c>
      <c r="H40" s="54">
        <v>170789</v>
      </c>
      <c r="I40" s="54">
        <v>1114470</v>
      </c>
      <c r="J40" s="54">
        <v>125</v>
      </c>
      <c r="K40" s="54">
        <v>231026</v>
      </c>
      <c r="L40" s="54">
        <v>63729</v>
      </c>
      <c r="M40" s="54">
        <v>0</v>
      </c>
      <c r="N40" s="54">
        <v>0</v>
      </c>
      <c r="O40" s="54">
        <v>0</v>
      </c>
      <c r="P40" s="54">
        <v>5844158</v>
      </c>
      <c r="Q40" s="54">
        <v>1398321</v>
      </c>
      <c r="R40" s="54">
        <v>4108994</v>
      </c>
      <c r="S40" s="54">
        <v>9679</v>
      </c>
      <c r="T40" s="54">
        <v>231151</v>
      </c>
      <c r="V40" s="56">
        <f t="shared" si="7"/>
        <v>4108994</v>
      </c>
      <c r="W40" s="56">
        <f t="shared" si="6"/>
        <v>9679</v>
      </c>
      <c r="X40" s="56">
        <f t="shared" si="1"/>
        <v>145346</v>
      </c>
      <c r="Y40" s="56">
        <f t="shared" si="2"/>
        <v>1114470</v>
      </c>
      <c r="Z40" s="56">
        <f t="shared" si="3"/>
        <v>170789</v>
      </c>
      <c r="AA40" s="56">
        <f t="shared" si="5"/>
        <v>294880</v>
      </c>
      <c r="AB40" s="56">
        <f t="shared" si="4"/>
        <v>5844158</v>
      </c>
    </row>
    <row r="41" spans="1:28">
      <c r="A41" s="52" t="s">
        <v>140</v>
      </c>
      <c r="B41" s="52">
        <v>8180</v>
      </c>
      <c r="C41" s="52">
        <v>0</v>
      </c>
      <c r="D41" s="52">
        <v>0</v>
      </c>
      <c r="E41" s="52">
        <v>0</v>
      </c>
      <c r="F41" s="52">
        <v>392</v>
      </c>
      <c r="G41" s="52">
        <v>13350</v>
      </c>
      <c r="H41" s="52">
        <v>0</v>
      </c>
      <c r="I41" s="52">
        <v>44833</v>
      </c>
      <c r="J41" s="52">
        <v>0</v>
      </c>
      <c r="K41" s="52">
        <v>58</v>
      </c>
      <c r="L41" s="52">
        <v>2204</v>
      </c>
      <c r="M41" s="52">
        <v>0</v>
      </c>
      <c r="N41" s="52">
        <v>0</v>
      </c>
      <c r="O41" s="52">
        <v>0</v>
      </c>
      <c r="P41" s="52">
        <v>69017</v>
      </c>
      <c r="Q41" s="52">
        <v>47095</v>
      </c>
      <c r="R41" s="52">
        <v>8180</v>
      </c>
      <c r="S41" s="52">
        <v>392</v>
      </c>
      <c r="T41" s="52">
        <v>58</v>
      </c>
      <c r="V41" s="53">
        <f t="shared" si="7"/>
        <v>8180</v>
      </c>
      <c r="W41" s="53">
        <f t="shared" si="6"/>
        <v>392</v>
      </c>
      <c r="X41" s="53">
        <f t="shared" si="1"/>
        <v>13350</v>
      </c>
      <c r="Y41" s="53">
        <f t="shared" si="2"/>
        <v>44833</v>
      </c>
      <c r="Z41" s="53">
        <f t="shared" si="3"/>
        <v>0</v>
      </c>
      <c r="AA41" s="53">
        <f t="shared" si="5"/>
        <v>2262</v>
      </c>
      <c r="AB41" s="53">
        <f t="shared" si="4"/>
        <v>69017</v>
      </c>
    </row>
    <row r="42" spans="1:28">
      <c r="A42" s="52" t="s">
        <v>139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52">
        <v>809</v>
      </c>
      <c r="H42" s="52">
        <v>0</v>
      </c>
      <c r="I42" s="52">
        <v>925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1734</v>
      </c>
      <c r="Q42" s="52">
        <v>925</v>
      </c>
      <c r="R42" s="52">
        <v>0</v>
      </c>
      <c r="S42" s="52">
        <v>0</v>
      </c>
      <c r="T42" s="52">
        <v>0</v>
      </c>
      <c r="V42" s="53">
        <f t="shared" si="7"/>
        <v>0</v>
      </c>
      <c r="W42" s="53">
        <f t="shared" si="6"/>
        <v>0</v>
      </c>
      <c r="X42" s="53">
        <f t="shared" si="1"/>
        <v>809</v>
      </c>
      <c r="Y42" s="53">
        <f t="shared" si="2"/>
        <v>925</v>
      </c>
      <c r="Z42" s="53">
        <f t="shared" si="3"/>
        <v>0</v>
      </c>
      <c r="AA42" s="53">
        <f t="shared" si="5"/>
        <v>0</v>
      </c>
      <c r="AB42" s="53">
        <f t="shared" si="4"/>
        <v>1734</v>
      </c>
    </row>
    <row r="43" spans="1:28">
      <c r="A43" s="52" t="s">
        <v>138</v>
      </c>
      <c r="B43" s="52">
        <v>0</v>
      </c>
      <c r="C43" s="52">
        <v>0</v>
      </c>
      <c r="D43" s="52">
        <v>0</v>
      </c>
      <c r="E43" s="52">
        <v>0</v>
      </c>
      <c r="F43" s="52">
        <v>108</v>
      </c>
      <c r="G43" s="52">
        <v>0</v>
      </c>
      <c r="H43" s="52">
        <v>0</v>
      </c>
      <c r="I43" s="52">
        <v>8067</v>
      </c>
      <c r="J43" s="52">
        <v>1375</v>
      </c>
      <c r="K43" s="52">
        <v>1083</v>
      </c>
      <c r="L43" s="52">
        <v>179</v>
      </c>
      <c r="M43" s="52">
        <v>0</v>
      </c>
      <c r="N43" s="52">
        <v>0</v>
      </c>
      <c r="O43" s="52">
        <v>0</v>
      </c>
      <c r="P43" s="52">
        <v>10812</v>
      </c>
      <c r="Q43" s="52">
        <v>10704</v>
      </c>
      <c r="R43" s="52">
        <v>0</v>
      </c>
      <c r="S43" s="52">
        <v>108</v>
      </c>
      <c r="T43" s="52">
        <v>2458</v>
      </c>
      <c r="V43" s="53">
        <f t="shared" si="7"/>
        <v>0</v>
      </c>
      <c r="W43" s="53">
        <f t="shared" si="6"/>
        <v>108</v>
      </c>
      <c r="X43" s="53">
        <f t="shared" si="1"/>
        <v>0</v>
      </c>
      <c r="Y43" s="53">
        <f t="shared" si="2"/>
        <v>8067</v>
      </c>
      <c r="Z43" s="53">
        <f t="shared" si="3"/>
        <v>0</v>
      </c>
      <c r="AA43" s="53">
        <f t="shared" si="5"/>
        <v>2637</v>
      </c>
      <c r="AB43" s="53">
        <f t="shared" si="4"/>
        <v>10812</v>
      </c>
    </row>
    <row r="44" spans="1:28">
      <c r="A44" s="52" t="s">
        <v>137</v>
      </c>
      <c r="B44" s="52">
        <v>0</v>
      </c>
      <c r="C44" s="52">
        <v>0</v>
      </c>
      <c r="D44" s="52">
        <v>0</v>
      </c>
      <c r="E44" s="52">
        <v>0</v>
      </c>
      <c r="F44" s="52">
        <v>455</v>
      </c>
      <c r="G44" s="52">
        <v>6799</v>
      </c>
      <c r="H44" s="52">
        <v>0</v>
      </c>
      <c r="I44" s="52">
        <v>1352</v>
      </c>
      <c r="J44" s="52">
        <v>0</v>
      </c>
      <c r="K44" s="52">
        <v>0</v>
      </c>
      <c r="L44" s="52">
        <v>105</v>
      </c>
      <c r="M44" s="52">
        <v>0</v>
      </c>
      <c r="N44" s="52">
        <v>0</v>
      </c>
      <c r="O44" s="52">
        <v>0</v>
      </c>
      <c r="P44" s="52">
        <v>8711</v>
      </c>
      <c r="Q44" s="52">
        <v>1457</v>
      </c>
      <c r="R44" s="52">
        <v>0</v>
      </c>
      <c r="S44" s="52">
        <v>455</v>
      </c>
      <c r="T44" s="52">
        <v>0</v>
      </c>
      <c r="V44" s="53">
        <f t="shared" si="7"/>
        <v>0</v>
      </c>
      <c r="W44" s="53">
        <f t="shared" si="6"/>
        <v>455</v>
      </c>
      <c r="X44" s="53">
        <f t="shared" si="1"/>
        <v>6799</v>
      </c>
      <c r="Y44" s="53">
        <f t="shared" si="2"/>
        <v>1352</v>
      </c>
      <c r="Z44" s="53">
        <f t="shared" si="3"/>
        <v>0</v>
      </c>
      <c r="AA44" s="53">
        <f t="shared" si="5"/>
        <v>105</v>
      </c>
      <c r="AB44" s="53">
        <f t="shared" si="4"/>
        <v>8711</v>
      </c>
    </row>
    <row r="45" spans="1:28">
      <c r="A45" s="52" t="s">
        <v>136</v>
      </c>
      <c r="B45" s="52">
        <v>2310</v>
      </c>
      <c r="C45" s="52">
        <v>0</v>
      </c>
      <c r="D45" s="52">
        <v>0</v>
      </c>
      <c r="E45" s="52">
        <v>0</v>
      </c>
      <c r="F45" s="52">
        <v>221</v>
      </c>
      <c r="G45" s="52">
        <v>1197</v>
      </c>
      <c r="H45" s="52">
        <v>0</v>
      </c>
      <c r="I45" s="52">
        <v>6391</v>
      </c>
      <c r="J45" s="52">
        <v>0</v>
      </c>
      <c r="K45" s="52">
        <v>853</v>
      </c>
      <c r="L45" s="52">
        <v>266</v>
      </c>
      <c r="M45" s="52">
        <v>0</v>
      </c>
      <c r="N45" s="52">
        <v>0</v>
      </c>
      <c r="O45" s="52">
        <v>0</v>
      </c>
      <c r="P45" s="52">
        <v>11238</v>
      </c>
      <c r="Q45" s="52">
        <v>7510</v>
      </c>
      <c r="R45" s="52">
        <v>2310</v>
      </c>
      <c r="S45" s="52">
        <v>221</v>
      </c>
      <c r="T45" s="52">
        <v>853</v>
      </c>
      <c r="V45" s="53">
        <f t="shared" si="7"/>
        <v>2310</v>
      </c>
      <c r="W45" s="53">
        <f t="shared" si="6"/>
        <v>221</v>
      </c>
      <c r="X45" s="53">
        <f t="shared" si="1"/>
        <v>1197</v>
      </c>
      <c r="Y45" s="53">
        <f t="shared" si="2"/>
        <v>6391</v>
      </c>
      <c r="Z45" s="53">
        <f t="shared" si="3"/>
        <v>0</v>
      </c>
      <c r="AA45" s="53">
        <f t="shared" si="5"/>
        <v>1119</v>
      </c>
      <c r="AB45" s="53">
        <f t="shared" si="4"/>
        <v>11238</v>
      </c>
    </row>
    <row r="46" spans="1:28">
      <c r="A46" s="52" t="s">
        <v>135</v>
      </c>
      <c r="B46" s="52">
        <v>0</v>
      </c>
      <c r="C46" s="52">
        <v>0</v>
      </c>
      <c r="D46" s="52">
        <v>0</v>
      </c>
      <c r="E46" s="52">
        <v>7211</v>
      </c>
      <c r="F46" s="52">
        <v>9326</v>
      </c>
      <c r="G46" s="52">
        <v>2950</v>
      </c>
      <c r="H46" s="52">
        <v>0</v>
      </c>
      <c r="I46" s="52">
        <v>48</v>
      </c>
      <c r="J46" s="52">
        <v>0</v>
      </c>
      <c r="K46" s="52">
        <v>50</v>
      </c>
      <c r="L46" s="52">
        <v>703</v>
      </c>
      <c r="M46" s="52">
        <v>0</v>
      </c>
      <c r="N46" s="52">
        <v>0</v>
      </c>
      <c r="O46" s="52">
        <v>0</v>
      </c>
      <c r="P46" s="52">
        <v>20288</v>
      </c>
      <c r="Q46" s="52">
        <v>801</v>
      </c>
      <c r="R46" s="52">
        <v>0</v>
      </c>
      <c r="S46" s="52">
        <v>16537</v>
      </c>
      <c r="T46" s="52">
        <v>50</v>
      </c>
      <c r="V46" s="53">
        <f t="shared" si="7"/>
        <v>0</v>
      </c>
      <c r="W46" s="53">
        <f t="shared" si="6"/>
        <v>16537</v>
      </c>
      <c r="X46" s="53">
        <f t="shared" si="1"/>
        <v>2950</v>
      </c>
      <c r="Y46" s="53">
        <f t="shared" si="2"/>
        <v>48</v>
      </c>
      <c r="Z46" s="53">
        <f t="shared" si="3"/>
        <v>0</v>
      </c>
      <c r="AA46" s="53">
        <f t="shared" si="5"/>
        <v>753</v>
      </c>
      <c r="AB46" s="53">
        <f t="shared" si="4"/>
        <v>20288</v>
      </c>
    </row>
    <row r="47" spans="1:28">
      <c r="A47" s="52" t="s">
        <v>226</v>
      </c>
      <c r="B47" s="52">
        <v>0</v>
      </c>
      <c r="C47" s="52">
        <v>0</v>
      </c>
      <c r="D47" s="52">
        <v>0</v>
      </c>
      <c r="E47" s="52">
        <v>0</v>
      </c>
      <c r="F47" s="52">
        <v>830</v>
      </c>
      <c r="G47" s="52">
        <v>0</v>
      </c>
      <c r="H47" s="52">
        <v>0</v>
      </c>
      <c r="I47" s="52">
        <v>0</v>
      </c>
      <c r="J47" s="52">
        <v>0</v>
      </c>
      <c r="K47" s="52">
        <v>32</v>
      </c>
      <c r="L47" s="52">
        <v>0</v>
      </c>
      <c r="M47" s="52">
        <v>0</v>
      </c>
      <c r="N47" s="52">
        <v>0</v>
      </c>
      <c r="O47" s="52">
        <v>0</v>
      </c>
      <c r="P47" s="52">
        <v>862</v>
      </c>
      <c r="Q47" s="52">
        <v>32</v>
      </c>
      <c r="R47" s="52">
        <v>0</v>
      </c>
      <c r="S47" s="52">
        <v>830</v>
      </c>
      <c r="T47" s="52">
        <v>32</v>
      </c>
      <c r="V47" s="53">
        <f t="shared" si="7"/>
        <v>0</v>
      </c>
      <c r="W47" s="53">
        <f t="shared" si="6"/>
        <v>830</v>
      </c>
      <c r="X47" s="53">
        <f t="shared" si="1"/>
        <v>0</v>
      </c>
      <c r="Y47" s="53">
        <f t="shared" si="2"/>
        <v>0</v>
      </c>
      <c r="Z47" s="53">
        <f t="shared" si="3"/>
        <v>0</v>
      </c>
      <c r="AA47" s="53">
        <f t="shared" si="5"/>
        <v>32</v>
      </c>
      <c r="AB47" s="53">
        <f t="shared" si="4"/>
        <v>862</v>
      </c>
    </row>
    <row r="48" spans="1:28">
      <c r="A48" s="52" t="s">
        <v>134</v>
      </c>
      <c r="B48" s="52">
        <v>0</v>
      </c>
      <c r="C48" s="52">
        <v>0</v>
      </c>
      <c r="D48" s="52">
        <v>0</v>
      </c>
      <c r="E48" s="52">
        <v>0</v>
      </c>
      <c r="F48" s="52">
        <v>4135</v>
      </c>
      <c r="G48" s="52">
        <v>0</v>
      </c>
      <c r="H48" s="52">
        <v>0</v>
      </c>
      <c r="I48" s="52">
        <v>0</v>
      </c>
      <c r="J48" s="52">
        <v>0</v>
      </c>
      <c r="K48" s="52">
        <v>347</v>
      </c>
      <c r="L48" s="52">
        <v>51</v>
      </c>
      <c r="M48" s="52">
        <v>0</v>
      </c>
      <c r="N48" s="52">
        <v>0</v>
      </c>
      <c r="O48" s="52">
        <v>0</v>
      </c>
      <c r="P48" s="52">
        <v>4533</v>
      </c>
      <c r="Q48" s="52">
        <v>398</v>
      </c>
      <c r="R48" s="52">
        <v>0</v>
      </c>
      <c r="S48" s="52">
        <v>4135</v>
      </c>
      <c r="T48" s="52">
        <v>347</v>
      </c>
      <c r="V48" s="53">
        <f t="shared" si="7"/>
        <v>0</v>
      </c>
      <c r="W48" s="53">
        <f t="shared" si="6"/>
        <v>4135</v>
      </c>
      <c r="X48" s="53">
        <f t="shared" si="1"/>
        <v>0</v>
      </c>
      <c r="Y48" s="53">
        <f t="shared" si="2"/>
        <v>0</v>
      </c>
      <c r="Z48" s="53">
        <f t="shared" si="3"/>
        <v>0</v>
      </c>
      <c r="AA48" s="53">
        <f t="shared" si="5"/>
        <v>398</v>
      </c>
      <c r="AB48" s="53">
        <f t="shared" si="4"/>
        <v>4533</v>
      </c>
    </row>
    <row r="49" spans="1:28">
      <c r="A49" s="52" t="s">
        <v>194</v>
      </c>
      <c r="B49" s="52">
        <v>43837</v>
      </c>
      <c r="C49" s="52">
        <v>0</v>
      </c>
      <c r="D49" s="52">
        <v>0</v>
      </c>
      <c r="E49" s="52">
        <v>0</v>
      </c>
      <c r="F49" s="52">
        <v>94</v>
      </c>
      <c r="G49" s="52">
        <v>2264</v>
      </c>
      <c r="H49" s="52">
        <v>26841</v>
      </c>
      <c r="I49" s="52">
        <v>1795</v>
      </c>
      <c r="J49" s="52">
        <v>0</v>
      </c>
      <c r="K49" s="52">
        <v>2916</v>
      </c>
      <c r="L49" s="52">
        <v>4868</v>
      </c>
      <c r="M49" s="52">
        <v>0</v>
      </c>
      <c r="N49" s="52">
        <v>0</v>
      </c>
      <c r="O49" s="52">
        <v>1</v>
      </c>
      <c r="P49" s="52">
        <v>82616</v>
      </c>
      <c r="Q49" s="52">
        <v>9422</v>
      </c>
      <c r="R49" s="52">
        <v>43837</v>
      </c>
      <c r="S49" s="52">
        <v>94</v>
      </c>
      <c r="T49" s="52">
        <v>2917</v>
      </c>
      <c r="V49" s="53">
        <f t="shared" si="7"/>
        <v>43837</v>
      </c>
      <c r="W49" s="53">
        <f t="shared" si="6"/>
        <v>94</v>
      </c>
      <c r="X49" s="53">
        <f t="shared" si="1"/>
        <v>2264</v>
      </c>
      <c r="Y49" s="53">
        <f t="shared" si="2"/>
        <v>1795</v>
      </c>
      <c r="Z49" s="53">
        <f t="shared" si="3"/>
        <v>26841</v>
      </c>
      <c r="AA49" s="53">
        <f t="shared" si="5"/>
        <v>7785</v>
      </c>
      <c r="AB49" s="53">
        <f t="shared" si="4"/>
        <v>82616</v>
      </c>
    </row>
    <row r="50" spans="1:28" s="58" customFormat="1">
      <c r="A50" s="57" t="s">
        <v>225</v>
      </c>
      <c r="B50" s="57">
        <v>2924</v>
      </c>
      <c r="C50" s="57">
        <v>0</v>
      </c>
      <c r="D50" s="57">
        <v>0</v>
      </c>
      <c r="E50" s="57">
        <v>0</v>
      </c>
      <c r="F50" s="57">
        <v>813</v>
      </c>
      <c r="G50" s="57">
        <v>0</v>
      </c>
      <c r="H50" s="57">
        <v>0</v>
      </c>
      <c r="I50" s="57">
        <v>10000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13737</v>
      </c>
      <c r="Q50" s="57">
        <v>10000</v>
      </c>
      <c r="R50" s="57">
        <v>2924</v>
      </c>
      <c r="S50" s="57">
        <v>813</v>
      </c>
      <c r="T50" s="57">
        <v>0</v>
      </c>
      <c r="V50" s="59">
        <f t="shared" si="7"/>
        <v>2924</v>
      </c>
      <c r="W50" s="59">
        <f t="shared" si="6"/>
        <v>813</v>
      </c>
      <c r="X50" s="59">
        <f t="shared" si="1"/>
        <v>0</v>
      </c>
      <c r="Y50" s="59">
        <f t="shared" si="2"/>
        <v>10000</v>
      </c>
      <c r="Z50" s="59">
        <f t="shared" si="3"/>
        <v>0</v>
      </c>
      <c r="AA50" s="59">
        <f t="shared" si="5"/>
        <v>0</v>
      </c>
      <c r="AB50" s="59">
        <f t="shared" si="4"/>
        <v>13737</v>
      </c>
    </row>
    <row r="51" spans="1:28">
      <c r="A51" s="52" t="s">
        <v>224</v>
      </c>
      <c r="B51" s="52">
        <v>0</v>
      </c>
      <c r="C51" s="52">
        <v>0</v>
      </c>
      <c r="D51" s="52">
        <v>0</v>
      </c>
      <c r="E51" s="52">
        <v>0</v>
      </c>
      <c r="F51" s="52">
        <v>12</v>
      </c>
      <c r="G51" s="52">
        <v>4</v>
      </c>
      <c r="H51" s="52">
        <v>0</v>
      </c>
      <c r="I51" s="52">
        <v>8916</v>
      </c>
      <c r="J51" s="52">
        <v>0</v>
      </c>
      <c r="K51" s="52">
        <v>0</v>
      </c>
      <c r="L51" s="52">
        <v>10</v>
      </c>
      <c r="M51" s="52">
        <v>0</v>
      </c>
      <c r="N51" s="52">
        <v>0</v>
      </c>
      <c r="O51" s="52">
        <v>0</v>
      </c>
      <c r="P51" s="52">
        <v>8942</v>
      </c>
      <c r="Q51" s="52">
        <v>8926</v>
      </c>
      <c r="R51" s="52">
        <v>0</v>
      </c>
      <c r="S51" s="52">
        <v>12</v>
      </c>
      <c r="T51" s="52">
        <v>0</v>
      </c>
      <c r="V51" s="53">
        <f t="shared" si="7"/>
        <v>0</v>
      </c>
      <c r="W51" s="53">
        <f t="shared" si="6"/>
        <v>12</v>
      </c>
      <c r="X51" s="53">
        <f t="shared" si="1"/>
        <v>4</v>
      </c>
      <c r="Y51" s="53">
        <f t="shared" si="2"/>
        <v>8916</v>
      </c>
      <c r="Z51" s="53">
        <f t="shared" si="3"/>
        <v>0</v>
      </c>
      <c r="AA51" s="53">
        <f t="shared" si="5"/>
        <v>10</v>
      </c>
      <c r="AB51" s="53">
        <f t="shared" si="4"/>
        <v>8942</v>
      </c>
    </row>
    <row r="52" spans="1:28">
      <c r="A52" s="52" t="s">
        <v>193</v>
      </c>
      <c r="B52" s="52">
        <v>7105</v>
      </c>
      <c r="C52" s="52">
        <v>0</v>
      </c>
      <c r="D52" s="52">
        <v>0</v>
      </c>
      <c r="E52" s="52">
        <v>0</v>
      </c>
      <c r="F52" s="52">
        <v>313</v>
      </c>
      <c r="G52" s="52">
        <v>1816</v>
      </c>
      <c r="H52" s="52">
        <v>0</v>
      </c>
      <c r="I52" s="52">
        <v>18</v>
      </c>
      <c r="J52" s="52">
        <v>0</v>
      </c>
      <c r="K52" s="52">
        <v>14737</v>
      </c>
      <c r="L52" s="52">
        <v>4958</v>
      </c>
      <c r="M52" s="52">
        <v>0</v>
      </c>
      <c r="N52" s="52">
        <v>0</v>
      </c>
      <c r="O52" s="52">
        <v>0</v>
      </c>
      <c r="P52" s="52">
        <v>28947</v>
      </c>
      <c r="Q52" s="52">
        <v>18962</v>
      </c>
      <c r="R52" s="52">
        <v>7105</v>
      </c>
      <c r="S52" s="52">
        <v>313</v>
      </c>
      <c r="T52" s="52">
        <v>14737</v>
      </c>
      <c r="V52" s="53">
        <f t="shared" si="7"/>
        <v>7105</v>
      </c>
      <c r="W52" s="53">
        <f t="shared" si="6"/>
        <v>313</v>
      </c>
      <c r="X52" s="53">
        <f t="shared" si="1"/>
        <v>1816</v>
      </c>
      <c r="Y52" s="53">
        <f t="shared" si="2"/>
        <v>18</v>
      </c>
      <c r="Z52" s="53">
        <f t="shared" si="3"/>
        <v>0</v>
      </c>
      <c r="AA52" s="53">
        <f t="shared" si="5"/>
        <v>19695</v>
      </c>
      <c r="AB52" s="53">
        <f t="shared" si="4"/>
        <v>28947</v>
      </c>
    </row>
    <row r="53" spans="1:28">
      <c r="A53" s="52" t="s">
        <v>133</v>
      </c>
      <c r="B53" s="52">
        <v>2373</v>
      </c>
      <c r="C53" s="52">
        <v>0</v>
      </c>
      <c r="D53" s="52">
        <v>0</v>
      </c>
      <c r="E53" s="52">
        <v>0</v>
      </c>
      <c r="F53" s="52">
        <v>9871</v>
      </c>
      <c r="G53" s="52">
        <v>4066</v>
      </c>
      <c r="H53" s="52">
        <v>0</v>
      </c>
      <c r="I53" s="52">
        <v>1175</v>
      </c>
      <c r="J53" s="52">
        <v>0</v>
      </c>
      <c r="K53" s="52">
        <v>950</v>
      </c>
      <c r="L53" s="52">
        <v>22</v>
      </c>
      <c r="M53" s="52">
        <v>0</v>
      </c>
      <c r="N53" s="52">
        <v>0</v>
      </c>
      <c r="O53" s="52">
        <v>0</v>
      </c>
      <c r="P53" s="52">
        <v>18457</v>
      </c>
      <c r="Q53" s="52">
        <v>2147</v>
      </c>
      <c r="R53" s="52">
        <v>2373</v>
      </c>
      <c r="S53" s="52">
        <v>9871</v>
      </c>
      <c r="T53" s="52">
        <v>950</v>
      </c>
      <c r="V53" s="53">
        <f t="shared" si="7"/>
        <v>2373</v>
      </c>
      <c r="W53" s="53">
        <f t="shared" si="6"/>
        <v>9871</v>
      </c>
      <c r="X53" s="53">
        <f t="shared" si="1"/>
        <v>4066</v>
      </c>
      <c r="Y53" s="53">
        <f t="shared" si="2"/>
        <v>1175</v>
      </c>
      <c r="Z53" s="53">
        <f t="shared" si="3"/>
        <v>0</v>
      </c>
      <c r="AA53" s="53">
        <f t="shared" si="5"/>
        <v>972</v>
      </c>
      <c r="AB53" s="53">
        <f t="shared" si="4"/>
        <v>18457</v>
      </c>
    </row>
    <row r="54" spans="1:28">
      <c r="A54" s="52" t="s">
        <v>132</v>
      </c>
      <c r="B54" s="52">
        <v>0</v>
      </c>
      <c r="C54" s="52">
        <v>0</v>
      </c>
      <c r="D54" s="52">
        <v>0</v>
      </c>
      <c r="E54" s="52">
        <v>0</v>
      </c>
      <c r="F54" s="52">
        <v>8919</v>
      </c>
      <c r="G54" s="52">
        <v>3272</v>
      </c>
      <c r="H54" s="52">
        <v>0</v>
      </c>
      <c r="I54" s="52">
        <v>13096</v>
      </c>
      <c r="J54" s="52">
        <v>0</v>
      </c>
      <c r="K54" s="52">
        <v>135</v>
      </c>
      <c r="L54" s="52">
        <v>408</v>
      </c>
      <c r="M54" s="52">
        <v>0</v>
      </c>
      <c r="N54" s="52">
        <v>0</v>
      </c>
      <c r="O54" s="52">
        <v>0</v>
      </c>
      <c r="P54" s="52">
        <v>25830</v>
      </c>
      <c r="Q54" s="52">
        <v>13639</v>
      </c>
      <c r="R54" s="52">
        <v>0</v>
      </c>
      <c r="S54" s="52">
        <v>8919</v>
      </c>
      <c r="T54" s="52">
        <v>135</v>
      </c>
      <c r="V54" s="53">
        <f t="shared" si="7"/>
        <v>0</v>
      </c>
      <c r="W54" s="53">
        <f t="shared" si="6"/>
        <v>8919</v>
      </c>
      <c r="X54" s="53">
        <f t="shared" si="1"/>
        <v>3272</v>
      </c>
      <c r="Y54" s="53">
        <f t="shared" si="2"/>
        <v>13096</v>
      </c>
      <c r="Z54" s="53">
        <f t="shared" si="3"/>
        <v>0</v>
      </c>
      <c r="AA54" s="53">
        <f t="shared" si="5"/>
        <v>543</v>
      </c>
      <c r="AB54" s="53">
        <f t="shared" si="4"/>
        <v>25830</v>
      </c>
    </row>
    <row r="55" spans="1:28">
      <c r="A55" s="52" t="s">
        <v>131</v>
      </c>
      <c r="B55" s="52">
        <v>0</v>
      </c>
      <c r="C55" s="52">
        <v>0</v>
      </c>
      <c r="D55" s="52">
        <v>0</v>
      </c>
      <c r="E55" s="52">
        <v>0</v>
      </c>
      <c r="F55" s="52">
        <v>38237</v>
      </c>
      <c r="G55" s="52">
        <v>128710</v>
      </c>
      <c r="H55" s="52">
        <v>0</v>
      </c>
      <c r="I55" s="52">
        <v>13432</v>
      </c>
      <c r="J55" s="52">
        <v>0</v>
      </c>
      <c r="K55" s="52">
        <v>1598</v>
      </c>
      <c r="L55" s="52">
        <v>0</v>
      </c>
      <c r="M55" s="52">
        <v>0</v>
      </c>
      <c r="N55" s="52">
        <v>0</v>
      </c>
      <c r="O55" s="52">
        <v>0</v>
      </c>
      <c r="P55" s="52">
        <v>181977</v>
      </c>
      <c r="Q55" s="52">
        <v>15030</v>
      </c>
      <c r="R55" s="52">
        <v>0</v>
      </c>
      <c r="S55" s="52">
        <v>38237</v>
      </c>
      <c r="T55" s="52">
        <v>1598</v>
      </c>
      <c r="V55" s="53">
        <f t="shared" si="7"/>
        <v>0</v>
      </c>
      <c r="W55" s="53">
        <f t="shared" si="6"/>
        <v>38237</v>
      </c>
      <c r="X55" s="53">
        <f t="shared" si="1"/>
        <v>128710</v>
      </c>
      <c r="Y55" s="53">
        <f t="shared" si="2"/>
        <v>13432</v>
      </c>
      <c r="Z55" s="53">
        <f t="shared" si="3"/>
        <v>0</v>
      </c>
      <c r="AA55" s="53">
        <f t="shared" si="5"/>
        <v>1598</v>
      </c>
      <c r="AB55" s="53">
        <f t="shared" si="4"/>
        <v>181977</v>
      </c>
    </row>
    <row r="56" spans="1:28">
      <c r="A56" s="52" t="s">
        <v>130</v>
      </c>
      <c r="B56" s="52">
        <v>0</v>
      </c>
      <c r="C56" s="52">
        <v>0</v>
      </c>
      <c r="D56" s="52">
        <v>0</v>
      </c>
      <c r="E56" s="52">
        <v>0</v>
      </c>
      <c r="F56" s="52">
        <v>2526</v>
      </c>
      <c r="G56" s="52">
        <v>0</v>
      </c>
      <c r="H56" s="52">
        <v>0</v>
      </c>
      <c r="I56" s="52">
        <v>1353</v>
      </c>
      <c r="J56" s="52">
        <v>1540</v>
      </c>
      <c r="K56" s="52">
        <v>0</v>
      </c>
      <c r="L56" s="52">
        <v>570</v>
      </c>
      <c r="M56" s="52">
        <v>0</v>
      </c>
      <c r="N56" s="52">
        <v>0</v>
      </c>
      <c r="O56" s="52">
        <v>0</v>
      </c>
      <c r="P56" s="52">
        <v>5989</v>
      </c>
      <c r="Q56" s="52">
        <v>3463</v>
      </c>
      <c r="R56" s="52">
        <v>0</v>
      </c>
      <c r="S56" s="52">
        <v>2526</v>
      </c>
      <c r="T56" s="52">
        <v>1540</v>
      </c>
      <c r="V56" s="53">
        <f t="shared" si="7"/>
        <v>0</v>
      </c>
      <c r="W56" s="53">
        <f t="shared" si="6"/>
        <v>2526</v>
      </c>
      <c r="X56" s="53">
        <f t="shared" si="1"/>
        <v>0</v>
      </c>
      <c r="Y56" s="53">
        <f t="shared" si="2"/>
        <v>1353</v>
      </c>
      <c r="Z56" s="53">
        <f t="shared" si="3"/>
        <v>0</v>
      </c>
      <c r="AA56" s="53">
        <f t="shared" si="5"/>
        <v>2110</v>
      </c>
      <c r="AB56" s="53">
        <f t="shared" si="4"/>
        <v>5989</v>
      </c>
    </row>
    <row r="57" spans="1:28">
      <c r="A57" s="52" t="s">
        <v>129</v>
      </c>
      <c r="B57" s="52">
        <v>0</v>
      </c>
      <c r="C57" s="52">
        <v>0</v>
      </c>
      <c r="D57" s="52">
        <v>0</v>
      </c>
      <c r="E57" s="52">
        <v>0</v>
      </c>
      <c r="F57" s="52">
        <v>404</v>
      </c>
      <c r="G57" s="52">
        <v>0</v>
      </c>
      <c r="H57" s="52">
        <v>0</v>
      </c>
      <c r="I57" s="52">
        <v>0</v>
      </c>
      <c r="J57" s="52">
        <v>0</v>
      </c>
      <c r="K57" s="52">
        <v>2</v>
      </c>
      <c r="L57" s="52">
        <v>0</v>
      </c>
      <c r="M57" s="52">
        <v>0</v>
      </c>
      <c r="N57" s="52">
        <v>0</v>
      </c>
      <c r="O57" s="52">
        <v>0</v>
      </c>
      <c r="P57" s="52">
        <v>406</v>
      </c>
      <c r="Q57" s="52">
        <v>2</v>
      </c>
      <c r="R57" s="52">
        <v>0</v>
      </c>
      <c r="S57" s="52">
        <v>404</v>
      </c>
      <c r="T57" s="52">
        <v>2</v>
      </c>
      <c r="V57" s="53">
        <f t="shared" si="7"/>
        <v>0</v>
      </c>
      <c r="W57" s="53">
        <f t="shared" si="6"/>
        <v>404</v>
      </c>
      <c r="X57" s="53">
        <f t="shared" si="1"/>
        <v>0</v>
      </c>
      <c r="Y57" s="53">
        <f t="shared" si="2"/>
        <v>0</v>
      </c>
      <c r="Z57" s="53">
        <f t="shared" si="3"/>
        <v>0</v>
      </c>
      <c r="AA57" s="53">
        <f t="shared" si="5"/>
        <v>2</v>
      </c>
      <c r="AB57" s="53">
        <f t="shared" si="4"/>
        <v>406</v>
      </c>
    </row>
    <row r="58" spans="1:28">
      <c r="A58" s="52" t="s">
        <v>192</v>
      </c>
      <c r="B58" s="52">
        <v>555</v>
      </c>
      <c r="C58" s="52">
        <v>50</v>
      </c>
      <c r="D58" s="52">
        <v>7992</v>
      </c>
      <c r="E58" s="52">
        <v>0</v>
      </c>
      <c r="F58" s="52">
        <v>128</v>
      </c>
      <c r="G58" s="52">
        <v>62</v>
      </c>
      <c r="H58" s="52">
        <v>0</v>
      </c>
      <c r="I58" s="52">
        <v>27</v>
      </c>
      <c r="J58" s="52">
        <v>0</v>
      </c>
      <c r="K58" s="52">
        <v>715</v>
      </c>
      <c r="L58" s="52">
        <v>888</v>
      </c>
      <c r="M58" s="52">
        <v>0</v>
      </c>
      <c r="N58" s="52">
        <v>0</v>
      </c>
      <c r="O58" s="52">
        <v>0</v>
      </c>
      <c r="P58" s="52">
        <v>10417</v>
      </c>
      <c r="Q58" s="52">
        <v>1502</v>
      </c>
      <c r="R58" s="52">
        <v>8597</v>
      </c>
      <c r="S58" s="52">
        <v>128</v>
      </c>
      <c r="T58" s="52">
        <v>715</v>
      </c>
      <c r="V58" s="53">
        <f t="shared" si="7"/>
        <v>605</v>
      </c>
      <c r="W58" s="53">
        <f t="shared" si="6"/>
        <v>8120</v>
      </c>
      <c r="X58" s="53">
        <f t="shared" si="1"/>
        <v>62</v>
      </c>
      <c r="Y58" s="53">
        <f t="shared" si="2"/>
        <v>27</v>
      </c>
      <c r="Z58" s="53">
        <f t="shared" si="3"/>
        <v>0</v>
      </c>
      <c r="AA58" s="53">
        <f t="shared" si="5"/>
        <v>1603</v>
      </c>
      <c r="AB58" s="53">
        <f t="shared" si="4"/>
        <v>10417</v>
      </c>
    </row>
    <row r="59" spans="1:28">
      <c r="A59" s="52" t="s">
        <v>128</v>
      </c>
      <c r="B59" s="52">
        <v>0</v>
      </c>
      <c r="C59" s="52">
        <v>0</v>
      </c>
      <c r="D59" s="52">
        <v>0</v>
      </c>
      <c r="E59" s="52">
        <v>0</v>
      </c>
      <c r="F59" s="52">
        <v>4</v>
      </c>
      <c r="G59" s="52">
        <v>0</v>
      </c>
      <c r="H59" s="52">
        <v>0</v>
      </c>
      <c r="I59" s="52">
        <v>9674</v>
      </c>
      <c r="J59" s="52">
        <v>0</v>
      </c>
      <c r="K59" s="52">
        <v>759</v>
      </c>
      <c r="L59" s="52">
        <v>0</v>
      </c>
      <c r="M59" s="52">
        <v>0</v>
      </c>
      <c r="N59" s="52">
        <v>0</v>
      </c>
      <c r="O59" s="52">
        <v>0</v>
      </c>
      <c r="P59" s="52">
        <v>10437</v>
      </c>
      <c r="Q59" s="52">
        <v>10433</v>
      </c>
      <c r="R59" s="52">
        <v>0</v>
      </c>
      <c r="S59" s="52">
        <v>4</v>
      </c>
      <c r="T59" s="52">
        <v>759</v>
      </c>
      <c r="V59" s="53">
        <f t="shared" si="7"/>
        <v>0</v>
      </c>
      <c r="W59" s="53">
        <f t="shared" si="6"/>
        <v>4</v>
      </c>
      <c r="X59" s="53">
        <f t="shared" si="1"/>
        <v>0</v>
      </c>
      <c r="Y59" s="53">
        <f t="shared" si="2"/>
        <v>9674</v>
      </c>
      <c r="Z59" s="53">
        <f t="shared" si="3"/>
        <v>0</v>
      </c>
      <c r="AA59" s="53">
        <f t="shared" si="5"/>
        <v>759</v>
      </c>
      <c r="AB59" s="53">
        <f t="shared" si="4"/>
        <v>10437</v>
      </c>
    </row>
    <row r="60" spans="1:28">
      <c r="A60" s="52" t="s">
        <v>191</v>
      </c>
      <c r="B60" s="52">
        <v>5696</v>
      </c>
      <c r="C60" s="52">
        <v>3091</v>
      </c>
      <c r="D60" s="52">
        <v>0</v>
      </c>
      <c r="E60" s="52">
        <v>0</v>
      </c>
      <c r="F60" s="52">
        <v>212</v>
      </c>
      <c r="G60" s="52">
        <v>5195</v>
      </c>
      <c r="H60" s="52">
        <v>23245</v>
      </c>
      <c r="I60" s="52">
        <v>16769</v>
      </c>
      <c r="J60" s="52">
        <v>0</v>
      </c>
      <c r="K60" s="52">
        <v>2351</v>
      </c>
      <c r="L60" s="52">
        <v>11805</v>
      </c>
      <c r="M60" s="52">
        <v>0</v>
      </c>
      <c r="N60" s="52">
        <v>0</v>
      </c>
      <c r="O60" s="52">
        <v>233</v>
      </c>
      <c r="P60" s="52">
        <v>68597</v>
      </c>
      <c r="Q60" s="52">
        <v>30525</v>
      </c>
      <c r="R60" s="52">
        <v>8787</v>
      </c>
      <c r="S60" s="52">
        <v>212</v>
      </c>
      <c r="T60" s="52">
        <v>2584</v>
      </c>
      <c r="V60" s="53">
        <f t="shared" si="7"/>
        <v>8787</v>
      </c>
      <c r="W60" s="53">
        <f t="shared" si="6"/>
        <v>212</v>
      </c>
      <c r="X60" s="53">
        <f t="shared" si="1"/>
        <v>5195</v>
      </c>
      <c r="Y60" s="53">
        <f t="shared" si="2"/>
        <v>16769</v>
      </c>
      <c r="Z60" s="53">
        <f t="shared" si="3"/>
        <v>23245</v>
      </c>
      <c r="AA60" s="53">
        <f t="shared" si="5"/>
        <v>14389</v>
      </c>
      <c r="AB60" s="53">
        <f t="shared" si="4"/>
        <v>68597</v>
      </c>
    </row>
    <row r="61" spans="1:28">
      <c r="A61" s="52" t="s">
        <v>127</v>
      </c>
      <c r="B61" s="52">
        <v>3295</v>
      </c>
      <c r="C61" s="52">
        <v>0</v>
      </c>
      <c r="D61" s="52">
        <v>0</v>
      </c>
      <c r="E61" s="52">
        <v>0</v>
      </c>
      <c r="F61" s="52">
        <v>139</v>
      </c>
      <c r="G61" s="52">
        <v>183</v>
      </c>
      <c r="H61" s="52">
        <v>0</v>
      </c>
      <c r="I61" s="52">
        <v>1865</v>
      </c>
      <c r="J61" s="52">
        <v>0</v>
      </c>
      <c r="K61" s="52">
        <v>144</v>
      </c>
      <c r="L61" s="52">
        <v>20</v>
      </c>
      <c r="M61" s="52">
        <v>0</v>
      </c>
      <c r="N61" s="52">
        <v>0</v>
      </c>
      <c r="O61" s="52">
        <v>0</v>
      </c>
      <c r="P61" s="52">
        <v>5646</v>
      </c>
      <c r="Q61" s="52">
        <v>2029</v>
      </c>
      <c r="R61" s="52">
        <v>3295</v>
      </c>
      <c r="S61" s="52">
        <v>139</v>
      </c>
      <c r="T61" s="52">
        <v>144</v>
      </c>
      <c r="V61" s="53">
        <f t="shared" si="7"/>
        <v>3295</v>
      </c>
      <c r="W61" s="53">
        <f t="shared" si="6"/>
        <v>139</v>
      </c>
      <c r="X61" s="53">
        <f t="shared" si="1"/>
        <v>183</v>
      </c>
      <c r="Y61" s="53">
        <f t="shared" si="2"/>
        <v>1865</v>
      </c>
      <c r="Z61" s="53">
        <f t="shared" si="3"/>
        <v>0</v>
      </c>
      <c r="AA61" s="53">
        <f t="shared" si="5"/>
        <v>164</v>
      </c>
      <c r="AB61" s="53">
        <f t="shared" si="4"/>
        <v>5646</v>
      </c>
    </row>
    <row r="62" spans="1:28" s="55" customFormat="1">
      <c r="A62" s="54" t="s">
        <v>43</v>
      </c>
      <c r="B62" s="54">
        <v>12174</v>
      </c>
      <c r="C62" s="54">
        <v>0</v>
      </c>
      <c r="D62" s="54">
        <v>0</v>
      </c>
      <c r="E62" s="54">
        <v>0</v>
      </c>
      <c r="F62" s="54">
        <v>2156</v>
      </c>
      <c r="G62" s="54">
        <v>19794</v>
      </c>
      <c r="H62" s="54">
        <v>437428</v>
      </c>
      <c r="I62" s="54">
        <v>54440</v>
      </c>
      <c r="J62" s="54">
        <v>0</v>
      </c>
      <c r="K62" s="54">
        <v>29331</v>
      </c>
      <c r="L62" s="54">
        <v>8171</v>
      </c>
      <c r="M62" s="54">
        <v>0</v>
      </c>
      <c r="N62" s="54">
        <v>0</v>
      </c>
      <c r="O62" s="54">
        <v>0</v>
      </c>
      <c r="P62" s="54">
        <v>563494</v>
      </c>
      <c r="Q62" s="54">
        <v>89357</v>
      </c>
      <c r="R62" s="54">
        <v>12174</v>
      </c>
      <c r="S62" s="54">
        <v>2156</v>
      </c>
      <c r="T62" s="54">
        <v>29331</v>
      </c>
      <c r="V62" s="56">
        <f t="shared" si="7"/>
        <v>12174</v>
      </c>
      <c r="W62" s="56">
        <f t="shared" si="6"/>
        <v>2156</v>
      </c>
      <c r="X62" s="56">
        <f t="shared" si="1"/>
        <v>19794</v>
      </c>
      <c r="Y62" s="56">
        <f t="shared" si="2"/>
        <v>54440</v>
      </c>
      <c r="Z62" s="56">
        <f t="shared" si="3"/>
        <v>437428</v>
      </c>
      <c r="AA62" s="56">
        <f t="shared" si="5"/>
        <v>37502</v>
      </c>
      <c r="AB62" s="56">
        <f t="shared" si="4"/>
        <v>563494</v>
      </c>
    </row>
    <row r="63" spans="1:28">
      <c r="A63" s="52" t="s">
        <v>126</v>
      </c>
      <c r="B63" s="52">
        <v>0</v>
      </c>
      <c r="C63" s="52">
        <v>0</v>
      </c>
      <c r="D63" s="52">
        <v>0</v>
      </c>
      <c r="E63" s="52">
        <v>0</v>
      </c>
      <c r="F63" s="52">
        <v>217</v>
      </c>
      <c r="G63" s="52">
        <v>979</v>
      </c>
      <c r="H63" s="52">
        <v>0</v>
      </c>
      <c r="I63" s="52">
        <v>918</v>
      </c>
      <c r="J63" s="52">
        <v>0</v>
      </c>
      <c r="K63" s="52">
        <v>2</v>
      </c>
      <c r="L63" s="52">
        <v>10</v>
      </c>
      <c r="M63" s="52">
        <v>0</v>
      </c>
      <c r="N63" s="52">
        <v>0</v>
      </c>
      <c r="O63" s="52">
        <v>0</v>
      </c>
      <c r="P63" s="52">
        <v>2126</v>
      </c>
      <c r="Q63" s="52">
        <v>930</v>
      </c>
      <c r="R63" s="52">
        <v>0</v>
      </c>
      <c r="S63" s="52">
        <v>217</v>
      </c>
      <c r="T63" s="52">
        <v>2</v>
      </c>
      <c r="V63" s="53">
        <f t="shared" si="7"/>
        <v>0</v>
      </c>
      <c r="W63" s="53">
        <f t="shared" si="6"/>
        <v>217</v>
      </c>
      <c r="X63" s="53">
        <f t="shared" si="1"/>
        <v>979</v>
      </c>
      <c r="Y63" s="53">
        <f t="shared" si="2"/>
        <v>918</v>
      </c>
      <c r="Z63" s="53">
        <f t="shared" si="3"/>
        <v>0</v>
      </c>
      <c r="AA63" s="53">
        <f t="shared" si="5"/>
        <v>12</v>
      </c>
      <c r="AB63" s="53">
        <f t="shared" si="4"/>
        <v>2126</v>
      </c>
    </row>
    <row r="64" spans="1:28">
      <c r="A64" s="52" t="s">
        <v>125</v>
      </c>
      <c r="B64" s="52">
        <v>0</v>
      </c>
      <c r="C64" s="52">
        <v>0</v>
      </c>
      <c r="D64" s="52">
        <v>0</v>
      </c>
      <c r="E64" s="52">
        <v>0</v>
      </c>
      <c r="F64" s="52">
        <v>0</v>
      </c>
      <c r="G64" s="52">
        <v>2379</v>
      </c>
      <c r="H64" s="52">
        <v>0</v>
      </c>
      <c r="I64" s="52">
        <v>8454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10833</v>
      </c>
      <c r="Q64" s="52">
        <v>8454</v>
      </c>
      <c r="R64" s="52">
        <v>0</v>
      </c>
      <c r="S64" s="52">
        <v>0</v>
      </c>
      <c r="T64" s="52">
        <v>0</v>
      </c>
      <c r="V64" s="53">
        <f t="shared" si="7"/>
        <v>0</v>
      </c>
      <c r="W64" s="53">
        <f t="shared" si="6"/>
        <v>0</v>
      </c>
      <c r="X64" s="53">
        <f t="shared" si="1"/>
        <v>2379</v>
      </c>
      <c r="Y64" s="53">
        <f t="shared" si="2"/>
        <v>8454</v>
      </c>
      <c r="Z64" s="53">
        <f t="shared" si="3"/>
        <v>0</v>
      </c>
      <c r="AA64" s="53">
        <f t="shared" si="5"/>
        <v>0</v>
      </c>
      <c r="AB64" s="53">
        <f t="shared" si="4"/>
        <v>10833</v>
      </c>
    </row>
    <row r="65" spans="1:28" s="55" customFormat="1">
      <c r="A65" s="54" t="s">
        <v>44</v>
      </c>
      <c r="B65" s="54">
        <v>283710</v>
      </c>
      <c r="C65" s="54">
        <v>0</v>
      </c>
      <c r="D65" s="54">
        <v>0</v>
      </c>
      <c r="E65" s="54">
        <v>0</v>
      </c>
      <c r="F65" s="54">
        <v>6209</v>
      </c>
      <c r="G65" s="54">
        <v>63017</v>
      </c>
      <c r="H65" s="54">
        <v>91786</v>
      </c>
      <c r="I65" s="54">
        <v>18977</v>
      </c>
      <c r="J65" s="54">
        <v>134</v>
      </c>
      <c r="K65" s="54">
        <v>119755</v>
      </c>
      <c r="L65" s="54">
        <v>57379</v>
      </c>
      <c r="M65" s="54">
        <v>0</v>
      </c>
      <c r="N65" s="54">
        <v>0</v>
      </c>
      <c r="O65" s="54">
        <v>0</v>
      </c>
      <c r="P65" s="54">
        <v>640967</v>
      </c>
      <c r="Q65" s="54">
        <v>187366</v>
      </c>
      <c r="R65" s="54">
        <v>283710</v>
      </c>
      <c r="S65" s="54">
        <v>6209</v>
      </c>
      <c r="T65" s="54">
        <v>119889</v>
      </c>
      <c r="V65" s="56">
        <f t="shared" si="7"/>
        <v>283710</v>
      </c>
      <c r="W65" s="56">
        <f t="shared" si="6"/>
        <v>6209</v>
      </c>
      <c r="X65" s="56">
        <f t="shared" si="1"/>
        <v>63017</v>
      </c>
      <c r="Y65" s="56">
        <f t="shared" si="2"/>
        <v>18977</v>
      </c>
      <c r="Z65" s="56">
        <f t="shared" si="3"/>
        <v>91786</v>
      </c>
      <c r="AA65" s="56">
        <f t="shared" si="5"/>
        <v>177268</v>
      </c>
      <c r="AB65" s="56">
        <f t="shared" si="4"/>
        <v>640967</v>
      </c>
    </row>
    <row r="66" spans="1:28">
      <c r="A66" s="52" t="s">
        <v>124</v>
      </c>
      <c r="B66" s="52">
        <v>0</v>
      </c>
      <c r="C66" s="52">
        <v>0</v>
      </c>
      <c r="D66" s="52">
        <v>0</v>
      </c>
      <c r="E66" s="52">
        <v>1179</v>
      </c>
      <c r="F66" s="52">
        <v>0</v>
      </c>
      <c r="G66" s="52">
        <v>4464</v>
      </c>
      <c r="H66" s="52">
        <v>0</v>
      </c>
      <c r="I66" s="52">
        <v>5845</v>
      </c>
      <c r="J66" s="52">
        <v>0</v>
      </c>
      <c r="K66" s="52">
        <v>3</v>
      </c>
      <c r="L66" s="52">
        <v>0</v>
      </c>
      <c r="M66" s="52">
        <v>0</v>
      </c>
      <c r="N66" s="52">
        <v>0</v>
      </c>
      <c r="O66" s="52">
        <v>0</v>
      </c>
      <c r="P66" s="52">
        <v>11491</v>
      </c>
      <c r="Q66" s="52">
        <v>5848</v>
      </c>
      <c r="R66" s="52">
        <v>0</v>
      </c>
      <c r="S66" s="52">
        <v>1179</v>
      </c>
      <c r="T66" s="52">
        <v>3</v>
      </c>
      <c r="V66" s="53">
        <f t="shared" si="7"/>
        <v>0</v>
      </c>
      <c r="W66" s="53">
        <f t="shared" si="6"/>
        <v>1179</v>
      </c>
      <c r="X66" s="53">
        <f t="shared" si="1"/>
        <v>4464</v>
      </c>
      <c r="Y66" s="53">
        <f t="shared" si="2"/>
        <v>5845</v>
      </c>
      <c r="Z66" s="53">
        <f t="shared" si="3"/>
        <v>0</v>
      </c>
      <c r="AA66" s="53">
        <f t="shared" si="5"/>
        <v>3</v>
      </c>
      <c r="AB66" s="53">
        <f t="shared" si="4"/>
        <v>11491</v>
      </c>
    </row>
    <row r="67" spans="1:28">
      <c r="A67" s="52" t="s">
        <v>123</v>
      </c>
      <c r="B67" s="52">
        <v>0</v>
      </c>
      <c r="C67" s="52">
        <v>0</v>
      </c>
      <c r="D67" s="52">
        <v>0</v>
      </c>
      <c r="E67" s="52">
        <v>0</v>
      </c>
      <c r="F67" s="52">
        <v>207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207</v>
      </c>
      <c r="Q67" s="52">
        <v>0</v>
      </c>
      <c r="R67" s="52">
        <v>0</v>
      </c>
      <c r="S67" s="52">
        <v>207</v>
      </c>
      <c r="T67" s="52">
        <v>0</v>
      </c>
      <c r="V67" s="53">
        <f t="shared" si="7"/>
        <v>0</v>
      </c>
      <c r="W67" s="53">
        <f t="shared" si="6"/>
        <v>207</v>
      </c>
      <c r="X67" s="53">
        <f t="shared" si="1"/>
        <v>0</v>
      </c>
      <c r="Y67" s="53">
        <f t="shared" si="2"/>
        <v>0</v>
      </c>
      <c r="Z67" s="53">
        <f t="shared" si="3"/>
        <v>0</v>
      </c>
      <c r="AA67" s="53">
        <f t="shared" si="5"/>
        <v>0</v>
      </c>
      <c r="AB67" s="53">
        <f t="shared" si="4"/>
        <v>207</v>
      </c>
    </row>
    <row r="68" spans="1:28">
      <c r="A68" s="52" t="s">
        <v>190</v>
      </c>
      <c r="B68" s="52">
        <v>22107</v>
      </c>
      <c r="C68" s="52">
        <v>0</v>
      </c>
      <c r="D68" s="52">
        <v>0</v>
      </c>
      <c r="E68" s="52">
        <v>0</v>
      </c>
      <c r="F68" s="52">
        <v>5663</v>
      </c>
      <c r="G68" s="52">
        <v>9090</v>
      </c>
      <c r="H68" s="52">
        <v>0</v>
      </c>
      <c r="I68" s="52">
        <v>6098</v>
      </c>
      <c r="J68" s="52">
        <v>0</v>
      </c>
      <c r="K68" s="52">
        <v>8521</v>
      </c>
      <c r="L68" s="52">
        <v>343</v>
      </c>
      <c r="M68" s="52">
        <v>0</v>
      </c>
      <c r="N68" s="52">
        <v>0</v>
      </c>
      <c r="O68" s="52">
        <v>0</v>
      </c>
      <c r="P68" s="52">
        <v>51822</v>
      </c>
      <c r="Q68" s="52">
        <v>14850</v>
      </c>
      <c r="R68" s="52">
        <v>22107</v>
      </c>
      <c r="S68" s="52">
        <v>5663</v>
      </c>
      <c r="T68" s="52">
        <v>8521</v>
      </c>
      <c r="V68" s="53">
        <f t="shared" si="7"/>
        <v>22107</v>
      </c>
      <c r="W68" s="53">
        <f t="shared" si="6"/>
        <v>5663</v>
      </c>
      <c r="X68" s="53">
        <f t="shared" si="1"/>
        <v>9090</v>
      </c>
      <c r="Y68" s="53">
        <f t="shared" si="2"/>
        <v>6098</v>
      </c>
      <c r="Z68" s="53">
        <f t="shared" si="3"/>
        <v>0</v>
      </c>
      <c r="AA68" s="53">
        <f t="shared" si="5"/>
        <v>8864</v>
      </c>
      <c r="AB68" s="53">
        <f t="shared" si="4"/>
        <v>51822</v>
      </c>
    </row>
    <row r="69" spans="1:28">
      <c r="A69" s="52" t="s">
        <v>122</v>
      </c>
      <c r="B69" s="52">
        <v>2362</v>
      </c>
      <c r="C69" s="52">
        <v>0</v>
      </c>
      <c r="D69" s="52">
        <v>0</v>
      </c>
      <c r="E69" s="52">
        <v>0</v>
      </c>
      <c r="F69" s="52">
        <v>2018</v>
      </c>
      <c r="G69" s="52">
        <v>0</v>
      </c>
      <c r="H69" s="52">
        <v>0</v>
      </c>
      <c r="I69" s="52">
        <v>3875</v>
      </c>
      <c r="J69" s="52">
        <v>252</v>
      </c>
      <c r="K69" s="52">
        <v>256</v>
      </c>
      <c r="L69" s="52">
        <v>2295</v>
      </c>
      <c r="M69" s="52">
        <v>0</v>
      </c>
      <c r="N69" s="52">
        <v>0</v>
      </c>
      <c r="O69" s="52">
        <v>0</v>
      </c>
      <c r="P69" s="52">
        <v>11058</v>
      </c>
      <c r="Q69" s="52">
        <v>6678</v>
      </c>
      <c r="R69" s="52">
        <v>2362</v>
      </c>
      <c r="S69" s="52">
        <v>2018</v>
      </c>
      <c r="T69" s="52">
        <v>508</v>
      </c>
      <c r="V69" s="53">
        <f t="shared" si="7"/>
        <v>2362</v>
      </c>
      <c r="W69" s="53">
        <f t="shared" si="6"/>
        <v>2018</v>
      </c>
      <c r="X69" s="53">
        <f t="shared" si="1"/>
        <v>0</v>
      </c>
      <c r="Y69" s="53">
        <f t="shared" si="2"/>
        <v>3875</v>
      </c>
      <c r="Z69" s="53">
        <f t="shared" si="3"/>
        <v>0</v>
      </c>
      <c r="AA69" s="53">
        <f t="shared" si="5"/>
        <v>2803</v>
      </c>
      <c r="AB69" s="53">
        <f t="shared" si="4"/>
        <v>11058</v>
      </c>
    </row>
    <row r="70" spans="1:28">
      <c r="A70" s="52" t="s">
        <v>121</v>
      </c>
      <c r="B70" s="52">
        <v>0</v>
      </c>
      <c r="C70" s="52">
        <v>0</v>
      </c>
      <c r="D70" s="52">
        <v>0</v>
      </c>
      <c r="E70" s="52">
        <v>0</v>
      </c>
      <c r="F70" s="52">
        <v>955</v>
      </c>
      <c r="G70" s="52">
        <v>0</v>
      </c>
      <c r="H70" s="52">
        <v>0</v>
      </c>
      <c r="I70" s="52">
        <v>83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1038</v>
      </c>
      <c r="Q70" s="52">
        <v>83</v>
      </c>
      <c r="R70" s="52">
        <v>0</v>
      </c>
      <c r="S70" s="52">
        <v>955</v>
      </c>
      <c r="T70" s="52">
        <v>0</v>
      </c>
      <c r="V70" s="53">
        <f t="shared" si="7"/>
        <v>0</v>
      </c>
      <c r="W70" s="53">
        <f t="shared" si="6"/>
        <v>955</v>
      </c>
      <c r="X70" s="53">
        <f t="shared" ref="X70:X133" si="8">G70</f>
        <v>0</v>
      </c>
      <c r="Y70" s="53">
        <f t="shared" ref="Y70:Y133" si="9">I70</f>
        <v>83</v>
      </c>
      <c r="Z70" s="53">
        <f t="shared" ref="Z70:Z133" si="10">H70</f>
        <v>0</v>
      </c>
      <c r="AA70" s="53">
        <f t="shared" si="5"/>
        <v>0</v>
      </c>
      <c r="AB70" s="53">
        <f t="shared" ref="AB70:AB133" si="11">P70</f>
        <v>1038</v>
      </c>
    </row>
    <row r="71" spans="1:28">
      <c r="A71" s="52" t="s">
        <v>120</v>
      </c>
      <c r="B71" s="52">
        <v>93</v>
      </c>
      <c r="C71" s="52">
        <v>0</v>
      </c>
      <c r="D71" s="52">
        <v>0</v>
      </c>
      <c r="E71" s="52">
        <v>0</v>
      </c>
      <c r="F71" s="52">
        <v>5082</v>
      </c>
      <c r="G71" s="52">
        <v>0</v>
      </c>
      <c r="H71" s="52">
        <v>0</v>
      </c>
      <c r="I71" s="52">
        <v>2340</v>
      </c>
      <c r="J71" s="52">
        <v>0</v>
      </c>
      <c r="K71" s="52">
        <v>665</v>
      </c>
      <c r="L71" s="52">
        <v>785</v>
      </c>
      <c r="M71" s="52">
        <v>0</v>
      </c>
      <c r="N71" s="52">
        <v>0</v>
      </c>
      <c r="O71" s="52">
        <v>0</v>
      </c>
      <c r="P71" s="52">
        <v>8965</v>
      </c>
      <c r="Q71" s="52">
        <v>3790</v>
      </c>
      <c r="R71" s="52">
        <v>93</v>
      </c>
      <c r="S71" s="52">
        <v>5082</v>
      </c>
      <c r="T71" s="52">
        <v>665</v>
      </c>
      <c r="V71" s="53">
        <f t="shared" si="7"/>
        <v>93</v>
      </c>
      <c r="W71" s="53">
        <f t="shared" si="6"/>
        <v>5082</v>
      </c>
      <c r="X71" s="53">
        <f t="shared" si="8"/>
        <v>0</v>
      </c>
      <c r="Y71" s="53">
        <f t="shared" si="9"/>
        <v>2340</v>
      </c>
      <c r="Z71" s="53">
        <f t="shared" si="10"/>
        <v>0</v>
      </c>
      <c r="AA71" s="53">
        <f t="shared" ref="AA71:AA134" si="12">AB71-SUM(V71:Z71)</f>
        <v>1450</v>
      </c>
      <c r="AB71" s="53">
        <f t="shared" si="11"/>
        <v>8965</v>
      </c>
    </row>
    <row r="72" spans="1:28">
      <c r="A72" s="52" t="s">
        <v>223</v>
      </c>
      <c r="B72" s="52">
        <v>24887</v>
      </c>
      <c r="C72" s="52">
        <v>0</v>
      </c>
      <c r="D72" s="52">
        <v>0</v>
      </c>
      <c r="E72" s="52">
        <v>0</v>
      </c>
      <c r="F72" s="52">
        <v>187</v>
      </c>
      <c r="G72" s="52">
        <v>12850</v>
      </c>
      <c r="H72" s="52">
        <v>0</v>
      </c>
      <c r="I72" s="52">
        <v>0</v>
      </c>
      <c r="J72" s="52">
        <v>0</v>
      </c>
      <c r="K72" s="52">
        <v>3</v>
      </c>
      <c r="L72" s="52">
        <v>103</v>
      </c>
      <c r="M72" s="52">
        <v>0</v>
      </c>
      <c r="N72" s="52">
        <v>0</v>
      </c>
      <c r="O72" s="52">
        <v>0</v>
      </c>
      <c r="P72" s="52">
        <v>38030</v>
      </c>
      <c r="Q72" s="52">
        <v>106</v>
      </c>
      <c r="R72" s="52">
        <v>24887</v>
      </c>
      <c r="S72" s="52">
        <v>187</v>
      </c>
      <c r="T72" s="52">
        <v>3</v>
      </c>
      <c r="V72" s="53">
        <f t="shared" ref="V72:V135" si="13">SUM(B72:C72)</f>
        <v>24887</v>
      </c>
      <c r="W72" s="53">
        <f t="shared" ref="W72:W135" si="14">SUM(D72:F72)</f>
        <v>187</v>
      </c>
      <c r="X72" s="53">
        <f t="shared" si="8"/>
        <v>12850</v>
      </c>
      <c r="Y72" s="53">
        <f t="shared" si="9"/>
        <v>0</v>
      </c>
      <c r="Z72" s="53">
        <f t="shared" si="10"/>
        <v>0</v>
      </c>
      <c r="AA72" s="53">
        <f t="shared" si="12"/>
        <v>106</v>
      </c>
      <c r="AB72" s="53">
        <f t="shared" si="11"/>
        <v>38030</v>
      </c>
    </row>
    <row r="73" spans="1:28">
      <c r="A73" s="52" t="s">
        <v>189</v>
      </c>
      <c r="B73" s="52">
        <v>5908</v>
      </c>
      <c r="C73" s="52">
        <v>0</v>
      </c>
      <c r="D73" s="52">
        <v>0</v>
      </c>
      <c r="E73" s="52">
        <v>0</v>
      </c>
      <c r="F73" s="52">
        <v>77</v>
      </c>
      <c r="G73" s="52">
        <v>5108</v>
      </c>
      <c r="H73" s="52">
        <v>15834</v>
      </c>
      <c r="I73" s="52">
        <v>234</v>
      </c>
      <c r="J73" s="52">
        <v>0</v>
      </c>
      <c r="K73" s="52">
        <v>879</v>
      </c>
      <c r="L73" s="52">
        <v>2302</v>
      </c>
      <c r="M73" s="52">
        <v>0</v>
      </c>
      <c r="N73" s="52">
        <v>0</v>
      </c>
      <c r="O73" s="52">
        <v>0</v>
      </c>
      <c r="P73" s="52">
        <v>30342</v>
      </c>
      <c r="Q73" s="52">
        <v>3211</v>
      </c>
      <c r="R73" s="52">
        <v>5908</v>
      </c>
      <c r="S73" s="52">
        <v>77</v>
      </c>
      <c r="T73" s="52">
        <v>879</v>
      </c>
      <c r="V73" s="53">
        <f t="shared" si="13"/>
        <v>5908</v>
      </c>
      <c r="W73" s="53">
        <f t="shared" si="14"/>
        <v>77</v>
      </c>
      <c r="X73" s="53">
        <f t="shared" si="8"/>
        <v>5108</v>
      </c>
      <c r="Y73" s="53">
        <f t="shared" si="9"/>
        <v>234</v>
      </c>
      <c r="Z73" s="53">
        <f t="shared" si="10"/>
        <v>15834</v>
      </c>
      <c r="AA73" s="53">
        <f t="shared" si="12"/>
        <v>3181</v>
      </c>
      <c r="AB73" s="53">
        <f t="shared" si="11"/>
        <v>30342</v>
      </c>
    </row>
    <row r="74" spans="1:28">
      <c r="A74" s="52" t="s">
        <v>188</v>
      </c>
      <c r="B74" s="52">
        <v>0</v>
      </c>
      <c r="C74" s="52">
        <v>0</v>
      </c>
      <c r="D74" s="52">
        <v>0</v>
      </c>
      <c r="E74" s="52">
        <v>0</v>
      </c>
      <c r="F74" s="52">
        <v>4</v>
      </c>
      <c r="G74" s="52">
        <v>0</v>
      </c>
      <c r="H74" s="52">
        <v>0</v>
      </c>
      <c r="I74" s="52">
        <v>13781</v>
      </c>
      <c r="J74" s="52">
        <v>5003</v>
      </c>
      <c r="K74" s="52">
        <v>11</v>
      </c>
      <c r="L74" s="52">
        <v>0</v>
      </c>
      <c r="M74" s="52">
        <v>0</v>
      </c>
      <c r="N74" s="52">
        <v>0</v>
      </c>
      <c r="O74" s="52">
        <v>0</v>
      </c>
      <c r="P74" s="52">
        <v>18799</v>
      </c>
      <c r="Q74" s="52">
        <v>18795</v>
      </c>
      <c r="R74" s="52">
        <v>0</v>
      </c>
      <c r="S74" s="52">
        <v>4</v>
      </c>
      <c r="T74" s="52">
        <v>5014</v>
      </c>
      <c r="V74" s="53">
        <f t="shared" si="13"/>
        <v>0</v>
      </c>
      <c r="W74" s="53">
        <f t="shared" si="14"/>
        <v>4</v>
      </c>
      <c r="X74" s="53">
        <f t="shared" si="8"/>
        <v>0</v>
      </c>
      <c r="Y74" s="53">
        <f t="shared" si="9"/>
        <v>13781</v>
      </c>
      <c r="Z74" s="53">
        <f t="shared" si="10"/>
        <v>0</v>
      </c>
      <c r="AA74" s="53">
        <f t="shared" si="12"/>
        <v>5014</v>
      </c>
      <c r="AB74" s="53">
        <f t="shared" si="11"/>
        <v>18799</v>
      </c>
    </row>
    <row r="75" spans="1:28">
      <c r="A75" s="52" t="s">
        <v>119</v>
      </c>
      <c r="B75" s="52">
        <v>1041532</v>
      </c>
      <c r="C75" s="52">
        <v>0</v>
      </c>
      <c r="D75" s="52">
        <v>0</v>
      </c>
      <c r="E75" s="52">
        <v>0</v>
      </c>
      <c r="F75" s="52">
        <v>22951</v>
      </c>
      <c r="G75" s="52">
        <v>68088</v>
      </c>
      <c r="H75" s="52">
        <v>37413</v>
      </c>
      <c r="I75" s="52">
        <v>138052</v>
      </c>
      <c r="J75" s="52">
        <v>0</v>
      </c>
      <c r="K75" s="52">
        <v>48426</v>
      </c>
      <c r="L75" s="52">
        <v>26542</v>
      </c>
      <c r="M75" s="52">
        <v>0</v>
      </c>
      <c r="N75" s="52">
        <v>0</v>
      </c>
      <c r="O75" s="52">
        <v>0</v>
      </c>
      <c r="P75" s="52">
        <v>1383004</v>
      </c>
      <c r="Q75" s="52">
        <v>212195</v>
      </c>
      <c r="R75" s="52">
        <v>1041532</v>
      </c>
      <c r="S75" s="52">
        <v>22951</v>
      </c>
      <c r="T75" s="52">
        <v>48426</v>
      </c>
      <c r="V75" s="53">
        <f t="shared" si="13"/>
        <v>1041532</v>
      </c>
      <c r="W75" s="53">
        <f t="shared" si="14"/>
        <v>22951</v>
      </c>
      <c r="X75" s="53">
        <f t="shared" si="8"/>
        <v>68088</v>
      </c>
      <c r="Y75" s="53">
        <f t="shared" si="9"/>
        <v>138052</v>
      </c>
      <c r="Z75" s="53">
        <f t="shared" si="10"/>
        <v>37413</v>
      </c>
      <c r="AA75" s="53">
        <f t="shared" si="12"/>
        <v>74968</v>
      </c>
      <c r="AB75" s="53">
        <f t="shared" si="11"/>
        <v>1383004</v>
      </c>
    </row>
    <row r="76" spans="1:28">
      <c r="A76" s="52" t="s">
        <v>118</v>
      </c>
      <c r="B76" s="52">
        <v>130508</v>
      </c>
      <c r="C76" s="52">
        <v>0</v>
      </c>
      <c r="D76" s="52">
        <v>0</v>
      </c>
      <c r="E76" s="52">
        <v>0</v>
      </c>
      <c r="F76" s="52">
        <v>19650</v>
      </c>
      <c r="G76" s="52">
        <v>58894</v>
      </c>
      <c r="H76" s="52">
        <v>0</v>
      </c>
      <c r="I76" s="52">
        <v>13741</v>
      </c>
      <c r="J76" s="52">
        <v>10048</v>
      </c>
      <c r="K76" s="52">
        <v>9</v>
      </c>
      <c r="L76" s="52">
        <v>1134</v>
      </c>
      <c r="M76" s="52">
        <v>0</v>
      </c>
      <c r="N76" s="52">
        <v>0</v>
      </c>
      <c r="O76" s="52">
        <v>0</v>
      </c>
      <c r="P76" s="52">
        <v>233984</v>
      </c>
      <c r="Q76" s="52">
        <v>24922</v>
      </c>
      <c r="R76" s="52">
        <v>130508</v>
      </c>
      <c r="S76" s="52">
        <v>19650</v>
      </c>
      <c r="T76" s="52">
        <v>10057</v>
      </c>
      <c r="V76" s="53">
        <f t="shared" si="13"/>
        <v>130508</v>
      </c>
      <c r="W76" s="53">
        <f t="shared" si="14"/>
        <v>19650</v>
      </c>
      <c r="X76" s="53">
        <f t="shared" si="8"/>
        <v>58894</v>
      </c>
      <c r="Y76" s="53">
        <f t="shared" si="9"/>
        <v>13741</v>
      </c>
      <c r="Z76" s="53">
        <f t="shared" si="10"/>
        <v>0</v>
      </c>
      <c r="AA76" s="53">
        <f t="shared" si="12"/>
        <v>11191</v>
      </c>
      <c r="AB76" s="53">
        <f t="shared" si="11"/>
        <v>233984</v>
      </c>
    </row>
    <row r="77" spans="1:28">
      <c r="A77" s="52" t="s">
        <v>117</v>
      </c>
      <c r="B77" s="52">
        <v>462</v>
      </c>
      <c r="C77" s="52">
        <v>0</v>
      </c>
      <c r="D77" s="52">
        <v>0</v>
      </c>
      <c r="E77" s="52">
        <v>0</v>
      </c>
      <c r="F77" s="52">
        <v>40483</v>
      </c>
      <c r="G77" s="52">
        <v>222448</v>
      </c>
      <c r="H77" s="52">
        <v>2914</v>
      </c>
      <c r="I77" s="52">
        <v>14090</v>
      </c>
      <c r="J77" s="52">
        <v>0</v>
      </c>
      <c r="K77" s="52">
        <v>222</v>
      </c>
      <c r="L77" s="52">
        <v>14</v>
      </c>
      <c r="M77" s="52">
        <v>0</v>
      </c>
      <c r="N77" s="52">
        <v>0</v>
      </c>
      <c r="O77" s="52">
        <v>0</v>
      </c>
      <c r="P77" s="52">
        <v>280633</v>
      </c>
      <c r="Q77" s="52">
        <v>14326</v>
      </c>
      <c r="R77" s="52">
        <v>462</v>
      </c>
      <c r="S77" s="52">
        <v>40483</v>
      </c>
      <c r="T77" s="52">
        <v>222</v>
      </c>
      <c r="V77" s="53">
        <f t="shared" si="13"/>
        <v>462</v>
      </c>
      <c r="W77" s="53">
        <f t="shared" si="14"/>
        <v>40483</v>
      </c>
      <c r="X77" s="53">
        <f t="shared" si="8"/>
        <v>222448</v>
      </c>
      <c r="Y77" s="53">
        <f t="shared" si="9"/>
        <v>14090</v>
      </c>
      <c r="Z77" s="53">
        <f t="shared" si="10"/>
        <v>2914</v>
      </c>
      <c r="AA77" s="53">
        <f t="shared" si="12"/>
        <v>236</v>
      </c>
      <c r="AB77" s="53">
        <f t="shared" si="11"/>
        <v>280633</v>
      </c>
    </row>
    <row r="78" spans="1:28">
      <c r="A78" s="52" t="s">
        <v>116</v>
      </c>
      <c r="B78" s="52">
        <v>0</v>
      </c>
      <c r="C78" s="52">
        <v>0</v>
      </c>
      <c r="D78" s="52">
        <v>0</v>
      </c>
      <c r="E78" s="52">
        <v>31786</v>
      </c>
      <c r="F78" s="52">
        <v>17735</v>
      </c>
      <c r="G78" s="52">
        <v>16829</v>
      </c>
      <c r="H78" s="52">
        <v>0</v>
      </c>
      <c r="I78" s="52">
        <v>2572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68922</v>
      </c>
      <c r="Q78" s="52">
        <v>2572</v>
      </c>
      <c r="R78" s="52">
        <v>0</v>
      </c>
      <c r="S78" s="52">
        <v>49521</v>
      </c>
      <c r="T78" s="52">
        <v>0</v>
      </c>
      <c r="V78" s="53">
        <f t="shared" si="13"/>
        <v>0</v>
      </c>
      <c r="W78" s="53">
        <f t="shared" si="14"/>
        <v>49521</v>
      </c>
      <c r="X78" s="53">
        <f t="shared" si="8"/>
        <v>16829</v>
      </c>
      <c r="Y78" s="53">
        <f t="shared" si="9"/>
        <v>2572</v>
      </c>
      <c r="Z78" s="53">
        <f t="shared" si="10"/>
        <v>0</v>
      </c>
      <c r="AA78" s="53">
        <f t="shared" si="12"/>
        <v>0</v>
      </c>
      <c r="AB78" s="53">
        <f t="shared" si="11"/>
        <v>68922</v>
      </c>
    </row>
    <row r="79" spans="1:28">
      <c r="A79" s="52" t="s">
        <v>187</v>
      </c>
      <c r="B79" s="52">
        <v>4874</v>
      </c>
      <c r="C79" s="52">
        <v>2519</v>
      </c>
      <c r="D79" s="52">
        <v>0</v>
      </c>
      <c r="E79" s="52">
        <v>0</v>
      </c>
      <c r="F79" s="52">
        <v>407</v>
      </c>
      <c r="G79" s="52">
        <v>12367</v>
      </c>
      <c r="H79" s="52">
        <v>0</v>
      </c>
      <c r="I79" s="52">
        <v>807</v>
      </c>
      <c r="J79" s="52">
        <v>0</v>
      </c>
      <c r="K79" s="52">
        <v>6575</v>
      </c>
      <c r="L79" s="52">
        <v>550</v>
      </c>
      <c r="M79" s="52">
        <v>0</v>
      </c>
      <c r="N79" s="52">
        <v>0</v>
      </c>
      <c r="O79" s="52">
        <v>0</v>
      </c>
      <c r="P79" s="52">
        <v>28099</v>
      </c>
      <c r="Q79" s="52">
        <v>7858</v>
      </c>
      <c r="R79" s="52">
        <v>7393</v>
      </c>
      <c r="S79" s="52">
        <v>407</v>
      </c>
      <c r="T79" s="52">
        <v>6575</v>
      </c>
      <c r="V79" s="53">
        <f t="shared" si="13"/>
        <v>7393</v>
      </c>
      <c r="W79" s="53">
        <f t="shared" si="14"/>
        <v>407</v>
      </c>
      <c r="X79" s="53">
        <f t="shared" si="8"/>
        <v>12367</v>
      </c>
      <c r="Y79" s="53">
        <f t="shared" si="9"/>
        <v>807</v>
      </c>
      <c r="Z79" s="53">
        <f t="shared" si="10"/>
        <v>0</v>
      </c>
      <c r="AA79" s="53">
        <f t="shared" si="12"/>
        <v>7125</v>
      </c>
      <c r="AB79" s="53">
        <f t="shared" si="11"/>
        <v>28099</v>
      </c>
    </row>
    <row r="80" spans="1:28">
      <c r="A80" s="52" t="s">
        <v>186</v>
      </c>
      <c r="B80" s="52">
        <v>29161</v>
      </c>
      <c r="C80" s="52">
        <v>0</v>
      </c>
      <c r="D80" s="52">
        <v>283</v>
      </c>
      <c r="E80" s="52">
        <v>0</v>
      </c>
      <c r="F80" s="52">
        <v>419</v>
      </c>
      <c r="G80" s="52">
        <v>33149</v>
      </c>
      <c r="H80" s="52">
        <v>0</v>
      </c>
      <c r="I80" s="52">
        <v>24</v>
      </c>
      <c r="J80" s="52">
        <v>0</v>
      </c>
      <c r="K80" s="52">
        <v>1122</v>
      </c>
      <c r="L80" s="52">
        <v>68</v>
      </c>
      <c r="M80" s="52">
        <v>0</v>
      </c>
      <c r="N80" s="52">
        <v>0</v>
      </c>
      <c r="O80" s="52">
        <v>0</v>
      </c>
      <c r="P80" s="52">
        <v>64226</v>
      </c>
      <c r="Q80" s="52">
        <v>1214</v>
      </c>
      <c r="R80" s="52">
        <v>29444</v>
      </c>
      <c r="S80" s="52">
        <v>419</v>
      </c>
      <c r="T80" s="52">
        <v>1122</v>
      </c>
      <c r="V80" s="53">
        <f t="shared" si="13"/>
        <v>29161</v>
      </c>
      <c r="W80" s="53">
        <f t="shared" si="14"/>
        <v>702</v>
      </c>
      <c r="X80" s="53">
        <f t="shared" si="8"/>
        <v>33149</v>
      </c>
      <c r="Y80" s="53">
        <f t="shared" si="9"/>
        <v>24</v>
      </c>
      <c r="Z80" s="53">
        <f t="shared" si="10"/>
        <v>0</v>
      </c>
      <c r="AA80" s="53">
        <f t="shared" si="12"/>
        <v>1190</v>
      </c>
      <c r="AB80" s="53">
        <f t="shared" si="11"/>
        <v>64226</v>
      </c>
    </row>
    <row r="81" spans="1:28" s="55" customFormat="1">
      <c r="A81" s="54" t="s">
        <v>47</v>
      </c>
      <c r="B81" s="54">
        <v>45388</v>
      </c>
      <c r="C81" s="54">
        <v>0</v>
      </c>
      <c r="D81" s="54">
        <v>0</v>
      </c>
      <c r="E81" s="54">
        <v>0</v>
      </c>
      <c r="F81" s="54">
        <v>13384</v>
      </c>
      <c r="G81" s="54">
        <v>110860</v>
      </c>
      <c r="H81" s="54">
        <v>0</v>
      </c>
      <c r="I81" s="54">
        <v>45538</v>
      </c>
      <c r="J81" s="54">
        <v>6185</v>
      </c>
      <c r="K81" s="54">
        <v>38381</v>
      </c>
      <c r="L81" s="54">
        <v>21826</v>
      </c>
      <c r="M81" s="54">
        <v>0</v>
      </c>
      <c r="N81" s="54">
        <v>0</v>
      </c>
      <c r="O81" s="54">
        <v>0</v>
      </c>
      <c r="P81" s="54">
        <v>281562</v>
      </c>
      <c r="Q81" s="54">
        <v>108906</v>
      </c>
      <c r="R81" s="54">
        <v>45388</v>
      </c>
      <c r="S81" s="54">
        <v>13384</v>
      </c>
      <c r="T81" s="54">
        <v>44566</v>
      </c>
      <c r="V81" s="56">
        <f t="shared" si="13"/>
        <v>45388</v>
      </c>
      <c r="W81" s="56">
        <f t="shared" si="14"/>
        <v>13384</v>
      </c>
      <c r="X81" s="56">
        <f t="shared" si="8"/>
        <v>110860</v>
      </c>
      <c r="Y81" s="56">
        <f t="shared" si="9"/>
        <v>45538</v>
      </c>
      <c r="Z81" s="56">
        <f t="shared" si="10"/>
        <v>0</v>
      </c>
      <c r="AA81" s="56">
        <f t="shared" si="12"/>
        <v>66392</v>
      </c>
      <c r="AB81" s="56">
        <f t="shared" si="11"/>
        <v>281562</v>
      </c>
    </row>
    <row r="82" spans="1:28">
      <c r="A82" s="52" t="s">
        <v>115</v>
      </c>
      <c r="B82" s="52">
        <v>0</v>
      </c>
      <c r="C82" s="52">
        <v>0</v>
      </c>
      <c r="D82" s="52">
        <v>0</v>
      </c>
      <c r="E82" s="52">
        <v>0</v>
      </c>
      <c r="F82" s="52">
        <v>3699</v>
      </c>
      <c r="G82" s="52">
        <v>0</v>
      </c>
      <c r="H82" s="52">
        <v>0</v>
      </c>
      <c r="I82" s="52">
        <v>129</v>
      </c>
      <c r="J82" s="52">
        <v>0</v>
      </c>
      <c r="K82" s="52">
        <v>125</v>
      </c>
      <c r="L82" s="52">
        <v>169</v>
      </c>
      <c r="M82" s="52">
        <v>0</v>
      </c>
      <c r="N82" s="52">
        <v>0</v>
      </c>
      <c r="O82" s="52">
        <v>0</v>
      </c>
      <c r="P82" s="52">
        <v>4122</v>
      </c>
      <c r="Q82" s="52">
        <v>423</v>
      </c>
      <c r="R82" s="52">
        <v>0</v>
      </c>
      <c r="S82" s="52">
        <v>3699</v>
      </c>
      <c r="T82" s="52">
        <v>125</v>
      </c>
      <c r="V82" s="53">
        <f t="shared" si="13"/>
        <v>0</v>
      </c>
      <c r="W82" s="53">
        <f t="shared" si="14"/>
        <v>3699</v>
      </c>
      <c r="X82" s="53">
        <f t="shared" si="8"/>
        <v>0</v>
      </c>
      <c r="Y82" s="53">
        <f t="shared" si="9"/>
        <v>129</v>
      </c>
      <c r="Z82" s="53">
        <f t="shared" si="10"/>
        <v>0</v>
      </c>
      <c r="AA82" s="53">
        <f t="shared" si="12"/>
        <v>294</v>
      </c>
      <c r="AB82" s="53">
        <f t="shared" si="11"/>
        <v>4122</v>
      </c>
    </row>
    <row r="83" spans="1:28" s="55" customFormat="1">
      <c r="A83" s="54" t="s">
        <v>45</v>
      </c>
      <c r="B83" s="54">
        <v>343219</v>
      </c>
      <c r="C83" s="54">
        <v>0</v>
      </c>
      <c r="D83" s="54">
        <v>0</v>
      </c>
      <c r="E83" s="54">
        <v>24678</v>
      </c>
      <c r="F83" s="54">
        <v>77846</v>
      </c>
      <c r="G83" s="54">
        <v>409833</v>
      </c>
      <c r="H83" s="54">
        <v>9437</v>
      </c>
      <c r="I83" s="54">
        <v>85193</v>
      </c>
      <c r="J83" s="54">
        <v>2582</v>
      </c>
      <c r="K83" s="54">
        <v>41018</v>
      </c>
      <c r="L83" s="54">
        <v>41460</v>
      </c>
      <c r="M83" s="54">
        <v>0</v>
      </c>
      <c r="N83" s="54">
        <v>0</v>
      </c>
      <c r="O83" s="54">
        <v>0</v>
      </c>
      <c r="P83" s="54">
        <v>1035266</v>
      </c>
      <c r="Q83" s="54">
        <v>165485</v>
      </c>
      <c r="R83" s="54">
        <v>343219</v>
      </c>
      <c r="S83" s="54">
        <v>102524</v>
      </c>
      <c r="T83" s="54">
        <v>43600</v>
      </c>
      <c r="V83" s="56">
        <f t="shared" si="13"/>
        <v>343219</v>
      </c>
      <c r="W83" s="56">
        <f t="shared" si="14"/>
        <v>102524</v>
      </c>
      <c r="X83" s="56">
        <f t="shared" si="8"/>
        <v>409833</v>
      </c>
      <c r="Y83" s="56">
        <f t="shared" si="9"/>
        <v>85193</v>
      </c>
      <c r="Z83" s="56">
        <f t="shared" si="10"/>
        <v>9437</v>
      </c>
      <c r="AA83" s="56">
        <f t="shared" si="12"/>
        <v>85060</v>
      </c>
      <c r="AB83" s="56">
        <f t="shared" si="11"/>
        <v>1035266</v>
      </c>
    </row>
    <row r="84" spans="1:28">
      <c r="A84" s="52" t="s">
        <v>114</v>
      </c>
      <c r="B84" s="52">
        <v>0</v>
      </c>
      <c r="C84" s="52">
        <v>0</v>
      </c>
      <c r="D84" s="52">
        <v>0</v>
      </c>
      <c r="E84" s="52">
        <v>0</v>
      </c>
      <c r="F84" s="52">
        <v>9619</v>
      </c>
      <c r="G84" s="52">
        <v>9211</v>
      </c>
      <c r="H84" s="52">
        <v>0</v>
      </c>
      <c r="I84" s="52">
        <v>53</v>
      </c>
      <c r="J84" s="52">
        <v>0</v>
      </c>
      <c r="K84" s="52">
        <v>125</v>
      </c>
      <c r="L84" s="52">
        <v>6</v>
      </c>
      <c r="M84" s="52">
        <v>0</v>
      </c>
      <c r="N84" s="52">
        <v>0</v>
      </c>
      <c r="O84" s="52">
        <v>0</v>
      </c>
      <c r="P84" s="52">
        <v>19014</v>
      </c>
      <c r="Q84" s="52">
        <v>184</v>
      </c>
      <c r="R84" s="52">
        <v>0</v>
      </c>
      <c r="S84" s="52">
        <v>9619</v>
      </c>
      <c r="T84" s="52">
        <v>125</v>
      </c>
      <c r="V84" s="53">
        <f t="shared" si="13"/>
        <v>0</v>
      </c>
      <c r="W84" s="53">
        <f t="shared" si="14"/>
        <v>9619</v>
      </c>
      <c r="X84" s="53">
        <f t="shared" si="8"/>
        <v>9211</v>
      </c>
      <c r="Y84" s="53">
        <f t="shared" si="9"/>
        <v>53</v>
      </c>
      <c r="Z84" s="53">
        <f t="shared" si="10"/>
        <v>0</v>
      </c>
      <c r="AA84" s="53">
        <f t="shared" si="12"/>
        <v>131</v>
      </c>
      <c r="AB84" s="53">
        <f t="shared" si="11"/>
        <v>19014</v>
      </c>
    </row>
    <row r="85" spans="1:28">
      <c r="A85" s="52" t="s">
        <v>113</v>
      </c>
      <c r="B85" s="52">
        <v>76198</v>
      </c>
      <c r="C85" s="52">
        <v>0</v>
      </c>
      <c r="D85" s="52">
        <v>0</v>
      </c>
      <c r="E85" s="52">
        <v>0</v>
      </c>
      <c r="F85" s="52">
        <v>1239</v>
      </c>
      <c r="G85" s="52">
        <v>19583</v>
      </c>
      <c r="H85" s="52">
        <v>0</v>
      </c>
      <c r="I85" s="52">
        <v>9269</v>
      </c>
      <c r="J85" s="52">
        <v>0</v>
      </c>
      <c r="K85" s="52">
        <v>179</v>
      </c>
      <c r="L85" s="52">
        <v>0</v>
      </c>
      <c r="M85" s="52">
        <v>0</v>
      </c>
      <c r="N85" s="52">
        <v>0</v>
      </c>
      <c r="O85" s="52">
        <v>0</v>
      </c>
      <c r="P85" s="52">
        <v>106468</v>
      </c>
      <c r="Q85" s="52">
        <v>9448</v>
      </c>
      <c r="R85" s="52">
        <v>76198</v>
      </c>
      <c r="S85" s="52">
        <v>1239</v>
      </c>
      <c r="T85" s="52">
        <v>179</v>
      </c>
      <c r="V85" s="53">
        <f t="shared" si="13"/>
        <v>76198</v>
      </c>
      <c r="W85" s="53">
        <f t="shared" si="14"/>
        <v>1239</v>
      </c>
      <c r="X85" s="53">
        <f t="shared" si="8"/>
        <v>19583</v>
      </c>
      <c r="Y85" s="53">
        <f t="shared" si="9"/>
        <v>9269</v>
      </c>
      <c r="Z85" s="53">
        <f t="shared" si="10"/>
        <v>0</v>
      </c>
      <c r="AA85" s="53">
        <f t="shared" si="12"/>
        <v>179</v>
      </c>
      <c r="AB85" s="53">
        <f t="shared" si="11"/>
        <v>106468</v>
      </c>
    </row>
    <row r="86" spans="1:28">
      <c r="A86" s="52" t="s">
        <v>112</v>
      </c>
      <c r="B86" s="52">
        <v>0</v>
      </c>
      <c r="C86" s="52">
        <v>0</v>
      </c>
      <c r="D86" s="52">
        <v>0</v>
      </c>
      <c r="E86" s="52">
        <v>0</v>
      </c>
      <c r="F86" s="52">
        <v>1205</v>
      </c>
      <c r="G86" s="52">
        <v>0</v>
      </c>
      <c r="H86" s="52">
        <v>0</v>
      </c>
      <c r="I86" s="52">
        <v>3787</v>
      </c>
      <c r="J86" s="52">
        <v>4479</v>
      </c>
      <c r="K86" s="52">
        <v>58</v>
      </c>
      <c r="L86" s="52">
        <v>122</v>
      </c>
      <c r="M86" s="52">
        <v>0</v>
      </c>
      <c r="N86" s="52">
        <v>0</v>
      </c>
      <c r="O86" s="52">
        <v>0</v>
      </c>
      <c r="P86" s="52">
        <v>9651</v>
      </c>
      <c r="Q86" s="52">
        <v>8446</v>
      </c>
      <c r="R86" s="52">
        <v>0</v>
      </c>
      <c r="S86" s="52">
        <v>1205</v>
      </c>
      <c r="T86" s="52">
        <v>4537</v>
      </c>
      <c r="V86" s="53">
        <f t="shared" si="13"/>
        <v>0</v>
      </c>
      <c r="W86" s="53">
        <f t="shared" si="14"/>
        <v>1205</v>
      </c>
      <c r="X86" s="53">
        <f t="shared" si="8"/>
        <v>0</v>
      </c>
      <c r="Y86" s="53">
        <f t="shared" si="9"/>
        <v>3787</v>
      </c>
      <c r="Z86" s="53">
        <f t="shared" si="10"/>
        <v>0</v>
      </c>
      <c r="AA86" s="53">
        <f t="shared" si="12"/>
        <v>4659</v>
      </c>
      <c r="AB86" s="53">
        <f t="shared" si="11"/>
        <v>9651</v>
      </c>
    </row>
    <row r="87" spans="1:28" s="55" customFormat="1">
      <c r="A87" s="54" t="s">
        <v>46</v>
      </c>
      <c r="B87" s="54">
        <v>236586</v>
      </c>
      <c r="C87" s="54">
        <v>0</v>
      </c>
      <c r="D87" s="54">
        <v>0</v>
      </c>
      <c r="E87" s="54">
        <v>0</v>
      </c>
      <c r="F87" s="54">
        <v>12518</v>
      </c>
      <c r="G87" s="54">
        <v>122856</v>
      </c>
      <c r="H87" s="54">
        <v>164762</v>
      </c>
      <c r="I87" s="54">
        <v>2146</v>
      </c>
      <c r="J87" s="54">
        <v>0</v>
      </c>
      <c r="K87" s="54">
        <v>7083</v>
      </c>
      <c r="L87" s="54">
        <v>3150</v>
      </c>
      <c r="M87" s="54">
        <v>0</v>
      </c>
      <c r="N87" s="54">
        <v>0</v>
      </c>
      <c r="O87" s="54">
        <v>125</v>
      </c>
      <c r="P87" s="54">
        <v>549226</v>
      </c>
      <c r="Q87" s="54">
        <v>10406</v>
      </c>
      <c r="R87" s="54">
        <v>236586</v>
      </c>
      <c r="S87" s="54">
        <v>12518</v>
      </c>
      <c r="T87" s="54">
        <v>7208</v>
      </c>
      <c r="V87" s="56">
        <f t="shared" si="13"/>
        <v>236586</v>
      </c>
      <c r="W87" s="56">
        <f t="shared" si="14"/>
        <v>12518</v>
      </c>
      <c r="X87" s="56">
        <f t="shared" si="8"/>
        <v>122856</v>
      </c>
      <c r="Y87" s="56">
        <f t="shared" si="9"/>
        <v>2146</v>
      </c>
      <c r="Z87" s="56">
        <f t="shared" si="10"/>
        <v>164762</v>
      </c>
      <c r="AA87" s="56">
        <f t="shared" si="12"/>
        <v>10358</v>
      </c>
      <c r="AB87" s="56">
        <f t="shared" si="11"/>
        <v>549226</v>
      </c>
    </row>
    <row r="88" spans="1:28">
      <c r="A88" s="52" t="s">
        <v>111</v>
      </c>
      <c r="B88" s="52">
        <v>5964</v>
      </c>
      <c r="C88" s="52">
        <v>0</v>
      </c>
      <c r="D88" s="52">
        <v>0</v>
      </c>
      <c r="E88" s="52">
        <v>0</v>
      </c>
      <c r="F88" s="52">
        <v>15</v>
      </c>
      <c r="G88" s="52">
        <v>0</v>
      </c>
      <c r="H88" s="52">
        <v>0</v>
      </c>
      <c r="I88" s="52">
        <v>140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6119</v>
      </c>
      <c r="Q88" s="52">
        <v>140</v>
      </c>
      <c r="R88" s="52">
        <v>5964</v>
      </c>
      <c r="S88" s="52">
        <v>15</v>
      </c>
      <c r="T88" s="52">
        <v>0</v>
      </c>
      <c r="V88" s="53">
        <f t="shared" si="13"/>
        <v>5964</v>
      </c>
      <c r="W88" s="53">
        <f t="shared" si="14"/>
        <v>15</v>
      </c>
      <c r="X88" s="53">
        <f t="shared" si="8"/>
        <v>0</v>
      </c>
      <c r="Y88" s="53">
        <f t="shared" si="9"/>
        <v>140</v>
      </c>
      <c r="Z88" s="53">
        <f t="shared" si="10"/>
        <v>0</v>
      </c>
      <c r="AA88" s="53">
        <f t="shared" si="12"/>
        <v>0</v>
      </c>
      <c r="AB88" s="53">
        <f t="shared" si="11"/>
        <v>6119</v>
      </c>
    </row>
    <row r="89" spans="1:28">
      <c r="A89" s="52" t="s">
        <v>110</v>
      </c>
      <c r="B89" s="52">
        <v>0</v>
      </c>
      <c r="C89" s="52">
        <v>0</v>
      </c>
      <c r="D89" s="52">
        <v>0</v>
      </c>
      <c r="E89" s="52">
        <v>0</v>
      </c>
      <c r="F89" s="52">
        <v>43183</v>
      </c>
      <c r="G89" s="52">
        <v>24735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67918</v>
      </c>
      <c r="Q89" s="52">
        <v>0</v>
      </c>
      <c r="R89" s="52">
        <v>0</v>
      </c>
      <c r="S89" s="52">
        <v>43183</v>
      </c>
      <c r="T89" s="52">
        <v>0</v>
      </c>
      <c r="V89" s="53">
        <f t="shared" si="13"/>
        <v>0</v>
      </c>
      <c r="W89" s="53">
        <f t="shared" si="14"/>
        <v>43183</v>
      </c>
      <c r="X89" s="53">
        <f t="shared" si="8"/>
        <v>24735</v>
      </c>
      <c r="Y89" s="53">
        <f t="shared" si="9"/>
        <v>0</v>
      </c>
      <c r="Z89" s="53">
        <f t="shared" si="10"/>
        <v>0</v>
      </c>
      <c r="AA89" s="53">
        <f t="shared" si="12"/>
        <v>0</v>
      </c>
      <c r="AB89" s="53">
        <f t="shared" si="11"/>
        <v>67918</v>
      </c>
    </row>
    <row r="90" spans="1:28">
      <c r="A90" s="52" t="s">
        <v>109</v>
      </c>
      <c r="B90" s="52">
        <v>1722</v>
      </c>
      <c r="C90" s="52">
        <v>0</v>
      </c>
      <c r="D90" s="52">
        <v>0</v>
      </c>
      <c r="E90" s="52">
        <v>0</v>
      </c>
      <c r="F90" s="52">
        <v>38</v>
      </c>
      <c r="G90" s="52">
        <v>170</v>
      </c>
      <c r="H90" s="52">
        <v>0</v>
      </c>
      <c r="I90" s="52">
        <v>11100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  <c r="P90" s="52">
        <v>13030</v>
      </c>
      <c r="Q90" s="52">
        <v>11100</v>
      </c>
      <c r="R90" s="52">
        <v>1722</v>
      </c>
      <c r="S90" s="52">
        <v>38</v>
      </c>
      <c r="T90" s="52">
        <v>0</v>
      </c>
      <c r="V90" s="53">
        <f t="shared" si="13"/>
        <v>1722</v>
      </c>
      <c r="W90" s="53">
        <f t="shared" si="14"/>
        <v>38</v>
      </c>
      <c r="X90" s="53">
        <f t="shared" si="8"/>
        <v>170</v>
      </c>
      <c r="Y90" s="53">
        <f t="shared" si="9"/>
        <v>11100</v>
      </c>
      <c r="Z90" s="53">
        <f t="shared" si="10"/>
        <v>0</v>
      </c>
      <c r="AA90" s="53">
        <f t="shared" si="12"/>
        <v>0</v>
      </c>
      <c r="AB90" s="53">
        <f t="shared" si="11"/>
        <v>13030</v>
      </c>
    </row>
    <row r="91" spans="1:28">
      <c r="A91" s="52" t="s">
        <v>108</v>
      </c>
      <c r="B91" s="52">
        <v>0</v>
      </c>
      <c r="C91" s="52">
        <v>0</v>
      </c>
      <c r="D91" s="52">
        <v>0</v>
      </c>
      <c r="E91" s="52">
        <v>0</v>
      </c>
      <c r="F91" s="52">
        <v>1</v>
      </c>
      <c r="G91" s="52">
        <v>2756</v>
      </c>
      <c r="H91" s="52">
        <v>0</v>
      </c>
      <c r="I91" s="52">
        <v>1860</v>
      </c>
      <c r="J91" s="52">
        <v>0</v>
      </c>
      <c r="K91" s="52">
        <v>147</v>
      </c>
      <c r="L91" s="52">
        <v>769</v>
      </c>
      <c r="M91" s="52">
        <v>0</v>
      </c>
      <c r="N91" s="52">
        <v>0</v>
      </c>
      <c r="O91" s="52">
        <v>0</v>
      </c>
      <c r="P91" s="52">
        <v>5533</v>
      </c>
      <c r="Q91" s="52">
        <v>2776</v>
      </c>
      <c r="R91" s="52">
        <v>0</v>
      </c>
      <c r="S91" s="52">
        <v>1</v>
      </c>
      <c r="T91" s="52">
        <v>147</v>
      </c>
      <c r="V91" s="53">
        <f t="shared" si="13"/>
        <v>0</v>
      </c>
      <c r="W91" s="53">
        <f t="shared" si="14"/>
        <v>1</v>
      </c>
      <c r="X91" s="53">
        <f t="shared" si="8"/>
        <v>2756</v>
      </c>
      <c r="Y91" s="53">
        <f t="shared" si="9"/>
        <v>1860</v>
      </c>
      <c r="Z91" s="53">
        <f t="shared" si="10"/>
        <v>0</v>
      </c>
      <c r="AA91" s="53">
        <f t="shared" si="12"/>
        <v>916</v>
      </c>
      <c r="AB91" s="53">
        <f t="shared" si="11"/>
        <v>5533</v>
      </c>
    </row>
    <row r="92" spans="1:28">
      <c r="A92" s="52" t="s">
        <v>107</v>
      </c>
      <c r="B92" s="52">
        <v>0</v>
      </c>
      <c r="C92" s="52">
        <v>0</v>
      </c>
      <c r="D92" s="52">
        <v>0</v>
      </c>
      <c r="E92" s="52">
        <v>0</v>
      </c>
      <c r="F92" s="52">
        <v>17917</v>
      </c>
      <c r="G92" s="52">
        <v>0</v>
      </c>
      <c r="H92" s="52">
        <v>0</v>
      </c>
      <c r="I92" s="52">
        <v>479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18396</v>
      </c>
      <c r="Q92" s="52">
        <v>479</v>
      </c>
      <c r="R92" s="52">
        <v>0</v>
      </c>
      <c r="S92" s="52">
        <v>17917</v>
      </c>
      <c r="T92" s="52">
        <v>0</v>
      </c>
      <c r="V92" s="53">
        <f t="shared" si="13"/>
        <v>0</v>
      </c>
      <c r="W92" s="53">
        <f t="shared" si="14"/>
        <v>17917</v>
      </c>
      <c r="X92" s="53">
        <f t="shared" si="8"/>
        <v>0</v>
      </c>
      <c r="Y92" s="53">
        <f t="shared" si="9"/>
        <v>479</v>
      </c>
      <c r="Z92" s="53">
        <f t="shared" si="10"/>
        <v>0</v>
      </c>
      <c r="AA92" s="53">
        <f t="shared" si="12"/>
        <v>0</v>
      </c>
      <c r="AB92" s="53">
        <f t="shared" si="11"/>
        <v>18396</v>
      </c>
    </row>
    <row r="93" spans="1:28">
      <c r="A93" s="52" t="s">
        <v>106</v>
      </c>
      <c r="B93" s="52">
        <v>0</v>
      </c>
      <c r="C93" s="52">
        <v>0</v>
      </c>
      <c r="D93" s="52">
        <v>0</v>
      </c>
      <c r="E93" s="52">
        <v>0</v>
      </c>
      <c r="F93" s="52">
        <v>17461</v>
      </c>
      <c r="G93" s="52">
        <v>20252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37713</v>
      </c>
      <c r="Q93" s="52">
        <v>0</v>
      </c>
      <c r="R93" s="52">
        <v>0</v>
      </c>
      <c r="S93" s="52">
        <v>17461</v>
      </c>
      <c r="T93" s="52">
        <v>0</v>
      </c>
      <c r="V93" s="53">
        <f t="shared" si="13"/>
        <v>0</v>
      </c>
      <c r="W93" s="53">
        <f t="shared" si="14"/>
        <v>17461</v>
      </c>
      <c r="X93" s="53">
        <f t="shared" si="8"/>
        <v>20252</v>
      </c>
      <c r="Y93" s="53">
        <f t="shared" si="9"/>
        <v>0</v>
      </c>
      <c r="Z93" s="53">
        <f t="shared" si="10"/>
        <v>0</v>
      </c>
      <c r="AA93" s="53">
        <f t="shared" si="12"/>
        <v>0</v>
      </c>
      <c r="AB93" s="53">
        <f t="shared" si="11"/>
        <v>37713</v>
      </c>
    </row>
    <row r="94" spans="1:28">
      <c r="A94" s="52" t="s">
        <v>105</v>
      </c>
      <c r="B94" s="52">
        <v>0</v>
      </c>
      <c r="C94" s="52">
        <v>0</v>
      </c>
      <c r="D94" s="52">
        <v>0</v>
      </c>
      <c r="E94" s="52">
        <v>0</v>
      </c>
      <c r="F94" s="52">
        <v>275</v>
      </c>
      <c r="G94" s="52">
        <v>1979</v>
      </c>
      <c r="H94" s="52">
        <v>0</v>
      </c>
      <c r="I94" s="52">
        <v>349</v>
      </c>
      <c r="J94" s="52">
        <v>0</v>
      </c>
      <c r="K94" s="52">
        <v>883</v>
      </c>
      <c r="L94" s="52">
        <v>507</v>
      </c>
      <c r="M94" s="52">
        <v>0</v>
      </c>
      <c r="N94" s="52">
        <v>0</v>
      </c>
      <c r="O94" s="52">
        <v>265</v>
      </c>
      <c r="P94" s="52">
        <v>4258</v>
      </c>
      <c r="Q94" s="52">
        <v>1678</v>
      </c>
      <c r="R94" s="52">
        <v>0</v>
      </c>
      <c r="S94" s="52">
        <v>275</v>
      </c>
      <c r="T94" s="52">
        <v>1148</v>
      </c>
      <c r="V94" s="53">
        <f t="shared" si="13"/>
        <v>0</v>
      </c>
      <c r="W94" s="53">
        <f t="shared" si="14"/>
        <v>275</v>
      </c>
      <c r="X94" s="53">
        <f t="shared" si="8"/>
        <v>1979</v>
      </c>
      <c r="Y94" s="53">
        <f t="shared" si="9"/>
        <v>349</v>
      </c>
      <c r="Z94" s="53">
        <f t="shared" si="10"/>
        <v>0</v>
      </c>
      <c r="AA94" s="53">
        <f t="shared" si="12"/>
        <v>1655</v>
      </c>
      <c r="AB94" s="53">
        <f t="shared" si="11"/>
        <v>4258</v>
      </c>
    </row>
    <row r="95" spans="1:28">
      <c r="A95" s="52" t="s">
        <v>185</v>
      </c>
      <c r="B95" s="52">
        <v>0</v>
      </c>
      <c r="C95" s="52">
        <v>0</v>
      </c>
      <c r="D95" s="52">
        <v>0</v>
      </c>
      <c r="E95" s="52">
        <v>0</v>
      </c>
      <c r="F95" s="52">
        <v>0</v>
      </c>
      <c r="G95" s="52">
        <v>834</v>
      </c>
      <c r="H95" s="52">
        <v>0</v>
      </c>
      <c r="I95" s="52">
        <v>99</v>
      </c>
      <c r="J95" s="52">
        <v>0</v>
      </c>
      <c r="K95" s="52">
        <v>206</v>
      </c>
      <c r="L95" s="52">
        <v>192</v>
      </c>
      <c r="M95" s="52">
        <v>0</v>
      </c>
      <c r="N95" s="52">
        <v>0</v>
      </c>
      <c r="O95" s="52">
        <v>0</v>
      </c>
      <c r="P95" s="52">
        <v>1331</v>
      </c>
      <c r="Q95" s="52">
        <v>431</v>
      </c>
      <c r="R95" s="52">
        <v>0</v>
      </c>
      <c r="S95" s="52">
        <v>0</v>
      </c>
      <c r="T95" s="52">
        <v>206</v>
      </c>
      <c r="V95" s="53">
        <f t="shared" si="13"/>
        <v>0</v>
      </c>
      <c r="W95" s="53">
        <f t="shared" si="14"/>
        <v>0</v>
      </c>
      <c r="X95" s="53">
        <f t="shared" si="8"/>
        <v>834</v>
      </c>
      <c r="Y95" s="53">
        <f t="shared" si="9"/>
        <v>99</v>
      </c>
      <c r="Z95" s="53">
        <f t="shared" si="10"/>
        <v>0</v>
      </c>
      <c r="AA95" s="53">
        <f t="shared" si="12"/>
        <v>398</v>
      </c>
      <c r="AB95" s="53">
        <f t="shared" si="11"/>
        <v>1331</v>
      </c>
    </row>
    <row r="96" spans="1:28">
      <c r="A96" s="52" t="s">
        <v>104</v>
      </c>
      <c r="B96" s="52">
        <v>63474</v>
      </c>
      <c r="C96" s="52">
        <v>0</v>
      </c>
      <c r="D96" s="52">
        <v>0</v>
      </c>
      <c r="E96" s="52">
        <v>0</v>
      </c>
      <c r="F96" s="52">
        <v>1739</v>
      </c>
      <c r="G96" s="52">
        <v>69962</v>
      </c>
      <c r="H96" s="52">
        <v>0</v>
      </c>
      <c r="I96" s="52">
        <v>13924</v>
      </c>
      <c r="J96" s="52">
        <v>0</v>
      </c>
      <c r="K96" s="52">
        <v>273</v>
      </c>
      <c r="L96" s="52">
        <v>751</v>
      </c>
      <c r="M96" s="52">
        <v>0</v>
      </c>
      <c r="N96" s="52">
        <v>0</v>
      </c>
      <c r="O96" s="52">
        <v>0</v>
      </c>
      <c r="P96" s="52">
        <v>150123</v>
      </c>
      <c r="Q96" s="52">
        <v>14948</v>
      </c>
      <c r="R96" s="52">
        <v>63474</v>
      </c>
      <c r="S96" s="52">
        <v>1739</v>
      </c>
      <c r="T96" s="52">
        <v>273</v>
      </c>
      <c r="V96" s="53">
        <f t="shared" si="13"/>
        <v>63474</v>
      </c>
      <c r="W96" s="53">
        <f t="shared" si="14"/>
        <v>1739</v>
      </c>
      <c r="X96" s="53">
        <f t="shared" si="8"/>
        <v>69962</v>
      </c>
      <c r="Y96" s="53">
        <f t="shared" si="9"/>
        <v>13924</v>
      </c>
      <c r="Z96" s="53">
        <f t="shared" si="10"/>
        <v>0</v>
      </c>
      <c r="AA96" s="53">
        <f t="shared" si="12"/>
        <v>1024</v>
      </c>
      <c r="AB96" s="53">
        <f t="shared" si="11"/>
        <v>150123</v>
      </c>
    </row>
    <row r="97" spans="1:28">
      <c r="A97" s="52" t="s">
        <v>103</v>
      </c>
      <c r="B97" s="52">
        <v>0</v>
      </c>
      <c r="C97" s="52">
        <v>0</v>
      </c>
      <c r="D97" s="52">
        <v>0</v>
      </c>
      <c r="E97" s="52">
        <v>0</v>
      </c>
      <c r="F97" s="52">
        <v>1203</v>
      </c>
      <c r="G97" s="52">
        <v>0</v>
      </c>
      <c r="H97" s="52">
        <v>0</v>
      </c>
      <c r="I97" s="52">
        <v>0</v>
      </c>
      <c r="J97" s="52">
        <v>0</v>
      </c>
      <c r="K97" s="52">
        <v>93</v>
      </c>
      <c r="L97" s="52">
        <v>7</v>
      </c>
      <c r="M97" s="52">
        <v>0</v>
      </c>
      <c r="N97" s="52">
        <v>0</v>
      </c>
      <c r="O97" s="52">
        <v>0</v>
      </c>
      <c r="P97" s="52">
        <v>1303</v>
      </c>
      <c r="Q97" s="52">
        <v>100</v>
      </c>
      <c r="R97" s="52">
        <v>0</v>
      </c>
      <c r="S97" s="52">
        <v>1203</v>
      </c>
      <c r="T97" s="52">
        <v>93</v>
      </c>
      <c r="V97" s="53">
        <f t="shared" si="13"/>
        <v>0</v>
      </c>
      <c r="W97" s="53">
        <f t="shared" si="14"/>
        <v>1203</v>
      </c>
      <c r="X97" s="53">
        <f t="shared" si="8"/>
        <v>0</v>
      </c>
      <c r="Y97" s="53">
        <f t="shared" si="9"/>
        <v>0</v>
      </c>
      <c r="Z97" s="53">
        <f t="shared" si="10"/>
        <v>0</v>
      </c>
      <c r="AA97" s="53">
        <f t="shared" si="12"/>
        <v>100</v>
      </c>
      <c r="AB97" s="53">
        <f t="shared" si="11"/>
        <v>1303</v>
      </c>
    </row>
    <row r="98" spans="1:28">
      <c r="A98" s="52" t="s">
        <v>102</v>
      </c>
      <c r="B98" s="52">
        <v>1182</v>
      </c>
      <c r="C98" s="52">
        <v>0</v>
      </c>
      <c r="D98" s="52">
        <v>0</v>
      </c>
      <c r="E98" s="52">
        <v>0</v>
      </c>
      <c r="F98" s="52">
        <v>1134</v>
      </c>
      <c r="G98" s="52">
        <v>0</v>
      </c>
      <c r="H98" s="52">
        <v>0</v>
      </c>
      <c r="I98" s="52">
        <v>122</v>
      </c>
      <c r="J98" s="52">
        <v>0</v>
      </c>
      <c r="K98" s="52">
        <v>29</v>
      </c>
      <c r="L98" s="52">
        <v>530</v>
      </c>
      <c r="M98" s="52">
        <v>0</v>
      </c>
      <c r="N98" s="52">
        <v>0</v>
      </c>
      <c r="O98" s="52">
        <v>0</v>
      </c>
      <c r="P98" s="52">
        <v>2997</v>
      </c>
      <c r="Q98" s="52">
        <v>681</v>
      </c>
      <c r="R98" s="52">
        <v>1182</v>
      </c>
      <c r="S98" s="52">
        <v>1134</v>
      </c>
      <c r="T98" s="52">
        <v>29</v>
      </c>
      <c r="V98" s="53">
        <f t="shared" si="13"/>
        <v>1182</v>
      </c>
      <c r="W98" s="53">
        <f t="shared" si="14"/>
        <v>1134</v>
      </c>
      <c r="X98" s="53">
        <f t="shared" si="8"/>
        <v>0</v>
      </c>
      <c r="Y98" s="53">
        <f t="shared" si="9"/>
        <v>122</v>
      </c>
      <c r="Z98" s="53">
        <f t="shared" si="10"/>
        <v>0</v>
      </c>
      <c r="AA98" s="53">
        <f t="shared" si="12"/>
        <v>559</v>
      </c>
      <c r="AB98" s="53">
        <f t="shared" si="11"/>
        <v>2997</v>
      </c>
    </row>
    <row r="99" spans="1:28">
      <c r="A99" s="52" t="s">
        <v>184</v>
      </c>
      <c r="B99" s="52">
        <v>33808</v>
      </c>
      <c r="C99" s="52">
        <v>0</v>
      </c>
      <c r="D99" s="52">
        <v>0</v>
      </c>
      <c r="E99" s="52">
        <v>0</v>
      </c>
      <c r="F99" s="52">
        <v>31577</v>
      </c>
      <c r="G99" s="52">
        <v>186251</v>
      </c>
      <c r="H99" s="52">
        <v>11577</v>
      </c>
      <c r="I99" s="52">
        <v>30815</v>
      </c>
      <c r="J99" s="52">
        <v>6331</v>
      </c>
      <c r="K99" s="52">
        <v>8991</v>
      </c>
      <c r="L99" s="52">
        <v>1788</v>
      </c>
      <c r="M99" s="52">
        <v>0</v>
      </c>
      <c r="N99" s="52">
        <v>0</v>
      </c>
      <c r="O99" s="52">
        <v>0</v>
      </c>
      <c r="P99" s="52">
        <v>311138</v>
      </c>
      <c r="Q99" s="52">
        <v>47897</v>
      </c>
      <c r="R99" s="52">
        <v>33808</v>
      </c>
      <c r="S99" s="52">
        <v>31577</v>
      </c>
      <c r="T99" s="52">
        <v>15322</v>
      </c>
      <c r="V99" s="53">
        <f t="shared" si="13"/>
        <v>33808</v>
      </c>
      <c r="W99" s="53">
        <f t="shared" si="14"/>
        <v>31577</v>
      </c>
      <c r="X99" s="53">
        <f t="shared" si="8"/>
        <v>186251</v>
      </c>
      <c r="Y99" s="53">
        <f t="shared" si="9"/>
        <v>30815</v>
      </c>
      <c r="Z99" s="53">
        <f t="shared" si="10"/>
        <v>11577</v>
      </c>
      <c r="AA99" s="53">
        <f t="shared" si="12"/>
        <v>17110</v>
      </c>
      <c r="AB99" s="53">
        <f t="shared" si="11"/>
        <v>311138</v>
      </c>
    </row>
    <row r="100" spans="1:28">
      <c r="A100" s="52" t="s">
        <v>207</v>
      </c>
      <c r="B100" s="52">
        <v>0</v>
      </c>
      <c r="C100" s="52">
        <v>0</v>
      </c>
      <c r="D100" s="52">
        <v>0</v>
      </c>
      <c r="E100" s="52">
        <v>0</v>
      </c>
      <c r="F100" s="52">
        <v>9</v>
      </c>
      <c r="G100" s="52">
        <v>5755</v>
      </c>
      <c r="H100" s="52">
        <v>0</v>
      </c>
      <c r="I100" s="52">
        <v>308</v>
      </c>
      <c r="J100" s="52">
        <v>0</v>
      </c>
      <c r="K100" s="52">
        <v>4</v>
      </c>
      <c r="L100" s="52">
        <v>15</v>
      </c>
      <c r="M100" s="52">
        <v>0</v>
      </c>
      <c r="N100" s="52">
        <v>0</v>
      </c>
      <c r="O100" s="52">
        <v>0</v>
      </c>
      <c r="P100" s="52">
        <v>6091</v>
      </c>
      <c r="Q100" s="52">
        <v>327</v>
      </c>
      <c r="R100" s="52">
        <v>0</v>
      </c>
      <c r="S100" s="52">
        <v>9</v>
      </c>
      <c r="T100" s="52">
        <v>4</v>
      </c>
      <c r="V100" s="53">
        <f t="shared" si="13"/>
        <v>0</v>
      </c>
      <c r="W100" s="53">
        <f t="shared" si="14"/>
        <v>9</v>
      </c>
      <c r="X100" s="53">
        <f t="shared" si="8"/>
        <v>5755</v>
      </c>
      <c r="Y100" s="53">
        <f t="shared" si="9"/>
        <v>308</v>
      </c>
      <c r="Z100" s="53">
        <f t="shared" si="10"/>
        <v>0</v>
      </c>
      <c r="AA100" s="53">
        <f t="shared" si="12"/>
        <v>19</v>
      </c>
      <c r="AB100" s="53">
        <f t="shared" si="11"/>
        <v>6091</v>
      </c>
    </row>
    <row r="101" spans="1:28">
      <c r="A101" s="52" t="s">
        <v>101</v>
      </c>
      <c r="B101" s="52">
        <v>5113</v>
      </c>
      <c r="C101" s="52">
        <v>0</v>
      </c>
      <c r="D101" s="52">
        <v>0</v>
      </c>
      <c r="E101" s="52">
        <v>0</v>
      </c>
      <c r="F101" s="52">
        <v>230</v>
      </c>
      <c r="G101" s="52">
        <v>0</v>
      </c>
      <c r="H101" s="52">
        <v>0</v>
      </c>
      <c r="I101" s="52">
        <v>0</v>
      </c>
      <c r="J101" s="52">
        <v>0</v>
      </c>
      <c r="K101" s="52">
        <v>170</v>
      </c>
      <c r="L101" s="52">
        <v>0</v>
      </c>
      <c r="M101" s="52">
        <v>0</v>
      </c>
      <c r="N101" s="52">
        <v>0</v>
      </c>
      <c r="O101" s="52">
        <v>0</v>
      </c>
      <c r="P101" s="52">
        <v>5513</v>
      </c>
      <c r="Q101" s="52">
        <v>170</v>
      </c>
      <c r="R101" s="52">
        <v>5113</v>
      </c>
      <c r="S101" s="52">
        <v>230</v>
      </c>
      <c r="T101" s="52">
        <v>170</v>
      </c>
      <c r="V101" s="53">
        <f t="shared" si="13"/>
        <v>5113</v>
      </c>
      <c r="W101" s="53">
        <f t="shared" si="14"/>
        <v>230</v>
      </c>
      <c r="X101" s="53">
        <f t="shared" si="8"/>
        <v>0</v>
      </c>
      <c r="Y101" s="53">
        <f t="shared" si="9"/>
        <v>0</v>
      </c>
      <c r="Z101" s="53">
        <f t="shared" si="10"/>
        <v>0</v>
      </c>
      <c r="AA101" s="53">
        <f t="shared" si="12"/>
        <v>170</v>
      </c>
      <c r="AB101" s="53">
        <f t="shared" si="11"/>
        <v>5513</v>
      </c>
    </row>
    <row r="102" spans="1:28">
      <c r="A102" s="52" t="s">
        <v>100</v>
      </c>
      <c r="B102" s="52">
        <v>1512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1491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3003</v>
      </c>
      <c r="Q102" s="52">
        <v>1491</v>
      </c>
      <c r="R102" s="52">
        <v>1512</v>
      </c>
      <c r="S102" s="52">
        <v>0</v>
      </c>
      <c r="T102" s="52">
        <v>0</v>
      </c>
      <c r="V102" s="53">
        <f t="shared" si="13"/>
        <v>1512</v>
      </c>
      <c r="W102" s="53">
        <f t="shared" si="14"/>
        <v>0</v>
      </c>
      <c r="X102" s="53">
        <f t="shared" si="8"/>
        <v>0</v>
      </c>
      <c r="Y102" s="53">
        <f t="shared" si="9"/>
        <v>1491</v>
      </c>
      <c r="Z102" s="53">
        <f t="shared" si="10"/>
        <v>0</v>
      </c>
      <c r="AA102" s="53">
        <f t="shared" si="12"/>
        <v>0</v>
      </c>
      <c r="AB102" s="53">
        <f t="shared" si="11"/>
        <v>3003</v>
      </c>
    </row>
    <row r="103" spans="1:28">
      <c r="A103" s="52" t="s">
        <v>99</v>
      </c>
      <c r="B103" s="52">
        <v>17113</v>
      </c>
      <c r="C103" s="52">
        <v>0</v>
      </c>
      <c r="D103" s="52">
        <v>0</v>
      </c>
      <c r="E103" s="52">
        <v>0</v>
      </c>
      <c r="F103" s="52">
        <v>2211</v>
      </c>
      <c r="G103" s="52">
        <v>5784</v>
      </c>
      <c r="H103" s="52">
        <v>0</v>
      </c>
      <c r="I103" s="52">
        <v>1885</v>
      </c>
      <c r="J103" s="52">
        <v>0</v>
      </c>
      <c r="K103" s="52">
        <v>2525</v>
      </c>
      <c r="L103" s="52">
        <v>0</v>
      </c>
      <c r="M103" s="52">
        <v>0</v>
      </c>
      <c r="N103" s="52">
        <v>0</v>
      </c>
      <c r="O103" s="52">
        <v>1302</v>
      </c>
      <c r="P103" s="52">
        <v>30820</v>
      </c>
      <c r="Q103" s="52">
        <v>4410</v>
      </c>
      <c r="R103" s="52">
        <v>17113</v>
      </c>
      <c r="S103" s="52">
        <v>2211</v>
      </c>
      <c r="T103" s="52">
        <v>3827</v>
      </c>
      <c r="V103" s="53">
        <f t="shared" si="13"/>
        <v>17113</v>
      </c>
      <c r="W103" s="53">
        <f t="shared" si="14"/>
        <v>2211</v>
      </c>
      <c r="X103" s="53">
        <f t="shared" si="8"/>
        <v>5784</v>
      </c>
      <c r="Y103" s="53">
        <f t="shared" si="9"/>
        <v>1885</v>
      </c>
      <c r="Z103" s="53">
        <f t="shared" si="10"/>
        <v>0</v>
      </c>
      <c r="AA103" s="53">
        <f t="shared" si="12"/>
        <v>3827</v>
      </c>
      <c r="AB103" s="53">
        <f t="shared" si="11"/>
        <v>30820</v>
      </c>
    </row>
    <row r="104" spans="1:28">
      <c r="A104" s="52" t="s">
        <v>98</v>
      </c>
      <c r="B104" s="52">
        <v>0</v>
      </c>
      <c r="C104" s="52">
        <v>0</v>
      </c>
      <c r="D104" s="52">
        <v>0</v>
      </c>
      <c r="E104" s="52">
        <v>0</v>
      </c>
      <c r="F104" s="52">
        <v>152</v>
      </c>
      <c r="G104" s="52">
        <v>2554</v>
      </c>
      <c r="H104" s="52">
        <v>0</v>
      </c>
      <c r="I104" s="52">
        <v>17207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19913</v>
      </c>
      <c r="Q104" s="52">
        <v>17207</v>
      </c>
      <c r="R104" s="52">
        <v>0</v>
      </c>
      <c r="S104" s="52">
        <v>152</v>
      </c>
      <c r="T104" s="52">
        <v>0</v>
      </c>
      <c r="V104" s="53">
        <f t="shared" si="13"/>
        <v>0</v>
      </c>
      <c r="W104" s="53">
        <f t="shared" si="14"/>
        <v>152</v>
      </c>
      <c r="X104" s="53">
        <f t="shared" si="8"/>
        <v>2554</v>
      </c>
      <c r="Y104" s="53">
        <f t="shared" si="9"/>
        <v>17207</v>
      </c>
      <c r="Z104" s="53">
        <f t="shared" si="10"/>
        <v>0</v>
      </c>
      <c r="AA104" s="53">
        <f t="shared" si="12"/>
        <v>0</v>
      </c>
      <c r="AB104" s="53">
        <f t="shared" si="11"/>
        <v>19913</v>
      </c>
    </row>
    <row r="105" spans="1:28">
      <c r="A105" s="52" t="s">
        <v>97</v>
      </c>
      <c r="B105" s="52">
        <v>285</v>
      </c>
      <c r="C105" s="52">
        <v>0</v>
      </c>
      <c r="D105" s="52">
        <v>0</v>
      </c>
      <c r="E105" s="52">
        <v>0</v>
      </c>
      <c r="F105" s="52">
        <v>55</v>
      </c>
      <c r="G105" s="52">
        <v>6231</v>
      </c>
      <c r="H105" s="52">
        <v>0</v>
      </c>
      <c r="I105" s="52">
        <v>9399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15970</v>
      </c>
      <c r="Q105" s="52">
        <v>9399</v>
      </c>
      <c r="R105" s="52">
        <v>285</v>
      </c>
      <c r="S105" s="52">
        <v>55</v>
      </c>
      <c r="T105" s="52">
        <v>0</v>
      </c>
      <c r="V105" s="53">
        <f t="shared" si="13"/>
        <v>285</v>
      </c>
      <c r="W105" s="53">
        <f t="shared" si="14"/>
        <v>55</v>
      </c>
      <c r="X105" s="53">
        <f t="shared" si="8"/>
        <v>6231</v>
      </c>
      <c r="Y105" s="53">
        <f t="shared" si="9"/>
        <v>9399</v>
      </c>
      <c r="Z105" s="53">
        <f t="shared" si="10"/>
        <v>0</v>
      </c>
      <c r="AA105" s="53">
        <f t="shared" si="12"/>
        <v>0</v>
      </c>
      <c r="AB105" s="53">
        <f t="shared" si="11"/>
        <v>15970</v>
      </c>
    </row>
    <row r="106" spans="1:28">
      <c r="A106" s="52" t="s">
        <v>96</v>
      </c>
      <c r="B106" s="52">
        <v>7</v>
      </c>
      <c r="C106" s="52">
        <v>0</v>
      </c>
      <c r="D106" s="52">
        <v>0</v>
      </c>
      <c r="E106" s="52">
        <v>0</v>
      </c>
      <c r="F106" s="52">
        <v>27</v>
      </c>
      <c r="G106" s="52">
        <v>0</v>
      </c>
      <c r="H106" s="52">
        <v>0</v>
      </c>
      <c r="I106" s="52">
        <v>1502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1536</v>
      </c>
      <c r="Q106" s="52">
        <v>1502</v>
      </c>
      <c r="R106" s="52">
        <v>7</v>
      </c>
      <c r="S106" s="52">
        <v>27</v>
      </c>
      <c r="T106" s="52">
        <v>0</v>
      </c>
      <c r="V106" s="53">
        <f t="shared" si="13"/>
        <v>7</v>
      </c>
      <c r="W106" s="53">
        <f t="shared" si="14"/>
        <v>27</v>
      </c>
      <c r="X106" s="53">
        <f t="shared" si="8"/>
        <v>0</v>
      </c>
      <c r="Y106" s="53">
        <f t="shared" si="9"/>
        <v>1502</v>
      </c>
      <c r="Z106" s="53">
        <f t="shared" si="10"/>
        <v>0</v>
      </c>
      <c r="AA106" s="53">
        <f t="shared" si="12"/>
        <v>0</v>
      </c>
      <c r="AB106" s="53">
        <f t="shared" si="11"/>
        <v>1536</v>
      </c>
    </row>
    <row r="107" spans="1:28">
      <c r="A107" s="52" t="s">
        <v>95</v>
      </c>
      <c r="B107" s="52">
        <v>0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3496</v>
      </c>
      <c r="J107" s="52">
        <v>0</v>
      </c>
      <c r="K107" s="52">
        <v>7</v>
      </c>
      <c r="L107" s="52">
        <v>0</v>
      </c>
      <c r="M107" s="52">
        <v>0</v>
      </c>
      <c r="N107" s="52">
        <v>0</v>
      </c>
      <c r="O107" s="52">
        <v>0</v>
      </c>
      <c r="P107" s="52">
        <v>3503</v>
      </c>
      <c r="Q107" s="52">
        <v>3503</v>
      </c>
      <c r="R107" s="52">
        <v>0</v>
      </c>
      <c r="S107" s="52">
        <v>0</v>
      </c>
      <c r="T107" s="52">
        <v>7</v>
      </c>
      <c r="V107" s="53">
        <f t="shared" si="13"/>
        <v>0</v>
      </c>
      <c r="W107" s="53">
        <f t="shared" si="14"/>
        <v>0</v>
      </c>
      <c r="X107" s="53">
        <f t="shared" si="8"/>
        <v>0</v>
      </c>
      <c r="Y107" s="53">
        <f t="shared" si="9"/>
        <v>3496</v>
      </c>
      <c r="Z107" s="53">
        <f t="shared" si="10"/>
        <v>0</v>
      </c>
      <c r="AA107" s="53">
        <f t="shared" si="12"/>
        <v>7</v>
      </c>
      <c r="AB107" s="53">
        <f t="shared" si="11"/>
        <v>3503</v>
      </c>
    </row>
    <row r="108" spans="1:28">
      <c r="A108" s="52" t="s">
        <v>183</v>
      </c>
      <c r="B108" s="52">
        <v>42546</v>
      </c>
      <c r="C108" s="52">
        <v>0</v>
      </c>
      <c r="D108" s="52">
        <v>0</v>
      </c>
      <c r="E108" s="52">
        <v>0</v>
      </c>
      <c r="F108" s="52">
        <v>1431</v>
      </c>
      <c r="G108" s="52">
        <v>46537</v>
      </c>
      <c r="H108" s="52">
        <v>4077</v>
      </c>
      <c r="I108" s="52">
        <v>93</v>
      </c>
      <c r="J108" s="52">
        <v>0</v>
      </c>
      <c r="K108" s="52">
        <v>8822</v>
      </c>
      <c r="L108" s="52">
        <v>6564</v>
      </c>
      <c r="M108" s="52">
        <v>0</v>
      </c>
      <c r="N108" s="52">
        <v>0</v>
      </c>
      <c r="O108" s="52">
        <v>0</v>
      </c>
      <c r="P108" s="52">
        <v>110070</v>
      </c>
      <c r="Q108" s="52">
        <v>13695</v>
      </c>
      <c r="R108" s="52">
        <v>42546</v>
      </c>
      <c r="S108" s="52">
        <v>1431</v>
      </c>
      <c r="T108" s="52">
        <v>8822</v>
      </c>
      <c r="V108" s="53">
        <f t="shared" si="13"/>
        <v>42546</v>
      </c>
      <c r="W108" s="53">
        <f t="shared" si="14"/>
        <v>1431</v>
      </c>
      <c r="X108" s="53">
        <f t="shared" si="8"/>
        <v>46537</v>
      </c>
      <c r="Y108" s="53">
        <f t="shared" si="9"/>
        <v>93</v>
      </c>
      <c r="Z108" s="53">
        <f t="shared" si="10"/>
        <v>4077</v>
      </c>
      <c r="AA108" s="53">
        <f t="shared" si="12"/>
        <v>15386</v>
      </c>
      <c r="AB108" s="53">
        <f t="shared" si="11"/>
        <v>110070</v>
      </c>
    </row>
    <row r="109" spans="1:28">
      <c r="A109" s="52" t="s">
        <v>182</v>
      </c>
      <c r="B109" s="52">
        <v>1880</v>
      </c>
      <c r="C109" s="52">
        <v>0</v>
      </c>
      <c r="D109" s="52">
        <v>0</v>
      </c>
      <c r="E109" s="52">
        <v>0</v>
      </c>
      <c r="F109" s="52">
        <v>1</v>
      </c>
      <c r="G109" s="52">
        <v>6867</v>
      </c>
      <c r="H109" s="52">
        <v>0</v>
      </c>
      <c r="I109" s="52">
        <v>24535</v>
      </c>
      <c r="J109" s="52">
        <v>7855</v>
      </c>
      <c r="K109" s="52">
        <v>2447</v>
      </c>
      <c r="L109" s="52">
        <v>620</v>
      </c>
      <c r="M109" s="52">
        <v>0</v>
      </c>
      <c r="N109" s="52">
        <v>0</v>
      </c>
      <c r="O109" s="52">
        <v>0</v>
      </c>
      <c r="P109" s="52">
        <v>44205</v>
      </c>
      <c r="Q109" s="52">
        <v>35400</v>
      </c>
      <c r="R109" s="52">
        <v>1880</v>
      </c>
      <c r="S109" s="52">
        <v>1</v>
      </c>
      <c r="T109" s="52">
        <v>10302</v>
      </c>
      <c r="V109" s="53">
        <f t="shared" si="13"/>
        <v>1880</v>
      </c>
      <c r="W109" s="53">
        <f t="shared" si="14"/>
        <v>1</v>
      </c>
      <c r="X109" s="53">
        <f t="shared" si="8"/>
        <v>6867</v>
      </c>
      <c r="Y109" s="53">
        <f t="shared" si="9"/>
        <v>24535</v>
      </c>
      <c r="Z109" s="53">
        <f t="shared" si="10"/>
        <v>0</v>
      </c>
      <c r="AA109" s="53">
        <f t="shared" si="12"/>
        <v>10922</v>
      </c>
      <c r="AB109" s="53">
        <f t="shared" si="11"/>
        <v>44205</v>
      </c>
    </row>
    <row r="110" spans="1:28">
      <c r="A110" s="52" t="s">
        <v>94</v>
      </c>
      <c r="B110" s="52">
        <v>0</v>
      </c>
      <c r="C110" s="52">
        <v>0</v>
      </c>
      <c r="D110" s="52">
        <v>0</v>
      </c>
      <c r="E110" s="52">
        <v>0</v>
      </c>
      <c r="F110" s="52">
        <v>2287</v>
      </c>
      <c r="G110" s="52">
        <v>0</v>
      </c>
      <c r="H110" s="52">
        <v>0</v>
      </c>
      <c r="I110" s="52">
        <v>295</v>
      </c>
      <c r="J110" s="52">
        <v>678</v>
      </c>
      <c r="K110" s="52">
        <v>865</v>
      </c>
      <c r="L110" s="52">
        <v>454</v>
      </c>
      <c r="M110" s="52">
        <v>0</v>
      </c>
      <c r="N110" s="52">
        <v>0</v>
      </c>
      <c r="O110" s="52">
        <v>0</v>
      </c>
      <c r="P110" s="52">
        <v>4579</v>
      </c>
      <c r="Q110" s="52">
        <v>2292</v>
      </c>
      <c r="R110" s="52">
        <v>0</v>
      </c>
      <c r="S110" s="52">
        <v>2287</v>
      </c>
      <c r="T110" s="52">
        <v>1543</v>
      </c>
      <c r="V110" s="53">
        <f t="shared" si="13"/>
        <v>0</v>
      </c>
      <c r="W110" s="53">
        <f t="shared" si="14"/>
        <v>2287</v>
      </c>
      <c r="X110" s="53">
        <f t="shared" si="8"/>
        <v>0</v>
      </c>
      <c r="Y110" s="53">
        <f t="shared" si="9"/>
        <v>295</v>
      </c>
      <c r="Z110" s="53">
        <f t="shared" si="10"/>
        <v>0</v>
      </c>
      <c r="AA110" s="53">
        <f t="shared" si="12"/>
        <v>1997</v>
      </c>
      <c r="AB110" s="53">
        <f t="shared" si="11"/>
        <v>4579</v>
      </c>
    </row>
    <row r="111" spans="1:28">
      <c r="A111" s="52" t="s">
        <v>208</v>
      </c>
      <c r="B111" s="52">
        <v>221</v>
      </c>
      <c r="C111" s="52">
        <v>0</v>
      </c>
      <c r="D111" s="52">
        <v>0</v>
      </c>
      <c r="E111" s="52">
        <v>0</v>
      </c>
      <c r="F111" s="52">
        <v>306</v>
      </c>
      <c r="G111" s="52">
        <v>0</v>
      </c>
      <c r="H111" s="52">
        <v>0</v>
      </c>
      <c r="I111" s="52">
        <v>0</v>
      </c>
      <c r="J111" s="52">
        <v>0</v>
      </c>
      <c r="K111" s="52">
        <v>4</v>
      </c>
      <c r="L111" s="52">
        <v>0</v>
      </c>
      <c r="M111" s="52">
        <v>0</v>
      </c>
      <c r="N111" s="52">
        <v>0</v>
      </c>
      <c r="O111" s="52">
        <v>0</v>
      </c>
      <c r="P111" s="52">
        <v>531</v>
      </c>
      <c r="Q111" s="52">
        <v>4</v>
      </c>
      <c r="R111" s="52">
        <v>221</v>
      </c>
      <c r="S111" s="52">
        <v>306</v>
      </c>
      <c r="T111" s="52">
        <v>4</v>
      </c>
      <c r="V111" s="53">
        <f t="shared" si="13"/>
        <v>221</v>
      </c>
      <c r="W111" s="53">
        <f t="shared" si="14"/>
        <v>306</v>
      </c>
      <c r="X111" s="53">
        <f t="shared" si="8"/>
        <v>0</v>
      </c>
      <c r="Y111" s="53">
        <f t="shared" si="9"/>
        <v>0</v>
      </c>
      <c r="Z111" s="53">
        <f t="shared" si="10"/>
        <v>0</v>
      </c>
      <c r="AA111" s="53">
        <f t="shared" si="12"/>
        <v>4</v>
      </c>
      <c r="AB111" s="53">
        <f t="shared" si="11"/>
        <v>531</v>
      </c>
    </row>
    <row r="112" spans="1:28">
      <c r="A112" s="52" t="s">
        <v>93</v>
      </c>
      <c r="B112" s="52">
        <v>0</v>
      </c>
      <c r="C112" s="52">
        <v>0</v>
      </c>
      <c r="D112" s="52">
        <v>0</v>
      </c>
      <c r="E112" s="52">
        <v>0</v>
      </c>
      <c r="F112" s="52">
        <v>0</v>
      </c>
      <c r="G112" s="52">
        <v>25708</v>
      </c>
      <c r="H112" s="52">
        <v>0</v>
      </c>
      <c r="I112" s="52">
        <v>5718</v>
      </c>
      <c r="J112" s="52">
        <v>0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31426</v>
      </c>
      <c r="Q112" s="52">
        <v>5718</v>
      </c>
      <c r="R112" s="52">
        <v>0</v>
      </c>
      <c r="S112" s="52">
        <v>0</v>
      </c>
      <c r="T112" s="52">
        <v>0</v>
      </c>
      <c r="V112" s="53">
        <f t="shared" si="13"/>
        <v>0</v>
      </c>
      <c r="W112" s="53">
        <f t="shared" si="14"/>
        <v>0</v>
      </c>
      <c r="X112" s="53">
        <f t="shared" si="8"/>
        <v>25708</v>
      </c>
      <c r="Y112" s="53">
        <f t="shared" si="9"/>
        <v>5718</v>
      </c>
      <c r="Z112" s="53">
        <f t="shared" si="10"/>
        <v>0</v>
      </c>
      <c r="AA112" s="53">
        <f t="shared" si="12"/>
        <v>0</v>
      </c>
      <c r="AB112" s="53">
        <f t="shared" si="11"/>
        <v>31426</v>
      </c>
    </row>
    <row r="113" spans="1:28">
      <c r="A113" s="52" t="s">
        <v>181</v>
      </c>
      <c r="B113" s="52">
        <v>151</v>
      </c>
      <c r="C113" s="52">
        <v>0</v>
      </c>
      <c r="D113" s="52">
        <v>0</v>
      </c>
      <c r="E113" s="52">
        <v>0</v>
      </c>
      <c r="F113" s="52">
        <v>29</v>
      </c>
      <c r="G113" s="52">
        <v>2598</v>
      </c>
      <c r="H113" s="52">
        <v>0</v>
      </c>
      <c r="I113" s="52">
        <v>137914</v>
      </c>
      <c r="J113" s="52">
        <v>0</v>
      </c>
      <c r="K113" s="52">
        <v>2515</v>
      </c>
      <c r="L113" s="52">
        <v>419</v>
      </c>
      <c r="M113" s="52">
        <v>0</v>
      </c>
      <c r="N113" s="52">
        <v>0</v>
      </c>
      <c r="O113" s="52">
        <v>296</v>
      </c>
      <c r="P113" s="52">
        <v>143922</v>
      </c>
      <c r="Q113" s="52">
        <v>140626</v>
      </c>
      <c r="R113" s="52">
        <v>151</v>
      </c>
      <c r="S113" s="52">
        <v>29</v>
      </c>
      <c r="T113" s="52">
        <v>2811</v>
      </c>
      <c r="V113" s="53">
        <f t="shared" si="13"/>
        <v>151</v>
      </c>
      <c r="W113" s="53">
        <f t="shared" si="14"/>
        <v>29</v>
      </c>
      <c r="X113" s="53">
        <f t="shared" si="8"/>
        <v>2598</v>
      </c>
      <c r="Y113" s="53">
        <f t="shared" si="9"/>
        <v>137914</v>
      </c>
      <c r="Z113" s="53">
        <f t="shared" si="10"/>
        <v>0</v>
      </c>
      <c r="AA113" s="53">
        <f t="shared" si="12"/>
        <v>3230</v>
      </c>
      <c r="AB113" s="53">
        <f t="shared" si="11"/>
        <v>143922</v>
      </c>
    </row>
    <row r="114" spans="1:28">
      <c r="A114" s="52" t="s">
        <v>92</v>
      </c>
      <c r="B114" s="52">
        <v>0</v>
      </c>
      <c r="C114" s="52">
        <v>0</v>
      </c>
      <c r="D114" s="52">
        <v>0</v>
      </c>
      <c r="E114" s="52">
        <v>0</v>
      </c>
      <c r="F114" s="52">
        <v>863</v>
      </c>
      <c r="G114" s="52">
        <v>31895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32758</v>
      </c>
      <c r="Q114" s="52">
        <v>0</v>
      </c>
      <c r="R114" s="52">
        <v>0</v>
      </c>
      <c r="S114" s="52">
        <v>863</v>
      </c>
      <c r="T114" s="52">
        <v>0</v>
      </c>
      <c r="V114" s="53">
        <f t="shared" si="13"/>
        <v>0</v>
      </c>
      <c r="W114" s="53">
        <f t="shared" si="14"/>
        <v>863</v>
      </c>
      <c r="X114" s="53">
        <f t="shared" si="8"/>
        <v>31895</v>
      </c>
      <c r="Y114" s="53">
        <f t="shared" si="9"/>
        <v>0</v>
      </c>
      <c r="Z114" s="53">
        <f t="shared" si="10"/>
        <v>0</v>
      </c>
      <c r="AA114" s="53">
        <f t="shared" si="12"/>
        <v>0</v>
      </c>
      <c r="AB114" s="53">
        <f t="shared" si="11"/>
        <v>32758</v>
      </c>
    </row>
    <row r="115" spans="1:28">
      <c r="A115" s="52" t="s">
        <v>91</v>
      </c>
      <c r="B115" s="52">
        <v>152</v>
      </c>
      <c r="C115" s="52">
        <v>0</v>
      </c>
      <c r="D115" s="52">
        <v>0</v>
      </c>
      <c r="E115" s="52">
        <v>0</v>
      </c>
      <c r="F115" s="52">
        <v>41268</v>
      </c>
      <c r="G115" s="52">
        <v>28519</v>
      </c>
      <c r="H115" s="52">
        <v>6078</v>
      </c>
      <c r="I115" s="52">
        <v>34004</v>
      </c>
      <c r="J115" s="52">
        <v>0</v>
      </c>
      <c r="K115" s="52">
        <v>840</v>
      </c>
      <c r="L115" s="52">
        <v>0</v>
      </c>
      <c r="M115" s="52">
        <v>0</v>
      </c>
      <c r="N115" s="52">
        <v>0</v>
      </c>
      <c r="O115" s="52">
        <v>0</v>
      </c>
      <c r="P115" s="52">
        <v>110861</v>
      </c>
      <c r="Q115" s="52">
        <v>34844</v>
      </c>
      <c r="R115" s="52">
        <v>152</v>
      </c>
      <c r="S115" s="52">
        <v>41268</v>
      </c>
      <c r="T115" s="52">
        <v>840</v>
      </c>
      <c r="V115" s="53">
        <f t="shared" si="13"/>
        <v>152</v>
      </c>
      <c r="W115" s="53">
        <f t="shared" si="14"/>
        <v>41268</v>
      </c>
      <c r="X115" s="53">
        <f t="shared" si="8"/>
        <v>28519</v>
      </c>
      <c r="Y115" s="53">
        <f t="shared" si="9"/>
        <v>34004</v>
      </c>
      <c r="Z115" s="53">
        <f t="shared" si="10"/>
        <v>6078</v>
      </c>
      <c r="AA115" s="53">
        <f t="shared" si="12"/>
        <v>840</v>
      </c>
      <c r="AB115" s="53">
        <f t="shared" si="11"/>
        <v>110861</v>
      </c>
    </row>
    <row r="116" spans="1:28">
      <c r="A116" s="52" t="s">
        <v>90</v>
      </c>
      <c r="B116" s="52">
        <v>712</v>
      </c>
      <c r="C116" s="52">
        <v>0</v>
      </c>
      <c r="D116" s="52">
        <v>0</v>
      </c>
      <c r="E116" s="52">
        <v>0</v>
      </c>
      <c r="F116" s="52">
        <v>2858</v>
      </c>
      <c r="G116" s="52">
        <v>0</v>
      </c>
      <c r="H116" s="52">
        <v>0</v>
      </c>
      <c r="I116" s="52">
        <v>6257</v>
      </c>
      <c r="J116" s="52">
        <v>0</v>
      </c>
      <c r="K116" s="52">
        <v>435</v>
      </c>
      <c r="L116" s="52">
        <v>34</v>
      </c>
      <c r="M116" s="52">
        <v>0</v>
      </c>
      <c r="N116" s="52">
        <v>0</v>
      </c>
      <c r="O116" s="52">
        <v>0</v>
      </c>
      <c r="P116" s="52">
        <v>10296</v>
      </c>
      <c r="Q116" s="52">
        <v>6726</v>
      </c>
      <c r="R116" s="52">
        <v>712</v>
      </c>
      <c r="S116" s="52">
        <v>2858</v>
      </c>
      <c r="T116" s="52">
        <v>435</v>
      </c>
      <c r="V116" s="53">
        <f t="shared" si="13"/>
        <v>712</v>
      </c>
      <c r="W116" s="53">
        <f t="shared" si="14"/>
        <v>2858</v>
      </c>
      <c r="X116" s="53">
        <f t="shared" si="8"/>
        <v>0</v>
      </c>
      <c r="Y116" s="53">
        <f t="shared" si="9"/>
        <v>6257</v>
      </c>
      <c r="Z116" s="53">
        <f t="shared" si="10"/>
        <v>0</v>
      </c>
      <c r="AA116" s="53">
        <f t="shared" si="12"/>
        <v>469</v>
      </c>
      <c r="AB116" s="53">
        <f t="shared" si="11"/>
        <v>10296</v>
      </c>
    </row>
    <row r="117" spans="1:28">
      <c r="A117" s="52" t="s">
        <v>89</v>
      </c>
      <c r="B117" s="52">
        <v>0</v>
      </c>
      <c r="C117" s="52">
        <v>0</v>
      </c>
      <c r="D117" s="52">
        <v>0</v>
      </c>
      <c r="E117" s="52">
        <v>0</v>
      </c>
      <c r="F117" s="52">
        <v>1</v>
      </c>
      <c r="G117" s="52">
        <v>0</v>
      </c>
      <c r="H117" s="52">
        <v>0</v>
      </c>
      <c r="I117" s="52">
        <v>55743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55744</v>
      </c>
      <c r="Q117" s="52">
        <v>55743</v>
      </c>
      <c r="R117" s="52">
        <v>0</v>
      </c>
      <c r="S117" s="52">
        <v>1</v>
      </c>
      <c r="T117" s="52">
        <v>0</v>
      </c>
      <c r="V117" s="53">
        <f t="shared" si="13"/>
        <v>0</v>
      </c>
      <c r="W117" s="53">
        <f t="shared" si="14"/>
        <v>1</v>
      </c>
      <c r="X117" s="53">
        <f t="shared" si="8"/>
        <v>0</v>
      </c>
      <c r="Y117" s="53">
        <f t="shared" si="9"/>
        <v>55743</v>
      </c>
      <c r="Z117" s="53">
        <f t="shared" si="10"/>
        <v>0</v>
      </c>
      <c r="AA117" s="53">
        <f t="shared" si="12"/>
        <v>0</v>
      </c>
      <c r="AB117" s="53">
        <f t="shared" si="11"/>
        <v>55744</v>
      </c>
    </row>
    <row r="118" spans="1:28">
      <c r="A118" s="52" t="s">
        <v>88</v>
      </c>
      <c r="B118" s="52">
        <v>405</v>
      </c>
      <c r="C118" s="52">
        <v>0</v>
      </c>
      <c r="D118" s="52">
        <v>0</v>
      </c>
      <c r="E118" s="52">
        <v>0</v>
      </c>
      <c r="F118" s="52">
        <v>677</v>
      </c>
      <c r="G118" s="52">
        <v>21726</v>
      </c>
      <c r="H118" s="52">
        <v>0</v>
      </c>
      <c r="I118" s="52">
        <v>23711</v>
      </c>
      <c r="J118" s="52">
        <v>0</v>
      </c>
      <c r="K118" s="52">
        <v>825</v>
      </c>
      <c r="L118" s="52">
        <v>907</v>
      </c>
      <c r="M118" s="52">
        <v>0</v>
      </c>
      <c r="N118" s="52">
        <v>0</v>
      </c>
      <c r="O118" s="52">
        <v>0</v>
      </c>
      <c r="P118" s="52">
        <v>48251</v>
      </c>
      <c r="Q118" s="52">
        <v>25443</v>
      </c>
      <c r="R118" s="52">
        <v>405</v>
      </c>
      <c r="S118" s="52">
        <v>677</v>
      </c>
      <c r="T118" s="52">
        <v>825</v>
      </c>
      <c r="V118" s="53">
        <f t="shared" si="13"/>
        <v>405</v>
      </c>
      <c r="W118" s="53">
        <f t="shared" si="14"/>
        <v>677</v>
      </c>
      <c r="X118" s="53">
        <f t="shared" si="8"/>
        <v>21726</v>
      </c>
      <c r="Y118" s="53">
        <f t="shared" si="9"/>
        <v>23711</v>
      </c>
      <c r="Z118" s="53">
        <f t="shared" si="10"/>
        <v>0</v>
      </c>
      <c r="AA118" s="53">
        <f t="shared" si="12"/>
        <v>1732</v>
      </c>
      <c r="AB118" s="53">
        <f t="shared" si="11"/>
        <v>48251</v>
      </c>
    </row>
    <row r="119" spans="1:28">
      <c r="A119" s="52" t="s">
        <v>87</v>
      </c>
      <c r="B119" s="52">
        <v>36686</v>
      </c>
      <c r="C119" s="52">
        <v>0</v>
      </c>
      <c r="D119" s="52">
        <v>0</v>
      </c>
      <c r="E119" s="52">
        <v>0</v>
      </c>
      <c r="F119" s="52">
        <v>5886</v>
      </c>
      <c r="G119" s="52">
        <v>18878</v>
      </c>
      <c r="H119" s="52">
        <v>0</v>
      </c>
      <c r="I119" s="52">
        <v>8665</v>
      </c>
      <c r="J119" s="52">
        <v>11044</v>
      </c>
      <c r="K119" s="52">
        <v>887</v>
      </c>
      <c r="L119" s="52">
        <v>367</v>
      </c>
      <c r="M119" s="52">
        <v>0</v>
      </c>
      <c r="N119" s="52">
        <v>0</v>
      </c>
      <c r="O119" s="52">
        <v>0</v>
      </c>
      <c r="P119" s="52">
        <v>82413</v>
      </c>
      <c r="Q119" s="52">
        <v>20944</v>
      </c>
      <c r="R119" s="52">
        <v>36686</v>
      </c>
      <c r="S119" s="52">
        <v>5886</v>
      </c>
      <c r="T119" s="52">
        <v>11931</v>
      </c>
      <c r="V119" s="53">
        <f t="shared" si="13"/>
        <v>36686</v>
      </c>
      <c r="W119" s="53">
        <f t="shared" si="14"/>
        <v>5886</v>
      </c>
      <c r="X119" s="53">
        <f t="shared" si="8"/>
        <v>18878</v>
      </c>
      <c r="Y119" s="53">
        <f t="shared" si="9"/>
        <v>8665</v>
      </c>
      <c r="Z119" s="53">
        <f t="shared" si="10"/>
        <v>0</v>
      </c>
      <c r="AA119" s="53">
        <f t="shared" si="12"/>
        <v>12298</v>
      </c>
      <c r="AB119" s="53">
        <f t="shared" si="11"/>
        <v>82413</v>
      </c>
    </row>
    <row r="120" spans="1:28">
      <c r="A120" s="52" t="s">
        <v>180</v>
      </c>
      <c r="B120" s="52">
        <v>132962</v>
      </c>
      <c r="C120" s="52">
        <v>0</v>
      </c>
      <c r="D120" s="52">
        <v>0</v>
      </c>
      <c r="E120" s="52">
        <v>0</v>
      </c>
      <c r="F120" s="52">
        <v>2118</v>
      </c>
      <c r="G120" s="52">
        <v>6387</v>
      </c>
      <c r="H120" s="52">
        <v>0</v>
      </c>
      <c r="I120" s="52">
        <v>1832</v>
      </c>
      <c r="J120" s="52">
        <v>0</v>
      </c>
      <c r="K120" s="52">
        <v>10924</v>
      </c>
      <c r="L120" s="52">
        <v>10011</v>
      </c>
      <c r="M120" s="52">
        <v>0</v>
      </c>
      <c r="N120" s="52">
        <v>0</v>
      </c>
      <c r="O120" s="52">
        <v>107</v>
      </c>
      <c r="P120" s="52">
        <v>164341</v>
      </c>
      <c r="Q120" s="52">
        <v>22683</v>
      </c>
      <c r="R120" s="52">
        <v>132962</v>
      </c>
      <c r="S120" s="52">
        <v>2118</v>
      </c>
      <c r="T120" s="52">
        <v>11031</v>
      </c>
      <c r="V120" s="53">
        <f t="shared" si="13"/>
        <v>132962</v>
      </c>
      <c r="W120" s="53">
        <f t="shared" si="14"/>
        <v>2118</v>
      </c>
      <c r="X120" s="53">
        <f t="shared" si="8"/>
        <v>6387</v>
      </c>
      <c r="Y120" s="53">
        <f t="shared" si="9"/>
        <v>1832</v>
      </c>
      <c r="Z120" s="53">
        <f t="shared" si="10"/>
        <v>0</v>
      </c>
      <c r="AA120" s="53">
        <f t="shared" si="12"/>
        <v>21042</v>
      </c>
      <c r="AB120" s="53">
        <f t="shared" si="11"/>
        <v>164341</v>
      </c>
    </row>
    <row r="121" spans="1:28">
      <c r="A121" s="52" t="s">
        <v>179</v>
      </c>
      <c r="B121" s="52">
        <v>14727</v>
      </c>
      <c r="C121" s="52">
        <v>0</v>
      </c>
      <c r="D121" s="52">
        <v>0</v>
      </c>
      <c r="E121" s="52">
        <v>0</v>
      </c>
      <c r="F121" s="52">
        <v>1312</v>
      </c>
      <c r="G121" s="52">
        <v>10562</v>
      </c>
      <c r="H121" s="52">
        <v>0</v>
      </c>
      <c r="I121" s="52">
        <v>8660</v>
      </c>
      <c r="J121" s="52">
        <v>204</v>
      </c>
      <c r="K121" s="52">
        <v>12404</v>
      </c>
      <c r="L121" s="52">
        <v>3404</v>
      </c>
      <c r="M121" s="52">
        <v>0</v>
      </c>
      <c r="N121" s="52">
        <v>0</v>
      </c>
      <c r="O121" s="52">
        <v>8</v>
      </c>
      <c r="P121" s="52">
        <v>51281</v>
      </c>
      <c r="Q121" s="52">
        <v>24372</v>
      </c>
      <c r="R121" s="52">
        <v>14727</v>
      </c>
      <c r="S121" s="52">
        <v>1312</v>
      </c>
      <c r="T121" s="52">
        <v>12616</v>
      </c>
      <c r="V121" s="53">
        <f t="shared" si="13"/>
        <v>14727</v>
      </c>
      <c r="W121" s="53">
        <f t="shared" si="14"/>
        <v>1312</v>
      </c>
      <c r="X121" s="53">
        <f t="shared" si="8"/>
        <v>10562</v>
      </c>
      <c r="Y121" s="53">
        <f t="shared" si="9"/>
        <v>8660</v>
      </c>
      <c r="Z121" s="53">
        <f t="shared" si="10"/>
        <v>0</v>
      </c>
      <c r="AA121" s="53">
        <f t="shared" si="12"/>
        <v>16020</v>
      </c>
      <c r="AB121" s="53">
        <f t="shared" si="11"/>
        <v>51281</v>
      </c>
    </row>
    <row r="122" spans="1:28">
      <c r="A122" s="52" t="s">
        <v>86</v>
      </c>
      <c r="B122" s="52">
        <v>0</v>
      </c>
      <c r="C122" s="52">
        <v>0</v>
      </c>
      <c r="D122" s="52">
        <v>0</v>
      </c>
      <c r="E122" s="52">
        <v>0</v>
      </c>
      <c r="F122" s="52">
        <v>0</v>
      </c>
      <c r="G122" s="52">
        <v>41499</v>
      </c>
      <c r="H122" s="52">
        <v>0</v>
      </c>
      <c r="I122" s="52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41499</v>
      </c>
      <c r="Q122" s="52">
        <v>0</v>
      </c>
      <c r="R122" s="52">
        <v>0</v>
      </c>
      <c r="S122" s="52">
        <v>0</v>
      </c>
      <c r="T122" s="52">
        <v>0</v>
      </c>
      <c r="V122" s="53">
        <f t="shared" si="13"/>
        <v>0</v>
      </c>
      <c r="W122" s="53">
        <f t="shared" si="14"/>
        <v>0</v>
      </c>
      <c r="X122" s="53">
        <f t="shared" si="8"/>
        <v>41499</v>
      </c>
      <c r="Y122" s="53">
        <f t="shared" si="9"/>
        <v>0</v>
      </c>
      <c r="Z122" s="53">
        <f t="shared" si="10"/>
        <v>0</v>
      </c>
      <c r="AA122" s="53">
        <f t="shared" si="12"/>
        <v>0</v>
      </c>
      <c r="AB122" s="53">
        <f t="shared" si="11"/>
        <v>41499</v>
      </c>
    </row>
    <row r="123" spans="1:28">
      <c r="A123" s="52" t="s">
        <v>85</v>
      </c>
      <c r="B123" s="52">
        <v>18220</v>
      </c>
      <c r="C123" s="52">
        <v>0</v>
      </c>
      <c r="D123" s="52">
        <v>0</v>
      </c>
      <c r="E123" s="52">
        <v>0</v>
      </c>
      <c r="F123" s="52">
        <v>474</v>
      </c>
      <c r="G123" s="52">
        <v>9386</v>
      </c>
      <c r="H123" s="52">
        <v>11640</v>
      </c>
      <c r="I123" s="52">
        <v>16633</v>
      </c>
      <c r="J123" s="52">
        <v>0</v>
      </c>
      <c r="K123" s="52">
        <v>9045</v>
      </c>
      <c r="L123" s="52">
        <v>524</v>
      </c>
      <c r="M123" s="52">
        <v>0</v>
      </c>
      <c r="N123" s="52">
        <v>0</v>
      </c>
      <c r="O123" s="52">
        <v>0</v>
      </c>
      <c r="P123" s="52">
        <v>65922</v>
      </c>
      <c r="Q123" s="52">
        <v>26202</v>
      </c>
      <c r="R123" s="52">
        <v>18220</v>
      </c>
      <c r="S123" s="52">
        <v>474</v>
      </c>
      <c r="T123" s="52">
        <v>9045</v>
      </c>
      <c r="V123" s="53">
        <f t="shared" si="13"/>
        <v>18220</v>
      </c>
      <c r="W123" s="53">
        <f t="shared" si="14"/>
        <v>474</v>
      </c>
      <c r="X123" s="53">
        <f t="shared" si="8"/>
        <v>9386</v>
      </c>
      <c r="Y123" s="53">
        <f t="shared" si="9"/>
        <v>16633</v>
      </c>
      <c r="Z123" s="53">
        <f t="shared" si="10"/>
        <v>11640</v>
      </c>
      <c r="AA123" s="53">
        <f t="shared" si="12"/>
        <v>9569</v>
      </c>
      <c r="AB123" s="53">
        <f t="shared" si="11"/>
        <v>65922</v>
      </c>
    </row>
    <row r="124" spans="1:28">
      <c r="A124" s="52" t="s">
        <v>84</v>
      </c>
      <c r="B124" s="52">
        <v>157943</v>
      </c>
      <c r="C124" s="52">
        <v>607</v>
      </c>
      <c r="D124" s="52">
        <v>0</v>
      </c>
      <c r="E124" s="52">
        <v>11</v>
      </c>
      <c r="F124" s="52">
        <v>10091</v>
      </c>
      <c r="G124" s="52">
        <v>529749</v>
      </c>
      <c r="H124" s="52">
        <v>195470</v>
      </c>
      <c r="I124" s="52">
        <v>167993</v>
      </c>
      <c r="J124" s="52">
        <v>457</v>
      </c>
      <c r="K124" s="52">
        <v>483</v>
      </c>
      <c r="L124" s="52">
        <v>2819</v>
      </c>
      <c r="M124" s="52">
        <v>0</v>
      </c>
      <c r="N124" s="52">
        <v>0</v>
      </c>
      <c r="O124" s="52">
        <v>0</v>
      </c>
      <c r="P124" s="52">
        <v>1065623</v>
      </c>
      <c r="Q124" s="52">
        <v>168963</v>
      </c>
      <c r="R124" s="52">
        <v>158550</v>
      </c>
      <c r="S124" s="52">
        <v>10102</v>
      </c>
      <c r="T124" s="52">
        <v>940</v>
      </c>
      <c r="V124" s="53">
        <f t="shared" si="13"/>
        <v>158550</v>
      </c>
      <c r="W124" s="53">
        <f t="shared" si="14"/>
        <v>10102</v>
      </c>
      <c r="X124" s="53">
        <f t="shared" si="8"/>
        <v>529749</v>
      </c>
      <c r="Y124" s="53">
        <f t="shared" si="9"/>
        <v>167993</v>
      </c>
      <c r="Z124" s="53">
        <f t="shared" si="10"/>
        <v>195470</v>
      </c>
      <c r="AA124" s="53">
        <f t="shared" si="12"/>
        <v>3759</v>
      </c>
      <c r="AB124" s="53">
        <f t="shared" si="11"/>
        <v>1065623</v>
      </c>
    </row>
    <row r="125" spans="1:28">
      <c r="A125" s="52" t="s">
        <v>83</v>
      </c>
      <c r="B125" s="52">
        <v>0</v>
      </c>
      <c r="C125" s="52">
        <v>0</v>
      </c>
      <c r="D125" s="52">
        <v>0</v>
      </c>
      <c r="E125" s="52">
        <v>80489</v>
      </c>
      <c r="F125" s="52">
        <v>69042</v>
      </c>
      <c r="G125" s="52">
        <v>188804</v>
      </c>
      <c r="H125" s="52">
        <v>0</v>
      </c>
      <c r="I125" s="52">
        <v>0</v>
      </c>
      <c r="J125" s="52">
        <v>0</v>
      </c>
      <c r="K125" s="52">
        <v>1</v>
      </c>
      <c r="L125" s="52">
        <v>0</v>
      </c>
      <c r="M125" s="52">
        <v>0</v>
      </c>
      <c r="N125" s="52">
        <v>0</v>
      </c>
      <c r="O125" s="52">
        <v>0</v>
      </c>
      <c r="P125" s="52">
        <v>338336</v>
      </c>
      <c r="Q125" s="52">
        <v>1</v>
      </c>
      <c r="R125" s="52">
        <v>0</v>
      </c>
      <c r="S125" s="52">
        <v>149531</v>
      </c>
      <c r="T125" s="52">
        <v>1</v>
      </c>
      <c r="V125" s="53">
        <f t="shared" si="13"/>
        <v>0</v>
      </c>
      <c r="W125" s="53">
        <f t="shared" si="14"/>
        <v>149531</v>
      </c>
      <c r="X125" s="53">
        <f t="shared" si="8"/>
        <v>188804</v>
      </c>
      <c r="Y125" s="53">
        <f t="shared" si="9"/>
        <v>0</v>
      </c>
      <c r="Z125" s="53">
        <f t="shared" si="10"/>
        <v>0</v>
      </c>
      <c r="AA125" s="53">
        <f t="shared" si="12"/>
        <v>1</v>
      </c>
      <c r="AB125" s="53">
        <f t="shared" si="11"/>
        <v>338336</v>
      </c>
    </row>
    <row r="126" spans="1:28">
      <c r="A126" s="52" t="s">
        <v>82</v>
      </c>
      <c r="B126" s="52">
        <v>0</v>
      </c>
      <c r="C126" s="52">
        <v>0</v>
      </c>
      <c r="D126" s="52">
        <v>0</v>
      </c>
      <c r="E126" s="52">
        <v>0</v>
      </c>
      <c r="F126" s="52">
        <v>3307</v>
      </c>
      <c r="G126" s="52">
        <v>165</v>
      </c>
      <c r="H126" s="52">
        <v>0</v>
      </c>
      <c r="I126" s="52">
        <v>342</v>
      </c>
      <c r="J126" s="52">
        <v>0</v>
      </c>
      <c r="K126" s="52">
        <v>4</v>
      </c>
      <c r="L126" s="52">
        <v>66</v>
      </c>
      <c r="M126" s="52">
        <v>0</v>
      </c>
      <c r="N126" s="52">
        <v>0</v>
      </c>
      <c r="O126" s="52">
        <v>71</v>
      </c>
      <c r="P126" s="52">
        <v>3955</v>
      </c>
      <c r="Q126" s="52">
        <v>412</v>
      </c>
      <c r="R126" s="52">
        <v>0</v>
      </c>
      <c r="S126" s="52">
        <v>3307</v>
      </c>
      <c r="T126" s="52">
        <v>75</v>
      </c>
      <c r="V126" s="53">
        <f t="shared" si="13"/>
        <v>0</v>
      </c>
      <c r="W126" s="53">
        <f t="shared" si="14"/>
        <v>3307</v>
      </c>
      <c r="X126" s="53">
        <f t="shared" si="8"/>
        <v>165</v>
      </c>
      <c r="Y126" s="53">
        <f t="shared" si="9"/>
        <v>342</v>
      </c>
      <c r="Z126" s="53">
        <f t="shared" si="10"/>
        <v>0</v>
      </c>
      <c r="AA126" s="53">
        <f t="shared" si="12"/>
        <v>141</v>
      </c>
      <c r="AB126" s="53">
        <f t="shared" si="11"/>
        <v>3955</v>
      </c>
    </row>
    <row r="127" spans="1:28">
      <c r="A127" s="52" t="s">
        <v>81</v>
      </c>
      <c r="B127" s="52">
        <v>27230</v>
      </c>
      <c r="C127" s="52">
        <v>0</v>
      </c>
      <c r="D127" s="52">
        <v>0</v>
      </c>
      <c r="E127" s="52">
        <v>0</v>
      </c>
      <c r="F127" s="52">
        <v>28</v>
      </c>
      <c r="G127" s="52">
        <v>218</v>
      </c>
      <c r="H127" s="52">
        <v>0</v>
      </c>
      <c r="I127" s="52">
        <v>10080</v>
      </c>
      <c r="J127" s="52">
        <v>0</v>
      </c>
      <c r="K127" s="52">
        <v>11</v>
      </c>
      <c r="L127" s="52">
        <v>28</v>
      </c>
      <c r="M127" s="52">
        <v>0</v>
      </c>
      <c r="N127" s="52">
        <v>0</v>
      </c>
      <c r="O127" s="52">
        <v>0</v>
      </c>
      <c r="P127" s="52">
        <v>37595</v>
      </c>
      <c r="Q127" s="52">
        <v>10115</v>
      </c>
      <c r="R127" s="52">
        <v>27230</v>
      </c>
      <c r="S127" s="52">
        <v>28</v>
      </c>
      <c r="T127" s="52">
        <v>11</v>
      </c>
      <c r="V127" s="53">
        <f t="shared" si="13"/>
        <v>27230</v>
      </c>
      <c r="W127" s="53">
        <f t="shared" si="14"/>
        <v>28</v>
      </c>
      <c r="X127" s="53">
        <f t="shared" si="8"/>
        <v>218</v>
      </c>
      <c r="Y127" s="53">
        <f t="shared" si="9"/>
        <v>10080</v>
      </c>
      <c r="Z127" s="53">
        <f t="shared" si="10"/>
        <v>0</v>
      </c>
      <c r="AA127" s="53">
        <f t="shared" si="12"/>
        <v>39</v>
      </c>
      <c r="AB127" s="53">
        <f t="shared" si="11"/>
        <v>37595</v>
      </c>
    </row>
    <row r="128" spans="1:28">
      <c r="A128" s="52" t="s">
        <v>80</v>
      </c>
      <c r="B128" s="52">
        <v>603</v>
      </c>
      <c r="C128" s="52">
        <v>0</v>
      </c>
      <c r="D128" s="52">
        <v>0</v>
      </c>
      <c r="E128" s="52">
        <v>0</v>
      </c>
      <c r="F128" s="52">
        <v>352</v>
      </c>
      <c r="G128" s="52">
        <v>47909</v>
      </c>
      <c r="H128" s="52">
        <v>0</v>
      </c>
      <c r="I128" s="52">
        <v>0</v>
      </c>
      <c r="J128" s="52">
        <v>0</v>
      </c>
      <c r="K128" s="52">
        <v>64</v>
      </c>
      <c r="L128" s="52">
        <v>1487</v>
      </c>
      <c r="M128" s="52">
        <v>0</v>
      </c>
      <c r="N128" s="52">
        <v>0</v>
      </c>
      <c r="O128" s="52">
        <v>0</v>
      </c>
      <c r="P128" s="52">
        <v>50415</v>
      </c>
      <c r="Q128" s="52">
        <v>918</v>
      </c>
      <c r="R128" s="52">
        <v>603</v>
      </c>
      <c r="S128" s="52">
        <v>352</v>
      </c>
      <c r="T128" s="52">
        <v>64</v>
      </c>
      <c r="V128" s="53">
        <f t="shared" si="13"/>
        <v>603</v>
      </c>
      <c r="W128" s="53">
        <f t="shared" si="14"/>
        <v>352</v>
      </c>
      <c r="X128" s="53">
        <f t="shared" si="8"/>
        <v>47909</v>
      </c>
      <c r="Y128" s="53">
        <f t="shared" si="9"/>
        <v>0</v>
      </c>
      <c r="Z128" s="53">
        <f t="shared" si="10"/>
        <v>0</v>
      </c>
      <c r="AA128" s="53">
        <f t="shared" si="12"/>
        <v>1551</v>
      </c>
      <c r="AB128" s="53">
        <f t="shared" si="11"/>
        <v>50415</v>
      </c>
    </row>
    <row r="129" spans="1:28">
      <c r="A129" s="52" t="s">
        <v>178</v>
      </c>
      <c r="B129" s="52">
        <v>3332</v>
      </c>
      <c r="C129" s="52">
        <v>0</v>
      </c>
      <c r="D129" s="52">
        <v>0</v>
      </c>
      <c r="E129" s="52">
        <v>0</v>
      </c>
      <c r="F129" s="52">
        <v>384</v>
      </c>
      <c r="G129" s="52">
        <v>1604</v>
      </c>
      <c r="H129" s="52">
        <v>15146</v>
      </c>
      <c r="I129" s="52">
        <v>3866</v>
      </c>
      <c r="J129" s="52">
        <v>0</v>
      </c>
      <c r="K129" s="52">
        <v>612</v>
      </c>
      <c r="L129" s="52">
        <v>1688</v>
      </c>
      <c r="M129" s="52">
        <v>0</v>
      </c>
      <c r="N129" s="52">
        <v>0</v>
      </c>
      <c r="O129" s="52">
        <v>0</v>
      </c>
      <c r="P129" s="52">
        <v>26632</v>
      </c>
      <c r="Q129" s="52">
        <v>6040</v>
      </c>
      <c r="R129" s="52">
        <v>3332</v>
      </c>
      <c r="S129" s="52">
        <v>384</v>
      </c>
      <c r="T129" s="52">
        <v>612</v>
      </c>
      <c r="V129" s="53">
        <f t="shared" si="13"/>
        <v>3332</v>
      </c>
      <c r="W129" s="53">
        <f t="shared" si="14"/>
        <v>384</v>
      </c>
      <c r="X129" s="53">
        <f t="shared" si="8"/>
        <v>1604</v>
      </c>
      <c r="Y129" s="53">
        <f t="shared" si="9"/>
        <v>3866</v>
      </c>
      <c r="Z129" s="53">
        <f t="shared" si="10"/>
        <v>15146</v>
      </c>
      <c r="AA129" s="53">
        <f t="shared" si="12"/>
        <v>2300</v>
      </c>
      <c r="AB129" s="53">
        <f t="shared" si="11"/>
        <v>26632</v>
      </c>
    </row>
    <row r="130" spans="1:28">
      <c r="A130" s="52" t="s">
        <v>177</v>
      </c>
      <c r="B130" s="52">
        <v>4385</v>
      </c>
      <c r="C130" s="52">
        <v>0</v>
      </c>
      <c r="D130" s="52">
        <v>0</v>
      </c>
      <c r="E130" s="52">
        <v>0</v>
      </c>
      <c r="F130" s="52">
        <v>17</v>
      </c>
      <c r="G130" s="52">
        <v>404</v>
      </c>
      <c r="H130" s="52">
        <v>5648</v>
      </c>
      <c r="I130" s="52">
        <v>3808</v>
      </c>
      <c r="J130" s="52">
        <v>0</v>
      </c>
      <c r="K130" s="52">
        <v>280</v>
      </c>
      <c r="L130" s="52">
        <v>275</v>
      </c>
      <c r="M130" s="52">
        <v>0</v>
      </c>
      <c r="N130" s="52">
        <v>0</v>
      </c>
      <c r="O130" s="52">
        <v>0</v>
      </c>
      <c r="P130" s="52">
        <v>14817</v>
      </c>
      <c r="Q130" s="52">
        <v>4355</v>
      </c>
      <c r="R130" s="52">
        <v>4385</v>
      </c>
      <c r="S130" s="52">
        <v>17</v>
      </c>
      <c r="T130" s="52">
        <v>280</v>
      </c>
      <c r="V130" s="53">
        <f t="shared" si="13"/>
        <v>4385</v>
      </c>
      <c r="W130" s="53">
        <f t="shared" si="14"/>
        <v>17</v>
      </c>
      <c r="X130" s="53">
        <f t="shared" si="8"/>
        <v>404</v>
      </c>
      <c r="Y130" s="53">
        <f t="shared" si="9"/>
        <v>3808</v>
      </c>
      <c r="Z130" s="53">
        <f t="shared" si="10"/>
        <v>5648</v>
      </c>
      <c r="AA130" s="53">
        <f t="shared" si="12"/>
        <v>555</v>
      </c>
      <c r="AB130" s="53">
        <f t="shared" si="11"/>
        <v>14817</v>
      </c>
    </row>
    <row r="131" spans="1:28">
      <c r="A131" s="52" t="s">
        <v>79</v>
      </c>
      <c r="B131" s="52">
        <v>228752</v>
      </c>
      <c r="C131" s="52">
        <v>0</v>
      </c>
      <c r="D131" s="52">
        <v>0</v>
      </c>
      <c r="E131" s="52">
        <v>0</v>
      </c>
      <c r="F131" s="52">
        <v>183</v>
      </c>
      <c r="G131" s="52">
        <v>0</v>
      </c>
      <c r="H131" s="52">
        <v>12237</v>
      </c>
      <c r="I131" s="52">
        <v>801</v>
      </c>
      <c r="J131" s="52">
        <v>0</v>
      </c>
      <c r="K131" s="52">
        <v>4453</v>
      </c>
      <c r="L131" s="52">
        <v>310</v>
      </c>
      <c r="M131" s="52">
        <v>0</v>
      </c>
      <c r="N131" s="52">
        <v>0</v>
      </c>
      <c r="O131" s="52">
        <v>0</v>
      </c>
      <c r="P131" s="52">
        <v>246736</v>
      </c>
      <c r="Q131" s="52">
        <v>5564</v>
      </c>
      <c r="R131" s="52">
        <v>228752</v>
      </c>
      <c r="S131" s="52">
        <v>183</v>
      </c>
      <c r="T131" s="52">
        <v>4453</v>
      </c>
      <c r="V131" s="53">
        <f t="shared" si="13"/>
        <v>228752</v>
      </c>
      <c r="W131" s="53">
        <f t="shared" si="14"/>
        <v>183</v>
      </c>
      <c r="X131" s="53">
        <f t="shared" si="8"/>
        <v>0</v>
      </c>
      <c r="Y131" s="53">
        <f t="shared" si="9"/>
        <v>801</v>
      </c>
      <c r="Z131" s="53">
        <f t="shared" si="10"/>
        <v>12237</v>
      </c>
      <c r="AA131" s="53">
        <f t="shared" si="12"/>
        <v>4763</v>
      </c>
      <c r="AB131" s="53">
        <f t="shared" si="11"/>
        <v>246736</v>
      </c>
    </row>
    <row r="132" spans="1:28">
      <c r="A132" s="52" t="s">
        <v>209</v>
      </c>
      <c r="B132" s="52">
        <v>0</v>
      </c>
      <c r="C132" s="52">
        <v>0</v>
      </c>
      <c r="D132" s="52">
        <v>0</v>
      </c>
      <c r="E132" s="52">
        <v>0</v>
      </c>
      <c r="F132" s="52">
        <v>328</v>
      </c>
      <c r="G132" s="52">
        <v>0</v>
      </c>
      <c r="H132" s="52">
        <v>0</v>
      </c>
      <c r="I132" s="52">
        <v>0</v>
      </c>
      <c r="J132" s="52">
        <v>0</v>
      </c>
      <c r="K132" s="52">
        <v>2</v>
      </c>
      <c r="L132" s="52">
        <v>0</v>
      </c>
      <c r="M132" s="52">
        <v>0</v>
      </c>
      <c r="N132" s="52">
        <v>0</v>
      </c>
      <c r="O132" s="52">
        <v>0</v>
      </c>
      <c r="P132" s="52">
        <v>330</v>
      </c>
      <c r="Q132" s="52">
        <v>2</v>
      </c>
      <c r="R132" s="52">
        <v>0</v>
      </c>
      <c r="S132" s="52">
        <v>328</v>
      </c>
      <c r="T132" s="52">
        <v>2</v>
      </c>
      <c r="V132" s="53">
        <f t="shared" si="13"/>
        <v>0</v>
      </c>
      <c r="W132" s="53">
        <f t="shared" si="14"/>
        <v>328</v>
      </c>
      <c r="X132" s="53">
        <f t="shared" si="8"/>
        <v>0</v>
      </c>
      <c r="Y132" s="53">
        <f t="shared" si="9"/>
        <v>0</v>
      </c>
      <c r="Z132" s="53">
        <f t="shared" si="10"/>
        <v>0</v>
      </c>
      <c r="AA132" s="53">
        <f t="shared" si="12"/>
        <v>2</v>
      </c>
      <c r="AB132" s="53">
        <f t="shared" si="11"/>
        <v>330</v>
      </c>
    </row>
    <row r="133" spans="1:28">
      <c r="A133" s="52" t="s">
        <v>176</v>
      </c>
      <c r="B133" s="52">
        <v>52676</v>
      </c>
      <c r="C133" s="52">
        <v>0</v>
      </c>
      <c r="D133" s="52">
        <v>0</v>
      </c>
      <c r="E133" s="52">
        <v>0</v>
      </c>
      <c r="F133" s="52">
        <v>17241</v>
      </c>
      <c r="G133" s="52">
        <v>52498</v>
      </c>
      <c r="H133" s="52">
        <v>57305</v>
      </c>
      <c r="I133" s="52">
        <v>28140</v>
      </c>
      <c r="J133" s="52">
        <v>0</v>
      </c>
      <c r="K133" s="52">
        <v>63400</v>
      </c>
      <c r="L133" s="52">
        <v>6532</v>
      </c>
      <c r="M133" s="52">
        <v>0</v>
      </c>
      <c r="N133" s="52">
        <v>0</v>
      </c>
      <c r="O133" s="52">
        <v>0</v>
      </c>
      <c r="P133" s="52">
        <v>277792</v>
      </c>
      <c r="Q133" s="52">
        <v>97088</v>
      </c>
      <c r="R133" s="52">
        <v>52676</v>
      </c>
      <c r="S133" s="52">
        <v>17241</v>
      </c>
      <c r="T133" s="52">
        <v>63400</v>
      </c>
      <c r="V133" s="53">
        <f t="shared" si="13"/>
        <v>52676</v>
      </c>
      <c r="W133" s="53">
        <f t="shared" si="14"/>
        <v>17241</v>
      </c>
      <c r="X133" s="53">
        <f t="shared" si="8"/>
        <v>52498</v>
      </c>
      <c r="Y133" s="53">
        <f t="shared" si="9"/>
        <v>28140</v>
      </c>
      <c r="Z133" s="53">
        <f t="shared" si="10"/>
        <v>57305</v>
      </c>
      <c r="AA133" s="53">
        <f t="shared" si="12"/>
        <v>69932</v>
      </c>
      <c r="AB133" s="53">
        <f t="shared" si="11"/>
        <v>277792</v>
      </c>
    </row>
    <row r="134" spans="1:28">
      <c r="A134" s="52" t="s">
        <v>78</v>
      </c>
      <c r="B134" s="52">
        <v>4443</v>
      </c>
      <c r="C134" s="52">
        <v>0</v>
      </c>
      <c r="D134" s="52">
        <v>0</v>
      </c>
      <c r="E134" s="52">
        <v>0</v>
      </c>
      <c r="F134" s="52">
        <v>2349</v>
      </c>
      <c r="G134" s="52">
        <v>0</v>
      </c>
      <c r="H134" s="52">
        <v>0</v>
      </c>
      <c r="I134" s="52">
        <v>5969</v>
      </c>
      <c r="J134" s="52">
        <v>0</v>
      </c>
      <c r="K134" s="52">
        <v>364</v>
      </c>
      <c r="L134" s="52">
        <v>57</v>
      </c>
      <c r="M134" s="52">
        <v>0</v>
      </c>
      <c r="N134" s="52">
        <v>0</v>
      </c>
      <c r="O134" s="52">
        <v>0</v>
      </c>
      <c r="P134" s="52">
        <v>13182</v>
      </c>
      <c r="Q134" s="52">
        <v>6390</v>
      </c>
      <c r="R134" s="52">
        <v>4443</v>
      </c>
      <c r="S134" s="52">
        <v>2349</v>
      </c>
      <c r="T134" s="52">
        <v>364</v>
      </c>
      <c r="V134" s="53">
        <f t="shared" si="13"/>
        <v>4443</v>
      </c>
      <c r="W134" s="53">
        <f t="shared" si="14"/>
        <v>2349</v>
      </c>
      <c r="X134" s="53">
        <f t="shared" ref="X134:X182" si="15">G134</f>
        <v>0</v>
      </c>
      <c r="Y134" s="53">
        <f t="shared" ref="Y134:Y182" si="16">I134</f>
        <v>5969</v>
      </c>
      <c r="Z134" s="53">
        <f t="shared" ref="Z134:Z182" si="17">H134</f>
        <v>0</v>
      </c>
      <c r="AA134" s="53">
        <f t="shared" si="12"/>
        <v>421</v>
      </c>
      <c r="AB134" s="53">
        <f t="shared" ref="AB134:AB182" si="18">P134</f>
        <v>13182</v>
      </c>
    </row>
    <row r="135" spans="1:28">
      <c r="A135" s="52" t="s">
        <v>77</v>
      </c>
      <c r="B135" s="52">
        <v>0</v>
      </c>
      <c r="C135" s="52">
        <v>0</v>
      </c>
      <c r="D135" s="52">
        <v>0</v>
      </c>
      <c r="E135" s="52">
        <v>1676</v>
      </c>
      <c r="F135" s="52">
        <v>2951</v>
      </c>
      <c r="G135" s="52">
        <v>0</v>
      </c>
      <c r="H135" s="52">
        <v>0</v>
      </c>
      <c r="I135" s="52">
        <v>8420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13047</v>
      </c>
      <c r="Q135" s="52">
        <v>8420</v>
      </c>
      <c r="R135" s="52">
        <v>0</v>
      </c>
      <c r="S135" s="52">
        <v>4627</v>
      </c>
      <c r="T135" s="52">
        <v>0</v>
      </c>
      <c r="V135" s="53">
        <f t="shared" si="13"/>
        <v>0</v>
      </c>
      <c r="W135" s="53">
        <f t="shared" si="14"/>
        <v>4627</v>
      </c>
      <c r="X135" s="53">
        <f t="shared" si="15"/>
        <v>0</v>
      </c>
      <c r="Y135" s="53">
        <f t="shared" si="16"/>
        <v>8420</v>
      </c>
      <c r="Z135" s="53">
        <f t="shared" si="17"/>
        <v>0</v>
      </c>
      <c r="AA135" s="53">
        <f t="shared" ref="AA135:AA182" si="19">AB135-SUM(V135:Z135)</f>
        <v>0</v>
      </c>
      <c r="AB135" s="53">
        <f t="shared" si="18"/>
        <v>13047</v>
      </c>
    </row>
    <row r="136" spans="1:28">
      <c r="A136" s="52" t="s">
        <v>222</v>
      </c>
      <c r="B136" s="52">
        <v>0</v>
      </c>
      <c r="C136" s="52">
        <v>0</v>
      </c>
      <c r="D136" s="52">
        <v>0</v>
      </c>
      <c r="E136" s="52">
        <v>0</v>
      </c>
      <c r="F136" s="52">
        <v>902</v>
      </c>
      <c r="G136" s="52">
        <v>0</v>
      </c>
      <c r="H136" s="52">
        <v>0</v>
      </c>
      <c r="I136" s="52">
        <v>1356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2258</v>
      </c>
      <c r="Q136" s="52">
        <v>1356</v>
      </c>
      <c r="R136" s="52">
        <v>0</v>
      </c>
      <c r="S136" s="52">
        <v>902</v>
      </c>
      <c r="T136" s="52">
        <v>0</v>
      </c>
      <c r="V136" s="53">
        <f t="shared" ref="V136:V182" si="20">SUM(B136:C136)</f>
        <v>0</v>
      </c>
      <c r="W136" s="53">
        <f t="shared" ref="W136:W182" si="21">SUM(D136:F136)</f>
        <v>902</v>
      </c>
      <c r="X136" s="53">
        <f t="shared" si="15"/>
        <v>0</v>
      </c>
      <c r="Y136" s="53">
        <f t="shared" si="16"/>
        <v>1356</v>
      </c>
      <c r="Z136" s="53">
        <f t="shared" si="17"/>
        <v>0</v>
      </c>
      <c r="AA136" s="53">
        <f t="shared" si="19"/>
        <v>0</v>
      </c>
      <c r="AB136" s="53">
        <f t="shared" si="18"/>
        <v>2258</v>
      </c>
    </row>
    <row r="137" spans="1:28">
      <c r="A137" s="52" t="s">
        <v>175</v>
      </c>
      <c r="B137" s="52">
        <v>1080</v>
      </c>
      <c r="C137" s="52">
        <v>181</v>
      </c>
      <c r="D137" s="52">
        <v>0</v>
      </c>
      <c r="E137" s="52">
        <v>0</v>
      </c>
      <c r="F137" s="52">
        <v>252</v>
      </c>
      <c r="G137" s="52">
        <v>425</v>
      </c>
      <c r="H137" s="52">
        <v>56348</v>
      </c>
      <c r="I137" s="52">
        <v>75312</v>
      </c>
      <c r="J137" s="52">
        <v>0</v>
      </c>
      <c r="K137" s="52">
        <v>16365</v>
      </c>
      <c r="L137" s="52">
        <v>11968</v>
      </c>
      <c r="M137" s="52">
        <v>0</v>
      </c>
      <c r="N137" s="52">
        <v>0</v>
      </c>
      <c r="O137" s="52">
        <v>0</v>
      </c>
      <c r="P137" s="52">
        <v>161931</v>
      </c>
      <c r="Q137" s="52">
        <v>102442</v>
      </c>
      <c r="R137" s="52">
        <v>1261</v>
      </c>
      <c r="S137" s="52">
        <v>252</v>
      </c>
      <c r="T137" s="52">
        <v>16365</v>
      </c>
      <c r="V137" s="53">
        <f t="shared" si="20"/>
        <v>1261</v>
      </c>
      <c r="W137" s="53">
        <f t="shared" si="21"/>
        <v>252</v>
      </c>
      <c r="X137" s="53">
        <f t="shared" si="15"/>
        <v>425</v>
      </c>
      <c r="Y137" s="53">
        <f t="shared" si="16"/>
        <v>75312</v>
      </c>
      <c r="Z137" s="53">
        <f t="shared" si="17"/>
        <v>56348</v>
      </c>
      <c r="AA137" s="53">
        <f t="shared" si="19"/>
        <v>28333</v>
      </c>
      <c r="AB137" s="53">
        <f t="shared" si="18"/>
        <v>161931</v>
      </c>
    </row>
    <row r="138" spans="1:28">
      <c r="A138" s="52" t="s">
        <v>174</v>
      </c>
      <c r="B138" s="52">
        <v>0</v>
      </c>
      <c r="C138" s="52">
        <v>0</v>
      </c>
      <c r="D138" s="52">
        <v>0</v>
      </c>
      <c r="E138" s="52">
        <v>0</v>
      </c>
      <c r="F138" s="52">
        <v>45</v>
      </c>
      <c r="G138" s="52">
        <v>662</v>
      </c>
      <c r="H138" s="52">
        <v>23089</v>
      </c>
      <c r="I138" s="52">
        <v>38258</v>
      </c>
      <c r="J138" s="52">
        <v>0</v>
      </c>
      <c r="K138" s="52">
        <v>1229</v>
      </c>
      <c r="L138" s="52">
        <v>2814</v>
      </c>
      <c r="M138" s="52">
        <v>0</v>
      </c>
      <c r="N138" s="52">
        <v>0</v>
      </c>
      <c r="O138" s="52">
        <v>0</v>
      </c>
      <c r="P138" s="52">
        <v>66097</v>
      </c>
      <c r="Q138" s="52">
        <v>41111</v>
      </c>
      <c r="R138" s="52">
        <v>0</v>
      </c>
      <c r="S138" s="52">
        <v>45</v>
      </c>
      <c r="T138" s="52">
        <v>1229</v>
      </c>
      <c r="V138" s="53">
        <f t="shared" si="20"/>
        <v>0</v>
      </c>
      <c r="W138" s="53">
        <f t="shared" si="21"/>
        <v>45</v>
      </c>
      <c r="X138" s="53">
        <f t="shared" si="15"/>
        <v>662</v>
      </c>
      <c r="Y138" s="53">
        <f t="shared" si="16"/>
        <v>38258</v>
      </c>
      <c r="Z138" s="53">
        <f t="shared" si="17"/>
        <v>23089</v>
      </c>
      <c r="AA138" s="53">
        <f t="shared" si="19"/>
        <v>4043</v>
      </c>
      <c r="AB138" s="53">
        <f t="shared" si="18"/>
        <v>66097</v>
      </c>
    </row>
    <row r="139" spans="1:28">
      <c r="A139" s="52" t="s">
        <v>76</v>
      </c>
      <c r="B139" s="52">
        <v>0</v>
      </c>
      <c r="C139" s="52">
        <v>0</v>
      </c>
      <c r="D139" s="52">
        <v>0</v>
      </c>
      <c r="E139" s="52">
        <v>0</v>
      </c>
      <c r="F139" s="52">
        <v>5197</v>
      </c>
      <c r="G139" s="52">
        <v>12271</v>
      </c>
      <c r="H139" s="52">
        <v>0</v>
      </c>
      <c r="I139" s="52">
        <v>413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17881</v>
      </c>
      <c r="Q139" s="52">
        <v>413</v>
      </c>
      <c r="R139" s="52">
        <v>0</v>
      </c>
      <c r="S139" s="52">
        <v>5197</v>
      </c>
      <c r="T139" s="52">
        <v>0</v>
      </c>
      <c r="V139" s="53">
        <f t="shared" si="20"/>
        <v>0</v>
      </c>
      <c r="W139" s="53">
        <f t="shared" si="21"/>
        <v>5197</v>
      </c>
      <c r="X139" s="53">
        <f t="shared" si="15"/>
        <v>12271</v>
      </c>
      <c r="Y139" s="53">
        <f t="shared" si="16"/>
        <v>413</v>
      </c>
      <c r="Z139" s="53">
        <f t="shared" si="17"/>
        <v>0</v>
      </c>
      <c r="AA139" s="53">
        <f t="shared" si="19"/>
        <v>0</v>
      </c>
      <c r="AB139" s="53">
        <f t="shared" si="18"/>
        <v>17881</v>
      </c>
    </row>
    <row r="140" spans="1:28">
      <c r="A140" s="52" t="s">
        <v>75</v>
      </c>
      <c r="B140" s="52">
        <v>119064</v>
      </c>
      <c r="C140" s="52">
        <v>0</v>
      </c>
      <c r="D140" s="52">
        <v>0</v>
      </c>
      <c r="E140" s="52">
        <v>0</v>
      </c>
      <c r="F140" s="52">
        <v>12688</v>
      </c>
      <c r="G140" s="52">
        <v>76108</v>
      </c>
      <c r="H140" s="52">
        <v>36471</v>
      </c>
      <c r="I140" s="52">
        <v>4470</v>
      </c>
      <c r="J140" s="52">
        <v>0</v>
      </c>
      <c r="K140" s="52">
        <v>2401</v>
      </c>
      <c r="L140" s="52">
        <v>3788</v>
      </c>
      <c r="M140" s="52">
        <v>0</v>
      </c>
      <c r="N140" s="52">
        <v>0</v>
      </c>
      <c r="O140" s="52">
        <v>0</v>
      </c>
      <c r="P140" s="52">
        <v>254990</v>
      </c>
      <c r="Q140" s="52">
        <v>9004</v>
      </c>
      <c r="R140" s="52">
        <v>119064</v>
      </c>
      <c r="S140" s="52">
        <v>12688</v>
      </c>
      <c r="T140" s="52">
        <v>2401</v>
      </c>
      <c r="V140" s="53">
        <f t="shared" si="20"/>
        <v>119064</v>
      </c>
      <c r="W140" s="53">
        <f t="shared" si="21"/>
        <v>12688</v>
      </c>
      <c r="X140" s="53">
        <f t="shared" si="15"/>
        <v>76108</v>
      </c>
      <c r="Y140" s="53">
        <f t="shared" si="16"/>
        <v>4470</v>
      </c>
      <c r="Z140" s="53">
        <f t="shared" si="17"/>
        <v>36471</v>
      </c>
      <c r="AA140" s="53">
        <f t="shared" si="19"/>
        <v>6189</v>
      </c>
      <c r="AB140" s="53">
        <f t="shared" si="18"/>
        <v>254990</v>
      </c>
    </row>
    <row r="141" spans="1:28">
      <c r="A141" s="52" t="s">
        <v>74</v>
      </c>
      <c r="B141" s="52">
        <v>262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16900</v>
      </c>
      <c r="J141" s="52">
        <v>0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17162</v>
      </c>
      <c r="Q141" s="52">
        <v>16900</v>
      </c>
      <c r="R141" s="52">
        <v>262</v>
      </c>
      <c r="S141" s="52">
        <v>0</v>
      </c>
      <c r="T141" s="52">
        <v>0</v>
      </c>
      <c r="V141" s="53">
        <f t="shared" si="20"/>
        <v>262</v>
      </c>
      <c r="W141" s="53">
        <f t="shared" si="21"/>
        <v>0</v>
      </c>
      <c r="X141" s="53">
        <f t="shared" si="15"/>
        <v>0</v>
      </c>
      <c r="Y141" s="53">
        <f t="shared" si="16"/>
        <v>16900</v>
      </c>
      <c r="Z141" s="53">
        <f t="shared" si="17"/>
        <v>0</v>
      </c>
      <c r="AA141" s="53">
        <f t="shared" si="19"/>
        <v>0</v>
      </c>
      <c r="AB141" s="53">
        <f t="shared" si="18"/>
        <v>17162</v>
      </c>
    </row>
    <row r="142" spans="1:28">
      <c r="A142" s="52" t="s">
        <v>210</v>
      </c>
      <c r="B142" s="52">
        <v>0</v>
      </c>
      <c r="C142" s="52">
        <v>0</v>
      </c>
      <c r="D142" s="52">
        <v>0</v>
      </c>
      <c r="E142" s="52">
        <v>0</v>
      </c>
      <c r="F142" s="52">
        <v>1381</v>
      </c>
      <c r="G142" s="52">
        <v>2764</v>
      </c>
      <c r="H142" s="52">
        <v>0</v>
      </c>
      <c r="I142" s="52">
        <v>2108</v>
      </c>
      <c r="J142" s="52">
        <v>0</v>
      </c>
      <c r="K142" s="52">
        <v>21</v>
      </c>
      <c r="L142" s="52">
        <v>21</v>
      </c>
      <c r="M142" s="52">
        <v>0</v>
      </c>
      <c r="N142" s="52">
        <v>0</v>
      </c>
      <c r="O142" s="52">
        <v>0</v>
      </c>
      <c r="P142" s="52">
        <v>6295</v>
      </c>
      <c r="Q142" s="52">
        <v>2150</v>
      </c>
      <c r="R142" s="52">
        <v>0</v>
      </c>
      <c r="S142" s="52">
        <v>1381</v>
      </c>
      <c r="T142" s="52">
        <v>21</v>
      </c>
      <c r="V142" s="53">
        <f t="shared" si="20"/>
        <v>0</v>
      </c>
      <c r="W142" s="53">
        <f t="shared" si="21"/>
        <v>1381</v>
      </c>
      <c r="X142" s="53">
        <f t="shared" si="15"/>
        <v>2764</v>
      </c>
      <c r="Y142" s="53">
        <f t="shared" si="16"/>
        <v>2108</v>
      </c>
      <c r="Z142" s="53">
        <f t="shared" si="17"/>
        <v>0</v>
      </c>
      <c r="AA142" s="53">
        <f t="shared" si="19"/>
        <v>42</v>
      </c>
      <c r="AB142" s="53">
        <f t="shared" si="18"/>
        <v>6295</v>
      </c>
    </row>
    <row r="143" spans="1:28">
      <c r="A143" s="52" t="s">
        <v>73</v>
      </c>
      <c r="B143" s="52">
        <v>34582</v>
      </c>
      <c r="C143" s="52">
        <v>0</v>
      </c>
      <c r="D143" s="52">
        <v>0</v>
      </c>
      <c r="E143" s="52">
        <v>0</v>
      </c>
      <c r="F143" s="52">
        <v>1014</v>
      </c>
      <c r="G143" s="52">
        <v>126986</v>
      </c>
      <c r="H143" s="52">
        <v>0</v>
      </c>
      <c r="I143" s="52">
        <v>4739</v>
      </c>
      <c r="J143" s="52">
        <v>1</v>
      </c>
      <c r="K143" s="52">
        <v>2707</v>
      </c>
      <c r="L143" s="52">
        <v>7731</v>
      </c>
      <c r="M143" s="52">
        <v>0</v>
      </c>
      <c r="N143" s="52">
        <v>0</v>
      </c>
      <c r="O143" s="52">
        <v>0</v>
      </c>
      <c r="P143" s="52">
        <v>177760</v>
      </c>
      <c r="Q143" s="52">
        <v>15178</v>
      </c>
      <c r="R143" s="52">
        <v>34582</v>
      </c>
      <c r="S143" s="52">
        <v>1014</v>
      </c>
      <c r="T143" s="52">
        <v>2708</v>
      </c>
      <c r="V143" s="53">
        <f t="shared" si="20"/>
        <v>34582</v>
      </c>
      <c r="W143" s="53">
        <f t="shared" si="21"/>
        <v>1014</v>
      </c>
      <c r="X143" s="53">
        <f t="shared" si="15"/>
        <v>126986</v>
      </c>
      <c r="Y143" s="53">
        <f t="shared" si="16"/>
        <v>4739</v>
      </c>
      <c r="Z143" s="53">
        <f t="shared" si="17"/>
        <v>0</v>
      </c>
      <c r="AA143" s="53">
        <f t="shared" si="19"/>
        <v>10439</v>
      </c>
      <c r="AB143" s="53">
        <f t="shared" si="18"/>
        <v>177760</v>
      </c>
    </row>
    <row r="144" spans="1:28">
      <c r="A144" s="52" t="s">
        <v>72</v>
      </c>
      <c r="B144" s="52">
        <v>0</v>
      </c>
      <c r="C144" s="52">
        <v>0</v>
      </c>
      <c r="D144" s="52">
        <v>0</v>
      </c>
      <c r="E144" s="52">
        <v>0</v>
      </c>
      <c r="F144" s="52">
        <v>20</v>
      </c>
      <c r="G144" s="52">
        <v>0</v>
      </c>
      <c r="H144" s="52">
        <v>0</v>
      </c>
      <c r="I144" s="52">
        <v>56</v>
      </c>
      <c r="J144" s="52">
        <v>0</v>
      </c>
      <c r="K144" s="52">
        <v>0</v>
      </c>
      <c r="L144" s="52">
        <v>5</v>
      </c>
      <c r="M144" s="52">
        <v>0</v>
      </c>
      <c r="N144" s="52">
        <v>0</v>
      </c>
      <c r="O144" s="52">
        <v>0</v>
      </c>
      <c r="P144" s="52">
        <v>81</v>
      </c>
      <c r="Q144" s="52">
        <v>61</v>
      </c>
      <c r="R144" s="52">
        <v>0</v>
      </c>
      <c r="S144" s="52">
        <v>20</v>
      </c>
      <c r="T144" s="52">
        <v>0</v>
      </c>
      <c r="V144" s="53">
        <f t="shared" si="20"/>
        <v>0</v>
      </c>
      <c r="W144" s="53">
        <f t="shared" si="21"/>
        <v>20</v>
      </c>
      <c r="X144" s="53">
        <f t="shared" si="15"/>
        <v>0</v>
      </c>
      <c r="Y144" s="53">
        <f t="shared" si="16"/>
        <v>56</v>
      </c>
      <c r="Z144" s="53">
        <f t="shared" si="17"/>
        <v>0</v>
      </c>
      <c r="AA144" s="53">
        <f t="shared" si="19"/>
        <v>5</v>
      </c>
      <c r="AB144" s="53">
        <f t="shared" si="18"/>
        <v>81</v>
      </c>
    </row>
    <row r="145" spans="1:28">
      <c r="A145" s="52" t="s">
        <v>71</v>
      </c>
      <c r="B145" s="52">
        <v>0</v>
      </c>
      <c r="C145" s="52">
        <v>0</v>
      </c>
      <c r="D145" s="52">
        <v>0</v>
      </c>
      <c r="E145" s="52">
        <v>0</v>
      </c>
      <c r="F145" s="52">
        <v>24</v>
      </c>
      <c r="G145" s="52">
        <v>10276</v>
      </c>
      <c r="H145" s="52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10300</v>
      </c>
      <c r="Q145" s="52">
        <v>0</v>
      </c>
      <c r="R145" s="52">
        <v>0</v>
      </c>
      <c r="S145" s="52">
        <v>24</v>
      </c>
      <c r="T145" s="52">
        <v>0</v>
      </c>
      <c r="V145" s="53">
        <f t="shared" si="20"/>
        <v>0</v>
      </c>
      <c r="W145" s="53">
        <f t="shared" si="21"/>
        <v>24</v>
      </c>
      <c r="X145" s="53">
        <f t="shared" si="15"/>
        <v>10276</v>
      </c>
      <c r="Y145" s="53">
        <f t="shared" si="16"/>
        <v>0</v>
      </c>
      <c r="Z145" s="53">
        <f t="shared" si="17"/>
        <v>0</v>
      </c>
      <c r="AA145" s="53">
        <f t="shared" si="19"/>
        <v>0</v>
      </c>
      <c r="AB145" s="53">
        <f t="shared" si="18"/>
        <v>10300</v>
      </c>
    </row>
    <row r="146" spans="1:28">
      <c r="A146" s="52" t="s">
        <v>70</v>
      </c>
      <c r="B146" s="52">
        <v>0</v>
      </c>
      <c r="C146" s="52">
        <v>0</v>
      </c>
      <c r="D146" s="52">
        <v>0</v>
      </c>
      <c r="E146" s="52">
        <v>0</v>
      </c>
      <c r="F146" s="52">
        <v>912</v>
      </c>
      <c r="G146" s="52">
        <v>17992</v>
      </c>
      <c r="H146" s="52">
        <v>0</v>
      </c>
      <c r="I146" s="52">
        <v>69</v>
      </c>
      <c r="J146" s="52">
        <v>0</v>
      </c>
      <c r="K146" s="52">
        <v>489</v>
      </c>
      <c r="L146" s="52">
        <v>0</v>
      </c>
      <c r="M146" s="52">
        <v>0</v>
      </c>
      <c r="N146" s="52">
        <v>0</v>
      </c>
      <c r="O146" s="52">
        <v>214</v>
      </c>
      <c r="P146" s="52">
        <v>19676</v>
      </c>
      <c r="Q146" s="52">
        <v>558</v>
      </c>
      <c r="R146" s="52">
        <v>0</v>
      </c>
      <c r="S146" s="52">
        <v>912</v>
      </c>
      <c r="T146" s="52">
        <v>703</v>
      </c>
      <c r="V146" s="53">
        <f t="shared" si="20"/>
        <v>0</v>
      </c>
      <c r="W146" s="53">
        <f t="shared" si="21"/>
        <v>912</v>
      </c>
      <c r="X146" s="53">
        <f t="shared" si="15"/>
        <v>17992</v>
      </c>
      <c r="Y146" s="53">
        <f t="shared" si="16"/>
        <v>69</v>
      </c>
      <c r="Z146" s="53">
        <f t="shared" si="17"/>
        <v>0</v>
      </c>
      <c r="AA146" s="53">
        <f t="shared" si="19"/>
        <v>703</v>
      </c>
      <c r="AB146" s="53">
        <f t="shared" si="18"/>
        <v>19676</v>
      </c>
    </row>
    <row r="147" spans="1:28">
      <c r="A147" s="52" t="s">
        <v>173</v>
      </c>
      <c r="B147" s="52">
        <v>76166</v>
      </c>
      <c r="C147" s="52">
        <v>0</v>
      </c>
      <c r="D147" s="52">
        <v>0</v>
      </c>
      <c r="E147" s="52">
        <v>0</v>
      </c>
      <c r="F147" s="52">
        <v>2224</v>
      </c>
      <c r="G147" s="52">
        <v>99219</v>
      </c>
      <c r="H147" s="52">
        <v>0</v>
      </c>
      <c r="I147" s="52">
        <v>67146</v>
      </c>
      <c r="J147" s="52">
        <v>3425</v>
      </c>
      <c r="K147" s="52">
        <v>12254</v>
      </c>
      <c r="L147" s="52">
        <v>1349</v>
      </c>
      <c r="M147" s="52">
        <v>0</v>
      </c>
      <c r="N147" s="52">
        <v>0</v>
      </c>
      <c r="O147" s="52">
        <v>0</v>
      </c>
      <c r="P147" s="52">
        <v>261783</v>
      </c>
      <c r="Q147" s="52">
        <v>83657</v>
      </c>
      <c r="R147" s="52">
        <v>76166</v>
      </c>
      <c r="S147" s="52">
        <v>2224</v>
      </c>
      <c r="T147" s="52">
        <v>15679</v>
      </c>
      <c r="V147" s="53">
        <f t="shared" si="20"/>
        <v>76166</v>
      </c>
      <c r="W147" s="53">
        <f t="shared" si="21"/>
        <v>2224</v>
      </c>
      <c r="X147" s="53">
        <f t="shared" si="15"/>
        <v>99219</v>
      </c>
      <c r="Y147" s="53">
        <f t="shared" si="16"/>
        <v>67146</v>
      </c>
      <c r="Z147" s="53">
        <f t="shared" si="17"/>
        <v>0</v>
      </c>
      <c r="AA147" s="53">
        <f t="shared" si="19"/>
        <v>17028</v>
      </c>
      <c r="AB147" s="53">
        <f t="shared" si="18"/>
        <v>261783</v>
      </c>
    </row>
    <row r="148" spans="1:28">
      <c r="A148" s="52" t="s">
        <v>69</v>
      </c>
      <c r="B148" s="52">
        <v>0</v>
      </c>
      <c r="C148" s="52">
        <v>0</v>
      </c>
      <c r="D148" s="52">
        <v>0</v>
      </c>
      <c r="E148" s="52">
        <v>0</v>
      </c>
      <c r="F148" s="52">
        <v>0</v>
      </c>
      <c r="G148" s="52">
        <v>22534</v>
      </c>
      <c r="H148" s="52">
        <v>0</v>
      </c>
      <c r="I148" s="52">
        <v>0</v>
      </c>
      <c r="J148" s="52">
        <v>0</v>
      </c>
      <c r="K148" s="52">
        <v>0</v>
      </c>
      <c r="L148" s="52">
        <v>0</v>
      </c>
      <c r="M148" s="52">
        <v>0</v>
      </c>
      <c r="N148" s="52">
        <v>0</v>
      </c>
      <c r="O148" s="52">
        <v>0</v>
      </c>
      <c r="P148" s="52">
        <v>22534</v>
      </c>
      <c r="Q148" s="52">
        <v>0</v>
      </c>
      <c r="R148" s="52">
        <v>0</v>
      </c>
      <c r="S148" s="52">
        <v>0</v>
      </c>
      <c r="T148" s="52">
        <v>0</v>
      </c>
      <c r="V148" s="53">
        <f t="shared" si="20"/>
        <v>0</v>
      </c>
      <c r="W148" s="53">
        <f t="shared" si="21"/>
        <v>0</v>
      </c>
      <c r="X148" s="53">
        <f t="shared" si="15"/>
        <v>22534</v>
      </c>
      <c r="Y148" s="53">
        <f t="shared" si="16"/>
        <v>0</v>
      </c>
      <c r="Z148" s="53">
        <f t="shared" si="17"/>
        <v>0</v>
      </c>
      <c r="AA148" s="53">
        <f t="shared" si="19"/>
        <v>0</v>
      </c>
      <c r="AB148" s="53">
        <f t="shared" si="18"/>
        <v>22534</v>
      </c>
    </row>
    <row r="149" spans="1:28">
      <c r="A149" s="52" t="s">
        <v>68</v>
      </c>
      <c r="B149" s="52">
        <v>56054</v>
      </c>
      <c r="C149" s="52">
        <v>8</v>
      </c>
      <c r="D149" s="52">
        <v>0</v>
      </c>
      <c r="E149" s="52">
        <v>0</v>
      </c>
      <c r="F149" s="52">
        <v>746</v>
      </c>
      <c r="G149" s="52">
        <v>10102</v>
      </c>
      <c r="H149" s="52">
        <v>87627</v>
      </c>
      <c r="I149" s="52">
        <v>5397</v>
      </c>
      <c r="J149" s="52">
        <v>0</v>
      </c>
      <c r="K149" s="52">
        <v>1561</v>
      </c>
      <c r="L149" s="52">
        <v>145</v>
      </c>
      <c r="M149" s="52">
        <v>0</v>
      </c>
      <c r="N149" s="52">
        <v>0</v>
      </c>
      <c r="O149" s="52">
        <v>468</v>
      </c>
      <c r="P149" s="52">
        <v>162108</v>
      </c>
      <c r="Q149" s="52">
        <v>7103</v>
      </c>
      <c r="R149" s="52">
        <v>56062</v>
      </c>
      <c r="S149" s="52">
        <v>746</v>
      </c>
      <c r="T149" s="52">
        <v>2029</v>
      </c>
      <c r="V149" s="53">
        <f t="shared" si="20"/>
        <v>56062</v>
      </c>
      <c r="W149" s="53">
        <f t="shared" si="21"/>
        <v>746</v>
      </c>
      <c r="X149" s="53">
        <f t="shared" si="15"/>
        <v>10102</v>
      </c>
      <c r="Y149" s="53">
        <f t="shared" si="16"/>
        <v>5397</v>
      </c>
      <c r="Z149" s="53">
        <f t="shared" si="17"/>
        <v>87627</v>
      </c>
      <c r="AA149" s="53">
        <f t="shared" si="19"/>
        <v>2174</v>
      </c>
      <c r="AB149" s="53">
        <f t="shared" si="18"/>
        <v>162108</v>
      </c>
    </row>
    <row r="150" spans="1:28">
      <c r="A150" s="52" t="s">
        <v>67</v>
      </c>
      <c r="B150" s="52">
        <v>0</v>
      </c>
      <c r="C150" s="52">
        <v>0</v>
      </c>
      <c r="D150" s="52">
        <v>0</v>
      </c>
      <c r="E150" s="52">
        <v>0</v>
      </c>
      <c r="F150" s="52">
        <v>1582</v>
      </c>
      <c r="G150" s="52">
        <v>125488</v>
      </c>
      <c r="H150" s="52">
        <v>0</v>
      </c>
      <c r="I150" s="52">
        <v>0</v>
      </c>
      <c r="J150" s="52">
        <v>0</v>
      </c>
      <c r="K150" s="52">
        <v>296</v>
      </c>
      <c r="L150" s="52">
        <v>0</v>
      </c>
      <c r="M150" s="52">
        <v>0</v>
      </c>
      <c r="N150" s="52">
        <v>0</v>
      </c>
      <c r="O150" s="52">
        <v>0</v>
      </c>
      <c r="P150" s="52">
        <v>127366</v>
      </c>
      <c r="Q150" s="52">
        <v>296</v>
      </c>
      <c r="R150" s="52">
        <v>0</v>
      </c>
      <c r="S150" s="52">
        <v>1582</v>
      </c>
      <c r="T150" s="52">
        <v>296</v>
      </c>
      <c r="V150" s="53">
        <f t="shared" si="20"/>
        <v>0</v>
      </c>
      <c r="W150" s="53">
        <f t="shared" si="21"/>
        <v>1582</v>
      </c>
      <c r="X150" s="53">
        <f t="shared" si="15"/>
        <v>125488</v>
      </c>
      <c r="Y150" s="53">
        <f t="shared" si="16"/>
        <v>0</v>
      </c>
      <c r="Z150" s="53">
        <f t="shared" si="17"/>
        <v>0</v>
      </c>
      <c r="AA150" s="53">
        <f t="shared" si="19"/>
        <v>296</v>
      </c>
      <c r="AB150" s="53">
        <f t="shared" si="18"/>
        <v>127366</v>
      </c>
    </row>
    <row r="151" spans="1:28" s="55" customFormat="1">
      <c r="A151" s="54" t="s">
        <v>42</v>
      </c>
      <c r="B151" s="54">
        <v>76711</v>
      </c>
      <c r="C151" s="54">
        <v>0</v>
      </c>
      <c r="D151" s="54">
        <v>0</v>
      </c>
      <c r="E151" s="54">
        <v>0</v>
      </c>
      <c r="F151" s="54">
        <v>2133</v>
      </c>
      <c r="G151" s="54">
        <v>100033</v>
      </c>
      <c r="H151" s="54">
        <v>70345</v>
      </c>
      <c r="I151" s="54">
        <v>6289</v>
      </c>
      <c r="J151" s="54">
        <v>0</v>
      </c>
      <c r="K151" s="54">
        <v>47873</v>
      </c>
      <c r="L151" s="54">
        <v>32972</v>
      </c>
      <c r="M151" s="54">
        <v>0</v>
      </c>
      <c r="N151" s="54">
        <v>0</v>
      </c>
      <c r="O151" s="54">
        <v>0</v>
      </c>
      <c r="P151" s="54">
        <v>336356</v>
      </c>
      <c r="Q151" s="54">
        <v>83551</v>
      </c>
      <c r="R151" s="54">
        <v>76711</v>
      </c>
      <c r="S151" s="54">
        <v>2133</v>
      </c>
      <c r="T151" s="54">
        <v>47873</v>
      </c>
      <c r="V151" s="56">
        <f t="shared" si="20"/>
        <v>76711</v>
      </c>
      <c r="W151" s="56">
        <f t="shared" si="21"/>
        <v>2133</v>
      </c>
      <c r="X151" s="56">
        <f t="shared" si="15"/>
        <v>100033</v>
      </c>
      <c r="Y151" s="56">
        <f t="shared" si="16"/>
        <v>6289</v>
      </c>
      <c r="Z151" s="56">
        <f t="shared" si="17"/>
        <v>70345</v>
      </c>
      <c r="AA151" s="56">
        <f t="shared" si="19"/>
        <v>80845</v>
      </c>
      <c r="AB151" s="56">
        <f t="shared" si="18"/>
        <v>336356</v>
      </c>
    </row>
    <row r="152" spans="1:28" s="55" customFormat="1">
      <c r="A152" s="54" t="s">
        <v>41</v>
      </c>
      <c r="B152" s="54">
        <v>1470997</v>
      </c>
      <c r="C152" s="54">
        <v>0</v>
      </c>
      <c r="D152" s="54">
        <v>0</v>
      </c>
      <c r="E152" s="54">
        <v>0</v>
      </c>
      <c r="F152" s="54">
        <v>38837</v>
      </c>
      <c r="G152" s="54">
        <v>1372570</v>
      </c>
      <c r="H152" s="54">
        <v>830288</v>
      </c>
      <c r="I152" s="54">
        <v>251018</v>
      </c>
      <c r="J152" s="54">
        <v>18727</v>
      </c>
      <c r="K152" s="54">
        <v>234145</v>
      </c>
      <c r="L152" s="54">
        <v>80466</v>
      </c>
      <c r="M152" s="54">
        <v>0</v>
      </c>
      <c r="N152" s="54">
        <v>0</v>
      </c>
      <c r="O152" s="54">
        <v>0</v>
      </c>
      <c r="P152" s="54">
        <v>4297048</v>
      </c>
      <c r="Q152" s="54">
        <v>568439</v>
      </c>
      <c r="R152" s="54">
        <v>1470997</v>
      </c>
      <c r="S152" s="54">
        <v>38837</v>
      </c>
      <c r="T152" s="54">
        <v>252872</v>
      </c>
      <c r="V152" s="56">
        <f t="shared" si="20"/>
        <v>1470997</v>
      </c>
      <c r="W152" s="56">
        <f t="shared" si="21"/>
        <v>38837</v>
      </c>
      <c r="X152" s="56">
        <f t="shared" si="15"/>
        <v>1372570</v>
      </c>
      <c r="Y152" s="56">
        <f t="shared" si="16"/>
        <v>251018</v>
      </c>
      <c r="Z152" s="56">
        <f t="shared" si="17"/>
        <v>830288</v>
      </c>
      <c r="AA152" s="56">
        <f t="shared" si="19"/>
        <v>333338</v>
      </c>
      <c r="AB152" s="56">
        <f t="shared" si="18"/>
        <v>4297048</v>
      </c>
    </row>
    <row r="153" spans="1:28">
      <c r="A153" s="52" t="s">
        <v>66</v>
      </c>
      <c r="B153" s="52">
        <v>0</v>
      </c>
      <c r="C153" s="52">
        <v>0</v>
      </c>
      <c r="D153" s="52">
        <v>0</v>
      </c>
      <c r="E153" s="52">
        <v>0</v>
      </c>
      <c r="F153" s="52">
        <v>1572</v>
      </c>
      <c r="G153" s="52">
        <v>0</v>
      </c>
      <c r="H153" s="52">
        <v>0</v>
      </c>
      <c r="I153" s="52">
        <v>8266</v>
      </c>
      <c r="J153" s="52">
        <v>0</v>
      </c>
      <c r="K153" s="52">
        <v>2114</v>
      </c>
      <c r="L153" s="52">
        <v>1788</v>
      </c>
      <c r="M153" s="52">
        <v>0</v>
      </c>
      <c r="N153" s="52">
        <v>0</v>
      </c>
      <c r="O153" s="52">
        <v>0</v>
      </c>
      <c r="P153" s="52">
        <v>13740</v>
      </c>
      <c r="Q153" s="52">
        <v>12168</v>
      </c>
      <c r="R153" s="52">
        <v>0</v>
      </c>
      <c r="S153" s="52">
        <v>1572</v>
      </c>
      <c r="T153" s="52">
        <v>2114</v>
      </c>
      <c r="V153" s="53">
        <f t="shared" si="20"/>
        <v>0</v>
      </c>
      <c r="W153" s="53">
        <f t="shared" si="21"/>
        <v>1572</v>
      </c>
      <c r="X153" s="53">
        <f t="shared" si="15"/>
        <v>0</v>
      </c>
      <c r="Y153" s="53">
        <f t="shared" si="16"/>
        <v>8266</v>
      </c>
      <c r="Z153" s="53">
        <f t="shared" si="17"/>
        <v>0</v>
      </c>
      <c r="AA153" s="53">
        <f t="shared" si="19"/>
        <v>3902</v>
      </c>
      <c r="AB153" s="53">
        <f t="shared" si="18"/>
        <v>13740</v>
      </c>
    </row>
    <row r="154" spans="1:28">
      <c r="A154" s="52" t="s">
        <v>65</v>
      </c>
      <c r="B154" s="52">
        <v>2340</v>
      </c>
      <c r="C154" s="52">
        <v>0</v>
      </c>
      <c r="D154" s="52">
        <v>0</v>
      </c>
      <c r="E154" s="52">
        <v>0</v>
      </c>
      <c r="F154" s="52">
        <v>147</v>
      </c>
      <c r="G154" s="52">
        <v>42963</v>
      </c>
      <c r="H154" s="52">
        <v>0</v>
      </c>
      <c r="I154" s="52">
        <v>11830</v>
      </c>
      <c r="J154" s="52">
        <v>0</v>
      </c>
      <c r="K154" s="52">
        <v>0</v>
      </c>
      <c r="L154" s="52">
        <v>0</v>
      </c>
      <c r="M154" s="52">
        <v>0</v>
      </c>
      <c r="N154" s="52">
        <v>0</v>
      </c>
      <c r="O154" s="52">
        <v>0</v>
      </c>
      <c r="P154" s="52">
        <v>57280</v>
      </c>
      <c r="Q154" s="52">
        <v>11830</v>
      </c>
      <c r="R154" s="52">
        <v>2340</v>
      </c>
      <c r="S154" s="52">
        <v>147</v>
      </c>
      <c r="T154" s="52">
        <v>0</v>
      </c>
      <c r="V154" s="53">
        <f t="shared" si="20"/>
        <v>2340</v>
      </c>
      <c r="W154" s="53">
        <f t="shared" si="21"/>
        <v>147</v>
      </c>
      <c r="X154" s="53">
        <f t="shared" si="15"/>
        <v>42963</v>
      </c>
      <c r="Y154" s="53">
        <f t="shared" si="16"/>
        <v>11830</v>
      </c>
      <c r="Z154" s="53">
        <f t="shared" si="17"/>
        <v>0</v>
      </c>
      <c r="AA154" s="53">
        <f t="shared" si="19"/>
        <v>0</v>
      </c>
      <c r="AB154" s="53">
        <f t="shared" si="18"/>
        <v>57280</v>
      </c>
    </row>
    <row r="155" spans="1:28">
      <c r="A155" s="52" t="s">
        <v>64</v>
      </c>
      <c r="B155" s="52">
        <v>0</v>
      </c>
      <c r="C155" s="52">
        <v>0</v>
      </c>
      <c r="D155" s="52">
        <v>0</v>
      </c>
      <c r="E155" s="52">
        <v>0</v>
      </c>
      <c r="F155" s="52">
        <v>19856</v>
      </c>
      <c r="G155" s="52">
        <v>22835</v>
      </c>
      <c r="H155" s="52">
        <v>0</v>
      </c>
      <c r="I155" s="52">
        <v>74899</v>
      </c>
      <c r="J155" s="52">
        <v>0</v>
      </c>
      <c r="K155" s="52">
        <v>0</v>
      </c>
      <c r="L155" s="52">
        <v>0</v>
      </c>
      <c r="M155" s="52">
        <v>0</v>
      </c>
      <c r="N155" s="52">
        <v>0</v>
      </c>
      <c r="O155" s="52">
        <v>0</v>
      </c>
      <c r="P155" s="52">
        <v>117590</v>
      </c>
      <c r="Q155" s="52">
        <v>74899</v>
      </c>
      <c r="R155" s="52">
        <v>0</v>
      </c>
      <c r="S155" s="52">
        <v>19856</v>
      </c>
      <c r="T155" s="52">
        <v>0</v>
      </c>
      <c r="V155" s="53">
        <f t="shared" si="20"/>
        <v>0</v>
      </c>
      <c r="W155" s="53">
        <f t="shared" si="21"/>
        <v>19856</v>
      </c>
      <c r="X155" s="53">
        <f t="shared" si="15"/>
        <v>22835</v>
      </c>
      <c r="Y155" s="53">
        <f t="shared" si="16"/>
        <v>74899</v>
      </c>
      <c r="Z155" s="53">
        <f t="shared" si="17"/>
        <v>0</v>
      </c>
      <c r="AA155" s="53">
        <f t="shared" si="19"/>
        <v>0</v>
      </c>
      <c r="AB155" s="53">
        <f t="shared" si="18"/>
        <v>117590</v>
      </c>
    </row>
    <row r="156" spans="1:28">
      <c r="A156" s="52" t="s">
        <v>63</v>
      </c>
      <c r="B156" s="52">
        <v>45328</v>
      </c>
      <c r="C156" s="52">
        <v>0</v>
      </c>
      <c r="D156" s="52">
        <v>0</v>
      </c>
      <c r="E156" s="52">
        <v>0</v>
      </c>
      <c r="F156" s="52">
        <v>745</v>
      </c>
      <c r="G156" s="52">
        <v>50906</v>
      </c>
      <c r="H156" s="52">
        <v>0</v>
      </c>
      <c r="I156" s="52">
        <v>56123</v>
      </c>
      <c r="J156" s="52">
        <v>0</v>
      </c>
      <c r="K156" s="52">
        <v>121</v>
      </c>
      <c r="L156" s="52">
        <v>60</v>
      </c>
      <c r="M156" s="52">
        <v>0</v>
      </c>
      <c r="N156" s="52">
        <v>0</v>
      </c>
      <c r="O156" s="52">
        <v>0</v>
      </c>
      <c r="P156" s="52">
        <v>153283</v>
      </c>
      <c r="Q156" s="52">
        <v>56304</v>
      </c>
      <c r="R156" s="52">
        <v>45328</v>
      </c>
      <c r="S156" s="52">
        <v>745</v>
      </c>
      <c r="T156" s="52">
        <v>121</v>
      </c>
      <c r="V156" s="53">
        <f t="shared" si="20"/>
        <v>45328</v>
      </c>
      <c r="W156" s="53">
        <f t="shared" si="21"/>
        <v>745</v>
      </c>
      <c r="X156" s="53">
        <f t="shared" si="15"/>
        <v>50906</v>
      </c>
      <c r="Y156" s="53">
        <f t="shared" si="16"/>
        <v>56123</v>
      </c>
      <c r="Z156" s="53">
        <f t="shared" si="17"/>
        <v>0</v>
      </c>
      <c r="AA156" s="53">
        <f t="shared" si="19"/>
        <v>181</v>
      </c>
      <c r="AB156" s="53">
        <f t="shared" si="18"/>
        <v>153283</v>
      </c>
    </row>
    <row r="157" spans="1:28">
      <c r="A157" s="52" t="s">
        <v>62</v>
      </c>
      <c r="B157" s="52">
        <v>0</v>
      </c>
      <c r="C157" s="52">
        <v>0</v>
      </c>
      <c r="D157" s="52">
        <v>0</v>
      </c>
      <c r="E157" s="52">
        <v>0</v>
      </c>
      <c r="F157" s="52">
        <v>3206</v>
      </c>
      <c r="G157" s="52">
        <v>2120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52">
        <v>0</v>
      </c>
      <c r="P157" s="52">
        <v>5326</v>
      </c>
      <c r="Q157" s="52">
        <v>0</v>
      </c>
      <c r="R157" s="52">
        <v>0</v>
      </c>
      <c r="S157" s="52">
        <v>3206</v>
      </c>
      <c r="T157" s="52">
        <v>0</v>
      </c>
      <c r="V157" s="53">
        <f t="shared" si="20"/>
        <v>0</v>
      </c>
      <c r="W157" s="53">
        <f t="shared" si="21"/>
        <v>3206</v>
      </c>
      <c r="X157" s="53">
        <f t="shared" si="15"/>
        <v>2120</v>
      </c>
      <c r="Y157" s="53">
        <f t="shared" si="16"/>
        <v>0</v>
      </c>
      <c r="Z157" s="53">
        <f t="shared" si="17"/>
        <v>0</v>
      </c>
      <c r="AA157" s="53">
        <f t="shared" si="19"/>
        <v>0</v>
      </c>
      <c r="AB157" s="53">
        <f t="shared" si="18"/>
        <v>5326</v>
      </c>
    </row>
    <row r="158" spans="1:28">
      <c r="A158" s="52" t="s">
        <v>61</v>
      </c>
      <c r="B158" s="52">
        <v>0</v>
      </c>
      <c r="C158" s="52">
        <v>0</v>
      </c>
      <c r="D158" s="52">
        <v>0</v>
      </c>
      <c r="E158" s="52">
        <v>0</v>
      </c>
      <c r="F158" s="52">
        <v>404</v>
      </c>
      <c r="G158" s="52">
        <v>0</v>
      </c>
      <c r="H158" s="52">
        <v>0</v>
      </c>
      <c r="I158" s="52">
        <v>13035</v>
      </c>
      <c r="J158" s="52">
        <v>0</v>
      </c>
      <c r="K158" s="52">
        <v>0</v>
      </c>
      <c r="L158" s="52">
        <v>0</v>
      </c>
      <c r="M158" s="52">
        <v>0</v>
      </c>
      <c r="N158" s="52">
        <v>0</v>
      </c>
      <c r="O158" s="52">
        <v>0</v>
      </c>
      <c r="P158" s="52">
        <v>13439</v>
      </c>
      <c r="Q158" s="52">
        <v>13035</v>
      </c>
      <c r="R158" s="52">
        <v>0</v>
      </c>
      <c r="S158" s="52">
        <v>404</v>
      </c>
      <c r="T158" s="52">
        <v>0</v>
      </c>
      <c r="V158" s="53">
        <f t="shared" si="20"/>
        <v>0</v>
      </c>
      <c r="W158" s="53">
        <f t="shared" si="21"/>
        <v>404</v>
      </c>
      <c r="X158" s="53">
        <f t="shared" si="15"/>
        <v>0</v>
      </c>
      <c r="Y158" s="53">
        <f t="shared" si="16"/>
        <v>13035</v>
      </c>
      <c r="Z158" s="53">
        <f t="shared" si="17"/>
        <v>0</v>
      </c>
      <c r="AA158" s="53">
        <f t="shared" si="19"/>
        <v>0</v>
      </c>
      <c r="AB158" s="53">
        <f t="shared" si="18"/>
        <v>13439</v>
      </c>
    </row>
    <row r="159" spans="1:28">
      <c r="A159" s="52" t="s">
        <v>60</v>
      </c>
      <c r="B159" s="52">
        <v>4542</v>
      </c>
      <c r="C159" s="52">
        <v>0</v>
      </c>
      <c r="D159" s="52">
        <v>0</v>
      </c>
      <c r="E159" s="52">
        <v>0</v>
      </c>
      <c r="F159" s="52">
        <v>48</v>
      </c>
      <c r="G159" s="52">
        <v>0</v>
      </c>
      <c r="H159" s="52">
        <v>0</v>
      </c>
      <c r="I159" s="52">
        <v>4990</v>
      </c>
      <c r="J159" s="52">
        <v>0</v>
      </c>
      <c r="K159" s="52">
        <v>0</v>
      </c>
      <c r="L159" s="52">
        <v>129</v>
      </c>
      <c r="M159" s="52">
        <v>0</v>
      </c>
      <c r="N159" s="52">
        <v>0</v>
      </c>
      <c r="O159" s="52">
        <v>0</v>
      </c>
      <c r="P159" s="52">
        <v>9709</v>
      </c>
      <c r="Q159" s="52">
        <v>5119</v>
      </c>
      <c r="R159" s="52">
        <v>4542</v>
      </c>
      <c r="S159" s="52">
        <v>48</v>
      </c>
      <c r="T159" s="52">
        <v>0</v>
      </c>
      <c r="V159" s="53">
        <f t="shared" si="20"/>
        <v>4542</v>
      </c>
      <c r="W159" s="53">
        <f t="shared" si="21"/>
        <v>48</v>
      </c>
      <c r="X159" s="53">
        <f t="shared" si="15"/>
        <v>0</v>
      </c>
      <c r="Y159" s="53">
        <f t="shared" si="16"/>
        <v>4990</v>
      </c>
      <c r="Z159" s="53">
        <f t="shared" si="17"/>
        <v>0</v>
      </c>
      <c r="AA159" s="53">
        <f t="shared" si="19"/>
        <v>129</v>
      </c>
      <c r="AB159" s="53">
        <f t="shared" si="18"/>
        <v>9709</v>
      </c>
    </row>
    <row r="160" spans="1:28">
      <c r="A160" s="52" t="s">
        <v>221</v>
      </c>
      <c r="B160" s="52" t="s">
        <v>59</v>
      </c>
      <c r="C160" s="52" t="s">
        <v>59</v>
      </c>
      <c r="D160" s="52" t="s">
        <v>59</v>
      </c>
      <c r="E160" s="52" t="s">
        <v>59</v>
      </c>
      <c r="F160" s="52" t="s">
        <v>59</v>
      </c>
      <c r="G160" s="52" t="s">
        <v>59</v>
      </c>
      <c r="H160" s="52" t="s">
        <v>59</v>
      </c>
      <c r="I160" s="52" t="s">
        <v>59</v>
      </c>
      <c r="J160" s="52" t="s">
        <v>59</v>
      </c>
      <c r="K160" s="52" t="s">
        <v>59</v>
      </c>
      <c r="L160" s="52" t="s">
        <v>59</v>
      </c>
      <c r="M160" s="52" t="s">
        <v>59</v>
      </c>
      <c r="N160" s="52" t="s">
        <v>59</v>
      </c>
      <c r="O160" s="52" t="s">
        <v>59</v>
      </c>
      <c r="P160" s="52" t="s">
        <v>59</v>
      </c>
      <c r="Q160" s="52" t="s">
        <v>59</v>
      </c>
      <c r="R160" s="52" t="s">
        <v>59</v>
      </c>
      <c r="S160" s="52" t="s">
        <v>59</v>
      </c>
      <c r="T160" s="52" t="s">
        <v>59</v>
      </c>
      <c r="V160" s="53">
        <f t="shared" si="20"/>
        <v>0</v>
      </c>
      <c r="W160" s="53">
        <f t="shared" si="21"/>
        <v>0</v>
      </c>
      <c r="X160" s="53" t="str">
        <f t="shared" si="15"/>
        <v>x</v>
      </c>
      <c r="Y160" s="53" t="str">
        <f t="shared" si="16"/>
        <v>x</v>
      </c>
      <c r="Z160" s="53" t="str">
        <f t="shared" si="17"/>
        <v>x</v>
      </c>
      <c r="AA160" s="53" t="e">
        <f t="shared" si="19"/>
        <v>#VALUE!</v>
      </c>
      <c r="AB160" s="53" t="str">
        <f t="shared" si="18"/>
        <v>x</v>
      </c>
    </row>
    <row r="161" spans="1:28">
      <c r="A161" s="52" t="s">
        <v>220</v>
      </c>
      <c r="B161" s="52" t="s">
        <v>59</v>
      </c>
      <c r="C161" s="52" t="s">
        <v>59</v>
      </c>
      <c r="D161" s="52" t="s">
        <v>59</v>
      </c>
      <c r="E161" s="52" t="s">
        <v>59</v>
      </c>
      <c r="F161" s="52" t="s">
        <v>59</v>
      </c>
      <c r="G161" s="52" t="s">
        <v>59</v>
      </c>
      <c r="H161" s="52" t="s">
        <v>59</v>
      </c>
      <c r="I161" s="52" t="s">
        <v>59</v>
      </c>
      <c r="J161" s="52" t="s">
        <v>59</v>
      </c>
      <c r="K161" s="52" t="s">
        <v>59</v>
      </c>
      <c r="L161" s="52" t="s">
        <v>59</v>
      </c>
      <c r="M161" s="52" t="s">
        <v>59</v>
      </c>
      <c r="N161" s="52" t="s">
        <v>59</v>
      </c>
      <c r="O161" s="52" t="s">
        <v>59</v>
      </c>
      <c r="P161" s="52" t="s">
        <v>59</v>
      </c>
      <c r="Q161" s="52" t="s">
        <v>59</v>
      </c>
      <c r="R161" s="52" t="s">
        <v>59</v>
      </c>
      <c r="S161" s="52" t="s">
        <v>59</v>
      </c>
      <c r="T161" s="52" t="s">
        <v>59</v>
      </c>
      <c r="V161" s="53">
        <f t="shared" si="20"/>
        <v>0</v>
      </c>
      <c r="W161" s="53">
        <f t="shared" si="21"/>
        <v>0</v>
      </c>
      <c r="X161" s="53" t="str">
        <f t="shared" si="15"/>
        <v>x</v>
      </c>
      <c r="Y161" s="53" t="str">
        <f t="shared" si="16"/>
        <v>x</v>
      </c>
      <c r="Z161" s="53" t="str">
        <f t="shared" si="17"/>
        <v>x</v>
      </c>
      <c r="AA161" s="53" t="e">
        <f t="shared" si="19"/>
        <v>#VALUE!</v>
      </c>
      <c r="AB161" s="53" t="str">
        <f t="shared" si="18"/>
        <v>x</v>
      </c>
    </row>
    <row r="162" spans="1:28">
      <c r="A162" s="52" t="s">
        <v>58</v>
      </c>
      <c r="B162" s="52">
        <v>1846</v>
      </c>
      <c r="C162" s="52">
        <v>0</v>
      </c>
      <c r="D162" s="52">
        <v>0</v>
      </c>
      <c r="E162" s="52">
        <v>0</v>
      </c>
      <c r="F162" s="52">
        <v>6764</v>
      </c>
      <c r="G162" s="52">
        <v>245</v>
      </c>
      <c r="H162" s="52">
        <v>0</v>
      </c>
      <c r="I162" s="52">
        <v>8998</v>
      </c>
      <c r="J162" s="52">
        <v>0</v>
      </c>
      <c r="K162" s="52">
        <v>89</v>
      </c>
      <c r="L162" s="52">
        <v>529</v>
      </c>
      <c r="M162" s="52">
        <v>0</v>
      </c>
      <c r="N162" s="52">
        <v>0</v>
      </c>
      <c r="O162" s="52">
        <v>0</v>
      </c>
      <c r="P162" s="52">
        <v>18471</v>
      </c>
      <c r="Q162" s="52">
        <v>9616</v>
      </c>
      <c r="R162" s="52">
        <v>1846</v>
      </c>
      <c r="S162" s="52">
        <v>6764</v>
      </c>
      <c r="T162" s="52">
        <v>89</v>
      </c>
      <c r="V162" s="53">
        <f t="shared" si="20"/>
        <v>1846</v>
      </c>
      <c r="W162" s="53">
        <f t="shared" si="21"/>
        <v>6764</v>
      </c>
      <c r="X162" s="53">
        <f t="shared" si="15"/>
        <v>245</v>
      </c>
      <c r="Y162" s="53">
        <f t="shared" si="16"/>
        <v>8998</v>
      </c>
      <c r="Z162" s="53">
        <f t="shared" si="17"/>
        <v>0</v>
      </c>
      <c r="AA162" s="53">
        <f t="shared" si="19"/>
        <v>618</v>
      </c>
      <c r="AB162" s="53">
        <f t="shared" si="18"/>
        <v>18471</v>
      </c>
    </row>
    <row r="163" spans="1:28">
      <c r="A163" s="52" t="s">
        <v>259</v>
      </c>
      <c r="B163" s="52">
        <v>0</v>
      </c>
      <c r="C163" s="52">
        <v>0</v>
      </c>
      <c r="D163" s="52">
        <v>0</v>
      </c>
      <c r="E163" s="52">
        <v>0</v>
      </c>
      <c r="F163" s="52">
        <v>32569</v>
      </c>
      <c r="G163" s="52">
        <v>3073</v>
      </c>
      <c r="H163" s="52">
        <v>0</v>
      </c>
      <c r="I163" s="52">
        <v>936</v>
      </c>
      <c r="J163" s="52">
        <v>0</v>
      </c>
      <c r="K163" s="52">
        <v>403</v>
      </c>
      <c r="L163" s="52">
        <v>109</v>
      </c>
      <c r="M163" s="52">
        <v>0</v>
      </c>
      <c r="N163" s="52">
        <v>0</v>
      </c>
      <c r="O163" s="52">
        <v>0</v>
      </c>
      <c r="P163" s="52">
        <v>37090</v>
      </c>
      <c r="Q163" s="52">
        <v>1448</v>
      </c>
      <c r="R163" s="52">
        <v>0</v>
      </c>
      <c r="S163" s="52">
        <v>32569</v>
      </c>
      <c r="T163" s="52">
        <v>403</v>
      </c>
      <c r="V163" s="53">
        <f t="shared" si="20"/>
        <v>0</v>
      </c>
      <c r="W163" s="53">
        <f t="shared" si="21"/>
        <v>32569</v>
      </c>
      <c r="X163" s="53">
        <f t="shared" si="15"/>
        <v>3073</v>
      </c>
      <c r="Y163" s="53">
        <f t="shared" si="16"/>
        <v>936</v>
      </c>
      <c r="Z163" s="53">
        <f t="shared" si="17"/>
        <v>0</v>
      </c>
      <c r="AA163" s="53">
        <f t="shared" si="19"/>
        <v>512</v>
      </c>
      <c r="AB163" s="53">
        <f t="shared" si="18"/>
        <v>37090</v>
      </c>
    </row>
    <row r="164" spans="1:28">
      <c r="A164" s="52" t="s">
        <v>258</v>
      </c>
      <c r="B164" s="52">
        <v>1082</v>
      </c>
      <c r="C164" s="52">
        <v>0</v>
      </c>
      <c r="D164" s="52">
        <v>0</v>
      </c>
      <c r="E164" s="52">
        <v>0</v>
      </c>
      <c r="F164" s="52">
        <v>5482</v>
      </c>
      <c r="G164" s="52">
        <v>688</v>
      </c>
      <c r="H164" s="52">
        <v>0</v>
      </c>
      <c r="I164" s="52">
        <v>13897</v>
      </c>
      <c r="J164" s="52">
        <v>0</v>
      </c>
      <c r="K164" s="52">
        <v>263</v>
      </c>
      <c r="L164" s="52">
        <v>0</v>
      </c>
      <c r="M164" s="52">
        <v>0</v>
      </c>
      <c r="N164" s="52">
        <v>0</v>
      </c>
      <c r="O164" s="52">
        <v>0</v>
      </c>
      <c r="P164" s="52">
        <v>21412</v>
      </c>
      <c r="Q164" s="52">
        <v>14160</v>
      </c>
      <c r="R164" s="52">
        <v>1082</v>
      </c>
      <c r="S164" s="52">
        <v>5482</v>
      </c>
      <c r="T164" s="52">
        <v>263</v>
      </c>
      <c r="V164" s="53">
        <f t="shared" si="20"/>
        <v>1082</v>
      </c>
      <c r="W164" s="53">
        <f t="shared" si="21"/>
        <v>5482</v>
      </c>
      <c r="X164" s="53">
        <f t="shared" si="15"/>
        <v>688</v>
      </c>
      <c r="Y164" s="53">
        <f t="shared" si="16"/>
        <v>13897</v>
      </c>
      <c r="Z164" s="53">
        <f t="shared" si="17"/>
        <v>0</v>
      </c>
      <c r="AA164" s="53">
        <f t="shared" si="19"/>
        <v>263</v>
      </c>
      <c r="AB164" s="53">
        <f t="shared" si="18"/>
        <v>21412</v>
      </c>
    </row>
    <row r="165" spans="1:28">
      <c r="A165" s="52" t="s">
        <v>257</v>
      </c>
      <c r="B165" s="52">
        <v>0</v>
      </c>
      <c r="C165" s="52">
        <v>0</v>
      </c>
      <c r="D165" s="52">
        <v>0</v>
      </c>
      <c r="E165" s="52">
        <v>0</v>
      </c>
      <c r="F165" s="52">
        <v>97</v>
      </c>
      <c r="G165" s="52">
        <v>0</v>
      </c>
      <c r="H165" s="52">
        <v>0</v>
      </c>
      <c r="I165" s="52">
        <v>423</v>
      </c>
      <c r="J165" s="52">
        <v>0</v>
      </c>
      <c r="K165" s="52">
        <v>0</v>
      </c>
      <c r="L165" s="52">
        <v>0</v>
      </c>
      <c r="M165" s="52">
        <v>0</v>
      </c>
      <c r="N165" s="52">
        <v>0</v>
      </c>
      <c r="O165" s="52">
        <v>0</v>
      </c>
      <c r="P165" s="52">
        <v>520</v>
      </c>
      <c r="Q165" s="52">
        <v>423</v>
      </c>
      <c r="R165" s="52">
        <v>0</v>
      </c>
      <c r="S165" s="52">
        <v>97</v>
      </c>
      <c r="T165" s="52">
        <v>0</v>
      </c>
      <c r="V165" s="53">
        <f t="shared" si="20"/>
        <v>0</v>
      </c>
      <c r="W165" s="53">
        <f t="shared" si="21"/>
        <v>97</v>
      </c>
      <c r="X165" s="53">
        <f t="shared" si="15"/>
        <v>0</v>
      </c>
      <c r="Y165" s="53">
        <f t="shared" si="16"/>
        <v>423</v>
      </c>
      <c r="Z165" s="53">
        <f t="shared" si="17"/>
        <v>0</v>
      </c>
      <c r="AA165" s="53">
        <f t="shared" si="19"/>
        <v>0</v>
      </c>
      <c r="AB165" s="53">
        <f t="shared" si="18"/>
        <v>520</v>
      </c>
    </row>
    <row r="166" spans="1:28">
      <c r="A166" s="52" t="s">
        <v>256</v>
      </c>
      <c r="B166" s="52">
        <v>0</v>
      </c>
      <c r="C166" s="52">
        <v>0</v>
      </c>
      <c r="D166" s="52">
        <v>0</v>
      </c>
      <c r="E166" s="52">
        <v>0</v>
      </c>
      <c r="F166" s="52">
        <v>1350</v>
      </c>
      <c r="G166" s="52">
        <v>0</v>
      </c>
      <c r="H166" s="52">
        <v>0</v>
      </c>
      <c r="I166" s="52">
        <v>1181</v>
      </c>
      <c r="J166" s="52">
        <v>0</v>
      </c>
      <c r="K166" s="52">
        <v>1</v>
      </c>
      <c r="L166" s="52">
        <v>0</v>
      </c>
      <c r="M166" s="52">
        <v>0</v>
      </c>
      <c r="N166" s="52">
        <v>0</v>
      </c>
      <c r="O166" s="52">
        <v>0</v>
      </c>
      <c r="P166" s="52">
        <v>2532</v>
      </c>
      <c r="Q166" s="52">
        <v>1182</v>
      </c>
      <c r="R166" s="52">
        <v>0</v>
      </c>
      <c r="S166" s="52">
        <v>1350</v>
      </c>
      <c r="T166" s="52">
        <v>1</v>
      </c>
      <c r="V166" s="53">
        <f t="shared" si="20"/>
        <v>0</v>
      </c>
      <c r="W166" s="53">
        <f t="shared" si="21"/>
        <v>1350</v>
      </c>
      <c r="X166" s="53">
        <f t="shared" si="15"/>
        <v>0</v>
      </c>
      <c r="Y166" s="53">
        <f t="shared" si="16"/>
        <v>1181</v>
      </c>
      <c r="Z166" s="53">
        <f t="shared" si="17"/>
        <v>0</v>
      </c>
      <c r="AA166" s="53">
        <f t="shared" si="19"/>
        <v>1</v>
      </c>
      <c r="AB166" s="53">
        <f t="shared" si="18"/>
        <v>2532</v>
      </c>
    </row>
    <row r="167" spans="1:28">
      <c r="A167" s="52" t="s">
        <v>255</v>
      </c>
      <c r="B167" s="52">
        <v>256522</v>
      </c>
      <c r="C167" s="52">
        <v>0</v>
      </c>
      <c r="D167" s="52">
        <v>0</v>
      </c>
      <c r="E167" s="52">
        <v>2855</v>
      </c>
      <c r="F167" s="52">
        <v>85242</v>
      </c>
      <c r="G167" s="52">
        <v>285302</v>
      </c>
      <c r="H167" s="52">
        <v>12237</v>
      </c>
      <c r="I167" s="52">
        <v>120521</v>
      </c>
      <c r="J167" s="52">
        <v>4479</v>
      </c>
      <c r="K167" s="52">
        <v>10121</v>
      </c>
      <c r="L167" s="52">
        <v>1913</v>
      </c>
      <c r="M167" s="52">
        <v>0</v>
      </c>
      <c r="N167" s="52">
        <v>0</v>
      </c>
      <c r="O167" s="52">
        <v>1587</v>
      </c>
      <c r="P167" s="52">
        <v>780779</v>
      </c>
      <c r="Q167" s="52">
        <v>137034</v>
      </c>
      <c r="R167" s="52">
        <v>256522</v>
      </c>
      <c r="S167" s="52">
        <v>88097</v>
      </c>
      <c r="T167" s="52">
        <v>16187</v>
      </c>
      <c r="V167" s="53">
        <f t="shared" si="20"/>
        <v>256522</v>
      </c>
      <c r="W167" s="53">
        <f t="shared" si="21"/>
        <v>88097</v>
      </c>
      <c r="X167" s="53">
        <f t="shared" si="15"/>
        <v>285302</v>
      </c>
      <c r="Y167" s="53">
        <f t="shared" si="16"/>
        <v>120521</v>
      </c>
      <c r="Z167" s="53">
        <f t="shared" si="17"/>
        <v>12237</v>
      </c>
      <c r="AA167" s="53">
        <f t="shared" si="19"/>
        <v>18100</v>
      </c>
      <c r="AB167" s="53">
        <f t="shared" si="18"/>
        <v>780779</v>
      </c>
    </row>
    <row r="168" spans="1:28">
      <c r="A168" s="52" t="s">
        <v>254</v>
      </c>
      <c r="B168" s="52">
        <v>1643319</v>
      </c>
      <c r="C168" s="52">
        <v>0</v>
      </c>
      <c r="D168" s="52">
        <v>0</v>
      </c>
      <c r="E168" s="52">
        <v>7211</v>
      </c>
      <c r="F168" s="52">
        <v>238079</v>
      </c>
      <c r="G168" s="52">
        <v>1875783</v>
      </c>
      <c r="H168" s="52">
        <v>965161</v>
      </c>
      <c r="I168" s="52">
        <v>1333027</v>
      </c>
      <c r="J168" s="52">
        <v>28903</v>
      </c>
      <c r="K168" s="52">
        <v>311459</v>
      </c>
      <c r="L168" s="52">
        <v>162404</v>
      </c>
      <c r="M168" s="52">
        <v>0</v>
      </c>
      <c r="N168" s="52">
        <v>0</v>
      </c>
      <c r="O168" s="52">
        <v>390</v>
      </c>
      <c r="P168" s="52">
        <v>6565736</v>
      </c>
      <c r="Q168" s="52">
        <v>1814480</v>
      </c>
      <c r="R168" s="52">
        <v>1643319</v>
      </c>
      <c r="S168" s="52">
        <v>245290</v>
      </c>
      <c r="T168" s="52">
        <v>340752</v>
      </c>
      <c r="V168" s="53">
        <f t="shared" si="20"/>
        <v>1643319</v>
      </c>
      <c r="W168" s="53">
        <f t="shared" si="21"/>
        <v>245290</v>
      </c>
      <c r="X168" s="53">
        <f t="shared" si="15"/>
        <v>1875783</v>
      </c>
      <c r="Y168" s="53">
        <f t="shared" si="16"/>
        <v>1333027</v>
      </c>
      <c r="Z168" s="53">
        <f t="shared" si="17"/>
        <v>965161</v>
      </c>
      <c r="AA168" s="53">
        <f t="shared" si="19"/>
        <v>503156</v>
      </c>
      <c r="AB168" s="53">
        <f t="shared" si="18"/>
        <v>6565736</v>
      </c>
    </row>
    <row r="169" spans="1:28">
      <c r="A169" s="52" t="s">
        <v>253</v>
      </c>
      <c r="B169" s="52">
        <v>6388077</v>
      </c>
      <c r="C169" s="52">
        <v>0</v>
      </c>
      <c r="D169" s="52">
        <v>283</v>
      </c>
      <c r="E169" s="52">
        <v>136953</v>
      </c>
      <c r="F169" s="52">
        <v>438755</v>
      </c>
      <c r="G169" s="52">
        <v>2243135</v>
      </c>
      <c r="H169" s="52">
        <v>430652</v>
      </c>
      <c r="I169" s="52">
        <v>1664677</v>
      </c>
      <c r="J169" s="52">
        <v>27225</v>
      </c>
      <c r="K169" s="52">
        <v>350307</v>
      </c>
      <c r="L169" s="52">
        <v>152067</v>
      </c>
      <c r="M169" s="52">
        <v>0</v>
      </c>
      <c r="N169" s="52">
        <v>0</v>
      </c>
      <c r="O169" s="52">
        <v>125</v>
      </c>
      <c r="P169" s="52">
        <v>11832256</v>
      </c>
      <c r="Q169" s="52">
        <v>2172756</v>
      </c>
      <c r="R169" s="52">
        <v>6388360</v>
      </c>
      <c r="S169" s="52">
        <v>575708</v>
      </c>
      <c r="T169" s="52">
        <v>377657</v>
      </c>
      <c r="V169" s="53">
        <f t="shared" si="20"/>
        <v>6388077</v>
      </c>
      <c r="W169" s="53">
        <f t="shared" si="21"/>
        <v>575991</v>
      </c>
      <c r="X169" s="53">
        <f t="shared" si="15"/>
        <v>2243135</v>
      </c>
      <c r="Y169" s="53">
        <f t="shared" si="16"/>
        <v>1664677</v>
      </c>
      <c r="Z169" s="53">
        <f t="shared" si="17"/>
        <v>430652</v>
      </c>
      <c r="AA169" s="53">
        <f t="shared" si="19"/>
        <v>529724</v>
      </c>
      <c r="AB169" s="53">
        <f t="shared" si="18"/>
        <v>11832256</v>
      </c>
    </row>
    <row r="170" spans="1:28">
      <c r="A170" s="52" t="s">
        <v>252</v>
      </c>
      <c r="B170" s="52">
        <v>1074302</v>
      </c>
      <c r="C170" s="52">
        <v>6494</v>
      </c>
      <c r="D170" s="52">
        <v>7992</v>
      </c>
      <c r="E170" s="52">
        <v>11</v>
      </c>
      <c r="F170" s="52">
        <v>68681</v>
      </c>
      <c r="G170" s="52">
        <v>1079290</v>
      </c>
      <c r="H170" s="52">
        <v>1163315</v>
      </c>
      <c r="I170" s="52">
        <v>729850</v>
      </c>
      <c r="J170" s="52">
        <v>11983</v>
      </c>
      <c r="K170" s="52">
        <v>419322</v>
      </c>
      <c r="L170" s="52">
        <v>207440</v>
      </c>
      <c r="M170" s="52">
        <v>0</v>
      </c>
      <c r="N170" s="52">
        <v>0</v>
      </c>
      <c r="O170" s="52">
        <v>1857</v>
      </c>
      <c r="P170" s="52">
        <v>4770537</v>
      </c>
      <c r="Q170" s="52">
        <v>1337783</v>
      </c>
      <c r="R170" s="52">
        <v>1088788</v>
      </c>
      <c r="S170" s="52">
        <v>68692</v>
      </c>
      <c r="T170" s="52">
        <v>433162</v>
      </c>
      <c r="V170" s="53">
        <f t="shared" si="20"/>
        <v>1080796</v>
      </c>
      <c r="W170" s="53">
        <f t="shared" si="21"/>
        <v>76684</v>
      </c>
      <c r="X170" s="53">
        <f t="shared" si="15"/>
        <v>1079290</v>
      </c>
      <c r="Y170" s="53">
        <f t="shared" si="16"/>
        <v>729850</v>
      </c>
      <c r="Z170" s="53">
        <f t="shared" si="17"/>
        <v>1163315</v>
      </c>
      <c r="AA170" s="53">
        <f t="shared" si="19"/>
        <v>640602</v>
      </c>
      <c r="AB170" s="53">
        <f t="shared" si="18"/>
        <v>4770537</v>
      </c>
    </row>
    <row r="171" spans="1:28">
      <c r="A171" s="52" t="s">
        <v>251</v>
      </c>
      <c r="B171" s="52">
        <v>161311</v>
      </c>
      <c r="C171" s="52">
        <v>0</v>
      </c>
      <c r="D171" s="52">
        <v>0</v>
      </c>
      <c r="E171" s="52">
        <v>0</v>
      </c>
      <c r="F171" s="52">
        <v>12078</v>
      </c>
      <c r="G171" s="52">
        <v>59853</v>
      </c>
      <c r="H171" s="52">
        <v>0</v>
      </c>
      <c r="I171" s="52">
        <v>40246</v>
      </c>
      <c r="J171" s="52">
        <v>7856</v>
      </c>
      <c r="K171" s="52">
        <v>19960</v>
      </c>
      <c r="L171" s="52">
        <v>4228</v>
      </c>
      <c r="M171" s="52">
        <v>0</v>
      </c>
      <c r="N171" s="52">
        <v>0</v>
      </c>
      <c r="O171" s="52">
        <v>0</v>
      </c>
      <c r="P171" s="52">
        <v>305532</v>
      </c>
      <c r="Q171" s="52">
        <v>72233</v>
      </c>
      <c r="R171" s="52">
        <v>161311</v>
      </c>
      <c r="S171" s="52">
        <v>12078</v>
      </c>
      <c r="T171" s="52">
        <v>27816</v>
      </c>
      <c r="V171" s="53">
        <f t="shared" si="20"/>
        <v>161311</v>
      </c>
      <c r="W171" s="53">
        <f t="shared" si="21"/>
        <v>12078</v>
      </c>
      <c r="X171" s="53">
        <f t="shared" si="15"/>
        <v>59853</v>
      </c>
      <c r="Y171" s="53">
        <f t="shared" si="16"/>
        <v>40246</v>
      </c>
      <c r="Z171" s="53">
        <f t="shared" si="17"/>
        <v>0</v>
      </c>
      <c r="AA171" s="53">
        <f t="shared" si="19"/>
        <v>32044</v>
      </c>
      <c r="AB171" s="53">
        <f t="shared" si="18"/>
        <v>305532</v>
      </c>
    </row>
    <row r="172" spans="1:28">
      <c r="A172" s="52" t="s">
        <v>219</v>
      </c>
      <c r="B172" s="52">
        <v>3213659</v>
      </c>
      <c r="C172" s="52">
        <v>5841</v>
      </c>
      <c r="D172" s="52">
        <v>8275</v>
      </c>
      <c r="E172" s="52">
        <v>24678</v>
      </c>
      <c r="F172" s="52">
        <v>236205</v>
      </c>
      <c r="G172" s="52">
        <v>2847217</v>
      </c>
      <c r="H172" s="52">
        <v>1970682</v>
      </c>
      <c r="I172" s="52">
        <v>1380714</v>
      </c>
      <c r="J172" s="52">
        <v>50447</v>
      </c>
      <c r="K172" s="52">
        <v>765876</v>
      </c>
      <c r="L172" s="52">
        <v>353551</v>
      </c>
      <c r="M172" s="52">
        <v>0</v>
      </c>
      <c r="N172" s="52">
        <v>0</v>
      </c>
      <c r="O172" s="52">
        <v>1226</v>
      </c>
      <c r="P172" s="52">
        <v>10858371</v>
      </c>
      <c r="Q172" s="52">
        <v>2494051</v>
      </c>
      <c r="R172" s="52">
        <v>3227775</v>
      </c>
      <c r="S172" s="52">
        <v>260883</v>
      </c>
      <c r="T172" s="52">
        <v>817549</v>
      </c>
      <c r="V172" s="53">
        <f t="shared" si="20"/>
        <v>3219500</v>
      </c>
      <c r="W172" s="53">
        <f t="shared" si="21"/>
        <v>269158</v>
      </c>
      <c r="X172" s="53">
        <f t="shared" si="15"/>
        <v>2847217</v>
      </c>
      <c r="Y172" s="53">
        <f t="shared" si="16"/>
        <v>1380714</v>
      </c>
      <c r="Z172" s="53">
        <f t="shared" si="17"/>
        <v>1970682</v>
      </c>
      <c r="AA172" s="53">
        <f t="shared" si="19"/>
        <v>1171100</v>
      </c>
      <c r="AB172" s="53">
        <f t="shared" si="18"/>
        <v>10858371</v>
      </c>
    </row>
    <row r="173" spans="1:28">
      <c r="A173" s="52" t="s">
        <v>55</v>
      </c>
      <c r="B173" s="52">
        <v>6309872</v>
      </c>
      <c r="C173" s="52">
        <v>653</v>
      </c>
      <c r="D173" s="52">
        <v>0</v>
      </c>
      <c r="E173" s="52">
        <v>122352</v>
      </c>
      <c r="F173" s="52">
        <v>606630</v>
      </c>
      <c r="G173" s="52">
        <v>2696146</v>
      </c>
      <c r="H173" s="52">
        <v>600683</v>
      </c>
      <c r="I173" s="52">
        <v>2507607</v>
      </c>
      <c r="J173" s="52">
        <v>29999</v>
      </c>
      <c r="K173" s="52">
        <v>345293</v>
      </c>
      <c r="L173" s="52">
        <v>174501</v>
      </c>
      <c r="M173" s="52">
        <v>0</v>
      </c>
      <c r="N173" s="52">
        <v>0</v>
      </c>
      <c r="O173" s="52">
        <v>2733</v>
      </c>
      <c r="P173" s="52">
        <v>13396469</v>
      </c>
      <c r="Q173" s="52">
        <v>3040235</v>
      </c>
      <c r="R173" s="52">
        <v>6310525</v>
      </c>
      <c r="S173" s="52">
        <v>728982</v>
      </c>
      <c r="T173" s="52">
        <v>378025</v>
      </c>
      <c r="V173" s="53">
        <f t="shared" si="20"/>
        <v>6310525</v>
      </c>
      <c r="W173" s="53">
        <f t="shared" si="21"/>
        <v>728982</v>
      </c>
      <c r="X173" s="53">
        <f t="shared" si="15"/>
        <v>2696146</v>
      </c>
      <c r="Y173" s="53">
        <f t="shared" si="16"/>
        <v>2507607</v>
      </c>
      <c r="Z173" s="53">
        <f t="shared" si="17"/>
        <v>600683</v>
      </c>
      <c r="AA173" s="53">
        <f t="shared" si="19"/>
        <v>552526</v>
      </c>
      <c r="AB173" s="53">
        <f t="shared" si="18"/>
        <v>13396469</v>
      </c>
    </row>
    <row r="174" spans="1:28">
      <c r="A174" s="52" t="s">
        <v>218</v>
      </c>
      <c r="B174" s="52">
        <v>3118303</v>
      </c>
      <c r="C174" s="52">
        <v>5841</v>
      </c>
      <c r="D174" s="52">
        <v>7992</v>
      </c>
      <c r="E174" s="52">
        <v>24678</v>
      </c>
      <c r="F174" s="52">
        <v>201031</v>
      </c>
      <c r="G174" s="52">
        <v>2613300</v>
      </c>
      <c r="H174" s="52">
        <v>1953457</v>
      </c>
      <c r="I174" s="52">
        <v>1306545</v>
      </c>
      <c r="J174" s="52">
        <v>39113</v>
      </c>
      <c r="K174" s="52">
        <v>751949</v>
      </c>
      <c r="L174" s="52">
        <v>345036</v>
      </c>
      <c r="M174" s="52">
        <v>0</v>
      </c>
      <c r="N174" s="52">
        <v>0</v>
      </c>
      <c r="O174" s="52">
        <v>1226</v>
      </c>
      <c r="P174" s="52">
        <v>10368471</v>
      </c>
      <c r="Q174" s="52">
        <v>2386142</v>
      </c>
      <c r="R174" s="52">
        <v>3132136</v>
      </c>
      <c r="S174" s="52">
        <v>225709</v>
      </c>
      <c r="T174" s="52">
        <v>792288</v>
      </c>
      <c r="V174" s="53">
        <f t="shared" si="20"/>
        <v>3124144</v>
      </c>
      <c r="W174" s="53">
        <f t="shared" si="21"/>
        <v>233701</v>
      </c>
      <c r="X174" s="53">
        <f t="shared" si="15"/>
        <v>2613300</v>
      </c>
      <c r="Y174" s="53">
        <f t="shared" si="16"/>
        <v>1306545</v>
      </c>
      <c r="Z174" s="53">
        <f t="shared" si="17"/>
        <v>1953457</v>
      </c>
      <c r="AA174" s="53">
        <f t="shared" si="19"/>
        <v>1137324</v>
      </c>
      <c r="AB174" s="53">
        <f t="shared" si="18"/>
        <v>10368471</v>
      </c>
    </row>
    <row r="175" spans="1:28">
      <c r="A175" s="52" t="s">
        <v>250</v>
      </c>
      <c r="B175" s="52">
        <v>8513445</v>
      </c>
      <c r="C175" s="52">
        <v>5841</v>
      </c>
      <c r="D175" s="52">
        <v>7992</v>
      </c>
      <c r="E175" s="52">
        <v>24678</v>
      </c>
      <c r="F175" s="52">
        <v>291621</v>
      </c>
      <c r="G175" s="52">
        <v>3263915</v>
      </c>
      <c r="H175" s="52">
        <v>2173236</v>
      </c>
      <c r="I175" s="52">
        <v>2634128</v>
      </c>
      <c r="J175" s="52">
        <v>55618</v>
      </c>
      <c r="K175" s="52">
        <v>1049073</v>
      </c>
      <c r="L175" s="52">
        <v>453062</v>
      </c>
      <c r="M175" s="52">
        <v>0</v>
      </c>
      <c r="N175" s="52">
        <v>0</v>
      </c>
      <c r="O175" s="52">
        <v>2528</v>
      </c>
      <c r="P175" s="52">
        <v>18475137</v>
      </c>
      <c r="Q175" s="52">
        <v>4122855</v>
      </c>
      <c r="R175" s="52">
        <v>8527278</v>
      </c>
      <c r="S175" s="52">
        <v>316299</v>
      </c>
      <c r="T175" s="52">
        <v>1107219</v>
      </c>
      <c r="V175" s="53">
        <f t="shared" si="20"/>
        <v>8519286</v>
      </c>
      <c r="W175" s="53">
        <f t="shared" si="21"/>
        <v>324291</v>
      </c>
      <c r="X175" s="53">
        <f t="shared" si="15"/>
        <v>3263915</v>
      </c>
      <c r="Y175" s="53">
        <f t="shared" si="16"/>
        <v>2634128</v>
      </c>
      <c r="Z175" s="53">
        <f t="shared" si="17"/>
        <v>2173236</v>
      </c>
      <c r="AA175" s="53">
        <f t="shared" si="19"/>
        <v>1560281</v>
      </c>
      <c r="AB175" s="53">
        <f t="shared" si="18"/>
        <v>18475137</v>
      </c>
    </row>
    <row r="176" spans="1:28">
      <c r="A176" s="52" t="s">
        <v>217</v>
      </c>
      <c r="B176" s="52">
        <v>812154</v>
      </c>
      <c r="C176" s="52">
        <v>5841</v>
      </c>
      <c r="D176" s="52">
        <v>7992</v>
      </c>
      <c r="E176" s="52">
        <v>0</v>
      </c>
      <c r="F176" s="52">
        <v>61092</v>
      </c>
      <c r="G176" s="52">
        <v>496638</v>
      </c>
      <c r="H176" s="52">
        <v>857129</v>
      </c>
      <c r="I176" s="52">
        <v>341070</v>
      </c>
      <c r="J176" s="52">
        <v>6523</v>
      </c>
      <c r="K176" s="52">
        <v>413677</v>
      </c>
      <c r="L176" s="52">
        <v>201045</v>
      </c>
      <c r="M176" s="52">
        <v>0</v>
      </c>
      <c r="N176" s="52">
        <v>0</v>
      </c>
      <c r="O176" s="52">
        <v>1093</v>
      </c>
      <c r="P176" s="52">
        <v>3204254</v>
      </c>
      <c r="Q176" s="52">
        <v>935757</v>
      </c>
      <c r="R176" s="52">
        <v>825987</v>
      </c>
      <c r="S176" s="52">
        <v>61092</v>
      </c>
      <c r="T176" s="52">
        <v>421293</v>
      </c>
      <c r="V176" s="53">
        <f t="shared" si="20"/>
        <v>817995</v>
      </c>
      <c r="W176" s="53">
        <f t="shared" si="21"/>
        <v>69084</v>
      </c>
      <c r="X176" s="53">
        <f t="shared" si="15"/>
        <v>496638</v>
      </c>
      <c r="Y176" s="53">
        <f t="shared" si="16"/>
        <v>341070</v>
      </c>
      <c r="Z176" s="53">
        <f t="shared" si="17"/>
        <v>857129</v>
      </c>
      <c r="AA176" s="53">
        <f t="shared" si="19"/>
        <v>622338</v>
      </c>
      <c r="AB176" s="53">
        <f t="shared" si="18"/>
        <v>3204254</v>
      </c>
    </row>
    <row r="177" spans="1:28">
      <c r="A177" s="52" t="s">
        <v>53</v>
      </c>
      <c r="B177" s="52">
        <v>295074</v>
      </c>
      <c r="C177" s="52">
        <v>703</v>
      </c>
      <c r="D177" s="52">
        <v>7992</v>
      </c>
      <c r="E177" s="52">
        <v>11</v>
      </c>
      <c r="F177" s="52">
        <v>14643</v>
      </c>
      <c r="G177" s="52">
        <v>695440</v>
      </c>
      <c r="H177" s="52">
        <v>285885</v>
      </c>
      <c r="I177" s="52">
        <v>237437</v>
      </c>
      <c r="J177" s="52">
        <v>457</v>
      </c>
      <c r="K177" s="52">
        <v>4020</v>
      </c>
      <c r="L177" s="52">
        <v>5511</v>
      </c>
      <c r="M177" s="52">
        <v>0</v>
      </c>
      <c r="N177" s="52">
        <v>0</v>
      </c>
      <c r="O177" s="52">
        <v>733</v>
      </c>
      <c r="P177" s="52">
        <v>1547906</v>
      </c>
      <c r="Q177" s="52">
        <v>244307</v>
      </c>
      <c r="R177" s="52">
        <v>303769</v>
      </c>
      <c r="S177" s="52">
        <v>14654</v>
      </c>
      <c r="T177" s="52">
        <v>5210</v>
      </c>
      <c r="V177" s="53">
        <f t="shared" si="20"/>
        <v>295777</v>
      </c>
      <c r="W177" s="53">
        <f t="shared" si="21"/>
        <v>22646</v>
      </c>
      <c r="X177" s="53">
        <f t="shared" si="15"/>
        <v>695440</v>
      </c>
      <c r="Y177" s="53">
        <f t="shared" si="16"/>
        <v>237437</v>
      </c>
      <c r="Z177" s="53">
        <f t="shared" si="17"/>
        <v>285885</v>
      </c>
      <c r="AA177" s="53">
        <f t="shared" si="19"/>
        <v>10721</v>
      </c>
      <c r="AB177" s="53">
        <f t="shared" si="18"/>
        <v>1547906</v>
      </c>
    </row>
    <row r="178" spans="1:28">
      <c r="A178" s="52" t="s">
        <v>52</v>
      </c>
      <c r="B178" s="52">
        <v>54695</v>
      </c>
      <c r="C178" s="52">
        <v>0</v>
      </c>
      <c r="D178" s="52">
        <v>0</v>
      </c>
      <c r="E178" s="52">
        <v>0</v>
      </c>
      <c r="F178" s="52">
        <v>469</v>
      </c>
      <c r="G178" s="52">
        <v>2032</v>
      </c>
      <c r="H178" s="52">
        <v>5648</v>
      </c>
      <c r="I178" s="52">
        <v>29326</v>
      </c>
      <c r="J178" s="52">
        <v>0</v>
      </c>
      <c r="K178" s="52">
        <v>1288</v>
      </c>
      <c r="L178" s="52">
        <v>589</v>
      </c>
      <c r="M178" s="52">
        <v>0</v>
      </c>
      <c r="N178" s="52">
        <v>0</v>
      </c>
      <c r="O178" s="52">
        <v>0</v>
      </c>
      <c r="P178" s="52">
        <v>94047</v>
      </c>
      <c r="Q178" s="52">
        <v>31191</v>
      </c>
      <c r="R178" s="52">
        <v>54695</v>
      </c>
      <c r="S178" s="52">
        <v>469</v>
      </c>
      <c r="T178" s="52">
        <v>1288</v>
      </c>
      <c r="V178" s="53">
        <f t="shared" si="20"/>
        <v>54695</v>
      </c>
      <c r="W178" s="53">
        <f t="shared" si="21"/>
        <v>469</v>
      </c>
      <c r="X178" s="53">
        <f t="shared" si="15"/>
        <v>2032</v>
      </c>
      <c r="Y178" s="53">
        <f t="shared" si="16"/>
        <v>29326</v>
      </c>
      <c r="Z178" s="53">
        <f t="shared" si="17"/>
        <v>5648</v>
      </c>
      <c r="AA178" s="53">
        <f t="shared" si="19"/>
        <v>1877</v>
      </c>
      <c r="AB178" s="53">
        <f t="shared" si="18"/>
        <v>94047</v>
      </c>
    </row>
    <row r="179" spans="1:28">
      <c r="A179" s="52" t="s">
        <v>54</v>
      </c>
      <c r="B179" s="52">
        <v>462</v>
      </c>
      <c r="C179" s="52">
        <v>0</v>
      </c>
      <c r="D179" s="52">
        <v>0</v>
      </c>
      <c r="E179" s="52">
        <v>112275</v>
      </c>
      <c r="F179" s="52">
        <v>223958</v>
      </c>
      <c r="G179" s="52">
        <v>760517</v>
      </c>
      <c r="H179" s="52">
        <v>2914</v>
      </c>
      <c r="I179" s="52">
        <v>116630</v>
      </c>
      <c r="J179" s="52">
        <v>0</v>
      </c>
      <c r="K179" s="52">
        <v>733</v>
      </c>
      <c r="L179" s="52">
        <v>432</v>
      </c>
      <c r="M179" s="52">
        <v>0</v>
      </c>
      <c r="N179" s="52">
        <v>0</v>
      </c>
      <c r="O179" s="52">
        <v>0</v>
      </c>
      <c r="P179" s="52">
        <v>1217921</v>
      </c>
      <c r="Q179" s="52">
        <v>117795</v>
      </c>
      <c r="R179" s="52">
        <v>462</v>
      </c>
      <c r="S179" s="52">
        <v>336233</v>
      </c>
      <c r="T179" s="52">
        <v>733</v>
      </c>
      <c r="V179" s="53">
        <f t="shared" si="20"/>
        <v>462</v>
      </c>
      <c r="W179" s="53">
        <f t="shared" si="21"/>
        <v>336233</v>
      </c>
      <c r="X179" s="53">
        <f t="shared" si="15"/>
        <v>760517</v>
      </c>
      <c r="Y179" s="53">
        <f t="shared" si="16"/>
        <v>116630</v>
      </c>
      <c r="Z179" s="53">
        <f t="shared" si="17"/>
        <v>2914</v>
      </c>
      <c r="AA179" s="53">
        <f t="shared" si="19"/>
        <v>1165</v>
      </c>
      <c r="AB179" s="53">
        <f t="shared" si="18"/>
        <v>1217921</v>
      </c>
    </row>
    <row r="180" spans="1:28">
      <c r="A180" s="52" t="s">
        <v>216</v>
      </c>
      <c r="B180" s="52">
        <v>2298176</v>
      </c>
      <c r="C180" s="52">
        <v>0</v>
      </c>
      <c r="D180" s="52">
        <v>0</v>
      </c>
      <c r="E180" s="52">
        <v>24678</v>
      </c>
      <c r="F180" s="52">
        <v>148713</v>
      </c>
      <c r="G180" s="52">
        <v>2143288</v>
      </c>
      <c r="H180" s="52">
        <v>1540707</v>
      </c>
      <c r="I180" s="52">
        <v>842061</v>
      </c>
      <c r="J180" s="52">
        <v>27628</v>
      </c>
      <c r="K180" s="52">
        <v>545132</v>
      </c>
      <c r="L180" s="52">
        <v>255050</v>
      </c>
      <c r="M180" s="52">
        <v>0</v>
      </c>
      <c r="N180" s="52">
        <v>0</v>
      </c>
      <c r="O180" s="52">
        <v>0</v>
      </c>
      <c r="P180" s="52">
        <v>7825433</v>
      </c>
      <c r="Q180" s="52">
        <v>1625747</v>
      </c>
      <c r="R180" s="52">
        <v>2298176</v>
      </c>
      <c r="S180" s="52">
        <v>173391</v>
      </c>
      <c r="T180" s="52">
        <v>572760</v>
      </c>
      <c r="V180" s="53">
        <f t="shared" si="20"/>
        <v>2298176</v>
      </c>
      <c r="W180" s="53">
        <f t="shared" si="21"/>
        <v>173391</v>
      </c>
      <c r="X180" s="53">
        <f>G180</f>
        <v>2143288</v>
      </c>
      <c r="Y180" s="53">
        <f t="shared" si="16"/>
        <v>842061</v>
      </c>
      <c r="Z180" s="53">
        <f t="shared" si="17"/>
        <v>1540707</v>
      </c>
      <c r="AA180" s="53">
        <f t="shared" si="19"/>
        <v>827810</v>
      </c>
      <c r="AB180" s="53">
        <f t="shared" si="18"/>
        <v>7825433</v>
      </c>
    </row>
    <row r="181" spans="1:28">
      <c r="A181" s="52" t="s">
        <v>215</v>
      </c>
      <c r="B181" s="52">
        <v>2456119</v>
      </c>
      <c r="C181" s="52">
        <v>607</v>
      </c>
      <c r="D181" s="52">
        <v>0</v>
      </c>
      <c r="E181" s="52">
        <v>24689</v>
      </c>
      <c r="F181" s="52">
        <v>158804</v>
      </c>
      <c r="G181" s="52">
        <v>2673037</v>
      </c>
      <c r="H181" s="52">
        <v>1736177</v>
      </c>
      <c r="I181" s="52">
        <v>1010054</v>
      </c>
      <c r="J181" s="52">
        <v>28085</v>
      </c>
      <c r="K181" s="52">
        <v>545615</v>
      </c>
      <c r="L181" s="52">
        <v>257869</v>
      </c>
      <c r="M181" s="52">
        <v>0</v>
      </c>
      <c r="N181" s="52">
        <v>0</v>
      </c>
      <c r="O181" s="52">
        <v>0</v>
      </c>
      <c r="P181" s="52">
        <v>8891056</v>
      </c>
      <c r="Q181" s="52">
        <v>1794710</v>
      </c>
      <c r="R181" s="52">
        <v>2456726</v>
      </c>
      <c r="S181" s="52">
        <v>183493</v>
      </c>
      <c r="T181" s="52">
        <v>573700</v>
      </c>
      <c r="V181" s="53">
        <f t="shared" si="20"/>
        <v>2456726</v>
      </c>
      <c r="W181" s="53">
        <f t="shared" si="21"/>
        <v>183493</v>
      </c>
      <c r="X181" s="53">
        <f t="shared" si="15"/>
        <v>2673037</v>
      </c>
      <c r="Y181" s="53">
        <f t="shared" si="16"/>
        <v>1010054</v>
      </c>
      <c r="Z181" s="53">
        <f t="shared" si="17"/>
        <v>1736177</v>
      </c>
      <c r="AA181" s="53">
        <f t="shared" si="19"/>
        <v>831569</v>
      </c>
      <c r="AB181" s="53">
        <f t="shared" si="18"/>
        <v>8891056</v>
      </c>
    </row>
    <row r="182" spans="1:28">
      <c r="A182" s="52" t="s">
        <v>214</v>
      </c>
      <c r="B182" s="52">
        <v>8920543</v>
      </c>
      <c r="C182" s="52">
        <v>6448</v>
      </c>
      <c r="D182" s="52">
        <v>7992</v>
      </c>
      <c r="E182" s="52">
        <v>105178</v>
      </c>
      <c r="F182" s="52">
        <v>422521</v>
      </c>
      <c r="G182" s="52">
        <v>3961959</v>
      </c>
      <c r="H182" s="52">
        <v>2412398</v>
      </c>
      <c r="I182" s="52">
        <v>3004194</v>
      </c>
      <c r="J182" s="52">
        <v>48219</v>
      </c>
      <c r="K182" s="52">
        <v>1075932</v>
      </c>
      <c r="L182" s="52">
        <v>491219</v>
      </c>
      <c r="M182" s="52">
        <v>0</v>
      </c>
      <c r="N182" s="52">
        <v>0</v>
      </c>
      <c r="O182" s="52">
        <v>1608</v>
      </c>
      <c r="P182" s="52">
        <v>20458211</v>
      </c>
      <c r="Q182" s="52">
        <v>4549782</v>
      </c>
      <c r="R182" s="52">
        <v>8934983</v>
      </c>
      <c r="S182" s="52">
        <v>527699</v>
      </c>
      <c r="T182" s="52">
        <v>1125759</v>
      </c>
      <c r="V182" s="53">
        <f t="shared" si="20"/>
        <v>8926991</v>
      </c>
      <c r="W182" s="53">
        <f t="shared" si="21"/>
        <v>535691</v>
      </c>
      <c r="X182" s="53">
        <f t="shared" si="15"/>
        <v>3961959</v>
      </c>
      <c r="Y182" s="53">
        <f t="shared" si="16"/>
        <v>3004194</v>
      </c>
      <c r="Z182" s="53">
        <f t="shared" si="17"/>
        <v>2412398</v>
      </c>
      <c r="AA182" s="53">
        <f t="shared" si="19"/>
        <v>1616978</v>
      </c>
      <c r="AB182" s="53">
        <f t="shared" si="18"/>
        <v>20458211</v>
      </c>
    </row>
  </sheetData>
  <phoneticPr fontId="2"/>
  <pageMargins left="0.75" right="0.75" top="1" bottom="1" header="0.51200000000000001" footer="0.51200000000000001"/>
  <pageSetup paperSize="9" orientation="portrait" r:id="rId1"/>
  <ignoredErrors>
    <ignoredError sqref="V5 V23:V182 V6:V22 W7:W182 W5:W6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74"/>
  <sheetViews>
    <sheetView workbookViewId="0"/>
  </sheetViews>
  <sheetFormatPr defaultColWidth="9" defaultRowHeight="12.75"/>
  <cols>
    <col min="1" max="1" width="36.125" style="32" bestFit="1" customWidth="1"/>
    <col min="2" max="16384" width="9" style="32"/>
  </cols>
  <sheetData>
    <row r="1" spans="1:31">
      <c r="A1" s="32" t="s">
        <v>234</v>
      </c>
      <c r="B1" s="32" t="s">
        <v>233</v>
      </c>
      <c r="C1" s="32" t="s">
        <v>232</v>
      </c>
      <c r="D1" s="32" t="s">
        <v>238</v>
      </c>
      <c r="E1" s="32" t="s">
        <v>231</v>
      </c>
      <c r="F1" s="32" t="s">
        <v>230</v>
      </c>
    </row>
    <row r="3" spans="1:31" ht="13.5">
      <c r="A3" s="32" t="s">
        <v>229</v>
      </c>
      <c r="B3" s="32" t="s">
        <v>21</v>
      </c>
      <c r="C3" s="32" t="s">
        <v>169</v>
      </c>
      <c r="D3" s="32" t="s">
        <v>168</v>
      </c>
      <c r="E3" s="32" t="s">
        <v>22</v>
      </c>
      <c r="F3" s="32" t="s">
        <v>23</v>
      </c>
      <c r="G3" s="32" t="s">
        <v>24</v>
      </c>
      <c r="H3" s="32" t="s">
        <v>25</v>
      </c>
      <c r="I3" s="32" t="s">
        <v>26</v>
      </c>
      <c r="J3" s="32" t="s">
        <v>27</v>
      </c>
      <c r="K3" s="32" t="s">
        <v>28</v>
      </c>
      <c r="L3" s="32" t="s">
        <v>29</v>
      </c>
      <c r="M3" s="32" t="s">
        <v>30</v>
      </c>
      <c r="N3" s="32" t="s">
        <v>31</v>
      </c>
      <c r="O3" s="32" t="s">
        <v>32</v>
      </c>
      <c r="P3" s="32" t="s">
        <v>33</v>
      </c>
      <c r="Q3" s="32" t="s">
        <v>34</v>
      </c>
      <c r="R3" s="32" t="s">
        <v>211</v>
      </c>
      <c r="S3" s="32" t="s">
        <v>212</v>
      </c>
      <c r="T3" s="32" t="s">
        <v>235</v>
      </c>
      <c r="Y3" s="41" t="s">
        <v>0</v>
      </c>
      <c r="Z3" s="3" t="s">
        <v>1</v>
      </c>
      <c r="AA3" s="3" t="s">
        <v>7</v>
      </c>
      <c r="AB3" s="3" t="s">
        <v>2</v>
      </c>
      <c r="AC3" s="3" t="s">
        <v>3</v>
      </c>
      <c r="AD3" s="3" t="s">
        <v>4</v>
      </c>
      <c r="AE3" s="3" t="s">
        <v>5</v>
      </c>
    </row>
    <row r="4" spans="1:31">
      <c r="A4" s="32" t="s">
        <v>228</v>
      </c>
    </row>
    <row r="5" spans="1:31">
      <c r="A5" s="32" t="s">
        <v>167</v>
      </c>
      <c r="B5" s="32">
        <v>9689776</v>
      </c>
      <c r="C5" s="32">
        <v>7372</v>
      </c>
      <c r="D5" s="32">
        <v>10341</v>
      </c>
      <c r="E5" s="32">
        <v>143706</v>
      </c>
      <c r="F5" s="32">
        <v>879299</v>
      </c>
      <c r="G5" s="32">
        <v>5154827</v>
      </c>
      <c r="H5" s="32">
        <v>2535326</v>
      </c>
      <c r="I5" s="32">
        <v>3894708</v>
      </c>
      <c r="J5" s="32">
        <v>77377</v>
      </c>
      <c r="K5" s="32">
        <v>927882</v>
      </c>
      <c r="L5" s="32">
        <v>492848</v>
      </c>
      <c r="M5" s="32">
        <v>0</v>
      </c>
      <c r="N5" s="32">
        <v>0</v>
      </c>
      <c r="O5" s="32">
        <v>2337</v>
      </c>
      <c r="P5" s="32">
        <v>23815799</v>
      </c>
      <c r="Q5" s="32">
        <v>5322768</v>
      </c>
      <c r="R5" s="32">
        <v>9707489</v>
      </c>
      <c r="S5" s="32">
        <v>1023005</v>
      </c>
      <c r="T5" s="32">
        <v>1007596</v>
      </c>
      <c r="Y5" s="32">
        <f>SUM(B5:C5)</f>
        <v>9697148</v>
      </c>
      <c r="Z5" s="32">
        <f>SUM(D5:F5)</f>
        <v>1033346</v>
      </c>
      <c r="AA5" s="32">
        <f>G5</f>
        <v>5154827</v>
      </c>
      <c r="AB5" s="32">
        <f>I5</f>
        <v>3894708</v>
      </c>
      <c r="AC5" s="32">
        <f>H5</f>
        <v>2535326</v>
      </c>
      <c r="AD5" s="32">
        <f>AE5-SUM(Y5:AC5)</f>
        <v>1500444</v>
      </c>
      <c r="AE5" s="32">
        <f>P5</f>
        <v>23815799</v>
      </c>
    </row>
    <row r="6" spans="1:31">
      <c r="A6" s="32" t="s">
        <v>172</v>
      </c>
      <c r="B6" s="32">
        <v>1837182</v>
      </c>
      <c r="C6" s="32">
        <v>0</v>
      </c>
      <c r="D6" s="32">
        <v>0</v>
      </c>
      <c r="E6" s="32">
        <v>0</v>
      </c>
      <c r="F6" s="32">
        <v>85441</v>
      </c>
      <c r="G6" s="32">
        <v>1407130</v>
      </c>
      <c r="H6" s="32">
        <v>947939</v>
      </c>
      <c r="I6" s="32">
        <v>705928</v>
      </c>
      <c r="J6" s="32">
        <v>24710</v>
      </c>
      <c r="K6" s="32">
        <v>247983</v>
      </c>
      <c r="L6" s="32">
        <v>93881</v>
      </c>
      <c r="M6" s="32">
        <v>0</v>
      </c>
      <c r="N6" s="32">
        <v>0</v>
      </c>
      <c r="O6" s="32">
        <v>291</v>
      </c>
      <c r="P6" s="32">
        <v>5350485</v>
      </c>
      <c r="Q6" s="32">
        <v>1054782</v>
      </c>
      <c r="R6" s="32">
        <v>1837182</v>
      </c>
      <c r="S6" s="32">
        <v>85441</v>
      </c>
      <c r="T6" s="32">
        <v>272984</v>
      </c>
      <c r="Y6" s="32">
        <f>SUM(B6:C6)</f>
        <v>1837182</v>
      </c>
      <c r="Z6" s="32">
        <f>SUM(D6:F6)</f>
        <v>85441</v>
      </c>
      <c r="AA6" s="32">
        <f>G6</f>
        <v>1407130</v>
      </c>
      <c r="AB6" s="32">
        <f>I6</f>
        <v>705928</v>
      </c>
      <c r="AC6" s="32">
        <f>H6</f>
        <v>947939</v>
      </c>
      <c r="AD6" s="32">
        <f>AE6-SUM(Y6:AC6)</f>
        <v>366865</v>
      </c>
      <c r="AE6" s="32">
        <f>P6</f>
        <v>5350485</v>
      </c>
    </row>
    <row r="7" spans="1:31">
      <c r="A7" s="32" t="s">
        <v>171</v>
      </c>
      <c r="B7" s="32">
        <v>764238</v>
      </c>
      <c r="C7" s="32">
        <v>0</v>
      </c>
      <c r="D7" s="32">
        <v>39</v>
      </c>
      <c r="E7" s="32">
        <v>30975</v>
      </c>
      <c r="F7" s="32">
        <v>108174</v>
      </c>
      <c r="G7" s="32">
        <v>642225</v>
      </c>
      <c r="H7" s="32">
        <v>156407</v>
      </c>
      <c r="I7" s="32">
        <v>127283</v>
      </c>
      <c r="J7" s="32">
        <v>9836</v>
      </c>
      <c r="K7" s="32">
        <v>52903</v>
      </c>
      <c r="L7" s="32">
        <v>41887</v>
      </c>
      <c r="M7" s="32">
        <v>0</v>
      </c>
      <c r="N7" s="32">
        <v>0</v>
      </c>
      <c r="O7" s="32">
        <v>58</v>
      </c>
      <c r="P7" s="32">
        <v>1934025</v>
      </c>
      <c r="Q7" s="32">
        <v>226199</v>
      </c>
      <c r="R7" s="32">
        <v>764277</v>
      </c>
      <c r="S7" s="32">
        <v>139149</v>
      </c>
      <c r="T7" s="32">
        <v>62797</v>
      </c>
      <c r="Y7" s="32">
        <f>SUM(B7:C7)</f>
        <v>764238</v>
      </c>
      <c r="Z7" s="32">
        <f t="shared" ref="Z7:Z70" si="0">SUM(D7:F7)</f>
        <v>139188</v>
      </c>
      <c r="AA7" s="32">
        <f t="shared" ref="AA7:AA70" si="1">G7</f>
        <v>642225</v>
      </c>
      <c r="AB7" s="32">
        <f t="shared" ref="AB7:AB70" si="2">I7</f>
        <v>127283</v>
      </c>
      <c r="AC7" s="32">
        <f t="shared" ref="AC7:AC70" si="3">H7</f>
        <v>156407</v>
      </c>
      <c r="AD7" s="32">
        <f>AE7-SUM(Y7:AC7)</f>
        <v>104684</v>
      </c>
      <c r="AE7" s="32">
        <f t="shared" ref="AE7:AE70" si="4">P7</f>
        <v>1934025</v>
      </c>
    </row>
    <row r="8" spans="1:31">
      <c r="A8" s="32" t="s">
        <v>170</v>
      </c>
      <c r="B8" s="32">
        <v>859905</v>
      </c>
      <c r="C8" s="32">
        <v>6138</v>
      </c>
      <c r="D8" s="32">
        <v>10302</v>
      </c>
      <c r="E8" s="32">
        <v>0</v>
      </c>
      <c r="F8" s="32">
        <v>52402</v>
      </c>
      <c r="G8" s="32">
        <v>565769</v>
      </c>
      <c r="H8" s="32">
        <v>876307</v>
      </c>
      <c r="I8" s="32">
        <v>567611</v>
      </c>
      <c r="J8" s="32">
        <v>13821</v>
      </c>
      <c r="K8" s="32">
        <v>354607</v>
      </c>
      <c r="L8" s="32">
        <v>191962</v>
      </c>
      <c r="M8" s="32">
        <v>0</v>
      </c>
      <c r="N8" s="32">
        <v>0</v>
      </c>
      <c r="O8" s="32">
        <v>1121</v>
      </c>
      <c r="P8" s="32">
        <v>3499945</v>
      </c>
      <c r="Q8" s="32">
        <v>1100663</v>
      </c>
      <c r="R8" s="32">
        <v>876345</v>
      </c>
      <c r="S8" s="32">
        <v>52402</v>
      </c>
      <c r="T8" s="32">
        <v>369549</v>
      </c>
      <c r="Y8" s="32">
        <f>SUM(B8:C8)</f>
        <v>866043</v>
      </c>
      <c r="Z8" s="32">
        <f t="shared" si="0"/>
        <v>62704</v>
      </c>
      <c r="AA8" s="32">
        <f t="shared" si="1"/>
        <v>565769</v>
      </c>
      <c r="AB8" s="32">
        <f t="shared" si="2"/>
        <v>567611</v>
      </c>
      <c r="AC8" s="32">
        <f t="shared" si="3"/>
        <v>876307</v>
      </c>
      <c r="AD8" s="32">
        <f>AE8-SUM(Y8:AC8)</f>
        <v>561511</v>
      </c>
      <c r="AE8" s="32">
        <f t="shared" si="4"/>
        <v>3499945</v>
      </c>
    </row>
    <row r="9" spans="1:31">
      <c r="A9" s="32" t="s">
        <v>166</v>
      </c>
      <c r="B9" s="32">
        <v>258384</v>
      </c>
      <c r="C9" s="32">
        <v>0</v>
      </c>
      <c r="D9" s="32">
        <v>0</v>
      </c>
      <c r="E9" s="32">
        <v>2213</v>
      </c>
      <c r="F9" s="32">
        <v>69462</v>
      </c>
      <c r="G9" s="32">
        <v>282060</v>
      </c>
      <c r="H9" s="32">
        <v>13794</v>
      </c>
      <c r="I9" s="32">
        <v>122911</v>
      </c>
      <c r="J9" s="32">
        <v>4078</v>
      </c>
      <c r="K9" s="32">
        <v>6805</v>
      </c>
      <c r="L9" s="32">
        <v>1827</v>
      </c>
      <c r="M9" s="32">
        <v>0</v>
      </c>
      <c r="N9" s="32">
        <v>0</v>
      </c>
      <c r="O9" s="32">
        <v>249</v>
      </c>
      <c r="P9" s="32">
        <v>761783</v>
      </c>
      <c r="Q9" s="32">
        <v>135621</v>
      </c>
      <c r="R9" s="32">
        <v>258384</v>
      </c>
      <c r="S9" s="32">
        <v>71675</v>
      </c>
      <c r="T9" s="32">
        <v>11132</v>
      </c>
      <c r="Y9" s="32">
        <f t="shared" ref="Y9:Y69" si="5">SUM(B9:C9)</f>
        <v>258384</v>
      </c>
      <c r="Z9" s="32">
        <f t="shared" si="0"/>
        <v>71675</v>
      </c>
      <c r="AA9" s="32">
        <f t="shared" si="1"/>
        <v>282060</v>
      </c>
      <c r="AB9" s="32">
        <f t="shared" si="2"/>
        <v>122911</v>
      </c>
      <c r="AC9" s="32">
        <f t="shared" si="3"/>
        <v>13794</v>
      </c>
      <c r="AD9" s="32">
        <f>AE9-SUM(Y9:AC9)</f>
        <v>12959</v>
      </c>
      <c r="AE9" s="32">
        <f t="shared" si="4"/>
        <v>761783</v>
      </c>
    </row>
    <row r="10" spans="1:31">
      <c r="A10" s="32" t="s">
        <v>164</v>
      </c>
      <c r="B10" s="32">
        <v>43299</v>
      </c>
      <c r="C10" s="32">
        <v>0</v>
      </c>
      <c r="D10" s="32">
        <v>0</v>
      </c>
      <c r="E10" s="32">
        <v>6898</v>
      </c>
      <c r="F10" s="32">
        <v>155223</v>
      </c>
      <c r="G10" s="32">
        <v>231742</v>
      </c>
      <c r="H10" s="32">
        <v>21134</v>
      </c>
      <c r="I10" s="32">
        <v>677709</v>
      </c>
      <c r="J10" s="32">
        <v>4005</v>
      </c>
      <c r="K10" s="32">
        <v>17672</v>
      </c>
      <c r="L10" s="32">
        <v>59059</v>
      </c>
      <c r="M10" s="32">
        <v>0</v>
      </c>
      <c r="N10" s="32">
        <v>0</v>
      </c>
      <c r="O10" s="32">
        <v>361</v>
      </c>
      <c r="P10" s="32">
        <v>1217102</v>
      </c>
      <c r="Q10" s="32">
        <v>758445</v>
      </c>
      <c r="R10" s="32">
        <v>43299</v>
      </c>
      <c r="S10" s="32">
        <v>162121</v>
      </c>
      <c r="T10" s="32">
        <v>22038</v>
      </c>
      <c r="Y10" s="32">
        <f t="shared" si="5"/>
        <v>43299</v>
      </c>
      <c r="Z10" s="32">
        <f t="shared" si="0"/>
        <v>162121</v>
      </c>
      <c r="AA10" s="32">
        <f t="shared" si="1"/>
        <v>231742</v>
      </c>
      <c r="AB10" s="32">
        <f t="shared" si="2"/>
        <v>677709</v>
      </c>
      <c r="AC10" s="32">
        <f t="shared" si="3"/>
        <v>21134</v>
      </c>
      <c r="AD10" s="32">
        <f t="shared" ref="AD10:AD69" si="6">AE10-SUM(Y10:AC10)</f>
        <v>81097</v>
      </c>
      <c r="AE10" s="32">
        <f t="shared" si="4"/>
        <v>1217102</v>
      </c>
    </row>
    <row r="11" spans="1:31">
      <c r="A11" s="32" t="s">
        <v>163</v>
      </c>
      <c r="B11" s="32">
        <v>530</v>
      </c>
      <c r="C11" s="32">
        <v>0</v>
      </c>
      <c r="D11" s="32">
        <v>0</v>
      </c>
      <c r="E11" s="32">
        <v>103608</v>
      </c>
      <c r="F11" s="32">
        <v>247583</v>
      </c>
      <c r="G11" s="32">
        <v>612967</v>
      </c>
      <c r="H11" s="32">
        <v>4472</v>
      </c>
      <c r="I11" s="32">
        <v>20044</v>
      </c>
      <c r="J11" s="32">
        <v>0</v>
      </c>
      <c r="K11" s="32">
        <v>662</v>
      </c>
      <c r="L11" s="32">
        <v>53</v>
      </c>
      <c r="M11" s="32">
        <v>0</v>
      </c>
      <c r="N11" s="32">
        <v>0</v>
      </c>
      <c r="O11" s="32">
        <v>0</v>
      </c>
      <c r="P11" s="32">
        <v>989919</v>
      </c>
      <c r="Q11" s="32">
        <v>20759</v>
      </c>
      <c r="R11" s="32">
        <v>530</v>
      </c>
      <c r="S11" s="32">
        <v>351191</v>
      </c>
      <c r="T11" s="32">
        <v>662</v>
      </c>
      <c r="Y11" s="32">
        <f t="shared" si="5"/>
        <v>530</v>
      </c>
      <c r="Z11" s="32">
        <f t="shared" si="0"/>
        <v>351191</v>
      </c>
      <c r="AA11" s="32">
        <f t="shared" si="1"/>
        <v>612967</v>
      </c>
      <c r="AB11" s="32">
        <f t="shared" si="2"/>
        <v>20044</v>
      </c>
      <c r="AC11" s="32">
        <f t="shared" si="3"/>
        <v>4472</v>
      </c>
      <c r="AD11" s="32">
        <f t="shared" si="6"/>
        <v>715</v>
      </c>
      <c r="AE11" s="32">
        <f t="shared" si="4"/>
        <v>989919</v>
      </c>
    </row>
    <row r="12" spans="1:31">
      <c r="A12" s="32" t="s">
        <v>162</v>
      </c>
      <c r="B12" s="32">
        <v>390739</v>
      </c>
      <c r="C12" s="32">
        <v>1234</v>
      </c>
      <c r="D12" s="32">
        <v>0</v>
      </c>
      <c r="E12" s="32">
        <v>12</v>
      </c>
      <c r="F12" s="32">
        <v>20253</v>
      </c>
      <c r="G12" s="32">
        <v>711852</v>
      </c>
      <c r="H12" s="32">
        <v>299154</v>
      </c>
      <c r="I12" s="32">
        <v>304781</v>
      </c>
      <c r="J12" s="32">
        <v>455</v>
      </c>
      <c r="K12" s="32">
        <v>14295</v>
      </c>
      <c r="L12" s="32">
        <v>5641</v>
      </c>
      <c r="M12" s="32">
        <v>0</v>
      </c>
      <c r="N12" s="32">
        <v>0</v>
      </c>
      <c r="O12" s="32">
        <v>257</v>
      </c>
      <c r="P12" s="32">
        <v>1748673</v>
      </c>
      <c r="Q12" s="32">
        <v>321931</v>
      </c>
      <c r="R12" s="32">
        <v>391973</v>
      </c>
      <c r="S12" s="32">
        <v>20265</v>
      </c>
      <c r="T12" s="32">
        <v>15007</v>
      </c>
      <c r="Y12" s="32">
        <f t="shared" si="5"/>
        <v>391973</v>
      </c>
      <c r="Z12" s="32">
        <f t="shared" si="0"/>
        <v>20265</v>
      </c>
      <c r="AA12" s="32">
        <f t="shared" si="1"/>
        <v>711852</v>
      </c>
      <c r="AB12" s="32">
        <f t="shared" si="2"/>
        <v>304781</v>
      </c>
      <c r="AC12" s="32">
        <f t="shared" si="3"/>
        <v>299154</v>
      </c>
      <c r="AD12" s="32">
        <f t="shared" si="6"/>
        <v>20648</v>
      </c>
      <c r="AE12" s="32">
        <f t="shared" si="4"/>
        <v>1748673</v>
      </c>
    </row>
    <row r="13" spans="1:31">
      <c r="A13" s="32" t="s">
        <v>165</v>
      </c>
      <c r="B13" s="32">
        <v>1389883</v>
      </c>
      <c r="C13" s="32">
        <v>0</v>
      </c>
      <c r="D13" s="32">
        <v>0</v>
      </c>
      <c r="E13" s="32">
        <v>0</v>
      </c>
      <c r="F13" s="32">
        <v>131013</v>
      </c>
      <c r="G13" s="32">
        <v>577406</v>
      </c>
      <c r="H13" s="32">
        <v>83581</v>
      </c>
      <c r="I13" s="32">
        <v>317304</v>
      </c>
      <c r="J13" s="32">
        <v>20347</v>
      </c>
      <c r="K13" s="32">
        <v>47637</v>
      </c>
      <c r="L13" s="32">
        <v>41049</v>
      </c>
      <c r="M13" s="32">
        <v>0</v>
      </c>
      <c r="N13" s="32">
        <v>0</v>
      </c>
      <c r="O13" s="32">
        <v>0</v>
      </c>
      <c r="P13" s="32">
        <v>2608220</v>
      </c>
      <c r="Q13" s="32">
        <v>423255</v>
      </c>
      <c r="R13" s="32">
        <v>1389883</v>
      </c>
      <c r="S13" s="32">
        <v>131013</v>
      </c>
      <c r="T13" s="32">
        <v>67984</v>
      </c>
      <c r="Y13" s="32">
        <f t="shared" si="5"/>
        <v>1389883</v>
      </c>
      <c r="Z13" s="32">
        <f t="shared" si="0"/>
        <v>131013</v>
      </c>
      <c r="AA13" s="32">
        <f t="shared" si="1"/>
        <v>577406</v>
      </c>
      <c r="AB13" s="32">
        <f t="shared" si="2"/>
        <v>317304</v>
      </c>
      <c r="AC13" s="32">
        <f>H13</f>
        <v>83581</v>
      </c>
      <c r="AD13" s="32">
        <f t="shared" si="6"/>
        <v>109033</v>
      </c>
      <c r="AE13" s="32">
        <f t="shared" si="4"/>
        <v>2608220</v>
      </c>
    </row>
    <row r="14" spans="1:31">
      <c r="A14" s="32" t="s">
        <v>227</v>
      </c>
      <c r="B14" s="32">
        <v>4145616</v>
      </c>
      <c r="C14" s="32">
        <v>0</v>
      </c>
      <c r="D14" s="32">
        <v>0</v>
      </c>
      <c r="E14" s="32">
        <v>0</v>
      </c>
      <c r="F14" s="32">
        <v>9748</v>
      </c>
      <c r="G14" s="32">
        <v>123676</v>
      </c>
      <c r="H14" s="32">
        <v>132538</v>
      </c>
      <c r="I14" s="32">
        <v>1051137</v>
      </c>
      <c r="J14" s="32">
        <v>125</v>
      </c>
      <c r="K14" s="32">
        <v>185318</v>
      </c>
      <c r="L14" s="32">
        <v>57489</v>
      </c>
      <c r="M14" s="32">
        <v>0</v>
      </c>
      <c r="N14" s="32">
        <v>0</v>
      </c>
      <c r="O14" s="32">
        <v>0</v>
      </c>
      <c r="P14" s="32">
        <v>5705647</v>
      </c>
      <c r="Q14" s="32">
        <v>1281113</v>
      </c>
      <c r="R14" s="32">
        <v>4145616</v>
      </c>
      <c r="S14" s="32">
        <v>9748</v>
      </c>
      <c r="T14" s="32">
        <v>185443</v>
      </c>
      <c r="Y14" s="32">
        <f t="shared" si="5"/>
        <v>4145616</v>
      </c>
      <c r="Z14" s="32">
        <f t="shared" si="0"/>
        <v>9748</v>
      </c>
      <c r="AA14" s="32">
        <f t="shared" si="1"/>
        <v>123676</v>
      </c>
      <c r="AB14" s="32">
        <f t="shared" si="2"/>
        <v>1051137</v>
      </c>
      <c r="AC14" s="32">
        <f t="shared" si="3"/>
        <v>132538</v>
      </c>
      <c r="AD14" s="32">
        <f t="shared" si="6"/>
        <v>242932</v>
      </c>
      <c r="AE14" s="32">
        <f t="shared" si="4"/>
        <v>5705647</v>
      </c>
    </row>
    <row r="15" spans="1:31">
      <c r="A15" s="32" t="s">
        <v>161</v>
      </c>
      <c r="B15" s="32" t="s">
        <v>59</v>
      </c>
      <c r="C15" s="32" t="s">
        <v>59</v>
      </c>
      <c r="D15" s="32" t="s">
        <v>59</v>
      </c>
      <c r="E15" s="32" t="s">
        <v>59</v>
      </c>
      <c r="F15" s="32" t="s">
        <v>59</v>
      </c>
      <c r="G15" s="32" t="s">
        <v>59</v>
      </c>
      <c r="H15" s="32" t="s">
        <v>59</v>
      </c>
      <c r="I15" s="32" t="s">
        <v>59</v>
      </c>
      <c r="J15" s="32" t="s">
        <v>59</v>
      </c>
      <c r="K15" s="32" t="s">
        <v>59</v>
      </c>
      <c r="L15" s="32" t="s">
        <v>59</v>
      </c>
      <c r="M15" s="32" t="s">
        <v>59</v>
      </c>
      <c r="N15" s="32" t="s">
        <v>59</v>
      </c>
      <c r="O15" s="32" t="s">
        <v>59</v>
      </c>
      <c r="P15" s="32" t="s">
        <v>59</v>
      </c>
      <c r="Q15" s="32" t="s">
        <v>59</v>
      </c>
      <c r="R15" s="32" t="s">
        <v>59</v>
      </c>
      <c r="S15" s="32" t="s">
        <v>59</v>
      </c>
      <c r="T15" s="32" t="s">
        <v>59</v>
      </c>
      <c r="Y15" s="32">
        <f t="shared" si="5"/>
        <v>0</v>
      </c>
      <c r="Z15" s="32">
        <f t="shared" si="0"/>
        <v>0</v>
      </c>
      <c r="AA15" s="32" t="str">
        <f t="shared" si="1"/>
        <v>x</v>
      </c>
      <c r="AB15" s="32" t="str">
        <f t="shared" si="2"/>
        <v>x</v>
      </c>
      <c r="AC15" s="32" t="str">
        <f t="shared" si="3"/>
        <v>x</v>
      </c>
      <c r="AD15" s="32" t="e">
        <f t="shared" si="6"/>
        <v>#VALUE!</v>
      </c>
      <c r="AE15" s="32" t="str">
        <f t="shared" si="4"/>
        <v>x</v>
      </c>
    </row>
    <row r="16" spans="1:31">
      <c r="A16" s="32" t="s">
        <v>160</v>
      </c>
      <c r="B16" s="32" t="s">
        <v>59</v>
      </c>
      <c r="C16" s="32" t="s">
        <v>59</v>
      </c>
      <c r="D16" s="32" t="s">
        <v>59</v>
      </c>
      <c r="E16" s="32" t="s">
        <v>59</v>
      </c>
      <c r="F16" s="32" t="s">
        <v>59</v>
      </c>
      <c r="G16" s="32" t="s">
        <v>59</v>
      </c>
      <c r="H16" s="32" t="s">
        <v>59</v>
      </c>
      <c r="I16" s="32" t="s">
        <v>59</v>
      </c>
      <c r="J16" s="32" t="s">
        <v>59</v>
      </c>
      <c r="K16" s="32" t="s">
        <v>59</v>
      </c>
      <c r="L16" s="32" t="s">
        <v>59</v>
      </c>
      <c r="M16" s="32" t="s">
        <v>59</v>
      </c>
      <c r="N16" s="32" t="s">
        <v>59</v>
      </c>
      <c r="O16" s="32" t="s">
        <v>59</v>
      </c>
      <c r="P16" s="32" t="s">
        <v>59</v>
      </c>
      <c r="Q16" s="32" t="s">
        <v>59</v>
      </c>
      <c r="R16" s="32" t="s">
        <v>59</v>
      </c>
      <c r="S16" s="32" t="s">
        <v>59</v>
      </c>
      <c r="T16" s="32" t="s">
        <v>59</v>
      </c>
      <c r="Y16" s="32">
        <f t="shared" si="5"/>
        <v>0</v>
      </c>
      <c r="Z16" s="32">
        <f t="shared" si="0"/>
        <v>0</v>
      </c>
      <c r="AA16" s="32" t="str">
        <f t="shared" si="1"/>
        <v>x</v>
      </c>
      <c r="AB16" s="32" t="str">
        <f t="shared" si="2"/>
        <v>x</v>
      </c>
      <c r="AC16" s="32" t="str">
        <f t="shared" si="3"/>
        <v>x</v>
      </c>
      <c r="AD16" s="32" t="e">
        <f t="shared" si="6"/>
        <v>#VALUE!</v>
      </c>
      <c r="AE16" s="32" t="str">
        <f t="shared" si="4"/>
        <v>x</v>
      </c>
    </row>
    <row r="17" spans="1:31">
      <c r="A17" s="32" t="s">
        <v>159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4724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4724</v>
      </c>
      <c r="Q17" s="32">
        <v>4724</v>
      </c>
      <c r="R17" s="32">
        <v>0</v>
      </c>
      <c r="S17" s="32">
        <v>0</v>
      </c>
      <c r="T17" s="32">
        <v>0</v>
      </c>
      <c r="Y17" s="32">
        <f t="shared" si="5"/>
        <v>0</v>
      </c>
      <c r="Z17" s="32">
        <f t="shared" si="0"/>
        <v>0</v>
      </c>
      <c r="AA17" s="32">
        <f t="shared" si="1"/>
        <v>0</v>
      </c>
      <c r="AB17" s="32">
        <f t="shared" si="2"/>
        <v>4724</v>
      </c>
      <c r="AC17" s="32">
        <f t="shared" si="3"/>
        <v>0</v>
      </c>
      <c r="AD17" s="32">
        <f t="shared" si="6"/>
        <v>0</v>
      </c>
      <c r="AE17" s="32">
        <f t="shared" si="4"/>
        <v>4724</v>
      </c>
    </row>
    <row r="18" spans="1:31">
      <c r="A18" s="32" t="s">
        <v>158</v>
      </c>
      <c r="B18" s="32">
        <v>0</v>
      </c>
      <c r="C18" s="32">
        <v>0</v>
      </c>
      <c r="D18" s="32">
        <v>0</v>
      </c>
      <c r="E18" s="32">
        <v>0</v>
      </c>
      <c r="F18" s="32">
        <v>1163</v>
      </c>
      <c r="G18" s="32">
        <v>62825</v>
      </c>
      <c r="H18" s="32">
        <v>0</v>
      </c>
      <c r="I18" s="32">
        <v>254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64242</v>
      </c>
      <c r="Q18" s="32">
        <v>254</v>
      </c>
      <c r="R18" s="32">
        <v>0</v>
      </c>
      <c r="S18" s="32">
        <v>1163</v>
      </c>
      <c r="T18" s="32">
        <v>0</v>
      </c>
      <c r="Y18" s="32">
        <f t="shared" si="5"/>
        <v>0</v>
      </c>
      <c r="Z18" s="32">
        <f t="shared" si="0"/>
        <v>1163</v>
      </c>
      <c r="AA18" s="32">
        <f t="shared" si="1"/>
        <v>62825</v>
      </c>
      <c r="AB18" s="32">
        <f t="shared" si="2"/>
        <v>254</v>
      </c>
      <c r="AC18" s="32">
        <f t="shared" si="3"/>
        <v>0</v>
      </c>
      <c r="AD18" s="32">
        <f t="shared" si="6"/>
        <v>0</v>
      </c>
      <c r="AE18" s="32">
        <f t="shared" si="4"/>
        <v>64242</v>
      </c>
    </row>
    <row r="19" spans="1:31">
      <c r="A19" s="32" t="s">
        <v>157</v>
      </c>
      <c r="B19" s="32">
        <v>0</v>
      </c>
      <c r="C19" s="32">
        <v>0</v>
      </c>
      <c r="D19" s="32">
        <v>0</v>
      </c>
      <c r="E19" s="32">
        <v>0</v>
      </c>
      <c r="F19" s="32">
        <v>4439</v>
      </c>
      <c r="G19" s="32">
        <v>0</v>
      </c>
      <c r="H19" s="32">
        <v>0</v>
      </c>
      <c r="I19" s="32">
        <v>5041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9480</v>
      </c>
      <c r="Q19" s="32">
        <v>5041</v>
      </c>
      <c r="R19" s="32">
        <v>0</v>
      </c>
      <c r="S19" s="32">
        <v>4439</v>
      </c>
      <c r="T19" s="32">
        <v>0</v>
      </c>
      <c r="Y19" s="32">
        <f t="shared" si="5"/>
        <v>0</v>
      </c>
      <c r="Z19" s="32">
        <f t="shared" si="0"/>
        <v>4439</v>
      </c>
      <c r="AA19" s="32">
        <f t="shared" si="1"/>
        <v>0</v>
      </c>
      <c r="AB19" s="32">
        <f t="shared" si="2"/>
        <v>5041</v>
      </c>
      <c r="AC19" s="32">
        <f t="shared" si="3"/>
        <v>0</v>
      </c>
      <c r="AD19" s="32">
        <f t="shared" si="6"/>
        <v>0</v>
      </c>
      <c r="AE19" s="32">
        <f t="shared" si="4"/>
        <v>9480</v>
      </c>
    </row>
    <row r="20" spans="1:31">
      <c r="A20" s="32" t="s">
        <v>156</v>
      </c>
      <c r="B20" s="32">
        <v>4038</v>
      </c>
      <c r="C20" s="32">
        <v>0</v>
      </c>
      <c r="D20" s="32">
        <v>0</v>
      </c>
      <c r="E20" s="32">
        <v>0</v>
      </c>
      <c r="F20" s="32">
        <v>19540</v>
      </c>
      <c r="G20" s="32">
        <v>67378</v>
      </c>
      <c r="H20" s="32">
        <v>5756</v>
      </c>
      <c r="I20" s="32">
        <v>41022</v>
      </c>
      <c r="J20" s="32">
        <v>0</v>
      </c>
      <c r="K20" s="32">
        <v>746</v>
      </c>
      <c r="L20" s="32">
        <v>2780</v>
      </c>
      <c r="M20" s="32">
        <v>0</v>
      </c>
      <c r="N20" s="32">
        <v>0</v>
      </c>
      <c r="O20" s="32">
        <v>0</v>
      </c>
      <c r="P20" s="32">
        <v>141260</v>
      </c>
      <c r="Q20" s="32">
        <v>44548</v>
      </c>
      <c r="R20" s="32">
        <v>4038</v>
      </c>
      <c r="S20" s="32">
        <v>19540</v>
      </c>
      <c r="T20" s="32">
        <v>746</v>
      </c>
      <c r="Y20" s="32">
        <f t="shared" si="5"/>
        <v>4038</v>
      </c>
      <c r="Z20" s="32">
        <f t="shared" si="0"/>
        <v>19540</v>
      </c>
      <c r="AA20" s="32">
        <f t="shared" si="1"/>
        <v>67378</v>
      </c>
      <c r="AB20" s="32">
        <f t="shared" si="2"/>
        <v>41022</v>
      </c>
      <c r="AC20" s="32">
        <f t="shared" si="3"/>
        <v>5756</v>
      </c>
      <c r="AD20" s="32">
        <f t="shared" si="6"/>
        <v>3526</v>
      </c>
      <c r="AE20" s="32">
        <f t="shared" si="4"/>
        <v>141260</v>
      </c>
    </row>
    <row r="21" spans="1:31">
      <c r="A21" s="32" t="s">
        <v>155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3289</v>
      </c>
      <c r="H21" s="32">
        <v>2465</v>
      </c>
      <c r="I21" s="32">
        <v>1992</v>
      </c>
      <c r="J21" s="32">
        <v>0</v>
      </c>
      <c r="K21" s="32">
        <v>4</v>
      </c>
      <c r="L21" s="32">
        <v>0</v>
      </c>
      <c r="M21" s="32">
        <v>0</v>
      </c>
      <c r="N21" s="32">
        <v>0</v>
      </c>
      <c r="O21" s="32">
        <v>0</v>
      </c>
      <c r="P21" s="32">
        <v>7750</v>
      </c>
      <c r="Q21" s="32">
        <v>1996</v>
      </c>
      <c r="R21" s="32">
        <v>0</v>
      </c>
      <c r="S21" s="32">
        <v>0</v>
      </c>
      <c r="T21" s="32">
        <v>4</v>
      </c>
      <c r="Y21" s="32">
        <f t="shared" si="5"/>
        <v>0</v>
      </c>
      <c r="Z21" s="32">
        <f t="shared" si="0"/>
        <v>0</v>
      </c>
      <c r="AA21" s="32">
        <f t="shared" si="1"/>
        <v>3289</v>
      </c>
      <c r="AB21" s="32">
        <f t="shared" si="2"/>
        <v>1992</v>
      </c>
      <c r="AC21" s="32">
        <f t="shared" si="3"/>
        <v>2465</v>
      </c>
      <c r="AD21" s="32">
        <f t="shared" si="6"/>
        <v>4</v>
      </c>
      <c r="AE21" s="32">
        <f t="shared" si="4"/>
        <v>7750</v>
      </c>
    </row>
    <row r="22" spans="1:31">
      <c r="A22" s="32" t="s">
        <v>199</v>
      </c>
      <c r="B22" s="32">
        <v>151849</v>
      </c>
      <c r="C22" s="32">
        <v>0</v>
      </c>
      <c r="D22" s="32">
        <v>0</v>
      </c>
      <c r="E22" s="32">
        <v>0</v>
      </c>
      <c r="F22" s="32">
        <v>5013</v>
      </c>
      <c r="G22" s="32">
        <v>54394</v>
      </c>
      <c r="H22" s="32">
        <v>0</v>
      </c>
      <c r="I22" s="32">
        <v>18386</v>
      </c>
      <c r="J22" s="32">
        <v>1</v>
      </c>
      <c r="K22" s="32">
        <v>15110</v>
      </c>
      <c r="L22" s="32">
        <v>3511</v>
      </c>
      <c r="M22" s="32">
        <v>0</v>
      </c>
      <c r="N22" s="32">
        <v>0</v>
      </c>
      <c r="O22" s="32">
        <v>0</v>
      </c>
      <c r="P22" s="32">
        <v>248264</v>
      </c>
      <c r="Q22" s="32">
        <v>37008</v>
      </c>
      <c r="R22" s="32">
        <v>151849</v>
      </c>
      <c r="S22" s="32">
        <v>5013</v>
      </c>
      <c r="T22" s="32">
        <v>15111</v>
      </c>
      <c r="Y22" s="32">
        <f>SUM(B22:C22)</f>
        <v>151849</v>
      </c>
      <c r="Z22" s="32">
        <f t="shared" si="0"/>
        <v>5013</v>
      </c>
      <c r="AA22" s="32">
        <f t="shared" si="1"/>
        <v>54394</v>
      </c>
      <c r="AB22" s="32">
        <f t="shared" si="2"/>
        <v>18386</v>
      </c>
      <c r="AC22" s="32">
        <f t="shared" si="3"/>
        <v>0</v>
      </c>
      <c r="AD22" s="32">
        <f t="shared" si="6"/>
        <v>18622</v>
      </c>
      <c r="AE22" s="32">
        <f t="shared" si="4"/>
        <v>248264</v>
      </c>
    </row>
    <row r="23" spans="1:31">
      <c r="A23" s="32" t="s">
        <v>198</v>
      </c>
      <c r="B23" s="32">
        <v>4912</v>
      </c>
      <c r="C23" s="32">
        <v>0</v>
      </c>
      <c r="D23" s="32">
        <v>0</v>
      </c>
      <c r="E23" s="32">
        <v>0</v>
      </c>
      <c r="F23" s="32">
        <v>609</v>
      </c>
      <c r="G23" s="32">
        <v>5401</v>
      </c>
      <c r="H23" s="32">
        <v>0</v>
      </c>
      <c r="I23" s="32">
        <v>41002</v>
      </c>
      <c r="J23" s="32">
        <v>0</v>
      </c>
      <c r="K23" s="32">
        <v>4631</v>
      </c>
      <c r="L23" s="32">
        <v>5027</v>
      </c>
      <c r="M23" s="32">
        <v>0</v>
      </c>
      <c r="N23" s="32">
        <v>0</v>
      </c>
      <c r="O23" s="32">
        <v>13</v>
      </c>
      <c r="P23" s="32">
        <v>61595</v>
      </c>
      <c r="Q23" s="32">
        <v>49971</v>
      </c>
      <c r="R23" s="32">
        <v>4912</v>
      </c>
      <c r="S23" s="32">
        <v>609</v>
      </c>
      <c r="T23" s="32">
        <v>4644</v>
      </c>
      <c r="Y23" s="32">
        <f t="shared" si="5"/>
        <v>4912</v>
      </c>
      <c r="Z23" s="32">
        <f t="shared" si="0"/>
        <v>609</v>
      </c>
      <c r="AA23" s="32">
        <f t="shared" si="1"/>
        <v>5401</v>
      </c>
      <c r="AB23" s="32">
        <f t="shared" si="2"/>
        <v>41002</v>
      </c>
      <c r="AC23" s="32">
        <f t="shared" si="3"/>
        <v>0</v>
      </c>
      <c r="AD23" s="32">
        <f t="shared" si="6"/>
        <v>9671</v>
      </c>
      <c r="AE23" s="32">
        <f t="shared" si="4"/>
        <v>61595</v>
      </c>
    </row>
    <row r="24" spans="1:31">
      <c r="A24" s="32" t="s">
        <v>154</v>
      </c>
      <c r="B24" s="32">
        <v>0</v>
      </c>
      <c r="C24" s="32">
        <v>0</v>
      </c>
      <c r="D24" s="32">
        <v>0</v>
      </c>
      <c r="E24" s="32">
        <v>0</v>
      </c>
      <c r="F24" s="32">
        <v>39</v>
      </c>
      <c r="G24" s="32">
        <v>23210</v>
      </c>
      <c r="H24" s="32">
        <v>0</v>
      </c>
      <c r="I24" s="32">
        <v>1300</v>
      </c>
      <c r="J24" s="32">
        <v>0</v>
      </c>
      <c r="K24" s="32">
        <v>5</v>
      </c>
      <c r="L24" s="32">
        <v>174</v>
      </c>
      <c r="M24" s="32">
        <v>0</v>
      </c>
      <c r="N24" s="32">
        <v>0</v>
      </c>
      <c r="O24" s="32">
        <v>0</v>
      </c>
      <c r="P24" s="32">
        <v>24728</v>
      </c>
      <c r="Q24" s="32">
        <v>1392</v>
      </c>
      <c r="R24" s="32">
        <v>0</v>
      </c>
      <c r="S24" s="32">
        <v>39</v>
      </c>
      <c r="T24" s="32">
        <v>5</v>
      </c>
      <c r="Y24" s="32">
        <f t="shared" si="5"/>
        <v>0</v>
      </c>
      <c r="Z24" s="32">
        <f t="shared" si="0"/>
        <v>39</v>
      </c>
      <c r="AA24" s="32">
        <f t="shared" si="1"/>
        <v>23210</v>
      </c>
      <c r="AB24" s="32">
        <f t="shared" si="2"/>
        <v>1300</v>
      </c>
      <c r="AC24" s="32">
        <f t="shared" si="3"/>
        <v>0</v>
      </c>
      <c r="AD24" s="32">
        <f t="shared" si="6"/>
        <v>179</v>
      </c>
      <c r="AE24" s="32">
        <f t="shared" si="4"/>
        <v>24728</v>
      </c>
    </row>
    <row r="25" spans="1:31">
      <c r="A25" s="32" t="s">
        <v>153</v>
      </c>
      <c r="B25" s="32">
        <v>0</v>
      </c>
      <c r="C25" s="32">
        <v>0</v>
      </c>
      <c r="D25" s="32">
        <v>0</v>
      </c>
      <c r="E25" s="32">
        <v>0</v>
      </c>
      <c r="F25" s="32">
        <v>7</v>
      </c>
      <c r="G25" s="32">
        <v>27246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27253</v>
      </c>
      <c r="Q25" s="32">
        <v>0</v>
      </c>
      <c r="R25" s="32">
        <v>0</v>
      </c>
      <c r="S25" s="32">
        <v>7</v>
      </c>
      <c r="T25" s="32">
        <v>0</v>
      </c>
      <c r="Y25" s="32">
        <f t="shared" si="5"/>
        <v>0</v>
      </c>
      <c r="Z25" s="32">
        <f t="shared" si="0"/>
        <v>7</v>
      </c>
      <c r="AA25" s="32">
        <f t="shared" si="1"/>
        <v>27246</v>
      </c>
      <c r="AB25" s="32">
        <f t="shared" si="2"/>
        <v>0</v>
      </c>
      <c r="AC25" s="32">
        <f t="shared" si="3"/>
        <v>0</v>
      </c>
      <c r="AD25" s="32">
        <f t="shared" si="6"/>
        <v>0</v>
      </c>
      <c r="AE25" s="32">
        <f t="shared" si="4"/>
        <v>27253</v>
      </c>
    </row>
    <row r="26" spans="1:31">
      <c r="A26" s="32" t="s">
        <v>152</v>
      </c>
      <c r="B26" s="32">
        <v>1100</v>
      </c>
      <c r="C26" s="32">
        <v>0</v>
      </c>
      <c r="D26" s="32">
        <v>0</v>
      </c>
      <c r="E26" s="32">
        <v>0</v>
      </c>
      <c r="F26" s="32">
        <v>8209</v>
      </c>
      <c r="G26" s="32">
        <v>45799</v>
      </c>
      <c r="H26" s="32">
        <v>0</v>
      </c>
      <c r="I26" s="32">
        <v>588</v>
      </c>
      <c r="J26" s="32">
        <v>0</v>
      </c>
      <c r="K26" s="32">
        <v>149</v>
      </c>
      <c r="L26" s="32">
        <v>0</v>
      </c>
      <c r="M26" s="32">
        <v>0</v>
      </c>
      <c r="N26" s="32">
        <v>0</v>
      </c>
      <c r="O26" s="32">
        <v>0</v>
      </c>
      <c r="P26" s="32">
        <v>55845</v>
      </c>
      <c r="Q26" s="32">
        <v>737</v>
      </c>
      <c r="R26" s="32">
        <v>1100</v>
      </c>
      <c r="S26" s="32">
        <v>8209</v>
      </c>
      <c r="T26" s="32">
        <v>149</v>
      </c>
      <c r="Y26" s="32">
        <f t="shared" si="5"/>
        <v>1100</v>
      </c>
      <c r="Z26" s="32">
        <f t="shared" si="0"/>
        <v>8209</v>
      </c>
      <c r="AA26" s="32">
        <f t="shared" si="1"/>
        <v>45799</v>
      </c>
      <c r="AB26" s="32">
        <f t="shared" si="2"/>
        <v>588</v>
      </c>
      <c r="AC26" s="32">
        <f t="shared" si="3"/>
        <v>0</v>
      </c>
      <c r="AD26" s="32">
        <f t="shared" si="6"/>
        <v>149</v>
      </c>
      <c r="AE26" s="32">
        <f t="shared" si="4"/>
        <v>55845</v>
      </c>
    </row>
    <row r="27" spans="1:31">
      <c r="A27" s="32" t="s">
        <v>151</v>
      </c>
      <c r="B27" s="32">
        <v>0</v>
      </c>
      <c r="C27" s="32">
        <v>26</v>
      </c>
      <c r="D27" s="32">
        <v>0</v>
      </c>
      <c r="E27" s="32">
        <v>0</v>
      </c>
      <c r="F27" s="32">
        <v>379</v>
      </c>
      <c r="G27" s="32">
        <v>34042</v>
      </c>
      <c r="H27" s="32">
        <v>0</v>
      </c>
      <c r="I27" s="32">
        <v>121</v>
      </c>
      <c r="J27" s="32">
        <v>0</v>
      </c>
      <c r="K27" s="32">
        <v>12</v>
      </c>
      <c r="L27" s="32">
        <v>155</v>
      </c>
      <c r="M27" s="32">
        <v>0</v>
      </c>
      <c r="N27" s="32">
        <v>0</v>
      </c>
      <c r="O27" s="32">
        <v>0</v>
      </c>
      <c r="P27" s="32">
        <v>34735</v>
      </c>
      <c r="Q27" s="32">
        <v>251</v>
      </c>
      <c r="R27" s="32">
        <v>26</v>
      </c>
      <c r="S27" s="32">
        <v>379</v>
      </c>
      <c r="T27" s="32">
        <v>12</v>
      </c>
      <c r="Y27" s="32">
        <f t="shared" si="5"/>
        <v>26</v>
      </c>
      <c r="Z27" s="32">
        <f t="shared" si="0"/>
        <v>379</v>
      </c>
      <c r="AA27" s="32">
        <f t="shared" si="1"/>
        <v>34042</v>
      </c>
      <c r="AB27" s="32">
        <f t="shared" si="2"/>
        <v>121</v>
      </c>
      <c r="AC27" s="32">
        <f t="shared" si="3"/>
        <v>0</v>
      </c>
      <c r="AD27" s="32">
        <f t="shared" si="6"/>
        <v>167</v>
      </c>
      <c r="AE27" s="32">
        <f t="shared" si="4"/>
        <v>34735</v>
      </c>
    </row>
    <row r="28" spans="1:31">
      <c r="A28" s="32" t="s">
        <v>197</v>
      </c>
      <c r="B28" s="32">
        <v>4402</v>
      </c>
      <c r="C28" s="32">
        <v>0</v>
      </c>
      <c r="D28" s="32">
        <v>0</v>
      </c>
      <c r="E28" s="32">
        <v>0</v>
      </c>
      <c r="F28" s="32">
        <v>217</v>
      </c>
      <c r="G28" s="32">
        <v>19292</v>
      </c>
      <c r="H28" s="32">
        <v>33703</v>
      </c>
      <c r="I28" s="32">
        <v>274</v>
      </c>
      <c r="J28" s="32">
        <v>0</v>
      </c>
      <c r="K28" s="32">
        <v>7505</v>
      </c>
      <c r="L28" s="32">
        <v>5671</v>
      </c>
      <c r="M28" s="32">
        <v>0</v>
      </c>
      <c r="N28" s="32">
        <v>0</v>
      </c>
      <c r="O28" s="32">
        <v>391</v>
      </c>
      <c r="P28" s="32">
        <v>71455</v>
      </c>
      <c r="Q28" s="32">
        <v>12169</v>
      </c>
      <c r="R28" s="32">
        <v>4402</v>
      </c>
      <c r="S28" s="32">
        <v>217</v>
      </c>
      <c r="T28" s="32">
        <v>7896</v>
      </c>
      <c r="Y28" s="32">
        <f t="shared" si="5"/>
        <v>4402</v>
      </c>
      <c r="Z28" s="32">
        <f t="shared" si="0"/>
        <v>217</v>
      </c>
      <c r="AA28" s="32">
        <f t="shared" si="1"/>
        <v>19292</v>
      </c>
      <c r="AB28" s="32">
        <f t="shared" si="2"/>
        <v>274</v>
      </c>
      <c r="AC28" s="32">
        <f t="shared" si="3"/>
        <v>33703</v>
      </c>
      <c r="AD28" s="32">
        <f t="shared" si="6"/>
        <v>13567</v>
      </c>
      <c r="AE28" s="32">
        <f t="shared" si="4"/>
        <v>71455</v>
      </c>
    </row>
    <row r="29" spans="1:31">
      <c r="A29" s="32" t="s">
        <v>150</v>
      </c>
      <c r="B29" s="32">
        <v>0</v>
      </c>
      <c r="C29" s="32">
        <v>0</v>
      </c>
      <c r="D29" s="32">
        <v>0</v>
      </c>
      <c r="E29" s="32">
        <v>0</v>
      </c>
      <c r="F29" s="32">
        <v>183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1</v>
      </c>
      <c r="M29" s="32">
        <v>0</v>
      </c>
      <c r="N29" s="32">
        <v>0</v>
      </c>
      <c r="O29" s="32">
        <v>0</v>
      </c>
      <c r="P29" s="32">
        <v>184</v>
      </c>
      <c r="Q29" s="32">
        <v>1</v>
      </c>
      <c r="R29" s="32">
        <v>0</v>
      </c>
      <c r="S29" s="32">
        <v>183</v>
      </c>
      <c r="T29" s="32">
        <v>0</v>
      </c>
      <c r="Y29" s="32">
        <f t="shared" si="5"/>
        <v>0</v>
      </c>
      <c r="Z29" s="32">
        <f t="shared" si="0"/>
        <v>183</v>
      </c>
      <c r="AA29" s="32">
        <f t="shared" si="1"/>
        <v>0</v>
      </c>
      <c r="AB29" s="32">
        <f t="shared" si="2"/>
        <v>0</v>
      </c>
      <c r="AC29" s="32">
        <f t="shared" si="3"/>
        <v>0</v>
      </c>
      <c r="AD29" s="32">
        <f t="shared" si="6"/>
        <v>1</v>
      </c>
      <c r="AE29" s="32">
        <f t="shared" si="4"/>
        <v>184</v>
      </c>
    </row>
    <row r="30" spans="1:31">
      <c r="A30" s="32" t="s">
        <v>149</v>
      </c>
      <c r="B30" s="32">
        <v>0</v>
      </c>
      <c r="C30" s="32">
        <v>0</v>
      </c>
      <c r="D30" s="32">
        <v>0</v>
      </c>
      <c r="E30" s="32">
        <v>0</v>
      </c>
      <c r="F30" s="32">
        <v>175</v>
      </c>
      <c r="G30" s="32">
        <v>6128</v>
      </c>
      <c r="H30" s="32">
        <v>0</v>
      </c>
      <c r="I30" s="32">
        <v>2251</v>
      </c>
      <c r="J30" s="32">
        <v>0</v>
      </c>
      <c r="K30" s="32">
        <v>14</v>
      </c>
      <c r="L30" s="32">
        <v>187</v>
      </c>
      <c r="M30" s="32">
        <v>0</v>
      </c>
      <c r="N30" s="32">
        <v>0</v>
      </c>
      <c r="O30" s="32">
        <v>0</v>
      </c>
      <c r="P30" s="32">
        <v>8755</v>
      </c>
      <c r="Q30" s="32">
        <v>2452</v>
      </c>
      <c r="R30" s="32">
        <v>0</v>
      </c>
      <c r="S30" s="32">
        <v>175</v>
      </c>
      <c r="T30" s="32">
        <v>14</v>
      </c>
      <c r="Y30" s="32">
        <f t="shared" si="5"/>
        <v>0</v>
      </c>
      <c r="Z30" s="32">
        <f t="shared" si="0"/>
        <v>175</v>
      </c>
      <c r="AA30" s="32">
        <f t="shared" si="1"/>
        <v>6128</v>
      </c>
      <c r="AB30" s="32">
        <f t="shared" si="2"/>
        <v>2251</v>
      </c>
      <c r="AC30" s="32">
        <f t="shared" si="3"/>
        <v>0</v>
      </c>
      <c r="AD30" s="32">
        <f t="shared" si="6"/>
        <v>201</v>
      </c>
      <c r="AE30" s="32">
        <f t="shared" si="4"/>
        <v>8755</v>
      </c>
    </row>
    <row r="31" spans="1:31">
      <c r="A31" s="32" t="s">
        <v>148</v>
      </c>
      <c r="B31" s="32">
        <v>10151</v>
      </c>
      <c r="C31" s="32">
        <v>0</v>
      </c>
      <c r="D31" s="32">
        <v>0</v>
      </c>
      <c r="E31" s="32">
        <v>0</v>
      </c>
      <c r="F31" s="32">
        <v>44</v>
      </c>
      <c r="G31" s="32">
        <v>30</v>
      </c>
      <c r="H31" s="32">
        <v>0</v>
      </c>
      <c r="I31" s="32">
        <v>5935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16160</v>
      </c>
      <c r="Q31" s="32">
        <v>5935</v>
      </c>
      <c r="R31" s="32">
        <v>10151</v>
      </c>
      <c r="S31" s="32">
        <v>44</v>
      </c>
      <c r="T31" s="32">
        <v>0</v>
      </c>
      <c r="Y31" s="32">
        <f t="shared" si="5"/>
        <v>10151</v>
      </c>
      <c r="Z31" s="32">
        <f t="shared" si="0"/>
        <v>44</v>
      </c>
      <c r="AA31" s="32">
        <f t="shared" si="1"/>
        <v>30</v>
      </c>
      <c r="AB31" s="32">
        <f t="shared" si="2"/>
        <v>5935</v>
      </c>
      <c r="AC31" s="32">
        <f t="shared" si="3"/>
        <v>0</v>
      </c>
      <c r="AD31" s="32">
        <f t="shared" si="6"/>
        <v>0</v>
      </c>
      <c r="AE31" s="32">
        <f t="shared" si="4"/>
        <v>16160</v>
      </c>
    </row>
    <row r="32" spans="1:31">
      <c r="A32" s="32" t="s">
        <v>147</v>
      </c>
      <c r="B32" s="32">
        <v>2263</v>
      </c>
      <c r="C32" s="32">
        <v>0</v>
      </c>
      <c r="D32" s="32">
        <v>0</v>
      </c>
      <c r="E32" s="32">
        <v>0</v>
      </c>
      <c r="F32" s="32">
        <v>99</v>
      </c>
      <c r="G32" s="32">
        <v>0</v>
      </c>
      <c r="H32" s="32">
        <v>0</v>
      </c>
      <c r="I32" s="32">
        <v>0</v>
      </c>
      <c r="J32" s="32">
        <v>0</v>
      </c>
      <c r="K32" s="32">
        <v>1</v>
      </c>
      <c r="L32" s="32">
        <v>0</v>
      </c>
      <c r="M32" s="32">
        <v>0</v>
      </c>
      <c r="N32" s="32">
        <v>0</v>
      </c>
      <c r="O32" s="32">
        <v>0</v>
      </c>
      <c r="P32" s="32">
        <v>2363</v>
      </c>
      <c r="Q32" s="32">
        <v>1</v>
      </c>
      <c r="R32" s="32">
        <v>2263</v>
      </c>
      <c r="S32" s="32">
        <v>99</v>
      </c>
      <c r="T32" s="32">
        <v>1</v>
      </c>
      <c r="Y32" s="32">
        <f t="shared" si="5"/>
        <v>2263</v>
      </c>
      <c r="Z32" s="32">
        <f t="shared" si="0"/>
        <v>99</v>
      </c>
      <c r="AA32" s="32">
        <f t="shared" si="1"/>
        <v>0</v>
      </c>
      <c r="AB32" s="32">
        <f t="shared" si="2"/>
        <v>0</v>
      </c>
      <c r="AC32" s="32">
        <f t="shared" si="3"/>
        <v>0</v>
      </c>
      <c r="AD32" s="32">
        <f t="shared" si="6"/>
        <v>1</v>
      </c>
      <c r="AE32" s="32">
        <f t="shared" si="4"/>
        <v>2363</v>
      </c>
    </row>
    <row r="33" spans="1:31">
      <c r="A33" s="32" t="s">
        <v>146</v>
      </c>
      <c r="B33" s="32">
        <v>26754</v>
      </c>
      <c r="C33" s="32">
        <v>0</v>
      </c>
      <c r="D33" s="32">
        <v>0</v>
      </c>
      <c r="E33" s="32">
        <v>0</v>
      </c>
      <c r="F33" s="32">
        <v>35423</v>
      </c>
      <c r="G33" s="32">
        <v>81075</v>
      </c>
      <c r="H33" s="32">
        <v>15378</v>
      </c>
      <c r="I33" s="32">
        <v>373439</v>
      </c>
      <c r="J33" s="32">
        <v>0</v>
      </c>
      <c r="K33" s="32">
        <v>12208</v>
      </c>
      <c r="L33" s="32">
        <v>45994</v>
      </c>
      <c r="M33" s="32">
        <v>0</v>
      </c>
      <c r="N33" s="32">
        <v>0</v>
      </c>
      <c r="O33" s="32">
        <v>361</v>
      </c>
      <c r="P33" s="32">
        <v>590632</v>
      </c>
      <c r="Q33" s="32">
        <v>431641</v>
      </c>
      <c r="R33" s="32">
        <v>26754</v>
      </c>
      <c r="S33" s="32">
        <v>35423</v>
      </c>
      <c r="T33" s="32">
        <v>12569</v>
      </c>
      <c r="Y33" s="32">
        <f t="shared" si="5"/>
        <v>26754</v>
      </c>
      <c r="Z33" s="32">
        <f t="shared" si="0"/>
        <v>35423</v>
      </c>
      <c r="AA33" s="32">
        <f t="shared" si="1"/>
        <v>81075</v>
      </c>
      <c r="AB33" s="32">
        <f t="shared" si="2"/>
        <v>373439</v>
      </c>
      <c r="AC33" s="32">
        <f t="shared" si="3"/>
        <v>15378</v>
      </c>
      <c r="AD33" s="32">
        <f t="shared" si="6"/>
        <v>58563</v>
      </c>
      <c r="AE33" s="32">
        <f t="shared" si="4"/>
        <v>590632</v>
      </c>
    </row>
    <row r="34" spans="1:31">
      <c r="A34" s="32" t="s">
        <v>145</v>
      </c>
      <c r="B34" s="32">
        <v>0</v>
      </c>
      <c r="C34" s="32">
        <v>0</v>
      </c>
      <c r="D34" s="32">
        <v>0</v>
      </c>
      <c r="E34" s="32">
        <v>0</v>
      </c>
      <c r="F34" s="32">
        <v>43</v>
      </c>
      <c r="G34" s="32">
        <v>4461</v>
      </c>
      <c r="H34" s="32">
        <v>0</v>
      </c>
      <c r="I34" s="32">
        <v>0</v>
      </c>
      <c r="J34" s="32">
        <v>0</v>
      </c>
      <c r="K34" s="32">
        <v>2</v>
      </c>
      <c r="L34" s="32">
        <v>0</v>
      </c>
      <c r="M34" s="32">
        <v>0</v>
      </c>
      <c r="N34" s="32">
        <v>0</v>
      </c>
      <c r="O34" s="32">
        <v>0</v>
      </c>
      <c r="P34" s="32">
        <v>4506</v>
      </c>
      <c r="Q34" s="32">
        <v>2</v>
      </c>
      <c r="R34" s="32">
        <v>0</v>
      </c>
      <c r="S34" s="32">
        <v>43</v>
      </c>
      <c r="T34" s="32">
        <v>2</v>
      </c>
      <c r="Y34" s="32">
        <f t="shared" si="5"/>
        <v>0</v>
      </c>
      <c r="Z34" s="32">
        <f t="shared" si="0"/>
        <v>43</v>
      </c>
      <c r="AA34" s="32">
        <f t="shared" si="1"/>
        <v>4461</v>
      </c>
      <c r="AB34" s="32">
        <f t="shared" si="2"/>
        <v>0</v>
      </c>
      <c r="AC34" s="32">
        <f t="shared" si="3"/>
        <v>0</v>
      </c>
      <c r="AD34" s="32">
        <f t="shared" si="6"/>
        <v>2</v>
      </c>
      <c r="AE34" s="32">
        <f t="shared" si="4"/>
        <v>4506</v>
      </c>
    </row>
    <row r="35" spans="1:31">
      <c r="A35" s="32" t="s">
        <v>144</v>
      </c>
      <c r="B35" s="32">
        <v>21305</v>
      </c>
      <c r="C35" s="32">
        <v>0</v>
      </c>
      <c r="D35" s="32">
        <v>0</v>
      </c>
      <c r="E35" s="32">
        <v>0</v>
      </c>
      <c r="F35" s="32">
        <v>211</v>
      </c>
      <c r="G35" s="32">
        <v>2142</v>
      </c>
      <c r="H35" s="32">
        <v>15867</v>
      </c>
      <c r="I35" s="32">
        <v>4605</v>
      </c>
      <c r="J35" s="32">
        <v>0</v>
      </c>
      <c r="K35" s="32">
        <v>2583</v>
      </c>
      <c r="L35" s="32">
        <v>200</v>
      </c>
      <c r="M35" s="32">
        <v>0</v>
      </c>
      <c r="N35" s="32">
        <v>0</v>
      </c>
      <c r="O35" s="32">
        <v>14</v>
      </c>
      <c r="P35" s="32">
        <v>46927</v>
      </c>
      <c r="Q35" s="32">
        <v>7388</v>
      </c>
      <c r="R35" s="32">
        <v>21305</v>
      </c>
      <c r="S35" s="32">
        <v>211</v>
      </c>
      <c r="T35" s="32">
        <v>2597</v>
      </c>
      <c r="Y35" s="32">
        <f t="shared" si="5"/>
        <v>21305</v>
      </c>
      <c r="Z35" s="32">
        <f t="shared" si="0"/>
        <v>211</v>
      </c>
      <c r="AA35" s="32">
        <f t="shared" si="1"/>
        <v>2142</v>
      </c>
      <c r="AB35" s="32">
        <f t="shared" si="2"/>
        <v>4605</v>
      </c>
      <c r="AC35" s="32">
        <f t="shared" si="3"/>
        <v>15867</v>
      </c>
      <c r="AD35" s="32">
        <f t="shared" si="6"/>
        <v>2797</v>
      </c>
      <c r="AE35" s="32">
        <f t="shared" si="4"/>
        <v>46927</v>
      </c>
    </row>
    <row r="36" spans="1:31">
      <c r="A36" s="32" t="s">
        <v>143</v>
      </c>
      <c r="B36" s="32">
        <v>863</v>
      </c>
      <c r="C36" s="32">
        <v>0</v>
      </c>
      <c r="D36" s="32">
        <v>0</v>
      </c>
      <c r="E36" s="32">
        <v>0</v>
      </c>
      <c r="F36" s="32">
        <v>327</v>
      </c>
      <c r="G36" s="32">
        <v>0</v>
      </c>
      <c r="H36" s="32">
        <v>0</v>
      </c>
      <c r="I36" s="32">
        <v>1852</v>
      </c>
      <c r="J36" s="32">
        <v>0</v>
      </c>
      <c r="K36" s="32">
        <v>3</v>
      </c>
      <c r="L36" s="32">
        <v>14</v>
      </c>
      <c r="M36" s="32">
        <v>0</v>
      </c>
      <c r="N36" s="32">
        <v>0</v>
      </c>
      <c r="O36" s="32">
        <v>0</v>
      </c>
      <c r="P36" s="32">
        <v>3059</v>
      </c>
      <c r="Q36" s="32">
        <v>1869</v>
      </c>
      <c r="R36" s="32">
        <v>863</v>
      </c>
      <c r="S36" s="32">
        <v>327</v>
      </c>
      <c r="T36" s="32">
        <v>3</v>
      </c>
      <c r="Y36" s="32">
        <f t="shared" si="5"/>
        <v>863</v>
      </c>
      <c r="Z36" s="32">
        <f t="shared" si="0"/>
        <v>327</v>
      </c>
      <c r="AA36" s="32">
        <f t="shared" si="1"/>
        <v>0</v>
      </c>
      <c r="AB36" s="32">
        <f t="shared" si="2"/>
        <v>1852</v>
      </c>
      <c r="AC36" s="32">
        <f t="shared" si="3"/>
        <v>0</v>
      </c>
      <c r="AD36" s="32">
        <f t="shared" si="6"/>
        <v>17</v>
      </c>
      <c r="AE36" s="32">
        <f t="shared" si="4"/>
        <v>3059</v>
      </c>
    </row>
    <row r="37" spans="1:31">
      <c r="A37" s="32" t="s">
        <v>142</v>
      </c>
      <c r="B37" s="32">
        <v>0</v>
      </c>
      <c r="C37" s="32">
        <v>0</v>
      </c>
      <c r="D37" s="32">
        <v>0</v>
      </c>
      <c r="E37" s="32">
        <v>0</v>
      </c>
      <c r="F37" s="32">
        <v>886</v>
      </c>
      <c r="G37" s="32">
        <v>896</v>
      </c>
      <c r="H37" s="32">
        <v>0</v>
      </c>
      <c r="I37" s="32">
        <v>5068</v>
      </c>
      <c r="J37" s="32">
        <v>0</v>
      </c>
      <c r="K37" s="32">
        <v>0</v>
      </c>
      <c r="L37" s="32">
        <v>72</v>
      </c>
      <c r="M37" s="32">
        <v>0</v>
      </c>
      <c r="N37" s="32">
        <v>0</v>
      </c>
      <c r="O37" s="32">
        <v>0</v>
      </c>
      <c r="P37" s="32">
        <v>6922</v>
      </c>
      <c r="Q37" s="32">
        <v>5140</v>
      </c>
      <c r="R37" s="32">
        <v>0</v>
      </c>
      <c r="S37" s="32">
        <v>886</v>
      </c>
      <c r="T37" s="32">
        <v>0</v>
      </c>
      <c r="Y37" s="32">
        <f t="shared" si="5"/>
        <v>0</v>
      </c>
      <c r="Z37" s="32">
        <f t="shared" si="0"/>
        <v>886</v>
      </c>
      <c r="AA37" s="32">
        <f t="shared" si="1"/>
        <v>896</v>
      </c>
      <c r="AB37" s="32">
        <f t="shared" si="2"/>
        <v>5068</v>
      </c>
      <c r="AC37" s="32">
        <f t="shared" si="3"/>
        <v>0</v>
      </c>
      <c r="AD37" s="32">
        <f t="shared" si="6"/>
        <v>72</v>
      </c>
      <c r="AE37" s="32">
        <f t="shared" si="4"/>
        <v>6922</v>
      </c>
    </row>
    <row r="38" spans="1:31">
      <c r="A38" s="32" t="s">
        <v>196</v>
      </c>
      <c r="B38" s="32">
        <v>64718</v>
      </c>
      <c r="C38" s="32">
        <v>0</v>
      </c>
      <c r="D38" s="32">
        <v>0</v>
      </c>
      <c r="E38" s="32">
        <v>0</v>
      </c>
      <c r="F38" s="32">
        <v>7974</v>
      </c>
      <c r="G38" s="32">
        <v>61355</v>
      </c>
      <c r="H38" s="32">
        <v>107678</v>
      </c>
      <c r="I38" s="32">
        <v>382463</v>
      </c>
      <c r="J38" s="32">
        <v>0</v>
      </c>
      <c r="K38" s="32">
        <v>26571</v>
      </c>
      <c r="L38" s="32">
        <v>5355</v>
      </c>
      <c r="M38" s="32">
        <v>0</v>
      </c>
      <c r="N38" s="32">
        <v>0</v>
      </c>
      <c r="O38" s="32">
        <v>0</v>
      </c>
      <c r="P38" s="32">
        <v>656114</v>
      </c>
      <c r="Q38" s="32">
        <v>412035</v>
      </c>
      <c r="R38" s="32">
        <v>64718</v>
      </c>
      <c r="S38" s="32">
        <v>7974</v>
      </c>
      <c r="T38" s="32">
        <v>26571</v>
      </c>
      <c r="Y38" s="32">
        <f t="shared" si="5"/>
        <v>64718</v>
      </c>
      <c r="Z38" s="32">
        <f t="shared" si="0"/>
        <v>7974</v>
      </c>
      <c r="AA38" s="32">
        <f t="shared" si="1"/>
        <v>61355</v>
      </c>
      <c r="AB38" s="32">
        <f t="shared" si="2"/>
        <v>382463</v>
      </c>
      <c r="AC38" s="32">
        <f t="shared" si="3"/>
        <v>107678</v>
      </c>
      <c r="AD38" s="32">
        <f t="shared" si="6"/>
        <v>31926</v>
      </c>
      <c r="AE38" s="32">
        <f t="shared" si="4"/>
        <v>656114</v>
      </c>
    </row>
    <row r="39" spans="1:31">
      <c r="A39" s="32" t="s">
        <v>195</v>
      </c>
      <c r="B39" s="32">
        <v>26006</v>
      </c>
      <c r="C39" s="32">
        <v>0</v>
      </c>
      <c r="D39" s="32">
        <v>0</v>
      </c>
      <c r="E39" s="32">
        <v>0</v>
      </c>
      <c r="F39" s="32">
        <v>4584</v>
      </c>
      <c r="G39" s="32">
        <v>12480</v>
      </c>
      <c r="H39" s="32">
        <v>0</v>
      </c>
      <c r="I39" s="32">
        <v>23099</v>
      </c>
      <c r="J39" s="32">
        <v>0</v>
      </c>
      <c r="K39" s="32">
        <v>1932</v>
      </c>
      <c r="L39" s="32">
        <v>5327</v>
      </c>
      <c r="M39" s="32">
        <v>0</v>
      </c>
      <c r="N39" s="32">
        <v>0</v>
      </c>
      <c r="O39" s="32">
        <v>291</v>
      </c>
      <c r="P39" s="32">
        <v>73719</v>
      </c>
      <c r="Q39" s="32">
        <v>30358</v>
      </c>
      <c r="R39" s="32">
        <v>26006</v>
      </c>
      <c r="S39" s="32">
        <v>4584</v>
      </c>
      <c r="T39" s="32">
        <v>2223</v>
      </c>
      <c r="Y39" s="32">
        <f t="shared" si="5"/>
        <v>26006</v>
      </c>
      <c r="Z39" s="32">
        <f t="shared" si="0"/>
        <v>4584</v>
      </c>
      <c r="AA39" s="32">
        <f t="shared" si="1"/>
        <v>12480</v>
      </c>
      <c r="AB39" s="32">
        <f t="shared" si="2"/>
        <v>23099</v>
      </c>
      <c r="AC39" s="32">
        <f t="shared" si="3"/>
        <v>0</v>
      </c>
      <c r="AD39" s="32">
        <f t="shared" si="6"/>
        <v>7550</v>
      </c>
      <c r="AE39" s="32">
        <f t="shared" si="4"/>
        <v>73719</v>
      </c>
    </row>
    <row r="40" spans="1:31" s="44" customFormat="1">
      <c r="A40" s="44" t="s">
        <v>141</v>
      </c>
      <c r="B40" s="44">
        <v>4115215</v>
      </c>
      <c r="C40" s="44">
        <v>0</v>
      </c>
      <c r="D40" s="44">
        <v>0</v>
      </c>
      <c r="E40" s="44">
        <v>0</v>
      </c>
      <c r="F40" s="44">
        <v>9517</v>
      </c>
      <c r="G40" s="44">
        <v>114505</v>
      </c>
      <c r="H40" s="44">
        <v>132538</v>
      </c>
      <c r="I40" s="44">
        <v>1051137</v>
      </c>
      <c r="J40" s="44">
        <v>125</v>
      </c>
      <c r="K40" s="44">
        <v>185315</v>
      </c>
      <c r="L40" s="44">
        <v>57393</v>
      </c>
      <c r="M40" s="44">
        <v>0</v>
      </c>
      <c r="N40" s="44">
        <v>0</v>
      </c>
      <c r="O40" s="44">
        <v>0</v>
      </c>
      <c r="P40" s="44">
        <v>5665745</v>
      </c>
      <c r="Q40" s="44">
        <v>1281014</v>
      </c>
      <c r="R40" s="44">
        <v>4115215</v>
      </c>
      <c r="S40" s="44">
        <v>9517</v>
      </c>
      <c r="T40" s="44">
        <v>185440</v>
      </c>
      <c r="Y40" s="44">
        <f t="shared" si="5"/>
        <v>4115215</v>
      </c>
      <c r="Z40" s="44">
        <f t="shared" si="0"/>
        <v>9517</v>
      </c>
      <c r="AA40" s="44">
        <f t="shared" si="1"/>
        <v>114505</v>
      </c>
      <c r="AB40" s="44">
        <f t="shared" si="2"/>
        <v>1051137</v>
      </c>
      <c r="AC40" s="44">
        <f t="shared" si="3"/>
        <v>132538</v>
      </c>
      <c r="AD40" s="44">
        <f t="shared" si="6"/>
        <v>242833</v>
      </c>
      <c r="AE40" s="44">
        <f t="shared" si="4"/>
        <v>5665745</v>
      </c>
    </row>
    <row r="41" spans="1:31">
      <c r="A41" s="32" t="s">
        <v>140</v>
      </c>
      <c r="B41" s="32">
        <v>7136</v>
      </c>
      <c r="C41" s="32">
        <v>0</v>
      </c>
      <c r="D41" s="32">
        <v>0</v>
      </c>
      <c r="E41" s="32">
        <v>0</v>
      </c>
      <c r="F41" s="32">
        <v>165</v>
      </c>
      <c r="G41" s="32">
        <v>10705</v>
      </c>
      <c r="H41" s="32">
        <v>0</v>
      </c>
      <c r="I41" s="32">
        <v>49713</v>
      </c>
      <c r="J41" s="32">
        <v>0</v>
      </c>
      <c r="K41" s="32">
        <v>58</v>
      </c>
      <c r="L41" s="32">
        <v>2143</v>
      </c>
      <c r="M41" s="32">
        <v>0</v>
      </c>
      <c r="N41" s="32">
        <v>0</v>
      </c>
      <c r="O41" s="32">
        <v>0</v>
      </c>
      <c r="P41" s="32">
        <v>69920</v>
      </c>
      <c r="Q41" s="32">
        <v>51914</v>
      </c>
      <c r="R41" s="32">
        <v>7136</v>
      </c>
      <c r="S41" s="32">
        <v>165</v>
      </c>
      <c r="T41" s="32">
        <v>58</v>
      </c>
      <c r="Y41" s="32">
        <f t="shared" si="5"/>
        <v>7136</v>
      </c>
      <c r="Z41" s="32">
        <f t="shared" si="0"/>
        <v>165</v>
      </c>
      <c r="AA41" s="32">
        <f t="shared" si="1"/>
        <v>10705</v>
      </c>
      <c r="AB41" s="32">
        <f t="shared" si="2"/>
        <v>49713</v>
      </c>
      <c r="AC41" s="32">
        <f t="shared" si="3"/>
        <v>0</v>
      </c>
      <c r="AD41" s="32">
        <f t="shared" si="6"/>
        <v>2201</v>
      </c>
      <c r="AE41" s="32">
        <f t="shared" si="4"/>
        <v>69920</v>
      </c>
    </row>
    <row r="42" spans="1:31">
      <c r="A42" s="32" t="s">
        <v>139</v>
      </c>
      <c r="B42" s="32">
        <v>0</v>
      </c>
      <c r="C42" s="32">
        <v>0</v>
      </c>
      <c r="D42" s="32">
        <v>0</v>
      </c>
      <c r="E42" s="32">
        <v>0</v>
      </c>
      <c r="F42" s="32">
        <v>0</v>
      </c>
      <c r="G42" s="32">
        <v>788</v>
      </c>
      <c r="H42" s="32">
        <v>0</v>
      </c>
      <c r="I42" s="32">
        <v>952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1740</v>
      </c>
      <c r="Q42" s="32">
        <v>952</v>
      </c>
      <c r="R42" s="32">
        <v>0</v>
      </c>
      <c r="S42" s="32">
        <v>0</v>
      </c>
      <c r="T42" s="32">
        <v>0</v>
      </c>
      <c r="Y42" s="32">
        <f t="shared" si="5"/>
        <v>0</v>
      </c>
      <c r="Z42" s="32">
        <f t="shared" si="0"/>
        <v>0</v>
      </c>
      <c r="AA42" s="32">
        <f t="shared" si="1"/>
        <v>788</v>
      </c>
      <c r="AB42" s="32">
        <f t="shared" si="2"/>
        <v>952</v>
      </c>
      <c r="AC42" s="32">
        <f t="shared" si="3"/>
        <v>0</v>
      </c>
      <c r="AD42" s="32">
        <f t="shared" si="6"/>
        <v>0</v>
      </c>
      <c r="AE42" s="32">
        <f t="shared" si="4"/>
        <v>1740</v>
      </c>
    </row>
    <row r="43" spans="1:31">
      <c r="A43" s="32" t="s">
        <v>138</v>
      </c>
      <c r="B43" s="32">
        <v>0</v>
      </c>
      <c r="C43" s="32">
        <v>0</v>
      </c>
      <c r="D43" s="32">
        <v>0</v>
      </c>
      <c r="E43" s="32">
        <v>0</v>
      </c>
      <c r="F43" s="32">
        <v>1043</v>
      </c>
      <c r="G43" s="32">
        <v>0</v>
      </c>
      <c r="H43" s="32">
        <v>0</v>
      </c>
      <c r="I43" s="32">
        <v>6717</v>
      </c>
      <c r="J43" s="32">
        <v>1538</v>
      </c>
      <c r="K43" s="32">
        <v>738</v>
      </c>
      <c r="L43" s="32">
        <v>181</v>
      </c>
      <c r="M43" s="32">
        <v>0</v>
      </c>
      <c r="N43" s="32">
        <v>0</v>
      </c>
      <c r="O43" s="32">
        <v>0</v>
      </c>
      <c r="P43" s="32">
        <v>10217</v>
      </c>
      <c r="Q43" s="32">
        <v>9174</v>
      </c>
      <c r="R43" s="32">
        <v>0</v>
      </c>
      <c r="S43" s="32">
        <v>1043</v>
      </c>
      <c r="T43" s="32">
        <v>2276</v>
      </c>
      <c r="Y43" s="32">
        <f t="shared" si="5"/>
        <v>0</v>
      </c>
      <c r="Z43" s="32">
        <f t="shared" si="0"/>
        <v>1043</v>
      </c>
      <c r="AA43" s="32">
        <f t="shared" si="1"/>
        <v>0</v>
      </c>
      <c r="AB43" s="32">
        <f t="shared" si="2"/>
        <v>6717</v>
      </c>
      <c r="AC43" s="32">
        <f t="shared" si="3"/>
        <v>0</v>
      </c>
      <c r="AD43" s="32">
        <f t="shared" si="6"/>
        <v>2457</v>
      </c>
      <c r="AE43" s="32">
        <f t="shared" si="4"/>
        <v>10217</v>
      </c>
    </row>
    <row r="44" spans="1:31">
      <c r="A44" s="32" t="s">
        <v>137</v>
      </c>
      <c r="B44" s="32">
        <v>0</v>
      </c>
      <c r="C44" s="32">
        <v>0</v>
      </c>
      <c r="D44" s="32">
        <v>0</v>
      </c>
      <c r="E44" s="32">
        <v>0</v>
      </c>
      <c r="F44" s="32">
        <v>508</v>
      </c>
      <c r="G44" s="32">
        <v>5795</v>
      </c>
      <c r="H44" s="32">
        <v>0</v>
      </c>
      <c r="I44" s="32">
        <v>1913</v>
      </c>
      <c r="J44" s="32">
        <v>0</v>
      </c>
      <c r="K44" s="32">
        <v>0</v>
      </c>
      <c r="L44" s="32">
        <v>70</v>
      </c>
      <c r="M44" s="32">
        <v>0</v>
      </c>
      <c r="N44" s="32">
        <v>0</v>
      </c>
      <c r="O44" s="32">
        <v>0</v>
      </c>
      <c r="P44" s="32">
        <v>8286</v>
      </c>
      <c r="Q44" s="32">
        <v>1983</v>
      </c>
      <c r="R44" s="32">
        <v>0</v>
      </c>
      <c r="S44" s="32">
        <v>508</v>
      </c>
      <c r="T44" s="32">
        <v>0</v>
      </c>
      <c r="Y44" s="32">
        <f t="shared" si="5"/>
        <v>0</v>
      </c>
      <c r="Z44" s="32">
        <f t="shared" si="0"/>
        <v>508</v>
      </c>
      <c r="AA44" s="32">
        <f t="shared" si="1"/>
        <v>5795</v>
      </c>
      <c r="AB44" s="32">
        <f t="shared" si="2"/>
        <v>1913</v>
      </c>
      <c r="AC44" s="32">
        <f t="shared" si="3"/>
        <v>0</v>
      </c>
      <c r="AD44" s="32">
        <f t="shared" si="6"/>
        <v>70</v>
      </c>
      <c r="AE44" s="32">
        <f t="shared" si="4"/>
        <v>8286</v>
      </c>
    </row>
    <row r="45" spans="1:31">
      <c r="A45" s="32" t="s">
        <v>136</v>
      </c>
      <c r="B45" s="32">
        <v>2368</v>
      </c>
      <c r="C45" s="32">
        <v>0</v>
      </c>
      <c r="D45" s="32">
        <v>0</v>
      </c>
      <c r="E45" s="32">
        <v>0</v>
      </c>
      <c r="F45" s="32">
        <v>129</v>
      </c>
      <c r="G45" s="32">
        <v>1002</v>
      </c>
      <c r="H45" s="32">
        <v>0</v>
      </c>
      <c r="I45" s="32">
        <v>9007</v>
      </c>
      <c r="J45" s="32">
        <v>0</v>
      </c>
      <c r="K45" s="32">
        <v>765</v>
      </c>
      <c r="L45" s="32">
        <v>165</v>
      </c>
      <c r="M45" s="32">
        <v>0</v>
      </c>
      <c r="N45" s="32">
        <v>0</v>
      </c>
      <c r="O45" s="32">
        <v>0</v>
      </c>
      <c r="P45" s="32">
        <v>13436</v>
      </c>
      <c r="Q45" s="32">
        <v>9937</v>
      </c>
      <c r="R45" s="32">
        <v>2368</v>
      </c>
      <c r="S45" s="32">
        <v>129</v>
      </c>
      <c r="T45" s="32">
        <v>765</v>
      </c>
      <c r="Y45" s="32">
        <f t="shared" si="5"/>
        <v>2368</v>
      </c>
      <c r="Z45" s="32">
        <f t="shared" si="0"/>
        <v>129</v>
      </c>
      <c r="AA45" s="32">
        <f t="shared" si="1"/>
        <v>1002</v>
      </c>
      <c r="AB45" s="32">
        <f t="shared" si="2"/>
        <v>9007</v>
      </c>
      <c r="AC45" s="32">
        <f t="shared" si="3"/>
        <v>0</v>
      </c>
      <c r="AD45" s="32">
        <f t="shared" si="6"/>
        <v>930</v>
      </c>
      <c r="AE45" s="32">
        <f t="shared" si="4"/>
        <v>13436</v>
      </c>
    </row>
    <row r="46" spans="1:31">
      <c r="A46" s="32" t="s">
        <v>135</v>
      </c>
      <c r="B46" s="32">
        <v>0</v>
      </c>
      <c r="C46" s="32">
        <v>0</v>
      </c>
      <c r="D46" s="32">
        <v>0</v>
      </c>
      <c r="E46" s="32">
        <v>6898</v>
      </c>
      <c r="F46" s="32">
        <v>8896</v>
      </c>
      <c r="G46" s="32">
        <v>2794</v>
      </c>
      <c r="H46" s="32">
        <v>0</v>
      </c>
      <c r="I46" s="32">
        <v>104</v>
      </c>
      <c r="J46" s="32">
        <v>0</v>
      </c>
      <c r="K46" s="32">
        <v>37</v>
      </c>
      <c r="L46" s="32">
        <v>637</v>
      </c>
      <c r="M46" s="32">
        <v>0</v>
      </c>
      <c r="N46" s="32">
        <v>0</v>
      </c>
      <c r="O46" s="32">
        <v>0</v>
      </c>
      <c r="P46" s="32">
        <v>19366</v>
      </c>
      <c r="Q46" s="32">
        <v>778</v>
      </c>
      <c r="R46" s="32">
        <v>0</v>
      </c>
      <c r="S46" s="32">
        <v>15794</v>
      </c>
      <c r="T46" s="32">
        <v>37</v>
      </c>
      <c r="Y46" s="32">
        <f t="shared" si="5"/>
        <v>0</v>
      </c>
      <c r="Z46" s="32">
        <f t="shared" si="0"/>
        <v>15794</v>
      </c>
      <c r="AA46" s="32">
        <f t="shared" si="1"/>
        <v>2794</v>
      </c>
      <c r="AB46" s="32">
        <f t="shared" si="2"/>
        <v>104</v>
      </c>
      <c r="AC46" s="32">
        <f t="shared" si="3"/>
        <v>0</v>
      </c>
      <c r="AD46" s="32">
        <f t="shared" si="6"/>
        <v>674</v>
      </c>
      <c r="AE46" s="32">
        <f t="shared" si="4"/>
        <v>19366</v>
      </c>
    </row>
    <row r="47" spans="1:31">
      <c r="A47" s="32" t="s">
        <v>226</v>
      </c>
      <c r="B47" s="32">
        <v>0</v>
      </c>
      <c r="C47" s="32">
        <v>0</v>
      </c>
      <c r="D47" s="32">
        <v>0</v>
      </c>
      <c r="E47" s="32">
        <v>0</v>
      </c>
      <c r="F47" s="32">
        <v>859</v>
      </c>
      <c r="G47" s="32">
        <v>0</v>
      </c>
      <c r="H47" s="32">
        <v>0</v>
      </c>
      <c r="I47" s="32">
        <v>0</v>
      </c>
      <c r="J47" s="32">
        <v>0</v>
      </c>
      <c r="K47" s="32">
        <v>32</v>
      </c>
      <c r="L47" s="32">
        <v>0</v>
      </c>
      <c r="M47" s="32">
        <v>0</v>
      </c>
      <c r="N47" s="32">
        <v>0</v>
      </c>
      <c r="O47" s="32">
        <v>0</v>
      </c>
      <c r="P47" s="32">
        <v>891</v>
      </c>
      <c r="Q47" s="32">
        <v>32</v>
      </c>
      <c r="R47" s="32">
        <v>0</v>
      </c>
      <c r="S47" s="32">
        <v>859</v>
      </c>
      <c r="T47" s="32">
        <v>32</v>
      </c>
      <c r="Y47" s="32">
        <f t="shared" si="5"/>
        <v>0</v>
      </c>
      <c r="Z47" s="32">
        <f t="shared" si="0"/>
        <v>859</v>
      </c>
      <c r="AA47" s="32">
        <f t="shared" si="1"/>
        <v>0</v>
      </c>
      <c r="AB47" s="32">
        <f t="shared" si="2"/>
        <v>0</v>
      </c>
      <c r="AC47" s="32">
        <f t="shared" si="3"/>
        <v>0</v>
      </c>
      <c r="AD47" s="32">
        <f t="shared" si="6"/>
        <v>32</v>
      </c>
      <c r="AE47" s="32">
        <f t="shared" si="4"/>
        <v>891</v>
      </c>
    </row>
    <row r="48" spans="1:31">
      <c r="A48" s="32" t="s">
        <v>134</v>
      </c>
      <c r="B48" s="32">
        <v>0</v>
      </c>
      <c r="C48" s="32">
        <v>0</v>
      </c>
      <c r="D48" s="32">
        <v>0</v>
      </c>
      <c r="E48" s="32">
        <v>0</v>
      </c>
      <c r="F48" s="32">
        <v>4033</v>
      </c>
      <c r="G48" s="32">
        <v>0</v>
      </c>
      <c r="H48" s="32">
        <v>0</v>
      </c>
      <c r="I48" s="32">
        <v>0</v>
      </c>
      <c r="J48" s="32">
        <v>0</v>
      </c>
      <c r="K48" s="32">
        <v>266</v>
      </c>
      <c r="L48" s="32">
        <v>51</v>
      </c>
      <c r="M48" s="32">
        <v>0</v>
      </c>
      <c r="N48" s="32">
        <v>0</v>
      </c>
      <c r="O48" s="32">
        <v>0</v>
      </c>
      <c r="P48" s="32">
        <v>4350</v>
      </c>
      <c r="Q48" s="32">
        <v>317</v>
      </c>
      <c r="R48" s="32">
        <v>0</v>
      </c>
      <c r="S48" s="32">
        <v>4033</v>
      </c>
      <c r="T48" s="32">
        <v>266</v>
      </c>
      <c r="Y48" s="32">
        <f t="shared" si="5"/>
        <v>0</v>
      </c>
      <c r="Z48" s="32">
        <f t="shared" si="0"/>
        <v>4033</v>
      </c>
      <c r="AA48" s="32">
        <f t="shared" si="1"/>
        <v>0</v>
      </c>
      <c r="AB48" s="32">
        <f t="shared" si="2"/>
        <v>0</v>
      </c>
      <c r="AC48" s="32">
        <f t="shared" si="3"/>
        <v>0</v>
      </c>
      <c r="AD48" s="32">
        <f t="shared" si="6"/>
        <v>317</v>
      </c>
      <c r="AE48" s="32">
        <f t="shared" si="4"/>
        <v>4350</v>
      </c>
    </row>
    <row r="49" spans="1:31">
      <c r="A49" s="32" t="s">
        <v>194</v>
      </c>
      <c r="B49" s="32">
        <v>43723</v>
      </c>
      <c r="C49" s="32">
        <v>0</v>
      </c>
      <c r="D49" s="32">
        <v>0</v>
      </c>
      <c r="E49" s="32">
        <v>0</v>
      </c>
      <c r="F49" s="32">
        <v>38</v>
      </c>
      <c r="G49" s="32">
        <v>1647</v>
      </c>
      <c r="H49" s="32">
        <v>30325</v>
      </c>
      <c r="I49" s="32">
        <v>1909</v>
      </c>
      <c r="J49" s="32">
        <v>0</v>
      </c>
      <c r="K49" s="32">
        <v>2600</v>
      </c>
      <c r="L49" s="32">
        <v>4730</v>
      </c>
      <c r="M49" s="32">
        <v>0</v>
      </c>
      <c r="N49" s="32">
        <v>0</v>
      </c>
      <c r="O49" s="32">
        <v>0</v>
      </c>
      <c r="P49" s="32">
        <v>84972</v>
      </c>
      <c r="Q49" s="32">
        <v>9172</v>
      </c>
      <c r="R49" s="32">
        <v>43723</v>
      </c>
      <c r="S49" s="32">
        <v>38</v>
      </c>
      <c r="T49" s="32">
        <v>2600</v>
      </c>
      <c r="Y49" s="32">
        <f t="shared" si="5"/>
        <v>43723</v>
      </c>
      <c r="Z49" s="32">
        <f t="shared" si="0"/>
        <v>38</v>
      </c>
      <c r="AA49" s="32">
        <f t="shared" si="1"/>
        <v>1647</v>
      </c>
      <c r="AB49" s="32">
        <f t="shared" si="2"/>
        <v>1909</v>
      </c>
      <c r="AC49" s="32">
        <f t="shared" si="3"/>
        <v>30325</v>
      </c>
      <c r="AD49" s="32">
        <f t="shared" si="6"/>
        <v>7330</v>
      </c>
      <c r="AE49" s="32">
        <f t="shared" si="4"/>
        <v>84972</v>
      </c>
    </row>
    <row r="50" spans="1:31">
      <c r="A50" s="32" t="s">
        <v>225</v>
      </c>
      <c r="B50" s="32">
        <v>4322</v>
      </c>
      <c r="C50" s="32">
        <v>0</v>
      </c>
      <c r="D50" s="32">
        <v>0</v>
      </c>
      <c r="E50" s="32">
        <v>0</v>
      </c>
      <c r="F50" s="32">
        <v>587</v>
      </c>
      <c r="G50" s="32">
        <v>0</v>
      </c>
      <c r="H50" s="32">
        <v>0</v>
      </c>
      <c r="I50" s="32">
        <v>13000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17909</v>
      </c>
      <c r="Q50" s="32">
        <v>13000</v>
      </c>
      <c r="R50" s="32">
        <v>4322</v>
      </c>
      <c r="S50" s="32">
        <v>587</v>
      </c>
      <c r="T50" s="32">
        <v>0</v>
      </c>
      <c r="Y50" s="32">
        <f t="shared" si="5"/>
        <v>4322</v>
      </c>
      <c r="Z50" s="32">
        <f t="shared" si="0"/>
        <v>587</v>
      </c>
      <c r="AA50" s="32">
        <f t="shared" si="1"/>
        <v>0</v>
      </c>
      <c r="AB50" s="32">
        <f t="shared" si="2"/>
        <v>13000</v>
      </c>
      <c r="AC50" s="32">
        <f t="shared" si="3"/>
        <v>0</v>
      </c>
      <c r="AD50" s="32">
        <f t="shared" si="6"/>
        <v>0</v>
      </c>
      <c r="AE50" s="32">
        <f t="shared" si="4"/>
        <v>17909</v>
      </c>
    </row>
    <row r="51" spans="1:31">
      <c r="A51" s="32" t="s">
        <v>224</v>
      </c>
      <c r="B51" s="32">
        <v>0</v>
      </c>
      <c r="C51" s="32">
        <v>0</v>
      </c>
      <c r="D51" s="32">
        <v>0</v>
      </c>
      <c r="E51" s="32">
        <v>0</v>
      </c>
      <c r="F51" s="32">
        <v>4</v>
      </c>
      <c r="G51" s="32">
        <v>7</v>
      </c>
      <c r="H51" s="32">
        <v>0</v>
      </c>
      <c r="I51" s="32">
        <v>8820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8831</v>
      </c>
      <c r="Q51" s="32">
        <v>8820</v>
      </c>
      <c r="R51" s="32">
        <v>0</v>
      </c>
      <c r="S51" s="32">
        <v>4</v>
      </c>
      <c r="T51" s="32">
        <v>0</v>
      </c>
      <c r="Y51" s="32">
        <f t="shared" si="5"/>
        <v>0</v>
      </c>
      <c r="Z51" s="32">
        <f t="shared" si="0"/>
        <v>4</v>
      </c>
      <c r="AA51" s="32">
        <f t="shared" si="1"/>
        <v>7</v>
      </c>
      <c r="AB51" s="32">
        <f t="shared" si="2"/>
        <v>8820</v>
      </c>
      <c r="AC51" s="32">
        <f t="shared" si="3"/>
        <v>0</v>
      </c>
      <c r="AD51" s="32">
        <f t="shared" si="6"/>
        <v>0</v>
      </c>
      <c r="AE51" s="32">
        <f t="shared" si="4"/>
        <v>8831</v>
      </c>
    </row>
    <row r="52" spans="1:31">
      <c r="A52" s="32" t="s">
        <v>193</v>
      </c>
      <c r="B52" s="32">
        <v>11064</v>
      </c>
      <c r="C52" s="32">
        <v>0</v>
      </c>
      <c r="D52" s="32">
        <v>0</v>
      </c>
      <c r="E52" s="32">
        <v>0</v>
      </c>
      <c r="F52" s="32">
        <v>317</v>
      </c>
      <c r="G52" s="32">
        <v>2096</v>
      </c>
      <c r="H52" s="32">
        <v>0</v>
      </c>
      <c r="I52" s="32">
        <v>15</v>
      </c>
      <c r="J52" s="32">
        <v>0</v>
      </c>
      <c r="K52" s="32">
        <v>13675</v>
      </c>
      <c r="L52" s="32">
        <v>5016</v>
      </c>
      <c r="M52" s="32">
        <v>0</v>
      </c>
      <c r="N52" s="32">
        <v>0</v>
      </c>
      <c r="O52" s="32">
        <v>0</v>
      </c>
      <c r="P52" s="32">
        <v>32183</v>
      </c>
      <c r="Q52" s="32">
        <v>17982</v>
      </c>
      <c r="R52" s="32">
        <v>11064</v>
      </c>
      <c r="S52" s="32">
        <v>317</v>
      </c>
      <c r="T52" s="32">
        <v>13675</v>
      </c>
      <c r="Y52" s="32">
        <f t="shared" si="5"/>
        <v>11064</v>
      </c>
      <c r="Z52" s="32">
        <f t="shared" si="0"/>
        <v>317</v>
      </c>
      <c r="AA52" s="32">
        <f t="shared" si="1"/>
        <v>2096</v>
      </c>
      <c r="AB52" s="32">
        <f t="shared" si="2"/>
        <v>15</v>
      </c>
      <c r="AC52" s="32">
        <f t="shared" si="3"/>
        <v>0</v>
      </c>
      <c r="AD52" s="32">
        <f t="shared" si="6"/>
        <v>18691</v>
      </c>
      <c r="AE52" s="32">
        <f t="shared" si="4"/>
        <v>32183</v>
      </c>
    </row>
    <row r="53" spans="1:31">
      <c r="A53" s="32" t="s">
        <v>133</v>
      </c>
      <c r="B53" s="32">
        <v>2476</v>
      </c>
      <c r="C53" s="32">
        <v>0</v>
      </c>
      <c r="D53" s="32">
        <v>0</v>
      </c>
      <c r="E53" s="32">
        <v>0</v>
      </c>
      <c r="F53" s="32">
        <v>9642</v>
      </c>
      <c r="G53" s="32">
        <v>3993</v>
      </c>
      <c r="H53" s="32">
        <v>0</v>
      </c>
      <c r="I53" s="32">
        <v>1584</v>
      </c>
      <c r="J53" s="32">
        <v>0</v>
      </c>
      <c r="K53" s="32">
        <v>846</v>
      </c>
      <c r="L53" s="32">
        <v>32</v>
      </c>
      <c r="M53" s="32">
        <v>0</v>
      </c>
      <c r="N53" s="32">
        <v>0</v>
      </c>
      <c r="O53" s="32">
        <v>0</v>
      </c>
      <c r="P53" s="32">
        <v>18573</v>
      </c>
      <c r="Q53" s="32">
        <v>2462</v>
      </c>
      <c r="R53" s="32">
        <v>2476</v>
      </c>
      <c r="S53" s="32">
        <v>9642</v>
      </c>
      <c r="T53" s="32">
        <v>846</v>
      </c>
      <c r="Y53" s="32">
        <f t="shared" si="5"/>
        <v>2476</v>
      </c>
      <c r="Z53" s="32">
        <f t="shared" si="0"/>
        <v>9642</v>
      </c>
      <c r="AA53" s="32">
        <f t="shared" si="1"/>
        <v>3993</v>
      </c>
      <c r="AB53" s="32">
        <f t="shared" si="2"/>
        <v>1584</v>
      </c>
      <c r="AC53" s="32">
        <f t="shared" si="3"/>
        <v>0</v>
      </c>
      <c r="AD53" s="32">
        <f t="shared" si="6"/>
        <v>878</v>
      </c>
      <c r="AE53" s="32">
        <f t="shared" si="4"/>
        <v>18573</v>
      </c>
    </row>
    <row r="54" spans="1:31">
      <c r="A54" s="32" t="s">
        <v>132</v>
      </c>
      <c r="B54" s="32">
        <v>0</v>
      </c>
      <c r="C54" s="32">
        <v>0</v>
      </c>
      <c r="D54" s="32">
        <v>0</v>
      </c>
      <c r="E54" s="32">
        <v>0</v>
      </c>
      <c r="F54" s="32">
        <v>9111</v>
      </c>
      <c r="G54" s="32">
        <v>3243</v>
      </c>
      <c r="H54" s="32">
        <v>0</v>
      </c>
      <c r="I54" s="32">
        <v>11458</v>
      </c>
      <c r="J54" s="32">
        <v>0</v>
      </c>
      <c r="K54" s="32">
        <v>96</v>
      </c>
      <c r="L54" s="32">
        <v>399</v>
      </c>
      <c r="M54" s="32">
        <v>0</v>
      </c>
      <c r="N54" s="32">
        <v>0</v>
      </c>
      <c r="O54" s="32">
        <v>0</v>
      </c>
      <c r="P54" s="32">
        <v>24307</v>
      </c>
      <c r="Q54" s="32">
        <v>11953</v>
      </c>
      <c r="R54" s="32">
        <v>0</v>
      </c>
      <c r="S54" s="32">
        <v>9111</v>
      </c>
      <c r="T54" s="32">
        <v>96</v>
      </c>
      <c r="Y54" s="32">
        <f t="shared" si="5"/>
        <v>0</v>
      </c>
      <c r="Z54" s="32">
        <f t="shared" si="0"/>
        <v>9111</v>
      </c>
      <c r="AA54" s="32">
        <f t="shared" si="1"/>
        <v>3243</v>
      </c>
      <c r="AB54" s="32">
        <f t="shared" si="2"/>
        <v>11458</v>
      </c>
      <c r="AC54" s="32">
        <f t="shared" si="3"/>
        <v>0</v>
      </c>
      <c r="AD54" s="32">
        <f t="shared" si="6"/>
        <v>495</v>
      </c>
      <c r="AE54" s="32">
        <f t="shared" si="4"/>
        <v>24307</v>
      </c>
    </row>
    <row r="55" spans="1:31">
      <c r="A55" s="32" t="s">
        <v>131</v>
      </c>
      <c r="B55" s="32">
        <v>0</v>
      </c>
      <c r="C55" s="32">
        <v>0</v>
      </c>
      <c r="D55" s="32">
        <v>0</v>
      </c>
      <c r="E55" s="32">
        <v>0</v>
      </c>
      <c r="F55" s="32">
        <v>21029</v>
      </c>
      <c r="G55" s="32">
        <v>135177</v>
      </c>
      <c r="H55" s="32">
        <v>0</v>
      </c>
      <c r="I55" s="32">
        <v>13979</v>
      </c>
      <c r="J55" s="32">
        <v>0</v>
      </c>
      <c r="K55" s="32">
        <v>1562</v>
      </c>
      <c r="L55" s="32">
        <v>0</v>
      </c>
      <c r="M55" s="32">
        <v>0</v>
      </c>
      <c r="N55" s="32">
        <v>0</v>
      </c>
      <c r="O55" s="32">
        <v>0</v>
      </c>
      <c r="P55" s="32">
        <v>171747</v>
      </c>
      <c r="Q55" s="32">
        <v>15541</v>
      </c>
      <c r="R55" s="32">
        <v>0</v>
      </c>
      <c r="S55" s="32">
        <v>21029</v>
      </c>
      <c r="T55" s="32">
        <v>1562</v>
      </c>
      <c r="Y55" s="32">
        <f t="shared" si="5"/>
        <v>0</v>
      </c>
      <c r="Z55" s="32">
        <f t="shared" si="0"/>
        <v>21029</v>
      </c>
      <c r="AA55" s="32">
        <f t="shared" si="1"/>
        <v>135177</v>
      </c>
      <c r="AB55" s="32">
        <f t="shared" si="2"/>
        <v>13979</v>
      </c>
      <c r="AC55" s="32">
        <f t="shared" si="3"/>
        <v>0</v>
      </c>
      <c r="AD55" s="32">
        <f t="shared" si="6"/>
        <v>1562</v>
      </c>
      <c r="AE55" s="32">
        <f t="shared" si="4"/>
        <v>171747</v>
      </c>
    </row>
    <row r="56" spans="1:31">
      <c r="A56" s="32" t="s">
        <v>130</v>
      </c>
      <c r="B56" s="32">
        <v>0</v>
      </c>
      <c r="C56" s="32">
        <v>0</v>
      </c>
      <c r="D56" s="32">
        <v>0</v>
      </c>
      <c r="E56" s="32">
        <v>0</v>
      </c>
      <c r="F56" s="32">
        <v>2508</v>
      </c>
      <c r="G56" s="32">
        <v>0</v>
      </c>
      <c r="H56" s="32">
        <v>0</v>
      </c>
      <c r="I56" s="32">
        <v>1718</v>
      </c>
      <c r="J56" s="32">
        <v>1558</v>
      </c>
      <c r="K56" s="32">
        <v>0</v>
      </c>
      <c r="L56" s="32">
        <v>439</v>
      </c>
      <c r="M56" s="32">
        <v>0</v>
      </c>
      <c r="N56" s="32">
        <v>0</v>
      </c>
      <c r="O56" s="32">
        <v>0</v>
      </c>
      <c r="P56" s="32">
        <v>6223</v>
      </c>
      <c r="Q56" s="32">
        <v>3715</v>
      </c>
      <c r="R56" s="32">
        <v>0</v>
      </c>
      <c r="S56" s="32">
        <v>2508</v>
      </c>
      <c r="T56" s="32">
        <v>1558</v>
      </c>
      <c r="Y56" s="32">
        <f t="shared" si="5"/>
        <v>0</v>
      </c>
      <c r="Z56" s="32">
        <f t="shared" si="0"/>
        <v>2508</v>
      </c>
      <c r="AA56" s="32">
        <f t="shared" si="1"/>
        <v>0</v>
      </c>
      <c r="AB56" s="32">
        <f t="shared" si="2"/>
        <v>1718</v>
      </c>
      <c r="AC56" s="32">
        <f t="shared" si="3"/>
        <v>0</v>
      </c>
      <c r="AD56" s="32">
        <f t="shared" si="6"/>
        <v>1997</v>
      </c>
      <c r="AE56" s="32">
        <f t="shared" si="4"/>
        <v>6223</v>
      </c>
    </row>
    <row r="57" spans="1:31">
      <c r="A57" s="32" t="s">
        <v>129</v>
      </c>
      <c r="B57" s="32">
        <v>0</v>
      </c>
      <c r="C57" s="32">
        <v>0</v>
      </c>
      <c r="D57" s="32">
        <v>0</v>
      </c>
      <c r="E57" s="32">
        <v>0</v>
      </c>
      <c r="F57" s="32">
        <v>368</v>
      </c>
      <c r="G57" s="32">
        <v>0</v>
      </c>
      <c r="H57" s="32">
        <v>0</v>
      </c>
      <c r="I57" s="32">
        <v>0</v>
      </c>
      <c r="J57" s="32">
        <v>0</v>
      </c>
      <c r="K57" s="32">
        <v>2</v>
      </c>
      <c r="L57" s="32">
        <v>0</v>
      </c>
      <c r="M57" s="32">
        <v>0</v>
      </c>
      <c r="N57" s="32">
        <v>0</v>
      </c>
      <c r="O57" s="32">
        <v>0</v>
      </c>
      <c r="P57" s="32">
        <v>370</v>
      </c>
      <c r="Q57" s="32">
        <v>2</v>
      </c>
      <c r="R57" s="32">
        <v>0</v>
      </c>
      <c r="S57" s="32">
        <v>368</v>
      </c>
      <c r="T57" s="32">
        <v>2</v>
      </c>
      <c r="Y57" s="32">
        <f t="shared" si="5"/>
        <v>0</v>
      </c>
      <c r="Z57" s="32">
        <f t="shared" si="0"/>
        <v>368</v>
      </c>
      <c r="AA57" s="32">
        <f t="shared" si="1"/>
        <v>0</v>
      </c>
      <c r="AB57" s="32">
        <f t="shared" si="2"/>
        <v>0</v>
      </c>
      <c r="AC57" s="32">
        <f t="shared" si="3"/>
        <v>0</v>
      </c>
      <c r="AD57" s="32">
        <f t="shared" si="6"/>
        <v>2</v>
      </c>
      <c r="AE57" s="32">
        <f t="shared" si="4"/>
        <v>370</v>
      </c>
    </row>
    <row r="58" spans="1:31">
      <c r="A58" s="32" t="s">
        <v>192</v>
      </c>
      <c r="B58" s="32">
        <v>517</v>
      </c>
      <c r="C58" s="32">
        <v>53</v>
      </c>
      <c r="D58" s="32">
        <v>10302</v>
      </c>
      <c r="E58" s="32">
        <v>0</v>
      </c>
      <c r="F58" s="32">
        <v>43</v>
      </c>
      <c r="G58" s="32">
        <v>69</v>
      </c>
      <c r="H58" s="32">
        <v>0</v>
      </c>
      <c r="I58" s="32">
        <v>27</v>
      </c>
      <c r="J58" s="32">
        <v>0</v>
      </c>
      <c r="K58" s="32">
        <v>604</v>
      </c>
      <c r="L58" s="32">
        <v>831</v>
      </c>
      <c r="M58" s="32">
        <v>0</v>
      </c>
      <c r="N58" s="32">
        <v>0</v>
      </c>
      <c r="O58" s="32">
        <v>0</v>
      </c>
      <c r="P58" s="32">
        <v>12446</v>
      </c>
      <c r="Q58" s="32">
        <v>1389</v>
      </c>
      <c r="R58" s="32">
        <v>10872</v>
      </c>
      <c r="S58" s="32">
        <v>43</v>
      </c>
      <c r="T58" s="32">
        <v>604</v>
      </c>
      <c r="Y58" s="32">
        <f t="shared" si="5"/>
        <v>570</v>
      </c>
      <c r="Z58" s="32">
        <f t="shared" si="0"/>
        <v>10345</v>
      </c>
      <c r="AA58" s="32">
        <f t="shared" si="1"/>
        <v>69</v>
      </c>
      <c r="AB58" s="32">
        <f t="shared" si="2"/>
        <v>27</v>
      </c>
      <c r="AC58" s="32">
        <f t="shared" si="3"/>
        <v>0</v>
      </c>
      <c r="AD58" s="32">
        <f t="shared" si="6"/>
        <v>1435</v>
      </c>
      <c r="AE58" s="32">
        <f t="shared" si="4"/>
        <v>12446</v>
      </c>
    </row>
    <row r="59" spans="1:31">
      <c r="A59" s="32" t="s">
        <v>128</v>
      </c>
      <c r="B59" s="32">
        <v>0</v>
      </c>
      <c r="C59" s="32">
        <v>0</v>
      </c>
      <c r="D59" s="32">
        <v>0</v>
      </c>
      <c r="E59" s="32">
        <v>0</v>
      </c>
      <c r="F59" s="32">
        <v>9</v>
      </c>
      <c r="G59" s="32">
        <v>0</v>
      </c>
      <c r="H59" s="32">
        <v>0</v>
      </c>
      <c r="I59" s="32">
        <v>9195</v>
      </c>
      <c r="J59" s="32">
        <v>19</v>
      </c>
      <c r="K59" s="32">
        <v>392</v>
      </c>
      <c r="L59" s="32">
        <v>0</v>
      </c>
      <c r="M59" s="32">
        <v>0</v>
      </c>
      <c r="N59" s="32">
        <v>0</v>
      </c>
      <c r="O59" s="32">
        <v>0</v>
      </c>
      <c r="P59" s="32">
        <v>9615</v>
      </c>
      <c r="Q59" s="32">
        <v>9606</v>
      </c>
      <c r="R59" s="32">
        <v>0</v>
      </c>
      <c r="S59" s="32">
        <v>9</v>
      </c>
      <c r="T59" s="32">
        <v>411</v>
      </c>
      <c r="Y59" s="32">
        <f t="shared" si="5"/>
        <v>0</v>
      </c>
      <c r="Z59" s="32">
        <f t="shared" si="0"/>
        <v>9</v>
      </c>
      <c r="AA59" s="32">
        <f t="shared" si="1"/>
        <v>0</v>
      </c>
      <c r="AB59" s="32">
        <f t="shared" si="2"/>
        <v>9195</v>
      </c>
      <c r="AC59" s="32">
        <f t="shared" si="3"/>
        <v>0</v>
      </c>
      <c r="AD59" s="32">
        <f t="shared" si="6"/>
        <v>411</v>
      </c>
      <c r="AE59" s="32">
        <f t="shared" si="4"/>
        <v>9615</v>
      </c>
    </row>
    <row r="60" spans="1:31">
      <c r="A60" s="32" t="s">
        <v>191</v>
      </c>
      <c r="B60" s="32">
        <v>8416</v>
      </c>
      <c r="C60" s="32">
        <v>3402</v>
      </c>
      <c r="D60" s="32">
        <v>0</v>
      </c>
      <c r="E60" s="32">
        <v>0</v>
      </c>
      <c r="F60" s="32">
        <v>235</v>
      </c>
      <c r="G60" s="32">
        <v>5521</v>
      </c>
      <c r="H60" s="32">
        <v>23580</v>
      </c>
      <c r="I60" s="32">
        <v>13397</v>
      </c>
      <c r="J60" s="32">
        <v>0</v>
      </c>
      <c r="K60" s="32">
        <v>1132</v>
      </c>
      <c r="L60" s="32">
        <v>12137</v>
      </c>
      <c r="M60" s="32">
        <v>0</v>
      </c>
      <c r="N60" s="32">
        <v>0</v>
      </c>
      <c r="O60" s="32">
        <v>273</v>
      </c>
      <c r="P60" s="32">
        <v>68093</v>
      </c>
      <c r="Q60" s="32">
        <v>26271</v>
      </c>
      <c r="R60" s="32">
        <v>11818</v>
      </c>
      <c r="S60" s="32">
        <v>235</v>
      </c>
      <c r="T60" s="32">
        <v>1405</v>
      </c>
      <c r="Y60" s="32">
        <f t="shared" si="5"/>
        <v>11818</v>
      </c>
      <c r="Z60" s="32">
        <f t="shared" si="0"/>
        <v>235</v>
      </c>
      <c r="AA60" s="32">
        <f t="shared" si="1"/>
        <v>5521</v>
      </c>
      <c r="AB60" s="32">
        <f t="shared" si="2"/>
        <v>13397</v>
      </c>
      <c r="AC60" s="32">
        <f t="shared" si="3"/>
        <v>23580</v>
      </c>
      <c r="AD60" s="32">
        <f t="shared" si="6"/>
        <v>13542</v>
      </c>
      <c r="AE60" s="32">
        <f t="shared" si="4"/>
        <v>68093</v>
      </c>
    </row>
    <row r="61" spans="1:31">
      <c r="A61" s="32" t="s">
        <v>127</v>
      </c>
      <c r="B61" s="32">
        <v>3737</v>
      </c>
      <c r="C61" s="32">
        <v>0</v>
      </c>
      <c r="D61" s="32">
        <v>0</v>
      </c>
      <c r="E61" s="32">
        <v>0</v>
      </c>
      <c r="F61" s="32">
        <v>149</v>
      </c>
      <c r="G61" s="32">
        <v>196</v>
      </c>
      <c r="H61" s="32">
        <v>0</v>
      </c>
      <c r="I61" s="32">
        <v>1207</v>
      </c>
      <c r="J61" s="32">
        <v>0</v>
      </c>
      <c r="K61" s="32">
        <v>85</v>
      </c>
      <c r="L61" s="32">
        <v>0</v>
      </c>
      <c r="M61" s="32">
        <v>0</v>
      </c>
      <c r="N61" s="32">
        <v>0</v>
      </c>
      <c r="O61" s="32">
        <v>0</v>
      </c>
      <c r="P61" s="32">
        <v>5374</v>
      </c>
      <c r="Q61" s="32">
        <v>1292</v>
      </c>
      <c r="R61" s="32">
        <v>3737</v>
      </c>
      <c r="S61" s="32">
        <v>149</v>
      </c>
      <c r="T61" s="32">
        <v>85</v>
      </c>
      <c r="Y61" s="32">
        <f t="shared" si="5"/>
        <v>3737</v>
      </c>
      <c r="Z61" s="32">
        <f t="shared" si="0"/>
        <v>149</v>
      </c>
      <c r="AA61" s="32">
        <f t="shared" si="1"/>
        <v>196</v>
      </c>
      <c r="AB61" s="32">
        <f t="shared" si="2"/>
        <v>1207</v>
      </c>
      <c r="AC61" s="32">
        <f t="shared" si="3"/>
        <v>0</v>
      </c>
      <c r="AD61" s="32">
        <f t="shared" si="6"/>
        <v>85</v>
      </c>
      <c r="AE61" s="32">
        <f t="shared" si="4"/>
        <v>5374</v>
      </c>
    </row>
    <row r="62" spans="1:31" s="43" customFormat="1">
      <c r="A62" s="43" t="s">
        <v>43</v>
      </c>
      <c r="B62" s="43">
        <v>12014</v>
      </c>
      <c r="C62" s="43">
        <v>0</v>
      </c>
      <c r="D62" s="43">
        <v>0</v>
      </c>
      <c r="E62" s="43">
        <v>0</v>
      </c>
      <c r="F62" s="43">
        <v>1806</v>
      </c>
      <c r="G62" s="43">
        <v>12738</v>
      </c>
      <c r="H62" s="43">
        <v>436474</v>
      </c>
      <c r="I62" s="43">
        <v>62829</v>
      </c>
      <c r="J62" s="43">
        <v>0</v>
      </c>
      <c r="K62" s="43">
        <v>24192</v>
      </c>
      <c r="L62" s="43">
        <v>6926</v>
      </c>
      <c r="M62" s="43">
        <v>0</v>
      </c>
      <c r="N62" s="43">
        <v>0</v>
      </c>
      <c r="O62" s="43">
        <v>0</v>
      </c>
      <c r="P62" s="43">
        <v>556979</v>
      </c>
      <c r="Q62" s="43">
        <v>91406</v>
      </c>
      <c r="R62" s="43">
        <v>12014</v>
      </c>
      <c r="S62" s="43">
        <v>1806</v>
      </c>
      <c r="T62" s="43">
        <v>24192</v>
      </c>
      <c r="Y62" s="43">
        <f t="shared" si="5"/>
        <v>12014</v>
      </c>
      <c r="Z62" s="43">
        <f t="shared" si="0"/>
        <v>1806</v>
      </c>
      <c r="AA62" s="43">
        <f t="shared" si="1"/>
        <v>12738</v>
      </c>
      <c r="AB62" s="43">
        <f t="shared" si="2"/>
        <v>62829</v>
      </c>
      <c r="AC62" s="43">
        <f t="shared" si="3"/>
        <v>436474</v>
      </c>
      <c r="AD62" s="43">
        <f t="shared" si="6"/>
        <v>31118</v>
      </c>
      <c r="AE62" s="43">
        <f t="shared" si="4"/>
        <v>556979</v>
      </c>
    </row>
    <row r="63" spans="1:31">
      <c r="A63" s="32" t="s">
        <v>126</v>
      </c>
      <c r="B63" s="32">
        <v>0</v>
      </c>
      <c r="C63" s="32">
        <v>0</v>
      </c>
      <c r="D63" s="32">
        <v>0</v>
      </c>
      <c r="E63" s="32">
        <v>0</v>
      </c>
      <c r="F63" s="32">
        <v>639</v>
      </c>
      <c r="G63" s="32">
        <v>921</v>
      </c>
      <c r="H63" s="32">
        <v>0</v>
      </c>
      <c r="I63" s="32">
        <v>795</v>
      </c>
      <c r="J63" s="32">
        <v>0</v>
      </c>
      <c r="K63" s="32">
        <v>2</v>
      </c>
      <c r="L63" s="32">
        <v>10</v>
      </c>
      <c r="M63" s="32">
        <v>0</v>
      </c>
      <c r="N63" s="32">
        <v>0</v>
      </c>
      <c r="O63" s="32">
        <v>0</v>
      </c>
      <c r="P63" s="32">
        <v>2367</v>
      </c>
      <c r="Q63" s="32">
        <v>807</v>
      </c>
      <c r="R63" s="32">
        <v>0</v>
      </c>
      <c r="S63" s="32">
        <v>639</v>
      </c>
      <c r="T63" s="32">
        <v>2</v>
      </c>
      <c r="Y63" s="32">
        <f t="shared" si="5"/>
        <v>0</v>
      </c>
      <c r="Z63" s="32">
        <f t="shared" si="0"/>
        <v>639</v>
      </c>
      <c r="AA63" s="32">
        <f t="shared" si="1"/>
        <v>921</v>
      </c>
      <c r="AB63" s="32">
        <f t="shared" si="2"/>
        <v>795</v>
      </c>
      <c r="AC63" s="32">
        <f t="shared" si="3"/>
        <v>0</v>
      </c>
      <c r="AD63" s="32">
        <f t="shared" si="6"/>
        <v>12</v>
      </c>
      <c r="AE63" s="32">
        <f t="shared" si="4"/>
        <v>2367</v>
      </c>
    </row>
    <row r="64" spans="1:31">
      <c r="A64" s="32" t="s">
        <v>125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2036</v>
      </c>
      <c r="H64" s="32">
        <v>0</v>
      </c>
      <c r="I64" s="32">
        <v>8335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10371</v>
      </c>
      <c r="Q64" s="32">
        <v>8335</v>
      </c>
      <c r="R64" s="32">
        <v>0</v>
      </c>
      <c r="S64" s="32">
        <v>0</v>
      </c>
      <c r="T64" s="32">
        <v>0</v>
      </c>
      <c r="Y64" s="32">
        <f t="shared" si="5"/>
        <v>0</v>
      </c>
      <c r="Z64" s="32">
        <f t="shared" si="0"/>
        <v>0</v>
      </c>
      <c r="AA64" s="32">
        <f t="shared" si="1"/>
        <v>2036</v>
      </c>
      <c r="AB64" s="32">
        <f t="shared" si="2"/>
        <v>8335</v>
      </c>
      <c r="AC64" s="32">
        <f t="shared" si="3"/>
        <v>0</v>
      </c>
      <c r="AD64" s="32">
        <f t="shared" si="6"/>
        <v>0</v>
      </c>
      <c r="AE64" s="32">
        <f t="shared" si="4"/>
        <v>10371</v>
      </c>
    </row>
    <row r="65" spans="1:31" s="43" customFormat="1">
      <c r="A65" s="43" t="s">
        <v>44</v>
      </c>
      <c r="B65" s="43">
        <v>284911</v>
      </c>
      <c r="C65" s="43">
        <v>0</v>
      </c>
      <c r="D65" s="43">
        <v>0</v>
      </c>
      <c r="E65" s="43">
        <v>0</v>
      </c>
      <c r="F65" s="43">
        <v>5659</v>
      </c>
      <c r="G65" s="43">
        <v>62270</v>
      </c>
      <c r="H65" s="43">
        <v>97129</v>
      </c>
      <c r="I65" s="43">
        <v>19587</v>
      </c>
      <c r="J65" s="43">
        <v>98</v>
      </c>
      <c r="K65" s="43">
        <v>95436</v>
      </c>
      <c r="L65" s="43">
        <v>56848</v>
      </c>
      <c r="M65" s="43">
        <v>0</v>
      </c>
      <c r="N65" s="43">
        <v>0</v>
      </c>
      <c r="O65" s="43">
        <v>0</v>
      </c>
      <c r="P65" s="43">
        <v>621938</v>
      </c>
      <c r="Q65" s="43">
        <v>162513</v>
      </c>
      <c r="R65" s="43">
        <v>284911</v>
      </c>
      <c r="S65" s="43">
        <v>5659</v>
      </c>
      <c r="T65" s="43">
        <v>95534</v>
      </c>
      <c r="Y65" s="43">
        <f t="shared" si="5"/>
        <v>284911</v>
      </c>
      <c r="Z65" s="43">
        <f t="shared" si="0"/>
        <v>5659</v>
      </c>
      <c r="AA65" s="43">
        <f t="shared" si="1"/>
        <v>62270</v>
      </c>
      <c r="AB65" s="43">
        <f t="shared" si="2"/>
        <v>19587</v>
      </c>
      <c r="AC65" s="43">
        <f t="shared" si="3"/>
        <v>97129</v>
      </c>
      <c r="AD65" s="43">
        <f t="shared" si="6"/>
        <v>152382</v>
      </c>
      <c r="AE65" s="43">
        <f t="shared" si="4"/>
        <v>621938</v>
      </c>
    </row>
    <row r="66" spans="1:31">
      <c r="A66" s="32" t="s">
        <v>124</v>
      </c>
      <c r="B66" s="32">
        <v>0</v>
      </c>
      <c r="C66" s="32">
        <v>0</v>
      </c>
      <c r="D66" s="32">
        <v>0</v>
      </c>
      <c r="E66" s="32">
        <v>2213</v>
      </c>
      <c r="F66" s="32">
        <v>0</v>
      </c>
      <c r="G66" s="32">
        <v>2359</v>
      </c>
      <c r="H66" s="32">
        <v>0</v>
      </c>
      <c r="I66" s="32">
        <v>8387</v>
      </c>
      <c r="J66" s="32">
        <v>0</v>
      </c>
      <c r="K66" s="32">
        <v>4</v>
      </c>
      <c r="L66" s="32">
        <v>0</v>
      </c>
      <c r="M66" s="32">
        <v>0</v>
      </c>
      <c r="N66" s="32">
        <v>0</v>
      </c>
      <c r="O66" s="32">
        <v>0</v>
      </c>
      <c r="P66" s="32">
        <v>12963</v>
      </c>
      <c r="Q66" s="32">
        <v>8391</v>
      </c>
      <c r="R66" s="32">
        <v>0</v>
      </c>
      <c r="S66" s="32">
        <v>2213</v>
      </c>
      <c r="T66" s="32">
        <v>4</v>
      </c>
      <c r="Y66" s="32">
        <f t="shared" si="5"/>
        <v>0</v>
      </c>
      <c r="Z66" s="32">
        <f t="shared" si="0"/>
        <v>2213</v>
      </c>
      <c r="AA66" s="32">
        <f t="shared" si="1"/>
        <v>2359</v>
      </c>
      <c r="AB66" s="32">
        <f t="shared" si="2"/>
        <v>8387</v>
      </c>
      <c r="AC66" s="32">
        <f t="shared" si="3"/>
        <v>0</v>
      </c>
      <c r="AD66" s="32">
        <f t="shared" si="6"/>
        <v>4</v>
      </c>
      <c r="AE66" s="32">
        <f t="shared" si="4"/>
        <v>12963</v>
      </c>
    </row>
    <row r="67" spans="1:31">
      <c r="A67" s="32" t="s">
        <v>123</v>
      </c>
      <c r="B67" s="32">
        <v>0</v>
      </c>
      <c r="C67" s="32">
        <v>0</v>
      </c>
      <c r="D67" s="32">
        <v>0</v>
      </c>
      <c r="E67" s="32">
        <v>0</v>
      </c>
      <c r="F67" s="32">
        <v>198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198</v>
      </c>
      <c r="Q67" s="32">
        <v>0</v>
      </c>
      <c r="R67" s="32">
        <v>0</v>
      </c>
      <c r="S67" s="32">
        <v>198</v>
      </c>
      <c r="T67" s="32">
        <v>0</v>
      </c>
      <c r="Y67" s="32">
        <f t="shared" si="5"/>
        <v>0</v>
      </c>
      <c r="Z67" s="32">
        <f t="shared" si="0"/>
        <v>198</v>
      </c>
      <c r="AA67" s="32">
        <f t="shared" si="1"/>
        <v>0</v>
      </c>
      <c r="AB67" s="32">
        <f t="shared" si="2"/>
        <v>0</v>
      </c>
      <c r="AC67" s="32">
        <f t="shared" si="3"/>
        <v>0</v>
      </c>
      <c r="AD67" s="32">
        <f t="shared" si="6"/>
        <v>0</v>
      </c>
      <c r="AE67" s="32">
        <f t="shared" si="4"/>
        <v>198</v>
      </c>
    </row>
    <row r="68" spans="1:31">
      <c r="A68" s="32" t="s">
        <v>190</v>
      </c>
      <c r="B68" s="32">
        <v>25746</v>
      </c>
      <c r="C68" s="32">
        <v>0</v>
      </c>
      <c r="D68" s="32">
        <v>0</v>
      </c>
      <c r="E68" s="32">
        <v>0</v>
      </c>
      <c r="F68" s="32">
        <v>5544</v>
      </c>
      <c r="G68" s="32">
        <v>6776</v>
      </c>
      <c r="H68" s="32">
        <v>0</v>
      </c>
      <c r="I68" s="32">
        <v>4476</v>
      </c>
      <c r="J68" s="32">
        <v>0</v>
      </c>
      <c r="K68" s="32">
        <v>7481</v>
      </c>
      <c r="L68" s="32">
        <v>320</v>
      </c>
      <c r="M68" s="32">
        <v>0</v>
      </c>
      <c r="N68" s="32">
        <v>0</v>
      </c>
      <c r="O68" s="32">
        <v>0</v>
      </c>
      <c r="P68" s="32">
        <v>50343</v>
      </c>
      <c r="Q68" s="32">
        <v>12177</v>
      </c>
      <c r="R68" s="32">
        <v>25746</v>
      </c>
      <c r="S68" s="32">
        <v>5544</v>
      </c>
      <c r="T68" s="32">
        <v>7481</v>
      </c>
      <c r="Y68" s="32">
        <f t="shared" si="5"/>
        <v>25746</v>
      </c>
      <c r="Z68" s="32">
        <f t="shared" si="0"/>
        <v>5544</v>
      </c>
      <c r="AA68" s="32">
        <f t="shared" si="1"/>
        <v>6776</v>
      </c>
      <c r="AB68" s="32">
        <f t="shared" si="2"/>
        <v>4476</v>
      </c>
      <c r="AC68" s="32">
        <f t="shared" si="3"/>
        <v>0</v>
      </c>
      <c r="AD68" s="32">
        <f t="shared" si="6"/>
        <v>7801</v>
      </c>
      <c r="AE68" s="32">
        <f t="shared" si="4"/>
        <v>50343</v>
      </c>
    </row>
    <row r="69" spans="1:31">
      <c r="A69" s="32" t="s">
        <v>122</v>
      </c>
      <c r="B69" s="32">
        <v>1855</v>
      </c>
      <c r="C69" s="32">
        <v>0</v>
      </c>
      <c r="D69" s="32">
        <v>0</v>
      </c>
      <c r="E69" s="32">
        <v>0</v>
      </c>
      <c r="F69" s="32">
        <v>1512</v>
      </c>
      <c r="G69" s="32">
        <v>0</v>
      </c>
      <c r="H69" s="32">
        <v>0</v>
      </c>
      <c r="I69" s="32">
        <v>4848</v>
      </c>
      <c r="J69" s="32">
        <v>247</v>
      </c>
      <c r="K69" s="32">
        <v>7</v>
      </c>
      <c r="L69" s="32">
        <v>2256</v>
      </c>
      <c r="M69" s="32">
        <v>0</v>
      </c>
      <c r="N69" s="32">
        <v>0</v>
      </c>
      <c r="O69" s="32">
        <v>0</v>
      </c>
      <c r="P69" s="32">
        <v>10725</v>
      </c>
      <c r="Q69" s="32">
        <v>7358</v>
      </c>
      <c r="R69" s="32">
        <v>1855</v>
      </c>
      <c r="S69" s="32">
        <v>1512</v>
      </c>
      <c r="T69" s="32">
        <v>254</v>
      </c>
      <c r="Y69" s="32">
        <f t="shared" si="5"/>
        <v>1855</v>
      </c>
      <c r="Z69" s="32">
        <f t="shared" si="0"/>
        <v>1512</v>
      </c>
      <c r="AA69" s="32">
        <f t="shared" si="1"/>
        <v>0</v>
      </c>
      <c r="AB69" s="32">
        <f t="shared" si="2"/>
        <v>4848</v>
      </c>
      <c r="AC69" s="32">
        <f t="shared" si="3"/>
        <v>0</v>
      </c>
      <c r="AD69" s="32">
        <f t="shared" si="6"/>
        <v>2510</v>
      </c>
      <c r="AE69" s="32">
        <f t="shared" si="4"/>
        <v>10725</v>
      </c>
    </row>
    <row r="70" spans="1:31">
      <c r="A70" s="32" t="s">
        <v>121</v>
      </c>
      <c r="B70" s="32">
        <v>0</v>
      </c>
      <c r="C70" s="32">
        <v>0</v>
      </c>
      <c r="D70" s="32">
        <v>0</v>
      </c>
      <c r="E70" s="32">
        <v>0</v>
      </c>
      <c r="F70" s="32">
        <v>943</v>
      </c>
      <c r="G70" s="32">
        <v>0</v>
      </c>
      <c r="H70" s="32">
        <v>0</v>
      </c>
      <c r="I70" s="32">
        <v>90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1033</v>
      </c>
      <c r="Q70" s="32">
        <v>90</v>
      </c>
      <c r="R70" s="32">
        <v>0</v>
      </c>
      <c r="S70" s="32">
        <v>943</v>
      </c>
      <c r="T70" s="32">
        <v>0</v>
      </c>
      <c r="Y70" s="32">
        <f t="shared" ref="Y70:Y128" si="7">SUM(B70:C70)</f>
        <v>0</v>
      </c>
      <c r="Z70" s="32">
        <f t="shared" si="0"/>
        <v>943</v>
      </c>
      <c r="AA70" s="32">
        <f t="shared" si="1"/>
        <v>0</v>
      </c>
      <c r="AB70" s="32">
        <f t="shared" si="2"/>
        <v>90</v>
      </c>
      <c r="AC70" s="32">
        <f t="shared" si="3"/>
        <v>0</v>
      </c>
      <c r="AD70" s="32">
        <f t="shared" ref="AD70:AD133" si="8">AE70-SUM(Y70:AC70)</f>
        <v>0</v>
      </c>
      <c r="AE70" s="32">
        <f t="shared" si="4"/>
        <v>1033</v>
      </c>
    </row>
    <row r="71" spans="1:31">
      <c r="A71" s="32" t="s">
        <v>120</v>
      </c>
      <c r="B71" s="32">
        <v>41</v>
      </c>
      <c r="C71" s="32">
        <v>0</v>
      </c>
      <c r="D71" s="32">
        <v>0</v>
      </c>
      <c r="E71" s="32">
        <v>0</v>
      </c>
      <c r="F71" s="32">
        <v>4474</v>
      </c>
      <c r="G71" s="32">
        <v>0</v>
      </c>
      <c r="H71" s="32">
        <v>0</v>
      </c>
      <c r="I71" s="32">
        <v>2602</v>
      </c>
      <c r="J71" s="32">
        <v>0</v>
      </c>
      <c r="K71" s="32">
        <v>398</v>
      </c>
      <c r="L71" s="32">
        <v>523</v>
      </c>
      <c r="M71" s="32">
        <v>0</v>
      </c>
      <c r="N71" s="32">
        <v>0</v>
      </c>
      <c r="O71" s="32">
        <v>0</v>
      </c>
      <c r="P71" s="32">
        <v>8038</v>
      </c>
      <c r="Q71" s="32">
        <v>3523</v>
      </c>
      <c r="R71" s="32">
        <v>41</v>
      </c>
      <c r="S71" s="32">
        <v>4474</v>
      </c>
      <c r="T71" s="32">
        <v>398</v>
      </c>
      <c r="Y71" s="32">
        <f t="shared" si="7"/>
        <v>41</v>
      </c>
      <c r="Z71" s="32">
        <f t="shared" ref="Z71:Z134" si="9">SUM(D71:F71)</f>
        <v>4474</v>
      </c>
      <c r="AA71" s="32">
        <f t="shared" ref="AA71:AA134" si="10">G71</f>
        <v>0</v>
      </c>
      <c r="AB71" s="32">
        <f t="shared" ref="AB71:AB134" si="11">I71</f>
        <v>2602</v>
      </c>
      <c r="AC71" s="32">
        <f t="shared" ref="AC71:AC134" si="12">H71</f>
        <v>0</v>
      </c>
      <c r="AD71" s="32">
        <f t="shared" si="8"/>
        <v>921</v>
      </c>
      <c r="AE71" s="32">
        <f t="shared" ref="AE71:AE134" si="13">P71</f>
        <v>8038</v>
      </c>
    </row>
    <row r="72" spans="1:31">
      <c r="A72" s="32" t="s">
        <v>223</v>
      </c>
      <c r="B72" s="32">
        <v>30401</v>
      </c>
      <c r="C72" s="32">
        <v>0</v>
      </c>
      <c r="D72" s="32">
        <v>0</v>
      </c>
      <c r="E72" s="32">
        <v>0</v>
      </c>
      <c r="F72" s="32">
        <v>231</v>
      </c>
      <c r="G72" s="32">
        <v>9171</v>
      </c>
      <c r="H72" s="32">
        <v>0</v>
      </c>
      <c r="I72" s="32">
        <v>0</v>
      </c>
      <c r="J72" s="32">
        <v>0</v>
      </c>
      <c r="K72" s="32">
        <v>3</v>
      </c>
      <c r="L72" s="32">
        <v>96</v>
      </c>
      <c r="M72" s="32">
        <v>0</v>
      </c>
      <c r="N72" s="32">
        <v>0</v>
      </c>
      <c r="O72" s="32">
        <v>0</v>
      </c>
      <c r="P72" s="32">
        <v>39902</v>
      </c>
      <c r="Q72" s="32">
        <v>99</v>
      </c>
      <c r="R72" s="32">
        <v>30401</v>
      </c>
      <c r="S72" s="32">
        <v>231</v>
      </c>
      <c r="T72" s="32">
        <v>3</v>
      </c>
      <c r="Y72" s="32">
        <f t="shared" si="7"/>
        <v>30401</v>
      </c>
      <c r="Z72" s="32">
        <f t="shared" si="9"/>
        <v>231</v>
      </c>
      <c r="AA72" s="32">
        <f t="shared" si="10"/>
        <v>9171</v>
      </c>
      <c r="AB72" s="32">
        <f t="shared" si="11"/>
        <v>0</v>
      </c>
      <c r="AC72" s="32">
        <f t="shared" si="12"/>
        <v>0</v>
      </c>
      <c r="AD72" s="32">
        <f t="shared" si="8"/>
        <v>99</v>
      </c>
      <c r="AE72" s="32">
        <f t="shared" si="13"/>
        <v>39902</v>
      </c>
    </row>
    <row r="73" spans="1:31">
      <c r="A73" s="32" t="s">
        <v>189</v>
      </c>
      <c r="B73" s="32">
        <v>6114</v>
      </c>
      <c r="C73" s="32">
        <v>0</v>
      </c>
      <c r="D73" s="32">
        <v>0</v>
      </c>
      <c r="E73" s="32">
        <v>0</v>
      </c>
      <c r="F73" s="32">
        <v>73</v>
      </c>
      <c r="G73" s="32">
        <v>4225</v>
      </c>
      <c r="H73" s="32">
        <v>15649</v>
      </c>
      <c r="I73" s="32">
        <v>302</v>
      </c>
      <c r="J73" s="32">
        <v>0</v>
      </c>
      <c r="K73" s="32">
        <v>768</v>
      </c>
      <c r="L73" s="32">
        <v>2240</v>
      </c>
      <c r="M73" s="32">
        <v>0</v>
      </c>
      <c r="N73" s="32">
        <v>0</v>
      </c>
      <c r="O73" s="32">
        <v>0</v>
      </c>
      <c r="P73" s="32">
        <v>29371</v>
      </c>
      <c r="Q73" s="32">
        <v>3137</v>
      </c>
      <c r="R73" s="32">
        <v>6114</v>
      </c>
      <c r="S73" s="32">
        <v>73</v>
      </c>
      <c r="T73" s="32">
        <v>768</v>
      </c>
      <c r="Y73" s="32">
        <f t="shared" si="7"/>
        <v>6114</v>
      </c>
      <c r="Z73" s="32">
        <f t="shared" si="9"/>
        <v>73</v>
      </c>
      <c r="AA73" s="32">
        <f t="shared" si="10"/>
        <v>4225</v>
      </c>
      <c r="AB73" s="32">
        <f t="shared" si="11"/>
        <v>302</v>
      </c>
      <c r="AC73" s="32">
        <f t="shared" si="12"/>
        <v>15649</v>
      </c>
      <c r="AD73" s="32">
        <f t="shared" si="8"/>
        <v>3008</v>
      </c>
      <c r="AE73" s="32">
        <f t="shared" si="13"/>
        <v>29371</v>
      </c>
    </row>
    <row r="74" spans="1:31">
      <c r="A74" s="32" t="s">
        <v>188</v>
      </c>
      <c r="B74" s="32">
        <v>0</v>
      </c>
      <c r="C74" s="32">
        <v>0</v>
      </c>
      <c r="D74" s="32">
        <v>0</v>
      </c>
      <c r="E74" s="32">
        <v>0</v>
      </c>
      <c r="F74" s="32">
        <v>3</v>
      </c>
      <c r="G74" s="32">
        <v>0</v>
      </c>
      <c r="H74" s="32">
        <v>0</v>
      </c>
      <c r="I74" s="32">
        <v>12873</v>
      </c>
      <c r="J74" s="32">
        <v>5238</v>
      </c>
      <c r="K74" s="32">
        <v>8</v>
      </c>
      <c r="L74" s="32">
        <v>0</v>
      </c>
      <c r="M74" s="32">
        <v>0</v>
      </c>
      <c r="N74" s="32">
        <v>0</v>
      </c>
      <c r="O74" s="32">
        <v>0</v>
      </c>
      <c r="P74" s="32">
        <v>18122</v>
      </c>
      <c r="Q74" s="32">
        <v>18119</v>
      </c>
      <c r="R74" s="32">
        <v>0</v>
      </c>
      <c r="S74" s="32">
        <v>3</v>
      </c>
      <c r="T74" s="32">
        <v>5246</v>
      </c>
      <c r="Y74" s="32">
        <f t="shared" si="7"/>
        <v>0</v>
      </c>
      <c r="Z74" s="32">
        <f t="shared" si="9"/>
        <v>3</v>
      </c>
      <c r="AA74" s="32">
        <f t="shared" si="10"/>
        <v>0</v>
      </c>
      <c r="AB74" s="32">
        <f t="shared" si="11"/>
        <v>12873</v>
      </c>
      <c r="AC74" s="32">
        <f t="shared" si="12"/>
        <v>0</v>
      </c>
      <c r="AD74" s="32">
        <f t="shared" si="8"/>
        <v>5246</v>
      </c>
      <c r="AE74" s="32">
        <f t="shared" si="13"/>
        <v>18122</v>
      </c>
    </row>
    <row r="75" spans="1:31">
      <c r="A75" s="32" t="s">
        <v>119</v>
      </c>
      <c r="B75" s="32">
        <v>966520</v>
      </c>
      <c r="C75" s="32">
        <v>0</v>
      </c>
      <c r="D75" s="32">
        <v>0</v>
      </c>
      <c r="E75" s="32">
        <v>0</v>
      </c>
      <c r="F75" s="32">
        <v>22696</v>
      </c>
      <c r="G75" s="32">
        <v>62929</v>
      </c>
      <c r="H75" s="32">
        <v>36102</v>
      </c>
      <c r="I75" s="32">
        <v>131643</v>
      </c>
      <c r="J75" s="32">
        <v>0</v>
      </c>
      <c r="K75" s="32">
        <v>42064</v>
      </c>
      <c r="L75" s="32">
        <v>25444</v>
      </c>
      <c r="M75" s="32">
        <v>0</v>
      </c>
      <c r="N75" s="32">
        <v>0</v>
      </c>
      <c r="O75" s="32">
        <v>0</v>
      </c>
      <c r="P75" s="32">
        <v>1287398</v>
      </c>
      <c r="Q75" s="32">
        <v>198383</v>
      </c>
      <c r="R75" s="32">
        <v>966520</v>
      </c>
      <c r="S75" s="32">
        <v>22696</v>
      </c>
      <c r="T75" s="32">
        <v>42064</v>
      </c>
      <c r="Y75" s="32">
        <f t="shared" si="7"/>
        <v>966520</v>
      </c>
      <c r="Z75" s="32">
        <f t="shared" si="9"/>
        <v>22696</v>
      </c>
      <c r="AA75" s="32">
        <f t="shared" si="10"/>
        <v>62929</v>
      </c>
      <c r="AB75" s="32">
        <f t="shared" si="11"/>
        <v>131643</v>
      </c>
      <c r="AC75" s="32">
        <f t="shared" si="12"/>
        <v>36102</v>
      </c>
      <c r="AD75" s="32">
        <f t="shared" si="8"/>
        <v>67508</v>
      </c>
      <c r="AE75" s="32">
        <f t="shared" si="13"/>
        <v>1287398</v>
      </c>
    </row>
    <row r="76" spans="1:31">
      <c r="A76" s="32" t="s">
        <v>118</v>
      </c>
      <c r="B76" s="32">
        <v>120332</v>
      </c>
      <c r="C76" s="32">
        <v>0</v>
      </c>
      <c r="D76" s="32">
        <v>0</v>
      </c>
      <c r="E76" s="32">
        <v>0</v>
      </c>
      <c r="F76" s="32">
        <v>25782</v>
      </c>
      <c r="G76" s="32">
        <v>56287</v>
      </c>
      <c r="H76" s="32">
        <v>0</v>
      </c>
      <c r="I76" s="32">
        <v>15148</v>
      </c>
      <c r="J76" s="32">
        <v>10038</v>
      </c>
      <c r="K76" s="32">
        <v>11</v>
      </c>
      <c r="L76" s="32">
        <v>957</v>
      </c>
      <c r="M76" s="32">
        <v>0</v>
      </c>
      <c r="N76" s="32">
        <v>0</v>
      </c>
      <c r="O76" s="32">
        <v>0</v>
      </c>
      <c r="P76" s="32">
        <v>228555</v>
      </c>
      <c r="Q76" s="32">
        <v>26138</v>
      </c>
      <c r="R76" s="32">
        <v>120332</v>
      </c>
      <c r="S76" s="32">
        <v>25782</v>
      </c>
      <c r="T76" s="32">
        <v>10049</v>
      </c>
      <c r="Y76" s="32">
        <f t="shared" si="7"/>
        <v>120332</v>
      </c>
      <c r="Z76" s="32">
        <f t="shared" si="9"/>
        <v>25782</v>
      </c>
      <c r="AA76" s="32">
        <f t="shared" si="10"/>
        <v>56287</v>
      </c>
      <c r="AB76" s="32">
        <f t="shared" si="11"/>
        <v>15148</v>
      </c>
      <c r="AC76" s="32">
        <f t="shared" si="12"/>
        <v>0</v>
      </c>
      <c r="AD76" s="32">
        <f t="shared" si="8"/>
        <v>11006</v>
      </c>
      <c r="AE76" s="32">
        <f t="shared" si="13"/>
        <v>228555</v>
      </c>
    </row>
    <row r="77" spans="1:31">
      <c r="A77" s="32" t="s">
        <v>117</v>
      </c>
      <c r="B77" s="32">
        <v>530</v>
      </c>
      <c r="C77" s="32">
        <v>0</v>
      </c>
      <c r="D77" s="32">
        <v>0</v>
      </c>
      <c r="E77" s="32">
        <v>0</v>
      </c>
      <c r="F77" s="32">
        <v>59493</v>
      </c>
      <c r="G77" s="32">
        <v>195847</v>
      </c>
      <c r="H77" s="32">
        <v>4472</v>
      </c>
      <c r="I77" s="32">
        <v>13862</v>
      </c>
      <c r="J77" s="32">
        <v>0</v>
      </c>
      <c r="K77" s="32">
        <v>358</v>
      </c>
      <c r="L77" s="32">
        <v>47</v>
      </c>
      <c r="M77" s="32">
        <v>0</v>
      </c>
      <c r="N77" s="32">
        <v>0</v>
      </c>
      <c r="O77" s="32">
        <v>0</v>
      </c>
      <c r="P77" s="32">
        <v>274609</v>
      </c>
      <c r="Q77" s="32">
        <v>14267</v>
      </c>
      <c r="R77" s="32">
        <v>530</v>
      </c>
      <c r="S77" s="32">
        <v>59493</v>
      </c>
      <c r="T77" s="32">
        <v>358</v>
      </c>
      <c r="Y77" s="32">
        <f t="shared" si="7"/>
        <v>530</v>
      </c>
      <c r="Z77" s="32">
        <f t="shared" si="9"/>
        <v>59493</v>
      </c>
      <c r="AA77" s="32">
        <f t="shared" si="10"/>
        <v>195847</v>
      </c>
      <c r="AB77" s="32">
        <f t="shared" si="11"/>
        <v>13862</v>
      </c>
      <c r="AC77" s="32">
        <f t="shared" si="12"/>
        <v>4472</v>
      </c>
      <c r="AD77" s="32">
        <f t="shared" si="8"/>
        <v>405</v>
      </c>
      <c r="AE77" s="32">
        <f t="shared" si="13"/>
        <v>274609</v>
      </c>
    </row>
    <row r="78" spans="1:31">
      <c r="A78" s="32" t="s">
        <v>116</v>
      </c>
      <c r="B78" s="32">
        <v>0</v>
      </c>
      <c r="C78" s="32">
        <v>0</v>
      </c>
      <c r="D78" s="32">
        <v>0</v>
      </c>
      <c r="E78" s="32">
        <v>25856</v>
      </c>
      <c r="F78" s="32">
        <v>24107</v>
      </c>
      <c r="G78" s="32">
        <v>14874</v>
      </c>
      <c r="H78" s="32">
        <v>0</v>
      </c>
      <c r="I78" s="32">
        <v>2931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67768</v>
      </c>
      <c r="Q78" s="32">
        <v>2931</v>
      </c>
      <c r="R78" s="32">
        <v>0</v>
      </c>
      <c r="S78" s="32">
        <v>49963</v>
      </c>
      <c r="T78" s="32">
        <v>0</v>
      </c>
      <c r="Y78" s="32">
        <f t="shared" si="7"/>
        <v>0</v>
      </c>
      <c r="Z78" s="32">
        <f t="shared" si="9"/>
        <v>49963</v>
      </c>
      <c r="AA78" s="32">
        <f t="shared" si="10"/>
        <v>14874</v>
      </c>
      <c r="AB78" s="32">
        <f t="shared" si="11"/>
        <v>2931</v>
      </c>
      <c r="AC78" s="32">
        <f t="shared" si="12"/>
        <v>0</v>
      </c>
      <c r="AD78" s="32">
        <f t="shared" si="8"/>
        <v>0</v>
      </c>
      <c r="AE78" s="32">
        <f t="shared" si="13"/>
        <v>67768</v>
      </c>
    </row>
    <row r="79" spans="1:31">
      <c r="A79" s="32" t="s">
        <v>187</v>
      </c>
      <c r="B79" s="32">
        <v>4016</v>
      </c>
      <c r="C79" s="32">
        <v>2468</v>
      </c>
      <c r="D79" s="32">
        <v>0</v>
      </c>
      <c r="E79" s="32">
        <v>0</v>
      </c>
      <c r="F79" s="32">
        <v>187</v>
      </c>
      <c r="G79" s="32">
        <v>12914</v>
      </c>
      <c r="H79" s="32">
        <v>0</v>
      </c>
      <c r="I79" s="32">
        <v>709</v>
      </c>
      <c r="J79" s="32">
        <v>0</v>
      </c>
      <c r="K79" s="32">
        <v>5141</v>
      </c>
      <c r="L79" s="32">
        <v>600</v>
      </c>
      <c r="M79" s="32">
        <v>0</v>
      </c>
      <c r="N79" s="32">
        <v>0</v>
      </c>
      <c r="O79" s="32">
        <v>0</v>
      </c>
      <c r="P79" s="32">
        <v>26035</v>
      </c>
      <c r="Q79" s="32">
        <v>6385</v>
      </c>
      <c r="R79" s="32">
        <v>6484</v>
      </c>
      <c r="S79" s="32">
        <v>187</v>
      </c>
      <c r="T79" s="32">
        <v>5141</v>
      </c>
      <c r="Y79" s="32">
        <f t="shared" si="7"/>
        <v>6484</v>
      </c>
      <c r="Z79" s="32">
        <f t="shared" si="9"/>
        <v>187</v>
      </c>
      <c r="AA79" s="32">
        <f t="shared" si="10"/>
        <v>12914</v>
      </c>
      <c r="AB79" s="32">
        <f t="shared" si="11"/>
        <v>709</v>
      </c>
      <c r="AC79" s="32">
        <f t="shared" si="12"/>
        <v>0</v>
      </c>
      <c r="AD79" s="32">
        <f t="shared" si="8"/>
        <v>5741</v>
      </c>
      <c r="AE79" s="32">
        <f t="shared" si="13"/>
        <v>26035</v>
      </c>
    </row>
    <row r="80" spans="1:31">
      <c r="A80" s="32" t="s">
        <v>186</v>
      </c>
      <c r="B80" s="32">
        <v>30097</v>
      </c>
      <c r="C80" s="32">
        <v>0</v>
      </c>
      <c r="D80" s="32">
        <v>39</v>
      </c>
      <c r="E80" s="32">
        <v>0</v>
      </c>
      <c r="F80" s="32">
        <v>299</v>
      </c>
      <c r="G80" s="32">
        <v>29457</v>
      </c>
      <c r="H80" s="32">
        <v>0</v>
      </c>
      <c r="I80" s="32">
        <v>13</v>
      </c>
      <c r="J80" s="32">
        <v>0</v>
      </c>
      <c r="K80" s="32">
        <v>846</v>
      </c>
      <c r="L80" s="32">
        <v>62</v>
      </c>
      <c r="M80" s="32">
        <v>0</v>
      </c>
      <c r="N80" s="32">
        <v>0</v>
      </c>
      <c r="O80" s="32">
        <v>0</v>
      </c>
      <c r="P80" s="32">
        <v>60813</v>
      </c>
      <c r="Q80" s="32">
        <v>921</v>
      </c>
      <c r="R80" s="32">
        <v>30136</v>
      </c>
      <c r="S80" s="32">
        <v>299</v>
      </c>
      <c r="T80" s="32">
        <v>846</v>
      </c>
      <c r="Y80" s="32">
        <f t="shared" si="7"/>
        <v>30097</v>
      </c>
      <c r="Z80" s="32">
        <f t="shared" si="9"/>
        <v>338</v>
      </c>
      <c r="AA80" s="32">
        <f t="shared" si="10"/>
        <v>29457</v>
      </c>
      <c r="AB80" s="32">
        <f t="shared" si="11"/>
        <v>13</v>
      </c>
      <c r="AC80" s="32">
        <f t="shared" si="12"/>
        <v>0</v>
      </c>
      <c r="AD80" s="32">
        <f t="shared" si="8"/>
        <v>908</v>
      </c>
      <c r="AE80" s="32">
        <f t="shared" si="13"/>
        <v>60813</v>
      </c>
    </row>
    <row r="81" spans="1:31" s="43" customFormat="1">
      <c r="A81" s="43" t="s">
        <v>47</v>
      </c>
      <c r="B81" s="43">
        <v>46524</v>
      </c>
      <c r="C81" s="43">
        <v>0</v>
      </c>
      <c r="D81" s="43">
        <v>0</v>
      </c>
      <c r="E81" s="43">
        <v>0</v>
      </c>
      <c r="F81" s="43">
        <v>14163</v>
      </c>
      <c r="G81" s="43">
        <v>93637</v>
      </c>
      <c r="H81" s="43">
        <v>0</v>
      </c>
      <c r="I81" s="43">
        <v>58545</v>
      </c>
      <c r="J81" s="43">
        <v>5916</v>
      </c>
      <c r="K81" s="43">
        <v>38145</v>
      </c>
      <c r="L81" s="43">
        <v>21186</v>
      </c>
      <c r="M81" s="43">
        <v>0</v>
      </c>
      <c r="N81" s="43">
        <v>0</v>
      </c>
      <c r="O81" s="43">
        <v>0</v>
      </c>
      <c r="P81" s="43">
        <v>278116</v>
      </c>
      <c r="Q81" s="43">
        <v>120679</v>
      </c>
      <c r="R81" s="43">
        <v>46524</v>
      </c>
      <c r="S81" s="43">
        <v>14163</v>
      </c>
      <c r="T81" s="43">
        <v>44061</v>
      </c>
      <c r="Y81" s="43">
        <f t="shared" si="7"/>
        <v>46524</v>
      </c>
      <c r="Z81" s="43">
        <f t="shared" si="9"/>
        <v>14163</v>
      </c>
      <c r="AA81" s="43">
        <f t="shared" si="10"/>
        <v>93637</v>
      </c>
      <c r="AB81" s="43">
        <f t="shared" si="11"/>
        <v>58545</v>
      </c>
      <c r="AC81" s="43">
        <f t="shared" si="12"/>
        <v>0</v>
      </c>
      <c r="AD81" s="43">
        <f t="shared" si="8"/>
        <v>65247</v>
      </c>
      <c r="AE81" s="43">
        <f t="shared" si="13"/>
        <v>278116</v>
      </c>
    </row>
    <row r="82" spans="1:31">
      <c r="A82" s="32" t="s">
        <v>115</v>
      </c>
      <c r="B82" s="32">
        <v>0</v>
      </c>
      <c r="C82" s="32">
        <v>0</v>
      </c>
      <c r="D82" s="32">
        <v>0</v>
      </c>
      <c r="E82" s="32">
        <v>0</v>
      </c>
      <c r="F82" s="32">
        <v>3721</v>
      </c>
      <c r="G82" s="32">
        <v>0</v>
      </c>
      <c r="H82" s="32">
        <v>0</v>
      </c>
      <c r="I82" s="32">
        <v>136</v>
      </c>
      <c r="J82" s="32">
        <v>0</v>
      </c>
      <c r="K82" s="32">
        <v>119</v>
      </c>
      <c r="L82" s="32">
        <v>148</v>
      </c>
      <c r="M82" s="32">
        <v>0</v>
      </c>
      <c r="N82" s="32">
        <v>0</v>
      </c>
      <c r="O82" s="32">
        <v>0</v>
      </c>
      <c r="P82" s="32">
        <v>4124</v>
      </c>
      <c r="Q82" s="32">
        <v>403</v>
      </c>
      <c r="R82" s="32">
        <v>0</v>
      </c>
      <c r="S82" s="32">
        <v>3721</v>
      </c>
      <c r="T82" s="32">
        <v>119</v>
      </c>
      <c r="Y82" s="32">
        <f t="shared" si="7"/>
        <v>0</v>
      </c>
      <c r="Z82" s="32">
        <f t="shared" si="9"/>
        <v>3721</v>
      </c>
      <c r="AA82" s="32">
        <f t="shared" si="10"/>
        <v>0</v>
      </c>
      <c r="AB82" s="32">
        <f t="shared" si="11"/>
        <v>136</v>
      </c>
      <c r="AC82" s="32">
        <f t="shared" si="12"/>
        <v>0</v>
      </c>
      <c r="AD82" s="32">
        <f t="shared" si="8"/>
        <v>267</v>
      </c>
      <c r="AE82" s="32">
        <f t="shared" si="13"/>
        <v>4124</v>
      </c>
    </row>
    <row r="83" spans="1:31" s="44" customFormat="1">
      <c r="A83" s="44" t="s">
        <v>45</v>
      </c>
      <c r="B83" s="44">
        <v>348830</v>
      </c>
      <c r="C83" s="44">
        <v>0</v>
      </c>
      <c r="D83" s="44">
        <v>0</v>
      </c>
      <c r="E83" s="44">
        <v>30975</v>
      </c>
      <c r="F83" s="44">
        <v>85460</v>
      </c>
      <c r="G83" s="44">
        <v>420825</v>
      </c>
      <c r="H83" s="44">
        <v>0</v>
      </c>
      <c r="I83" s="44">
        <v>81796</v>
      </c>
      <c r="J83" s="44">
        <v>2577</v>
      </c>
      <c r="K83" s="44">
        <v>29544</v>
      </c>
      <c r="L83" s="44">
        <v>35523</v>
      </c>
      <c r="M83" s="44">
        <v>0</v>
      </c>
      <c r="N83" s="44">
        <v>0</v>
      </c>
      <c r="O83" s="44">
        <v>0</v>
      </c>
      <c r="P83" s="44">
        <v>1035530</v>
      </c>
      <c r="Q83" s="44">
        <v>145260</v>
      </c>
      <c r="R83" s="44">
        <v>348830</v>
      </c>
      <c r="S83" s="44">
        <v>116435</v>
      </c>
      <c r="T83" s="44">
        <v>32121</v>
      </c>
      <c r="Y83" s="44">
        <f t="shared" si="7"/>
        <v>348830</v>
      </c>
      <c r="Z83" s="44">
        <f t="shared" si="9"/>
        <v>116435</v>
      </c>
      <c r="AA83" s="44">
        <f t="shared" si="10"/>
        <v>420825</v>
      </c>
      <c r="AB83" s="44">
        <f t="shared" si="11"/>
        <v>81796</v>
      </c>
      <c r="AC83" s="44">
        <f t="shared" si="12"/>
        <v>0</v>
      </c>
      <c r="AD83" s="44">
        <f t="shared" si="8"/>
        <v>67644</v>
      </c>
      <c r="AE83" s="44">
        <f t="shared" si="13"/>
        <v>1035530</v>
      </c>
    </row>
    <row r="84" spans="1:31">
      <c r="A84" s="32" t="s">
        <v>114</v>
      </c>
      <c r="B84" s="32">
        <v>0</v>
      </c>
      <c r="C84" s="32">
        <v>0</v>
      </c>
      <c r="D84" s="32">
        <v>0</v>
      </c>
      <c r="E84" s="32">
        <v>0</v>
      </c>
      <c r="F84" s="32">
        <v>16858</v>
      </c>
      <c r="G84" s="32">
        <v>1296</v>
      </c>
      <c r="H84" s="32">
        <v>0</v>
      </c>
      <c r="I84" s="32">
        <v>58</v>
      </c>
      <c r="J84" s="32">
        <v>0</v>
      </c>
      <c r="K84" s="32">
        <v>2</v>
      </c>
      <c r="L84" s="32">
        <v>6</v>
      </c>
      <c r="M84" s="32">
        <v>0</v>
      </c>
      <c r="N84" s="32">
        <v>0</v>
      </c>
      <c r="O84" s="32">
        <v>0</v>
      </c>
      <c r="P84" s="32">
        <v>18220</v>
      </c>
      <c r="Q84" s="32">
        <v>66</v>
      </c>
      <c r="R84" s="32">
        <v>0</v>
      </c>
      <c r="S84" s="32">
        <v>16858</v>
      </c>
      <c r="T84" s="32">
        <v>2</v>
      </c>
      <c r="Y84" s="32">
        <f t="shared" si="7"/>
        <v>0</v>
      </c>
      <c r="Z84" s="32">
        <f t="shared" si="9"/>
        <v>16858</v>
      </c>
      <c r="AA84" s="32">
        <f t="shared" si="10"/>
        <v>1296</v>
      </c>
      <c r="AB84" s="32">
        <f t="shared" si="11"/>
        <v>58</v>
      </c>
      <c r="AC84" s="32">
        <f t="shared" si="12"/>
        <v>0</v>
      </c>
      <c r="AD84" s="32">
        <f t="shared" si="8"/>
        <v>8</v>
      </c>
      <c r="AE84" s="32">
        <f t="shared" si="13"/>
        <v>18220</v>
      </c>
    </row>
    <row r="85" spans="1:31">
      <c r="A85" s="32" t="s">
        <v>113</v>
      </c>
      <c r="B85" s="32">
        <v>75594</v>
      </c>
      <c r="C85" s="32">
        <v>0</v>
      </c>
      <c r="D85" s="32">
        <v>0</v>
      </c>
      <c r="E85" s="32">
        <v>0</v>
      </c>
      <c r="F85" s="32">
        <v>1024</v>
      </c>
      <c r="G85" s="32">
        <v>20173</v>
      </c>
      <c r="H85" s="32">
        <v>0</v>
      </c>
      <c r="I85" s="32">
        <v>8263</v>
      </c>
      <c r="J85" s="32">
        <v>0</v>
      </c>
      <c r="K85" s="32">
        <v>14</v>
      </c>
      <c r="L85" s="32">
        <v>0</v>
      </c>
      <c r="M85" s="32">
        <v>0</v>
      </c>
      <c r="N85" s="32">
        <v>0</v>
      </c>
      <c r="O85" s="32">
        <v>0</v>
      </c>
      <c r="P85" s="32">
        <v>105068</v>
      </c>
      <c r="Q85" s="32">
        <v>8277</v>
      </c>
      <c r="R85" s="32">
        <v>75594</v>
      </c>
      <c r="S85" s="32">
        <v>1024</v>
      </c>
      <c r="T85" s="32">
        <v>14</v>
      </c>
      <c r="Y85" s="32">
        <f t="shared" si="7"/>
        <v>75594</v>
      </c>
      <c r="Z85" s="32">
        <f t="shared" si="9"/>
        <v>1024</v>
      </c>
      <c r="AA85" s="32">
        <f t="shared" si="10"/>
        <v>20173</v>
      </c>
      <c r="AB85" s="32">
        <f t="shared" si="11"/>
        <v>8263</v>
      </c>
      <c r="AC85" s="32">
        <f t="shared" si="12"/>
        <v>0</v>
      </c>
      <c r="AD85" s="32">
        <f t="shared" si="8"/>
        <v>14</v>
      </c>
      <c r="AE85" s="32">
        <f t="shared" si="13"/>
        <v>105068</v>
      </c>
    </row>
    <row r="86" spans="1:31">
      <c r="A86" s="32" t="s">
        <v>112</v>
      </c>
      <c r="B86" s="32">
        <v>0</v>
      </c>
      <c r="C86" s="32">
        <v>0</v>
      </c>
      <c r="D86" s="32">
        <v>0</v>
      </c>
      <c r="E86" s="32">
        <v>0</v>
      </c>
      <c r="F86" s="32">
        <v>1714</v>
      </c>
      <c r="G86" s="32">
        <v>0</v>
      </c>
      <c r="H86" s="32">
        <v>0</v>
      </c>
      <c r="I86" s="32">
        <v>3310</v>
      </c>
      <c r="J86" s="32">
        <v>4059</v>
      </c>
      <c r="K86" s="32">
        <v>39</v>
      </c>
      <c r="L86" s="32">
        <v>136</v>
      </c>
      <c r="M86" s="32">
        <v>0</v>
      </c>
      <c r="N86" s="32">
        <v>0</v>
      </c>
      <c r="O86" s="32">
        <v>0</v>
      </c>
      <c r="P86" s="32">
        <v>9258</v>
      </c>
      <c r="Q86" s="32">
        <v>7544</v>
      </c>
      <c r="R86" s="32">
        <v>0</v>
      </c>
      <c r="S86" s="32">
        <v>1714</v>
      </c>
      <c r="T86" s="32">
        <v>4098</v>
      </c>
      <c r="Y86" s="32">
        <f t="shared" si="7"/>
        <v>0</v>
      </c>
      <c r="Z86" s="32">
        <f t="shared" si="9"/>
        <v>1714</v>
      </c>
      <c r="AA86" s="32">
        <f t="shared" si="10"/>
        <v>0</v>
      </c>
      <c r="AB86" s="32">
        <f t="shared" si="11"/>
        <v>3310</v>
      </c>
      <c r="AC86" s="32">
        <f t="shared" si="12"/>
        <v>0</v>
      </c>
      <c r="AD86" s="32">
        <f t="shared" si="8"/>
        <v>4234</v>
      </c>
      <c r="AE86" s="32">
        <f t="shared" si="13"/>
        <v>9258</v>
      </c>
    </row>
    <row r="87" spans="1:31" s="44" customFormat="1">
      <c r="A87" s="44" t="s">
        <v>46</v>
      </c>
      <c r="B87" s="44">
        <v>231500</v>
      </c>
      <c r="C87" s="44">
        <v>0</v>
      </c>
      <c r="D87" s="44">
        <v>0</v>
      </c>
      <c r="E87" s="44">
        <v>0</v>
      </c>
      <c r="F87" s="44">
        <v>17395</v>
      </c>
      <c r="G87" s="44">
        <v>130458</v>
      </c>
      <c r="H87" s="44">
        <v>156407</v>
      </c>
      <c r="I87" s="44">
        <v>2752</v>
      </c>
      <c r="J87" s="44">
        <v>0</v>
      </c>
      <c r="K87" s="44">
        <v>5138</v>
      </c>
      <c r="L87" s="44">
        <v>2157</v>
      </c>
      <c r="M87" s="44">
        <v>0</v>
      </c>
      <c r="N87" s="44">
        <v>0</v>
      </c>
      <c r="O87" s="44">
        <v>58</v>
      </c>
      <c r="P87" s="44">
        <v>545865</v>
      </c>
      <c r="Q87" s="44">
        <v>8552</v>
      </c>
      <c r="R87" s="44">
        <v>231500</v>
      </c>
      <c r="S87" s="44">
        <v>17395</v>
      </c>
      <c r="T87" s="44">
        <v>5196</v>
      </c>
      <c r="Y87" s="44">
        <f t="shared" si="7"/>
        <v>231500</v>
      </c>
      <c r="Z87" s="44">
        <f t="shared" si="9"/>
        <v>17395</v>
      </c>
      <c r="AA87" s="44">
        <f t="shared" si="10"/>
        <v>130458</v>
      </c>
      <c r="AB87" s="44">
        <f t="shared" si="11"/>
        <v>2752</v>
      </c>
      <c r="AC87" s="44">
        <f t="shared" si="12"/>
        <v>156407</v>
      </c>
      <c r="AD87" s="44">
        <f t="shared" si="8"/>
        <v>7353</v>
      </c>
      <c r="AE87" s="44">
        <f t="shared" si="13"/>
        <v>545865</v>
      </c>
    </row>
    <row r="88" spans="1:31">
      <c r="A88" s="32" t="s">
        <v>111</v>
      </c>
      <c r="B88" s="32">
        <v>5270</v>
      </c>
      <c r="C88" s="32">
        <v>0</v>
      </c>
      <c r="D88" s="32">
        <v>0</v>
      </c>
      <c r="E88" s="32">
        <v>0</v>
      </c>
      <c r="F88" s="32">
        <v>15</v>
      </c>
      <c r="G88" s="32">
        <v>0</v>
      </c>
      <c r="H88" s="32">
        <v>0</v>
      </c>
      <c r="I88" s="32">
        <v>151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5436</v>
      </c>
      <c r="Q88" s="32">
        <v>151</v>
      </c>
      <c r="R88" s="32">
        <v>5270</v>
      </c>
      <c r="S88" s="32">
        <v>15</v>
      </c>
      <c r="T88" s="32">
        <v>0</v>
      </c>
      <c r="Y88" s="32">
        <f t="shared" si="7"/>
        <v>5270</v>
      </c>
      <c r="Z88" s="32">
        <f t="shared" si="9"/>
        <v>15</v>
      </c>
      <c r="AA88" s="32">
        <f t="shared" si="10"/>
        <v>0</v>
      </c>
      <c r="AB88" s="32">
        <f t="shared" si="11"/>
        <v>151</v>
      </c>
      <c r="AC88" s="32">
        <f t="shared" si="12"/>
        <v>0</v>
      </c>
      <c r="AD88" s="32">
        <f t="shared" si="8"/>
        <v>0</v>
      </c>
      <c r="AE88" s="32">
        <f t="shared" si="13"/>
        <v>5436</v>
      </c>
    </row>
    <row r="89" spans="1:31">
      <c r="A89" s="32" t="s">
        <v>110</v>
      </c>
      <c r="B89" s="32">
        <v>0</v>
      </c>
      <c r="C89" s="32">
        <v>0</v>
      </c>
      <c r="D89" s="32">
        <v>0</v>
      </c>
      <c r="E89" s="32">
        <v>0</v>
      </c>
      <c r="F89" s="32">
        <v>43156</v>
      </c>
      <c r="G89" s="32">
        <v>21984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65140</v>
      </c>
      <c r="Q89" s="32">
        <v>0</v>
      </c>
      <c r="R89" s="32">
        <v>0</v>
      </c>
      <c r="S89" s="32">
        <v>43156</v>
      </c>
      <c r="T89" s="32">
        <v>0</v>
      </c>
      <c r="Y89" s="32">
        <f t="shared" si="7"/>
        <v>0</v>
      </c>
      <c r="Z89" s="32">
        <f t="shared" si="9"/>
        <v>43156</v>
      </c>
      <c r="AA89" s="32">
        <f t="shared" si="10"/>
        <v>21984</v>
      </c>
      <c r="AB89" s="32">
        <f t="shared" si="11"/>
        <v>0</v>
      </c>
      <c r="AC89" s="32">
        <f t="shared" si="12"/>
        <v>0</v>
      </c>
      <c r="AD89" s="32">
        <f t="shared" si="8"/>
        <v>0</v>
      </c>
      <c r="AE89" s="32">
        <f t="shared" si="13"/>
        <v>65140</v>
      </c>
    </row>
    <row r="90" spans="1:31">
      <c r="A90" s="32" t="s">
        <v>109</v>
      </c>
      <c r="B90" s="32">
        <v>1073</v>
      </c>
      <c r="C90" s="32">
        <v>0</v>
      </c>
      <c r="D90" s="32">
        <v>0</v>
      </c>
      <c r="E90" s="32">
        <v>0</v>
      </c>
      <c r="F90" s="32">
        <v>84</v>
      </c>
      <c r="G90" s="32">
        <v>117</v>
      </c>
      <c r="H90" s="32">
        <v>0</v>
      </c>
      <c r="I90" s="32">
        <v>13298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14572</v>
      </c>
      <c r="Q90" s="32">
        <v>13298</v>
      </c>
      <c r="R90" s="32">
        <v>1073</v>
      </c>
      <c r="S90" s="32">
        <v>84</v>
      </c>
      <c r="T90" s="32">
        <v>0</v>
      </c>
      <c r="Y90" s="32">
        <f t="shared" si="7"/>
        <v>1073</v>
      </c>
      <c r="Z90" s="32">
        <f t="shared" si="9"/>
        <v>84</v>
      </c>
      <c r="AA90" s="32">
        <f t="shared" si="10"/>
        <v>117</v>
      </c>
      <c r="AB90" s="32">
        <f t="shared" si="11"/>
        <v>13298</v>
      </c>
      <c r="AC90" s="32">
        <f t="shared" si="12"/>
        <v>0</v>
      </c>
      <c r="AD90" s="32">
        <f t="shared" si="8"/>
        <v>0</v>
      </c>
      <c r="AE90" s="32">
        <f t="shared" si="13"/>
        <v>14572</v>
      </c>
    </row>
    <row r="91" spans="1:31">
      <c r="A91" s="32" t="s">
        <v>108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2337</v>
      </c>
      <c r="H91" s="32">
        <v>0</v>
      </c>
      <c r="I91" s="32">
        <v>1994</v>
      </c>
      <c r="J91" s="32">
        <v>0</v>
      </c>
      <c r="K91" s="32">
        <v>141</v>
      </c>
      <c r="L91" s="32">
        <v>669</v>
      </c>
      <c r="M91" s="32">
        <v>0</v>
      </c>
      <c r="N91" s="32">
        <v>0</v>
      </c>
      <c r="O91" s="32">
        <v>0</v>
      </c>
      <c r="P91" s="32">
        <v>5141</v>
      </c>
      <c r="Q91" s="32">
        <v>2804</v>
      </c>
      <c r="R91" s="32">
        <v>0</v>
      </c>
      <c r="S91" s="32">
        <v>0</v>
      </c>
      <c r="T91" s="32">
        <v>141</v>
      </c>
      <c r="Y91" s="32">
        <f t="shared" si="7"/>
        <v>0</v>
      </c>
      <c r="Z91" s="32">
        <f t="shared" si="9"/>
        <v>0</v>
      </c>
      <c r="AA91" s="32">
        <f t="shared" si="10"/>
        <v>2337</v>
      </c>
      <c r="AB91" s="32">
        <f t="shared" si="11"/>
        <v>1994</v>
      </c>
      <c r="AC91" s="32">
        <f t="shared" si="12"/>
        <v>0</v>
      </c>
      <c r="AD91" s="32">
        <f t="shared" si="8"/>
        <v>810</v>
      </c>
      <c r="AE91" s="32">
        <f t="shared" si="13"/>
        <v>5141</v>
      </c>
    </row>
    <row r="92" spans="1:31">
      <c r="A92" s="32" t="s">
        <v>107</v>
      </c>
      <c r="B92" s="32">
        <v>0</v>
      </c>
      <c r="C92" s="32">
        <v>0</v>
      </c>
      <c r="D92" s="32">
        <v>0</v>
      </c>
      <c r="E92" s="32">
        <v>0</v>
      </c>
      <c r="F92" s="32">
        <v>17759</v>
      </c>
      <c r="G92" s="32">
        <v>0</v>
      </c>
      <c r="H92" s="32">
        <v>0</v>
      </c>
      <c r="I92" s="32">
        <v>193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17952</v>
      </c>
      <c r="Q92" s="32">
        <v>193</v>
      </c>
      <c r="R92" s="32">
        <v>0</v>
      </c>
      <c r="S92" s="32">
        <v>17759</v>
      </c>
      <c r="T92" s="32">
        <v>0</v>
      </c>
      <c r="Y92" s="32">
        <f t="shared" si="7"/>
        <v>0</v>
      </c>
      <c r="Z92" s="32">
        <f t="shared" si="9"/>
        <v>17759</v>
      </c>
      <c r="AA92" s="32">
        <f t="shared" si="10"/>
        <v>0</v>
      </c>
      <c r="AB92" s="32">
        <f t="shared" si="11"/>
        <v>193</v>
      </c>
      <c r="AC92" s="32">
        <f t="shared" si="12"/>
        <v>0</v>
      </c>
      <c r="AD92" s="32">
        <f t="shared" si="8"/>
        <v>0</v>
      </c>
      <c r="AE92" s="32">
        <f t="shared" si="13"/>
        <v>17952</v>
      </c>
    </row>
    <row r="93" spans="1:31">
      <c r="A93" s="32" t="s">
        <v>106</v>
      </c>
      <c r="B93" s="32">
        <v>0</v>
      </c>
      <c r="C93" s="32">
        <v>0</v>
      </c>
      <c r="D93" s="32">
        <v>0</v>
      </c>
      <c r="E93" s="32">
        <v>0</v>
      </c>
      <c r="F93" s="32">
        <v>17469</v>
      </c>
      <c r="G93" s="32">
        <v>20262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37731</v>
      </c>
      <c r="Q93" s="32">
        <v>0</v>
      </c>
      <c r="R93" s="32">
        <v>0</v>
      </c>
      <c r="S93" s="32">
        <v>17469</v>
      </c>
      <c r="T93" s="32">
        <v>0</v>
      </c>
      <c r="Y93" s="32">
        <f t="shared" si="7"/>
        <v>0</v>
      </c>
      <c r="Z93" s="32">
        <f t="shared" si="9"/>
        <v>17469</v>
      </c>
      <c r="AA93" s="32">
        <f t="shared" si="10"/>
        <v>20262</v>
      </c>
      <c r="AB93" s="32">
        <f t="shared" si="11"/>
        <v>0</v>
      </c>
      <c r="AC93" s="32">
        <f t="shared" si="12"/>
        <v>0</v>
      </c>
      <c r="AD93" s="32">
        <f t="shared" si="8"/>
        <v>0</v>
      </c>
      <c r="AE93" s="32">
        <f t="shared" si="13"/>
        <v>37731</v>
      </c>
    </row>
    <row r="94" spans="1:31">
      <c r="A94" s="32" t="s">
        <v>105</v>
      </c>
      <c r="B94" s="32">
        <v>0</v>
      </c>
      <c r="C94" s="32">
        <v>2</v>
      </c>
      <c r="D94" s="32">
        <v>0</v>
      </c>
      <c r="E94" s="32">
        <v>0</v>
      </c>
      <c r="F94" s="32">
        <v>160</v>
      </c>
      <c r="G94" s="32">
        <v>1749</v>
      </c>
      <c r="H94" s="32">
        <v>0</v>
      </c>
      <c r="I94" s="32">
        <v>399</v>
      </c>
      <c r="J94" s="32">
        <v>0</v>
      </c>
      <c r="K94" s="32">
        <v>712</v>
      </c>
      <c r="L94" s="32">
        <v>443</v>
      </c>
      <c r="M94" s="32">
        <v>0</v>
      </c>
      <c r="N94" s="32">
        <v>0</v>
      </c>
      <c r="O94" s="32">
        <v>243</v>
      </c>
      <c r="P94" s="32">
        <v>3708</v>
      </c>
      <c r="Q94" s="32">
        <v>1511</v>
      </c>
      <c r="R94" s="32">
        <v>2</v>
      </c>
      <c r="S94" s="32">
        <v>160</v>
      </c>
      <c r="T94" s="32">
        <v>955</v>
      </c>
      <c r="Y94" s="32">
        <f t="shared" si="7"/>
        <v>2</v>
      </c>
      <c r="Z94" s="32">
        <f t="shared" si="9"/>
        <v>160</v>
      </c>
      <c r="AA94" s="32">
        <f t="shared" si="10"/>
        <v>1749</v>
      </c>
      <c r="AB94" s="32">
        <f t="shared" si="11"/>
        <v>399</v>
      </c>
      <c r="AC94" s="32">
        <f t="shared" si="12"/>
        <v>0</v>
      </c>
      <c r="AD94" s="32">
        <f t="shared" si="8"/>
        <v>1398</v>
      </c>
      <c r="AE94" s="32">
        <f t="shared" si="13"/>
        <v>3708</v>
      </c>
    </row>
    <row r="95" spans="1:31">
      <c r="A95" s="32" t="s">
        <v>185</v>
      </c>
      <c r="B95" s="32">
        <v>0</v>
      </c>
      <c r="C95" s="32">
        <v>0</v>
      </c>
      <c r="D95" s="32">
        <v>0</v>
      </c>
      <c r="E95" s="32">
        <v>0</v>
      </c>
      <c r="F95" s="32">
        <v>0</v>
      </c>
      <c r="G95" s="32">
        <v>1452</v>
      </c>
      <c r="H95" s="32">
        <v>0</v>
      </c>
      <c r="I95" s="32">
        <v>108</v>
      </c>
      <c r="J95" s="32">
        <v>0</v>
      </c>
      <c r="K95" s="32">
        <v>175</v>
      </c>
      <c r="L95" s="32">
        <v>171</v>
      </c>
      <c r="M95" s="32">
        <v>0</v>
      </c>
      <c r="N95" s="32">
        <v>0</v>
      </c>
      <c r="O95" s="32">
        <v>0</v>
      </c>
      <c r="P95" s="32">
        <v>1906</v>
      </c>
      <c r="Q95" s="32">
        <v>399</v>
      </c>
      <c r="R95" s="32">
        <v>0</v>
      </c>
      <c r="S95" s="32">
        <v>0</v>
      </c>
      <c r="T95" s="32">
        <v>175</v>
      </c>
      <c r="Y95" s="32">
        <f t="shared" si="7"/>
        <v>0</v>
      </c>
      <c r="Z95" s="32">
        <f t="shared" si="9"/>
        <v>0</v>
      </c>
      <c r="AA95" s="32">
        <f t="shared" si="10"/>
        <v>1452</v>
      </c>
      <c r="AB95" s="32">
        <f t="shared" si="11"/>
        <v>108</v>
      </c>
      <c r="AC95" s="32">
        <f t="shared" si="12"/>
        <v>0</v>
      </c>
      <c r="AD95" s="32">
        <f t="shared" si="8"/>
        <v>346</v>
      </c>
      <c r="AE95" s="32">
        <f t="shared" si="13"/>
        <v>1906</v>
      </c>
    </row>
    <row r="96" spans="1:31">
      <c r="A96" s="32" t="s">
        <v>104</v>
      </c>
      <c r="B96" s="32">
        <v>55827</v>
      </c>
      <c r="C96" s="32">
        <v>0</v>
      </c>
      <c r="D96" s="32">
        <v>0</v>
      </c>
      <c r="E96" s="32">
        <v>0</v>
      </c>
      <c r="F96" s="32">
        <v>3490</v>
      </c>
      <c r="G96" s="32">
        <v>73836</v>
      </c>
      <c r="H96" s="32">
        <v>0</v>
      </c>
      <c r="I96" s="32">
        <v>13388</v>
      </c>
      <c r="J96" s="32">
        <v>0</v>
      </c>
      <c r="K96" s="32">
        <v>227</v>
      </c>
      <c r="L96" s="32">
        <v>701</v>
      </c>
      <c r="M96" s="32">
        <v>0</v>
      </c>
      <c r="N96" s="32">
        <v>0</v>
      </c>
      <c r="O96" s="32">
        <v>0</v>
      </c>
      <c r="P96" s="32">
        <v>147469</v>
      </c>
      <c r="Q96" s="32">
        <v>14316</v>
      </c>
      <c r="R96" s="32">
        <v>55827</v>
      </c>
      <c r="S96" s="32">
        <v>3490</v>
      </c>
      <c r="T96" s="32">
        <v>227</v>
      </c>
      <c r="Y96" s="32">
        <f t="shared" si="7"/>
        <v>55827</v>
      </c>
      <c r="Z96" s="32">
        <f t="shared" si="9"/>
        <v>3490</v>
      </c>
      <c r="AA96" s="32">
        <f t="shared" si="10"/>
        <v>73836</v>
      </c>
      <c r="AB96" s="32">
        <f t="shared" si="11"/>
        <v>13388</v>
      </c>
      <c r="AC96" s="32">
        <f t="shared" si="12"/>
        <v>0</v>
      </c>
      <c r="AD96" s="32">
        <f t="shared" si="8"/>
        <v>928</v>
      </c>
      <c r="AE96" s="32">
        <f t="shared" si="13"/>
        <v>147469</v>
      </c>
    </row>
    <row r="97" spans="1:31">
      <c r="A97" s="32" t="s">
        <v>103</v>
      </c>
      <c r="B97" s="32">
        <v>0</v>
      </c>
      <c r="C97" s="32">
        <v>0</v>
      </c>
      <c r="D97" s="32">
        <v>0</v>
      </c>
      <c r="E97" s="32">
        <v>0</v>
      </c>
      <c r="F97" s="32">
        <v>2170</v>
      </c>
      <c r="G97" s="32">
        <v>0</v>
      </c>
      <c r="H97" s="32">
        <v>0</v>
      </c>
      <c r="I97" s="32">
        <v>0</v>
      </c>
      <c r="J97" s="32">
        <v>0</v>
      </c>
      <c r="K97" s="32">
        <v>68</v>
      </c>
      <c r="L97" s="32">
        <v>7</v>
      </c>
      <c r="M97" s="32">
        <v>0</v>
      </c>
      <c r="N97" s="32">
        <v>0</v>
      </c>
      <c r="O97" s="32">
        <v>0</v>
      </c>
      <c r="P97" s="32">
        <v>2245</v>
      </c>
      <c r="Q97" s="32">
        <v>75</v>
      </c>
      <c r="R97" s="32">
        <v>0</v>
      </c>
      <c r="S97" s="32">
        <v>2170</v>
      </c>
      <c r="T97" s="32">
        <v>68</v>
      </c>
      <c r="Y97" s="32">
        <f t="shared" si="7"/>
        <v>0</v>
      </c>
      <c r="Z97" s="32">
        <f t="shared" si="9"/>
        <v>2170</v>
      </c>
      <c r="AA97" s="32">
        <f t="shared" si="10"/>
        <v>0</v>
      </c>
      <c r="AB97" s="32">
        <f t="shared" si="11"/>
        <v>0</v>
      </c>
      <c r="AC97" s="32">
        <f t="shared" si="12"/>
        <v>0</v>
      </c>
      <c r="AD97" s="32">
        <f t="shared" si="8"/>
        <v>75</v>
      </c>
      <c r="AE97" s="32">
        <f t="shared" si="13"/>
        <v>2245</v>
      </c>
    </row>
    <row r="98" spans="1:31">
      <c r="A98" s="32" t="s">
        <v>102</v>
      </c>
      <c r="B98" s="32">
        <v>1260</v>
      </c>
      <c r="C98" s="32">
        <v>0</v>
      </c>
      <c r="D98" s="32">
        <v>0</v>
      </c>
      <c r="E98" s="32">
        <v>0</v>
      </c>
      <c r="F98" s="32">
        <v>1078</v>
      </c>
      <c r="G98" s="32">
        <v>0</v>
      </c>
      <c r="H98" s="32">
        <v>0</v>
      </c>
      <c r="I98" s="32">
        <v>91</v>
      </c>
      <c r="J98" s="32">
        <v>0</v>
      </c>
      <c r="K98" s="32">
        <v>28</v>
      </c>
      <c r="L98" s="32">
        <v>477</v>
      </c>
      <c r="M98" s="32">
        <v>0</v>
      </c>
      <c r="N98" s="32">
        <v>0</v>
      </c>
      <c r="O98" s="32">
        <v>0</v>
      </c>
      <c r="P98" s="32">
        <v>2934</v>
      </c>
      <c r="Q98" s="32">
        <v>596</v>
      </c>
      <c r="R98" s="32">
        <v>1260</v>
      </c>
      <c r="S98" s="32">
        <v>1078</v>
      </c>
      <c r="T98" s="32">
        <v>28</v>
      </c>
      <c r="Y98" s="32">
        <f t="shared" si="7"/>
        <v>1260</v>
      </c>
      <c r="Z98" s="32">
        <f t="shared" si="9"/>
        <v>1078</v>
      </c>
      <c r="AA98" s="32">
        <f t="shared" si="10"/>
        <v>0</v>
      </c>
      <c r="AB98" s="32">
        <f t="shared" si="11"/>
        <v>91</v>
      </c>
      <c r="AC98" s="32">
        <f t="shared" si="12"/>
        <v>0</v>
      </c>
      <c r="AD98" s="32">
        <f t="shared" si="8"/>
        <v>505</v>
      </c>
      <c r="AE98" s="32">
        <f t="shared" si="13"/>
        <v>2934</v>
      </c>
    </row>
    <row r="99" spans="1:31">
      <c r="A99" s="32" t="s">
        <v>184</v>
      </c>
      <c r="B99" s="32">
        <v>33881</v>
      </c>
      <c r="C99" s="32">
        <v>0</v>
      </c>
      <c r="D99" s="32">
        <v>0</v>
      </c>
      <c r="E99" s="32">
        <v>0</v>
      </c>
      <c r="F99" s="32">
        <v>33006</v>
      </c>
      <c r="G99" s="32">
        <v>171962</v>
      </c>
      <c r="H99" s="32">
        <v>9677</v>
      </c>
      <c r="I99" s="32">
        <v>38893</v>
      </c>
      <c r="J99" s="32">
        <v>6000</v>
      </c>
      <c r="K99" s="32">
        <v>6647</v>
      </c>
      <c r="L99" s="32">
        <v>1430</v>
      </c>
      <c r="M99" s="32">
        <v>0</v>
      </c>
      <c r="N99" s="32">
        <v>0</v>
      </c>
      <c r="O99" s="32">
        <v>0</v>
      </c>
      <c r="P99" s="32">
        <v>301496</v>
      </c>
      <c r="Q99" s="32">
        <v>52893</v>
      </c>
      <c r="R99" s="32">
        <v>33881</v>
      </c>
      <c r="S99" s="32">
        <v>33006</v>
      </c>
      <c r="T99" s="32">
        <v>12647</v>
      </c>
      <c r="Y99" s="32">
        <f t="shared" si="7"/>
        <v>33881</v>
      </c>
      <c r="Z99" s="32">
        <f t="shared" si="9"/>
        <v>33006</v>
      </c>
      <c r="AA99" s="32">
        <f t="shared" si="10"/>
        <v>171962</v>
      </c>
      <c r="AB99" s="32">
        <f t="shared" si="11"/>
        <v>38893</v>
      </c>
      <c r="AC99" s="32">
        <f t="shared" si="12"/>
        <v>9677</v>
      </c>
      <c r="AD99" s="32">
        <f t="shared" si="8"/>
        <v>14077</v>
      </c>
      <c r="AE99" s="32">
        <f t="shared" si="13"/>
        <v>301496</v>
      </c>
    </row>
    <row r="100" spans="1:31">
      <c r="A100" s="32" t="s">
        <v>207</v>
      </c>
      <c r="B100" s="32">
        <v>0</v>
      </c>
      <c r="C100" s="32">
        <v>0</v>
      </c>
      <c r="D100" s="32">
        <v>0</v>
      </c>
      <c r="E100" s="32">
        <v>0</v>
      </c>
      <c r="F100" s="32">
        <v>14</v>
      </c>
      <c r="G100" s="32">
        <v>5005</v>
      </c>
      <c r="H100" s="32">
        <v>0</v>
      </c>
      <c r="I100" s="32">
        <v>317</v>
      </c>
      <c r="J100" s="32">
        <v>0</v>
      </c>
      <c r="K100" s="32">
        <v>2</v>
      </c>
      <c r="L100" s="32">
        <v>13</v>
      </c>
      <c r="M100" s="32">
        <v>0</v>
      </c>
      <c r="N100" s="32">
        <v>0</v>
      </c>
      <c r="O100" s="32">
        <v>0</v>
      </c>
      <c r="P100" s="32">
        <v>5351</v>
      </c>
      <c r="Q100" s="32">
        <v>332</v>
      </c>
      <c r="R100" s="32">
        <v>0</v>
      </c>
      <c r="S100" s="32">
        <v>14</v>
      </c>
      <c r="T100" s="32">
        <v>2</v>
      </c>
      <c r="Y100" s="32">
        <f t="shared" si="7"/>
        <v>0</v>
      </c>
      <c r="Z100" s="32">
        <f t="shared" si="9"/>
        <v>14</v>
      </c>
      <c r="AA100" s="32">
        <f t="shared" si="10"/>
        <v>5005</v>
      </c>
      <c r="AB100" s="32">
        <f t="shared" si="11"/>
        <v>317</v>
      </c>
      <c r="AC100" s="32">
        <f t="shared" si="12"/>
        <v>0</v>
      </c>
      <c r="AD100" s="32">
        <f t="shared" si="8"/>
        <v>15</v>
      </c>
      <c r="AE100" s="32">
        <f t="shared" si="13"/>
        <v>5351</v>
      </c>
    </row>
    <row r="101" spans="1:31">
      <c r="A101" s="32" t="s">
        <v>101</v>
      </c>
      <c r="B101" s="32">
        <v>4964</v>
      </c>
      <c r="C101" s="32">
        <v>0</v>
      </c>
      <c r="D101" s="32">
        <v>0</v>
      </c>
      <c r="E101" s="32">
        <v>0</v>
      </c>
      <c r="F101" s="32">
        <v>242</v>
      </c>
      <c r="G101" s="32">
        <v>0</v>
      </c>
      <c r="H101" s="32">
        <v>0</v>
      </c>
      <c r="I101" s="32">
        <v>0</v>
      </c>
      <c r="J101" s="32">
        <v>0</v>
      </c>
      <c r="K101" s="32">
        <v>170</v>
      </c>
      <c r="L101" s="32">
        <v>0</v>
      </c>
      <c r="M101" s="32">
        <v>0</v>
      </c>
      <c r="N101" s="32">
        <v>0</v>
      </c>
      <c r="O101" s="32">
        <v>0</v>
      </c>
      <c r="P101" s="32">
        <v>5376</v>
      </c>
      <c r="Q101" s="32">
        <v>170</v>
      </c>
      <c r="R101" s="32">
        <v>4964</v>
      </c>
      <c r="S101" s="32">
        <v>242</v>
      </c>
      <c r="T101" s="32">
        <v>170</v>
      </c>
      <c r="Y101" s="32">
        <f t="shared" si="7"/>
        <v>4964</v>
      </c>
      <c r="Z101" s="32">
        <f t="shared" si="9"/>
        <v>242</v>
      </c>
      <c r="AA101" s="32">
        <f t="shared" si="10"/>
        <v>0</v>
      </c>
      <c r="AB101" s="32">
        <f t="shared" si="11"/>
        <v>0</v>
      </c>
      <c r="AC101" s="32">
        <f t="shared" si="12"/>
        <v>0</v>
      </c>
      <c r="AD101" s="32">
        <f t="shared" si="8"/>
        <v>170</v>
      </c>
      <c r="AE101" s="32">
        <f t="shared" si="13"/>
        <v>5376</v>
      </c>
    </row>
    <row r="102" spans="1:31">
      <c r="A102" s="32" t="s">
        <v>100</v>
      </c>
      <c r="B102" s="32">
        <v>1422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1752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3174</v>
      </c>
      <c r="Q102" s="32">
        <v>1752</v>
      </c>
      <c r="R102" s="32">
        <v>1422</v>
      </c>
      <c r="S102" s="32">
        <v>0</v>
      </c>
      <c r="T102" s="32">
        <v>0</v>
      </c>
      <c r="Y102" s="32">
        <f t="shared" si="7"/>
        <v>1422</v>
      </c>
      <c r="Z102" s="32">
        <f t="shared" si="9"/>
        <v>0</v>
      </c>
      <c r="AA102" s="32">
        <f t="shared" si="10"/>
        <v>0</v>
      </c>
      <c r="AB102" s="32">
        <f t="shared" si="11"/>
        <v>1752</v>
      </c>
      <c r="AC102" s="32">
        <f t="shared" si="12"/>
        <v>0</v>
      </c>
      <c r="AD102" s="32">
        <f t="shared" si="8"/>
        <v>0</v>
      </c>
      <c r="AE102" s="32">
        <f t="shared" si="13"/>
        <v>3174</v>
      </c>
    </row>
    <row r="103" spans="1:31">
      <c r="A103" s="32" t="s">
        <v>99</v>
      </c>
      <c r="B103" s="32">
        <v>15818</v>
      </c>
      <c r="C103" s="32">
        <v>0</v>
      </c>
      <c r="D103" s="32">
        <v>0</v>
      </c>
      <c r="E103" s="32">
        <v>0</v>
      </c>
      <c r="F103" s="32">
        <v>3767</v>
      </c>
      <c r="G103" s="32">
        <v>5600</v>
      </c>
      <c r="H103" s="32">
        <v>0</v>
      </c>
      <c r="I103" s="32">
        <v>1637</v>
      </c>
      <c r="J103" s="32">
        <v>0</v>
      </c>
      <c r="K103" s="32">
        <v>1924</v>
      </c>
      <c r="L103" s="32">
        <v>0</v>
      </c>
      <c r="M103" s="32">
        <v>0</v>
      </c>
      <c r="N103" s="32">
        <v>0</v>
      </c>
      <c r="O103" s="32">
        <v>0</v>
      </c>
      <c r="P103" s="32">
        <v>28746</v>
      </c>
      <c r="Q103" s="32">
        <v>3561</v>
      </c>
      <c r="R103" s="32">
        <v>15818</v>
      </c>
      <c r="S103" s="32">
        <v>3767</v>
      </c>
      <c r="T103" s="32">
        <v>1924</v>
      </c>
      <c r="Y103" s="32">
        <f t="shared" si="7"/>
        <v>15818</v>
      </c>
      <c r="Z103" s="32">
        <f t="shared" si="9"/>
        <v>3767</v>
      </c>
      <c r="AA103" s="32">
        <f t="shared" si="10"/>
        <v>5600</v>
      </c>
      <c r="AB103" s="32">
        <f t="shared" si="11"/>
        <v>1637</v>
      </c>
      <c r="AC103" s="32">
        <f t="shared" si="12"/>
        <v>0</v>
      </c>
      <c r="AD103" s="32">
        <f t="shared" si="8"/>
        <v>1924</v>
      </c>
      <c r="AE103" s="32">
        <f t="shared" si="13"/>
        <v>28746</v>
      </c>
    </row>
    <row r="104" spans="1:31">
      <c r="A104" s="32" t="s">
        <v>98</v>
      </c>
      <c r="B104" s="32">
        <v>0</v>
      </c>
      <c r="C104" s="32">
        <v>0</v>
      </c>
      <c r="D104" s="32">
        <v>0</v>
      </c>
      <c r="E104" s="32">
        <v>0</v>
      </c>
      <c r="F104" s="32">
        <v>0</v>
      </c>
      <c r="G104" s="32">
        <v>1569</v>
      </c>
      <c r="H104" s="32">
        <v>0</v>
      </c>
      <c r="I104" s="32">
        <v>16175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17744</v>
      </c>
      <c r="Q104" s="32">
        <v>16175</v>
      </c>
      <c r="R104" s="32">
        <v>0</v>
      </c>
      <c r="S104" s="32">
        <v>0</v>
      </c>
      <c r="T104" s="32">
        <v>0</v>
      </c>
      <c r="Y104" s="32">
        <f t="shared" si="7"/>
        <v>0</v>
      </c>
      <c r="Z104" s="32">
        <f t="shared" si="9"/>
        <v>0</v>
      </c>
      <c r="AA104" s="32">
        <f t="shared" si="10"/>
        <v>1569</v>
      </c>
      <c r="AB104" s="32">
        <f t="shared" si="11"/>
        <v>16175</v>
      </c>
      <c r="AC104" s="32">
        <f t="shared" si="12"/>
        <v>0</v>
      </c>
      <c r="AD104" s="32">
        <f t="shared" si="8"/>
        <v>0</v>
      </c>
      <c r="AE104" s="32">
        <f t="shared" si="13"/>
        <v>17744</v>
      </c>
    </row>
    <row r="105" spans="1:31">
      <c r="A105" s="32" t="s">
        <v>97</v>
      </c>
      <c r="B105" s="32">
        <v>286</v>
      </c>
      <c r="C105" s="32">
        <v>0</v>
      </c>
      <c r="D105" s="32">
        <v>0</v>
      </c>
      <c r="E105" s="32">
        <v>0</v>
      </c>
      <c r="F105" s="32">
        <v>65</v>
      </c>
      <c r="G105" s="32">
        <v>4977</v>
      </c>
      <c r="H105" s="32">
        <v>0</v>
      </c>
      <c r="I105" s="32">
        <v>8829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14157</v>
      </c>
      <c r="Q105" s="32">
        <v>8829</v>
      </c>
      <c r="R105" s="32">
        <v>286</v>
      </c>
      <c r="S105" s="32">
        <v>65</v>
      </c>
      <c r="T105" s="32">
        <v>0</v>
      </c>
      <c r="Y105" s="32">
        <f t="shared" si="7"/>
        <v>286</v>
      </c>
      <c r="Z105" s="32">
        <f t="shared" si="9"/>
        <v>65</v>
      </c>
      <c r="AA105" s="32">
        <f t="shared" si="10"/>
        <v>4977</v>
      </c>
      <c r="AB105" s="32">
        <f t="shared" si="11"/>
        <v>8829</v>
      </c>
      <c r="AC105" s="32">
        <f t="shared" si="12"/>
        <v>0</v>
      </c>
      <c r="AD105" s="32">
        <f t="shared" si="8"/>
        <v>0</v>
      </c>
      <c r="AE105" s="32">
        <f t="shared" si="13"/>
        <v>14157</v>
      </c>
    </row>
    <row r="106" spans="1:31">
      <c r="A106" s="32" t="s">
        <v>96</v>
      </c>
      <c r="B106" s="32">
        <v>0</v>
      </c>
      <c r="C106" s="32">
        <v>0</v>
      </c>
      <c r="D106" s="32">
        <v>0</v>
      </c>
      <c r="E106" s="32">
        <v>0</v>
      </c>
      <c r="F106" s="32">
        <v>13</v>
      </c>
      <c r="G106" s="32">
        <v>0</v>
      </c>
      <c r="H106" s="32">
        <v>0</v>
      </c>
      <c r="I106" s="32">
        <v>1485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1498</v>
      </c>
      <c r="Q106" s="32">
        <v>1485</v>
      </c>
      <c r="R106" s="32">
        <v>0</v>
      </c>
      <c r="S106" s="32">
        <v>13</v>
      </c>
      <c r="T106" s="32">
        <v>0</v>
      </c>
      <c r="Y106" s="32">
        <f t="shared" si="7"/>
        <v>0</v>
      </c>
      <c r="Z106" s="32">
        <f t="shared" si="9"/>
        <v>13</v>
      </c>
      <c r="AA106" s="32">
        <f t="shared" si="10"/>
        <v>0</v>
      </c>
      <c r="AB106" s="32">
        <f t="shared" si="11"/>
        <v>1485</v>
      </c>
      <c r="AC106" s="32">
        <f t="shared" si="12"/>
        <v>0</v>
      </c>
      <c r="AD106" s="32">
        <f t="shared" si="8"/>
        <v>0</v>
      </c>
      <c r="AE106" s="32">
        <f t="shared" si="13"/>
        <v>1498</v>
      </c>
    </row>
    <row r="107" spans="1:31">
      <c r="A107" s="32" t="s">
        <v>95</v>
      </c>
      <c r="B107" s="32">
        <v>0</v>
      </c>
      <c r="C107" s="32">
        <v>0</v>
      </c>
      <c r="D107" s="32">
        <v>0</v>
      </c>
      <c r="E107" s="32">
        <v>0</v>
      </c>
      <c r="F107" s="32">
        <v>1</v>
      </c>
      <c r="G107" s="32">
        <v>0</v>
      </c>
      <c r="H107" s="32">
        <v>0</v>
      </c>
      <c r="I107" s="32">
        <v>3789</v>
      </c>
      <c r="J107" s="32">
        <v>0</v>
      </c>
      <c r="K107" s="32">
        <v>7</v>
      </c>
      <c r="L107" s="32">
        <v>0</v>
      </c>
      <c r="M107" s="32">
        <v>0</v>
      </c>
      <c r="N107" s="32">
        <v>0</v>
      </c>
      <c r="O107" s="32">
        <v>0</v>
      </c>
      <c r="P107" s="32">
        <v>3797</v>
      </c>
      <c r="Q107" s="32">
        <v>3796</v>
      </c>
      <c r="R107" s="32">
        <v>0</v>
      </c>
      <c r="S107" s="32">
        <v>1</v>
      </c>
      <c r="T107" s="32">
        <v>7</v>
      </c>
      <c r="Y107" s="32">
        <f t="shared" si="7"/>
        <v>0</v>
      </c>
      <c r="Z107" s="32">
        <f t="shared" si="9"/>
        <v>1</v>
      </c>
      <c r="AA107" s="32">
        <f t="shared" si="10"/>
        <v>0</v>
      </c>
      <c r="AB107" s="32">
        <f t="shared" si="11"/>
        <v>3789</v>
      </c>
      <c r="AC107" s="32">
        <f t="shared" si="12"/>
        <v>0</v>
      </c>
      <c r="AD107" s="32">
        <f t="shared" si="8"/>
        <v>7</v>
      </c>
      <c r="AE107" s="32">
        <f t="shared" si="13"/>
        <v>3797</v>
      </c>
    </row>
    <row r="108" spans="1:31">
      <c r="A108" s="32" t="s">
        <v>183</v>
      </c>
      <c r="B108" s="32">
        <v>32420</v>
      </c>
      <c r="C108" s="32">
        <v>0</v>
      </c>
      <c r="D108" s="32">
        <v>0</v>
      </c>
      <c r="E108" s="32">
        <v>0</v>
      </c>
      <c r="F108" s="32">
        <v>1906</v>
      </c>
      <c r="G108" s="32">
        <v>51522</v>
      </c>
      <c r="H108" s="32">
        <v>4091</v>
      </c>
      <c r="I108" s="32">
        <v>112</v>
      </c>
      <c r="J108" s="32">
        <v>0</v>
      </c>
      <c r="K108" s="32">
        <v>6727</v>
      </c>
      <c r="L108" s="32">
        <v>6640</v>
      </c>
      <c r="M108" s="32">
        <v>0</v>
      </c>
      <c r="N108" s="32">
        <v>0</v>
      </c>
      <c r="O108" s="32">
        <v>0</v>
      </c>
      <c r="P108" s="32">
        <v>103418</v>
      </c>
      <c r="Q108" s="32">
        <v>11708</v>
      </c>
      <c r="R108" s="32">
        <v>32420</v>
      </c>
      <c r="S108" s="32">
        <v>1906</v>
      </c>
      <c r="T108" s="32">
        <v>6727</v>
      </c>
      <c r="Y108" s="32">
        <f t="shared" si="7"/>
        <v>32420</v>
      </c>
      <c r="Z108" s="32">
        <f t="shared" si="9"/>
        <v>1906</v>
      </c>
      <c r="AA108" s="32">
        <f t="shared" si="10"/>
        <v>51522</v>
      </c>
      <c r="AB108" s="32">
        <f t="shared" si="11"/>
        <v>112</v>
      </c>
      <c r="AC108" s="32">
        <f t="shared" si="12"/>
        <v>4091</v>
      </c>
      <c r="AD108" s="32">
        <f t="shared" si="8"/>
        <v>13367</v>
      </c>
      <c r="AE108" s="32">
        <f t="shared" si="13"/>
        <v>103418</v>
      </c>
    </row>
    <row r="109" spans="1:31">
      <c r="A109" s="32" t="s">
        <v>182</v>
      </c>
      <c r="B109" s="32">
        <v>1962</v>
      </c>
      <c r="C109" s="32">
        <v>0</v>
      </c>
      <c r="D109" s="32">
        <v>0</v>
      </c>
      <c r="E109" s="32">
        <v>0</v>
      </c>
      <c r="F109" s="32">
        <v>7</v>
      </c>
      <c r="G109" s="32">
        <v>7091</v>
      </c>
      <c r="H109" s="32">
        <v>0</v>
      </c>
      <c r="I109" s="32">
        <v>24336</v>
      </c>
      <c r="J109" s="32">
        <v>7258</v>
      </c>
      <c r="K109" s="32">
        <v>2265</v>
      </c>
      <c r="L109" s="32">
        <v>634</v>
      </c>
      <c r="M109" s="32">
        <v>0</v>
      </c>
      <c r="N109" s="32">
        <v>0</v>
      </c>
      <c r="O109" s="32">
        <v>0</v>
      </c>
      <c r="P109" s="32">
        <v>43553</v>
      </c>
      <c r="Q109" s="32">
        <v>34458</v>
      </c>
      <c r="R109" s="32">
        <v>1962</v>
      </c>
      <c r="S109" s="32">
        <v>7</v>
      </c>
      <c r="T109" s="32">
        <v>9523</v>
      </c>
      <c r="Y109" s="32">
        <f t="shared" si="7"/>
        <v>1962</v>
      </c>
      <c r="Z109" s="32">
        <f t="shared" si="9"/>
        <v>7</v>
      </c>
      <c r="AA109" s="32">
        <f t="shared" si="10"/>
        <v>7091</v>
      </c>
      <c r="AB109" s="32">
        <f t="shared" si="11"/>
        <v>24336</v>
      </c>
      <c r="AC109" s="32">
        <f t="shared" si="12"/>
        <v>0</v>
      </c>
      <c r="AD109" s="32">
        <f t="shared" si="8"/>
        <v>10157</v>
      </c>
      <c r="AE109" s="32">
        <f t="shared" si="13"/>
        <v>43553</v>
      </c>
    </row>
    <row r="110" spans="1:31">
      <c r="A110" s="32" t="s">
        <v>94</v>
      </c>
      <c r="B110" s="32">
        <v>0</v>
      </c>
      <c r="C110" s="32">
        <v>0</v>
      </c>
      <c r="D110" s="32">
        <v>0</v>
      </c>
      <c r="E110" s="32">
        <v>0</v>
      </c>
      <c r="F110" s="32">
        <v>2049</v>
      </c>
      <c r="G110" s="32">
        <v>0</v>
      </c>
      <c r="H110" s="32">
        <v>0</v>
      </c>
      <c r="I110" s="32">
        <v>395</v>
      </c>
      <c r="J110" s="32">
        <v>662</v>
      </c>
      <c r="K110" s="32">
        <v>846</v>
      </c>
      <c r="L110" s="32">
        <v>492</v>
      </c>
      <c r="M110" s="32">
        <v>0</v>
      </c>
      <c r="N110" s="32">
        <v>0</v>
      </c>
      <c r="O110" s="32">
        <v>0</v>
      </c>
      <c r="P110" s="32">
        <v>4444</v>
      </c>
      <c r="Q110" s="32">
        <v>2395</v>
      </c>
      <c r="R110" s="32">
        <v>0</v>
      </c>
      <c r="S110" s="32">
        <v>2049</v>
      </c>
      <c r="T110" s="32">
        <v>1508</v>
      </c>
      <c r="Y110" s="32">
        <f t="shared" si="7"/>
        <v>0</v>
      </c>
      <c r="Z110" s="32">
        <f t="shared" si="9"/>
        <v>2049</v>
      </c>
      <c r="AA110" s="32">
        <f t="shared" si="10"/>
        <v>0</v>
      </c>
      <c r="AB110" s="32">
        <f t="shared" si="11"/>
        <v>395</v>
      </c>
      <c r="AC110" s="32">
        <f t="shared" si="12"/>
        <v>0</v>
      </c>
      <c r="AD110" s="32">
        <f t="shared" si="8"/>
        <v>2000</v>
      </c>
      <c r="AE110" s="32">
        <f t="shared" si="13"/>
        <v>4444</v>
      </c>
    </row>
    <row r="111" spans="1:31">
      <c r="A111" s="32" t="s">
        <v>208</v>
      </c>
      <c r="B111" s="32">
        <v>494</v>
      </c>
      <c r="C111" s="32">
        <v>0</v>
      </c>
      <c r="D111" s="32">
        <v>0</v>
      </c>
      <c r="E111" s="32">
        <v>0</v>
      </c>
      <c r="F111" s="32">
        <v>192</v>
      </c>
      <c r="G111" s="32">
        <v>0</v>
      </c>
      <c r="H111" s="32">
        <v>0</v>
      </c>
      <c r="I111" s="32">
        <v>0</v>
      </c>
      <c r="J111" s="32">
        <v>0</v>
      </c>
      <c r="K111" s="32">
        <v>4</v>
      </c>
      <c r="L111" s="32">
        <v>0</v>
      </c>
      <c r="M111" s="32">
        <v>0</v>
      </c>
      <c r="N111" s="32">
        <v>0</v>
      </c>
      <c r="O111" s="32">
        <v>0</v>
      </c>
      <c r="P111" s="32">
        <v>690</v>
      </c>
      <c r="Q111" s="32">
        <v>4</v>
      </c>
      <c r="R111" s="32">
        <v>494</v>
      </c>
      <c r="S111" s="32">
        <v>192</v>
      </c>
      <c r="T111" s="32">
        <v>4</v>
      </c>
      <c r="Y111" s="32">
        <f t="shared" si="7"/>
        <v>494</v>
      </c>
      <c r="Z111" s="32">
        <f t="shared" si="9"/>
        <v>192</v>
      </c>
      <c r="AA111" s="32">
        <f t="shared" si="10"/>
        <v>0</v>
      </c>
      <c r="AB111" s="32">
        <f t="shared" si="11"/>
        <v>0</v>
      </c>
      <c r="AC111" s="32">
        <f t="shared" si="12"/>
        <v>0</v>
      </c>
      <c r="AD111" s="32">
        <f t="shared" si="8"/>
        <v>4</v>
      </c>
      <c r="AE111" s="32">
        <f t="shared" si="13"/>
        <v>690</v>
      </c>
    </row>
    <row r="112" spans="1:31">
      <c r="A112" s="32" t="s">
        <v>93</v>
      </c>
      <c r="B112" s="32">
        <v>0</v>
      </c>
      <c r="C112" s="32">
        <v>0</v>
      </c>
      <c r="D112" s="32">
        <v>0</v>
      </c>
      <c r="E112" s="32">
        <v>0</v>
      </c>
      <c r="F112" s="32">
        <v>0</v>
      </c>
      <c r="G112" s="32">
        <v>25044</v>
      </c>
      <c r="H112" s="32">
        <v>0</v>
      </c>
      <c r="I112" s="32">
        <v>5346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30390</v>
      </c>
      <c r="Q112" s="32">
        <v>5346</v>
      </c>
      <c r="R112" s="32">
        <v>0</v>
      </c>
      <c r="S112" s="32">
        <v>0</v>
      </c>
      <c r="T112" s="32">
        <v>0</v>
      </c>
      <c r="Y112" s="32">
        <f t="shared" si="7"/>
        <v>0</v>
      </c>
      <c r="Z112" s="32">
        <f t="shared" si="9"/>
        <v>0</v>
      </c>
      <c r="AA112" s="32">
        <f t="shared" si="10"/>
        <v>25044</v>
      </c>
      <c r="AB112" s="32">
        <f t="shared" si="11"/>
        <v>5346</v>
      </c>
      <c r="AC112" s="32">
        <f t="shared" si="12"/>
        <v>0</v>
      </c>
      <c r="AD112" s="32">
        <f t="shared" si="8"/>
        <v>0</v>
      </c>
      <c r="AE112" s="32">
        <f t="shared" si="13"/>
        <v>30390</v>
      </c>
    </row>
    <row r="113" spans="1:31">
      <c r="A113" s="32" t="s">
        <v>181</v>
      </c>
      <c r="B113" s="32">
        <v>157</v>
      </c>
      <c r="C113" s="32">
        <v>0</v>
      </c>
      <c r="D113" s="32">
        <v>0</v>
      </c>
      <c r="E113" s="32">
        <v>0</v>
      </c>
      <c r="F113" s="32">
        <v>28</v>
      </c>
      <c r="G113" s="32">
        <v>2601</v>
      </c>
      <c r="H113" s="32">
        <v>0</v>
      </c>
      <c r="I113" s="32">
        <v>135894</v>
      </c>
      <c r="J113" s="32">
        <v>0</v>
      </c>
      <c r="K113" s="32">
        <v>2216</v>
      </c>
      <c r="L113" s="32">
        <v>386</v>
      </c>
      <c r="M113" s="32">
        <v>0</v>
      </c>
      <c r="N113" s="32">
        <v>0</v>
      </c>
      <c r="O113" s="32">
        <v>303</v>
      </c>
      <c r="P113" s="32">
        <v>141585</v>
      </c>
      <c r="Q113" s="32">
        <v>138311</v>
      </c>
      <c r="R113" s="32">
        <v>157</v>
      </c>
      <c r="S113" s="32">
        <v>28</v>
      </c>
      <c r="T113" s="32">
        <v>2519</v>
      </c>
      <c r="Y113" s="32">
        <f t="shared" si="7"/>
        <v>157</v>
      </c>
      <c r="Z113" s="32">
        <f t="shared" si="9"/>
        <v>28</v>
      </c>
      <c r="AA113" s="32">
        <f t="shared" si="10"/>
        <v>2601</v>
      </c>
      <c r="AB113" s="32">
        <f t="shared" si="11"/>
        <v>135894</v>
      </c>
      <c r="AC113" s="32">
        <f t="shared" si="12"/>
        <v>0</v>
      </c>
      <c r="AD113" s="32">
        <f t="shared" si="8"/>
        <v>2905</v>
      </c>
      <c r="AE113" s="32">
        <f t="shared" si="13"/>
        <v>141585</v>
      </c>
    </row>
    <row r="114" spans="1:31">
      <c r="A114" s="32" t="s">
        <v>92</v>
      </c>
      <c r="B114" s="32">
        <v>0</v>
      </c>
      <c r="C114" s="32">
        <v>0</v>
      </c>
      <c r="D114" s="32">
        <v>0</v>
      </c>
      <c r="E114" s="32">
        <v>0</v>
      </c>
      <c r="F114" s="32">
        <v>757</v>
      </c>
      <c r="G114" s="32">
        <v>28371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29128</v>
      </c>
      <c r="Q114" s="32">
        <v>0</v>
      </c>
      <c r="R114" s="32">
        <v>0</v>
      </c>
      <c r="S114" s="32">
        <v>757</v>
      </c>
      <c r="T114" s="32">
        <v>0</v>
      </c>
      <c r="Y114" s="32">
        <f t="shared" si="7"/>
        <v>0</v>
      </c>
      <c r="Z114" s="32">
        <f t="shared" si="9"/>
        <v>757</v>
      </c>
      <c r="AA114" s="32">
        <f t="shared" si="10"/>
        <v>28371</v>
      </c>
      <c r="AB114" s="32">
        <f t="shared" si="11"/>
        <v>0</v>
      </c>
      <c r="AC114" s="32">
        <f t="shared" si="12"/>
        <v>0</v>
      </c>
      <c r="AD114" s="32">
        <f t="shared" si="8"/>
        <v>0</v>
      </c>
      <c r="AE114" s="32">
        <f t="shared" si="13"/>
        <v>29128</v>
      </c>
    </row>
    <row r="115" spans="1:31">
      <c r="A115" s="32" t="s">
        <v>91</v>
      </c>
      <c r="B115" s="32">
        <v>164</v>
      </c>
      <c r="C115" s="32">
        <v>0</v>
      </c>
      <c r="D115" s="32">
        <v>0</v>
      </c>
      <c r="E115" s="32">
        <v>0</v>
      </c>
      <c r="F115" s="32">
        <v>41779</v>
      </c>
      <c r="G115" s="32">
        <v>26447</v>
      </c>
      <c r="H115" s="32">
        <v>5090</v>
      </c>
      <c r="I115" s="32">
        <v>31428</v>
      </c>
      <c r="J115" s="32">
        <v>0</v>
      </c>
      <c r="K115" s="32">
        <v>397</v>
      </c>
      <c r="L115" s="32">
        <v>0</v>
      </c>
      <c r="M115" s="32">
        <v>0</v>
      </c>
      <c r="N115" s="32">
        <v>0</v>
      </c>
      <c r="O115" s="32">
        <v>0</v>
      </c>
      <c r="P115" s="32">
        <v>105305</v>
      </c>
      <c r="Q115" s="32">
        <v>31825</v>
      </c>
      <c r="R115" s="32">
        <v>164</v>
      </c>
      <c r="S115" s="32">
        <v>41779</v>
      </c>
      <c r="T115" s="32">
        <v>397</v>
      </c>
      <c r="Y115" s="32">
        <f t="shared" si="7"/>
        <v>164</v>
      </c>
      <c r="Z115" s="32">
        <f t="shared" si="9"/>
        <v>41779</v>
      </c>
      <c r="AA115" s="32">
        <f t="shared" si="10"/>
        <v>26447</v>
      </c>
      <c r="AB115" s="32">
        <f t="shared" si="11"/>
        <v>31428</v>
      </c>
      <c r="AC115" s="32">
        <f t="shared" si="12"/>
        <v>5090</v>
      </c>
      <c r="AD115" s="32">
        <f t="shared" si="8"/>
        <v>397</v>
      </c>
      <c r="AE115" s="32">
        <f t="shared" si="13"/>
        <v>105305</v>
      </c>
    </row>
    <row r="116" spans="1:31">
      <c r="A116" s="32" t="s">
        <v>90</v>
      </c>
      <c r="B116" s="32">
        <v>687</v>
      </c>
      <c r="C116" s="32">
        <v>0</v>
      </c>
      <c r="D116" s="32">
        <v>0</v>
      </c>
      <c r="E116" s="32">
        <v>0</v>
      </c>
      <c r="F116" s="32">
        <v>3418</v>
      </c>
      <c r="G116" s="32">
        <v>0</v>
      </c>
      <c r="H116" s="32">
        <v>0</v>
      </c>
      <c r="I116" s="32">
        <v>5034</v>
      </c>
      <c r="J116" s="32">
        <v>0</v>
      </c>
      <c r="K116" s="32">
        <v>117</v>
      </c>
      <c r="L116" s="32">
        <v>31</v>
      </c>
      <c r="M116" s="32">
        <v>0</v>
      </c>
      <c r="N116" s="32">
        <v>0</v>
      </c>
      <c r="O116" s="32">
        <v>0</v>
      </c>
      <c r="P116" s="32">
        <v>9287</v>
      </c>
      <c r="Q116" s="32">
        <v>5182</v>
      </c>
      <c r="R116" s="32">
        <v>687</v>
      </c>
      <c r="S116" s="32">
        <v>3418</v>
      </c>
      <c r="T116" s="32">
        <v>117</v>
      </c>
      <c r="Y116" s="32">
        <f t="shared" si="7"/>
        <v>687</v>
      </c>
      <c r="Z116" s="32">
        <f t="shared" si="9"/>
        <v>3418</v>
      </c>
      <c r="AA116" s="32">
        <f t="shared" si="10"/>
        <v>0</v>
      </c>
      <c r="AB116" s="32">
        <f t="shared" si="11"/>
        <v>5034</v>
      </c>
      <c r="AC116" s="32">
        <f t="shared" si="12"/>
        <v>0</v>
      </c>
      <c r="AD116" s="32">
        <f t="shared" si="8"/>
        <v>148</v>
      </c>
      <c r="AE116" s="32">
        <f t="shared" si="13"/>
        <v>9287</v>
      </c>
    </row>
    <row r="117" spans="1:31">
      <c r="A117" s="32" t="s">
        <v>89</v>
      </c>
      <c r="B117" s="32">
        <v>0</v>
      </c>
      <c r="C117" s="32">
        <v>0</v>
      </c>
      <c r="D117" s="32">
        <v>0</v>
      </c>
      <c r="E117" s="32">
        <v>0</v>
      </c>
      <c r="F117" s="32">
        <v>6</v>
      </c>
      <c r="G117" s="32">
        <v>0</v>
      </c>
      <c r="H117" s="32">
        <v>0</v>
      </c>
      <c r="I117" s="32">
        <v>55276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55282</v>
      </c>
      <c r="Q117" s="32">
        <v>55276</v>
      </c>
      <c r="R117" s="32">
        <v>0</v>
      </c>
      <c r="S117" s="32">
        <v>6</v>
      </c>
      <c r="T117" s="32">
        <v>0</v>
      </c>
      <c r="Y117" s="32">
        <f t="shared" si="7"/>
        <v>0</v>
      </c>
      <c r="Z117" s="32">
        <f t="shared" si="9"/>
        <v>6</v>
      </c>
      <c r="AA117" s="32">
        <f t="shared" si="10"/>
        <v>0</v>
      </c>
      <c r="AB117" s="32">
        <f t="shared" si="11"/>
        <v>55276</v>
      </c>
      <c r="AC117" s="32">
        <f t="shared" si="12"/>
        <v>0</v>
      </c>
      <c r="AD117" s="32">
        <f t="shared" si="8"/>
        <v>0</v>
      </c>
      <c r="AE117" s="32">
        <f t="shared" si="13"/>
        <v>55282</v>
      </c>
    </row>
    <row r="118" spans="1:31">
      <c r="A118" s="32" t="s">
        <v>88</v>
      </c>
      <c r="B118" s="32">
        <v>312</v>
      </c>
      <c r="C118" s="32">
        <v>0</v>
      </c>
      <c r="D118" s="32">
        <v>0</v>
      </c>
      <c r="E118" s="32">
        <v>0</v>
      </c>
      <c r="F118" s="32">
        <v>560</v>
      </c>
      <c r="G118" s="32">
        <v>20893</v>
      </c>
      <c r="H118" s="32">
        <v>0</v>
      </c>
      <c r="I118" s="32">
        <v>22199</v>
      </c>
      <c r="J118" s="32">
        <v>0</v>
      </c>
      <c r="K118" s="32">
        <v>272</v>
      </c>
      <c r="L118" s="32">
        <v>1291</v>
      </c>
      <c r="M118" s="32">
        <v>0</v>
      </c>
      <c r="N118" s="32">
        <v>0</v>
      </c>
      <c r="O118" s="32">
        <v>0</v>
      </c>
      <c r="P118" s="32">
        <v>45527</v>
      </c>
      <c r="Q118" s="32">
        <v>23762</v>
      </c>
      <c r="R118" s="32">
        <v>312</v>
      </c>
      <c r="S118" s="32">
        <v>560</v>
      </c>
      <c r="T118" s="32">
        <v>272</v>
      </c>
      <c r="Y118" s="32">
        <f t="shared" si="7"/>
        <v>312</v>
      </c>
      <c r="Z118" s="32">
        <f t="shared" si="9"/>
        <v>560</v>
      </c>
      <c r="AA118" s="32">
        <f t="shared" si="10"/>
        <v>20893</v>
      </c>
      <c r="AB118" s="32">
        <f t="shared" si="11"/>
        <v>22199</v>
      </c>
      <c r="AC118" s="32">
        <f t="shared" si="12"/>
        <v>0</v>
      </c>
      <c r="AD118" s="32">
        <f t="shared" si="8"/>
        <v>1563</v>
      </c>
      <c r="AE118" s="32">
        <f t="shared" si="13"/>
        <v>45527</v>
      </c>
    </row>
    <row r="119" spans="1:31">
      <c r="A119" s="32" t="s">
        <v>87</v>
      </c>
      <c r="B119" s="32">
        <v>33054</v>
      </c>
      <c r="C119" s="32">
        <v>0</v>
      </c>
      <c r="D119" s="32">
        <v>0</v>
      </c>
      <c r="E119" s="32">
        <v>0</v>
      </c>
      <c r="F119" s="32">
        <v>5708</v>
      </c>
      <c r="G119" s="32">
        <v>18690</v>
      </c>
      <c r="H119" s="32">
        <v>0</v>
      </c>
      <c r="I119" s="32">
        <v>9137</v>
      </c>
      <c r="J119" s="32">
        <v>10308</v>
      </c>
      <c r="K119" s="32">
        <v>169</v>
      </c>
      <c r="L119" s="32">
        <v>196</v>
      </c>
      <c r="M119" s="32">
        <v>0</v>
      </c>
      <c r="N119" s="32">
        <v>0</v>
      </c>
      <c r="O119" s="32">
        <v>0</v>
      </c>
      <c r="P119" s="32">
        <v>77262</v>
      </c>
      <c r="Q119" s="32">
        <v>19777</v>
      </c>
      <c r="R119" s="32">
        <v>33054</v>
      </c>
      <c r="S119" s="32">
        <v>5708</v>
      </c>
      <c r="T119" s="32">
        <v>10477</v>
      </c>
      <c r="Y119" s="32">
        <f t="shared" si="7"/>
        <v>33054</v>
      </c>
      <c r="Z119" s="32">
        <f t="shared" si="9"/>
        <v>5708</v>
      </c>
      <c r="AA119" s="32">
        <f t="shared" si="10"/>
        <v>18690</v>
      </c>
      <c r="AB119" s="32">
        <f t="shared" si="11"/>
        <v>9137</v>
      </c>
      <c r="AC119" s="32">
        <f t="shared" si="12"/>
        <v>0</v>
      </c>
      <c r="AD119" s="32">
        <f t="shared" si="8"/>
        <v>10673</v>
      </c>
      <c r="AE119" s="32">
        <f t="shared" si="13"/>
        <v>77262</v>
      </c>
    </row>
    <row r="120" spans="1:31">
      <c r="A120" s="32" t="s">
        <v>180</v>
      </c>
      <c r="B120" s="32">
        <v>131551</v>
      </c>
      <c r="C120" s="32">
        <v>0</v>
      </c>
      <c r="D120" s="32">
        <v>0</v>
      </c>
      <c r="E120" s="32">
        <v>0</v>
      </c>
      <c r="F120" s="32">
        <v>1594</v>
      </c>
      <c r="G120" s="32">
        <v>5328</v>
      </c>
      <c r="H120" s="32">
        <v>0</v>
      </c>
      <c r="I120" s="32">
        <v>2183</v>
      </c>
      <c r="J120" s="32">
        <v>0</v>
      </c>
      <c r="K120" s="32">
        <v>7691</v>
      </c>
      <c r="L120" s="32">
        <v>10027</v>
      </c>
      <c r="M120" s="32">
        <v>0</v>
      </c>
      <c r="N120" s="32">
        <v>0</v>
      </c>
      <c r="O120" s="32">
        <v>134</v>
      </c>
      <c r="P120" s="32">
        <v>158508</v>
      </c>
      <c r="Q120" s="32">
        <v>19843</v>
      </c>
      <c r="R120" s="32">
        <v>131551</v>
      </c>
      <c r="S120" s="32">
        <v>1594</v>
      </c>
      <c r="T120" s="32">
        <v>7825</v>
      </c>
      <c r="Y120" s="32">
        <f t="shared" si="7"/>
        <v>131551</v>
      </c>
      <c r="Z120" s="32">
        <f t="shared" si="9"/>
        <v>1594</v>
      </c>
      <c r="AA120" s="32">
        <f t="shared" si="10"/>
        <v>5328</v>
      </c>
      <c r="AB120" s="32">
        <f t="shared" si="11"/>
        <v>2183</v>
      </c>
      <c r="AC120" s="32">
        <f t="shared" si="12"/>
        <v>0</v>
      </c>
      <c r="AD120" s="32">
        <f t="shared" si="8"/>
        <v>17852</v>
      </c>
      <c r="AE120" s="32">
        <f t="shared" si="13"/>
        <v>158508</v>
      </c>
    </row>
    <row r="121" spans="1:31">
      <c r="A121" s="32" t="s">
        <v>179</v>
      </c>
      <c r="B121" s="32">
        <v>11952</v>
      </c>
      <c r="C121" s="32">
        <v>0</v>
      </c>
      <c r="D121" s="32">
        <v>0</v>
      </c>
      <c r="E121" s="32">
        <v>0</v>
      </c>
      <c r="F121" s="32">
        <v>1357</v>
      </c>
      <c r="G121" s="32">
        <v>6834</v>
      </c>
      <c r="H121" s="32">
        <v>0</v>
      </c>
      <c r="I121" s="32">
        <v>15569</v>
      </c>
      <c r="J121" s="32">
        <v>205</v>
      </c>
      <c r="K121" s="32">
        <v>12738</v>
      </c>
      <c r="L121" s="32">
        <v>3297</v>
      </c>
      <c r="M121" s="32">
        <v>0</v>
      </c>
      <c r="N121" s="32">
        <v>0</v>
      </c>
      <c r="O121" s="32">
        <v>7</v>
      </c>
      <c r="P121" s="32">
        <v>51959</v>
      </c>
      <c r="Q121" s="32">
        <v>31560</v>
      </c>
      <c r="R121" s="32">
        <v>11952</v>
      </c>
      <c r="S121" s="32">
        <v>1357</v>
      </c>
      <c r="T121" s="32">
        <v>12950</v>
      </c>
      <c r="Y121" s="32">
        <f t="shared" si="7"/>
        <v>11952</v>
      </c>
      <c r="Z121" s="32">
        <f t="shared" si="9"/>
        <v>1357</v>
      </c>
      <c r="AA121" s="32">
        <f t="shared" si="10"/>
        <v>6834</v>
      </c>
      <c r="AB121" s="32">
        <f t="shared" si="11"/>
        <v>15569</v>
      </c>
      <c r="AC121" s="32">
        <f t="shared" si="12"/>
        <v>0</v>
      </c>
      <c r="AD121" s="32">
        <f t="shared" si="8"/>
        <v>16247</v>
      </c>
      <c r="AE121" s="32">
        <f t="shared" si="13"/>
        <v>51959</v>
      </c>
    </row>
    <row r="122" spans="1:31">
      <c r="A122" s="32" t="s">
        <v>86</v>
      </c>
      <c r="B122" s="32">
        <v>0</v>
      </c>
      <c r="C122" s="32">
        <v>0</v>
      </c>
      <c r="D122" s="32">
        <v>0</v>
      </c>
      <c r="E122" s="32">
        <v>0</v>
      </c>
      <c r="F122" s="32">
        <v>0</v>
      </c>
      <c r="G122" s="32">
        <v>38692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38692</v>
      </c>
      <c r="Q122" s="32">
        <v>0</v>
      </c>
      <c r="R122" s="32">
        <v>0</v>
      </c>
      <c r="S122" s="32">
        <v>0</v>
      </c>
      <c r="T122" s="32">
        <v>0</v>
      </c>
      <c r="Y122" s="32">
        <f t="shared" si="7"/>
        <v>0</v>
      </c>
      <c r="Z122" s="32">
        <f t="shared" si="9"/>
        <v>0</v>
      </c>
      <c r="AA122" s="32">
        <f t="shared" si="10"/>
        <v>38692</v>
      </c>
      <c r="AB122" s="32">
        <f t="shared" si="11"/>
        <v>0</v>
      </c>
      <c r="AC122" s="32">
        <f t="shared" si="12"/>
        <v>0</v>
      </c>
      <c r="AD122" s="32">
        <f t="shared" si="8"/>
        <v>0</v>
      </c>
      <c r="AE122" s="32">
        <f t="shared" si="13"/>
        <v>38692</v>
      </c>
    </row>
    <row r="123" spans="1:31">
      <c r="A123" s="32" t="s">
        <v>85</v>
      </c>
      <c r="B123" s="32">
        <v>17808</v>
      </c>
      <c r="C123" s="32">
        <v>0</v>
      </c>
      <c r="D123" s="32">
        <v>0</v>
      </c>
      <c r="E123" s="32">
        <v>0</v>
      </c>
      <c r="F123" s="32">
        <v>486</v>
      </c>
      <c r="G123" s="32">
        <v>8104</v>
      </c>
      <c r="H123" s="32">
        <v>11676</v>
      </c>
      <c r="I123" s="32">
        <v>18806</v>
      </c>
      <c r="J123" s="32">
        <v>0</v>
      </c>
      <c r="K123" s="32">
        <v>7817</v>
      </c>
      <c r="L123" s="32">
        <v>505</v>
      </c>
      <c r="M123" s="32">
        <v>0</v>
      </c>
      <c r="N123" s="32">
        <v>0</v>
      </c>
      <c r="O123" s="32">
        <v>0</v>
      </c>
      <c r="P123" s="32">
        <v>65202</v>
      </c>
      <c r="Q123" s="32">
        <v>27128</v>
      </c>
      <c r="R123" s="32">
        <v>17808</v>
      </c>
      <c r="S123" s="32">
        <v>486</v>
      </c>
      <c r="T123" s="32">
        <v>7817</v>
      </c>
      <c r="Y123" s="32">
        <f t="shared" si="7"/>
        <v>17808</v>
      </c>
      <c r="Z123" s="32">
        <f t="shared" si="9"/>
        <v>486</v>
      </c>
      <c r="AA123" s="32">
        <f t="shared" si="10"/>
        <v>8104</v>
      </c>
      <c r="AB123" s="32">
        <f t="shared" si="11"/>
        <v>18806</v>
      </c>
      <c r="AC123" s="32">
        <f t="shared" si="12"/>
        <v>11676</v>
      </c>
      <c r="AD123" s="32">
        <f t="shared" si="8"/>
        <v>8322</v>
      </c>
      <c r="AE123" s="32">
        <f t="shared" si="13"/>
        <v>65202</v>
      </c>
    </row>
    <row r="124" spans="1:31">
      <c r="A124" s="32" t="s">
        <v>84</v>
      </c>
      <c r="B124" s="32">
        <v>157097</v>
      </c>
      <c r="C124" s="32">
        <v>1202</v>
      </c>
      <c r="D124" s="32">
        <v>0</v>
      </c>
      <c r="E124" s="32">
        <v>12</v>
      </c>
      <c r="F124" s="32">
        <v>10691</v>
      </c>
      <c r="G124" s="32">
        <v>533493</v>
      </c>
      <c r="H124" s="32">
        <v>180757</v>
      </c>
      <c r="I124" s="32">
        <v>175267</v>
      </c>
      <c r="J124" s="32">
        <v>455</v>
      </c>
      <c r="K124" s="32">
        <v>256</v>
      </c>
      <c r="L124" s="32">
        <v>3103</v>
      </c>
      <c r="M124" s="32">
        <v>0</v>
      </c>
      <c r="N124" s="32">
        <v>0</v>
      </c>
      <c r="O124" s="32">
        <v>0</v>
      </c>
      <c r="P124" s="32">
        <v>1062333</v>
      </c>
      <c r="Q124" s="32">
        <v>176010</v>
      </c>
      <c r="R124" s="32">
        <v>158299</v>
      </c>
      <c r="S124" s="32">
        <v>10703</v>
      </c>
      <c r="T124" s="32">
        <v>711</v>
      </c>
      <c r="Y124" s="32">
        <f t="shared" si="7"/>
        <v>158299</v>
      </c>
      <c r="Z124" s="32">
        <f t="shared" si="9"/>
        <v>10703</v>
      </c>
      <c r="AA124" s="32">
        <f t="shared" si="10"/>
        <v>533493</v>
      </c>
      <c r="AB124" s="32">
        <f t="shared" si="11"/>
        <v>175267</v>
      </c>
      <c r="AC124" s="32">
        <f t="shared" si="12"/>
        <v>180757</v>
      </c>
      <c r="AD124" s="32">
        <f t="shared" si="8"/>
        <v>3814</v>
      </c>
      <c r="AE124" s="32">
        <f t="shared" si="13"/>
        <v>1062333</v>
      </c>
    </row>
    <row r="125" spans="1:31">
      <c r="A125" s="32" t="s">
        <v>83</v>
      </c>
      <c r="B125" s="32">
        <v>0</v>
      </c>
      <c r="C125" s="32">
        <v>0</v>
      </c>
      <c r="D125" s="32">
        <v>0</v>
      </c>
      <c r="E125" s="32">
        <v>77752</v>
      </c>
      <c r="F125" s="32">
        <v>74533</v>
      </c>
      <c r="G125" s="32">
        <v>159520</v>
      </c>
      <c r="H125" s="32">
        <v>0</v>
      </c>
      <c r="I125" s="32">
        <v>0</v>
      </c>
      <c r="J125" s="32">
        <v>0</v>
      </c>
      <c r="K125" s="32">
        <v>1</v>
      </c>
      <c r="L125" s="32">
        <v>0</v>
      </c>
      <c r="M125" s="32">
        <v>0</v>
      </c>
      <c r="N125" s="32">
        <v>0</v>
      </c>
      <c r="O125" s="32">
        <v>0</v>
      </c>
      <c r="P125" s="32">
        <v>311806</v>
      </c>
      <c r="Q125" s="32">
        <v>1</v>
      </c>
      <c r="R125" s="32">
        <v>0</v>
      </c>
      <c r="S125" s="32">
        <v>152285</v>
      </c>
      <c r="T125" s="32">
        <v>1</v>
      </c>
      <c r="Y125" s="32">
        <f t="shared" si="7"/>
        <v>0</v>
      </c>
      <c r="Z125" s="32">
        <f t="shared" si="9"/>
        <v>152285</v>
      </c>
      <c r="AA125" s="32">
        <f t="shared" si="10"/>
        <v>159520</v>
      </c>
      <c r="AB125" s="32">
        <f t="shared" si="11"/>
        <v>0</v>
      </c>
      <c r="AC125" s="32">
        <f t="shared" si="12"/>
        <v>0</v>
      </c>
      <c r="AD125" s="32">
        <f t="shared" si="8"/>
        <v>1</v>
      </c>
      <c r="AE125" s="32">
        <f t="shared" si="13"/>
        <v>311806</v>
      </c>
    </row>
    <row r="126" spans="1:31">
      <c r="A126" s="32" t="s">
        <v>82</v>
      </c>
      <c r="B126" s="32">
        <v>0</v>
      </c>
      <c r="C126" s="32">
        <v>0</v>
      </c>
      <c r="D126" s="32">
        <v>0</v>
      </c>
      <c r="E126" s="32">
        <v>0</v>
      </c>
      <c r="F126" s="32">
        <v>3117</v>
      </c>
      <c r="G126" s="32">
        <v>156</v>
      </c>
      <c r="H126" s="32">
        <v>0</v>
      </c>
      <c r="I126" s="32">
        <v>323</v>
      </c>
      <c r="J126" s="32">
        <v>0</v>
      </c>
      <c r="K126" s="32">
        <v>4</v>
      </c>
      <c r="L126" s="32">
        <v>62</v>
      </c>
      <c r="M126" s="32">
        <v>0</v>
      </c>
      <c r="N126" s="32">
        <v>0</v>
      </c>
      <c r="O126" s="32">
        <v>67</v>
      </c>
      <c r="P126" s="32">
        <v>3729</v>
      </c>
      <c r="Q126" s="32">
        <v>389</v>
      </c>
      <c r="R126" s="32">
        <v>0</v>
      </c>
      <c r="S126" s="32">
        <v>3117</v>
      </c>
      <c r="T126" s="32">
        <v>71</v>
      </c>
      <c r="Y126" s="32">
        <f t="shared" si="7"/>
        <v>0</v>
      </c>
      <c r="Z126" s="32">
        <f t="shared" si="9"/>
        <v>3117</v>
      </c>
      <c r="AA126" s="32">
        <f t="shared" si="10"/>
        <v>156</v>
      </c>
      <c r="AB126" s="32">
        <f t="shared" si="11"/>
        <v>323</v>
      </c>
      <c r="AC126" s="32">
        <f t="shared" si="12"/>
        <v>0</v>
      </c>
      <c r="AD126" s="32">
        <f t="shared" si="8"/>
        <v>133</v>
      </c>
      <c r="AE126" s="32">
        <f t="shared" si="13"/>
        <v>3729</v>
      </c>
    </row>
    <row r="127" spans="1:31">
      <c r="A127" s="32" t="s">
        <v>81</v>
      </c>
      <c r="B127" s="32">
        <v>22166</v>
      </c>
      <c r="C127" s="32">
        <v>0</v>
      </c>
      <c r="D127" s="32">
        <v>0</v>
      </c>
      <c r="E127" s="32">
        <v>0</v>
      </c>
      <c r="F127" s="32">
        <v>10</v>
      </c>
      <c r="G127" s="32">
        <v>235</v>
      </c>
      <c r="H127" s="32">
        <v>0</v>
      </c>
      <c r="I127" s="32">
        <v>11003</v>
      </c>
      <c r="J127" s="32">
        <v>0</v>
      </c>
      <c r="K127" s="32">
        <v>6</v>
      </c>
      <c r="L127" s="32">
        <v>26</v>
      </c>
      <c r="M127" s="32">
        <v>0</v>
      </c>
      <c r="N127" s="32">
        <v>0</v>
      </c>
      <c r="O127" s="32">
        <v>0</v>
      </c>
      <c r="P127" s="32">
        <v>33446</v>
      </c>
      <c r="Q127" s="32">
        <v>11032</v>
      </c>
      <c r="R127" s="32">
        <v>22166</v>
      </c>
      <c r="S127" s="32">
        <v>10</v>
      </c>
      <c r="T127" s="32">
        <v>6</v>
      </c>
      <c r="Y127" s="32">
        <f t="shared" si="7"/>
        <v>22166</v>
      </c>
      <c r="Z127" s="32">
        <f t="shared" si="9"/>
        <v>10</v>
      </c>
      <c r="AA127" s="32">
        <f t="shared" si="10"/>
        <v>235</v>
      </c>
      <c r="AB127" s="32">
        <f t="shared" si="11"/>
        <v>11003</v>
      </c>
      <c r="AC127" s="32">
        <f t="shared" si="12"/>
        <v>0</v>
      </c>
      <c r="AD127" s="32">
        <f t="shared" si="8"/>
        <v>32</v>
      </c>
      <c r="AE127" s="32">
        <f t="shared" si="13"/>
        <v>33446</v>
      </c>
    </row>
    <row r="128" spans="1:31">
      <c r="A128" s="32" t="s">
        <v>80</v>
      </c>
      <c r="B128" s="32">
        <v>542</v>
      </c>
      <c r="C128" s="32">
        <v>0</v>
      </c>
      <c r="D128" s="32">
        <v>0</v>
      </c>
      <c r="E128" s="32">
        <v>0</v>
      </c>
      <c r="F128" s="32">
        <v>345</v>
      </c>
      <c r="G128" s="32">
        <v>47042</v>
      </c>
      <c r="H128" s="32">
        <v>0</v>
      </c>
      <c r="I128" s="32">
        <v>0</v>
      </c>
      <c r="J128" s="32">
        <v>0</v>
      </c>
      <c r="K128" s="32">
        <v>36</v>
      </c>
      <c r="L128" s="32">
        <v>1415</v>
      </c>
      <c r="M128" s="32">
        <v>0</v>
      </c>
      <c r="N128" s="32">
        <v>0</v>
      </c>
      <c r="O128" s="32">
        <v>0</v>
      </c>
      <c r="P128" s="32">
        <v>49380</v>
      </c>
      <c r="Q128" s="32">
        <v>821</v>
      </c>
      <c r="R128" s="32">
        <v>542</v>
      </c>
      <c r="S128" s="32">
        <v>345</v>
      </c>
      <c r="T128" s="32">
        <v>36</v>
      </c>
      <c r="Y128" s="32">
        <f t="shared" si="7"/>
        <v>542</v>
      </c>
      <c r="Z128" s="32">
        <f t="shared" si="9"/>
        <v>345</v>
      </c>
      <c r="AA128" s="32">
        <f t="shared" si="10"/>
        <v>47042</v>
      </c>
      <c r="AB128" s="32">
        <f t="shared" si="11"/>
        <v>0</v>
      </c>
      <c r="AC128" s="32">
        <f t="shared" si="12"/>
        <v>0</v>
      </c>
      <c r="AD128" s="32">
        <f t="shared" si="8"/>
        <v>1451</v>
      </c>
      <c r="AE128" s="32">
        <f t="shared" si="13"/>
        <v>49380</v>
      </c>
    </row>
    <row r="129" spans="1:31">
      <c r="A129" s="32" t="s">
        <v>178</v>
      </c>
      <c r="B129" s="32">
        <v>3356</v>
      </c>
      <c r="C129" s="32">
        <v>0</v>
      </c>
      <c r="D129" s="32">
        <v>0</v>
      </c>
      <c r="E129" s="32">
        <v>0</v>
      </c>
      <c r="F129" s="32">
        <v>302</v>
      </c>
      <c r="G129" s="32">
        <v>1619</v>
      </c>
      <c r="H129" s="32">
        <v>15499</v>
      </c>
      <c r="I129" s="32">
        <v>4209</v>
      </c>
      <c r="J129" s="32">
        <v>0</v>
      </c>
      <c r="K129" s="32">
        <v>721</v>
      </c>
      <c r="L129" s="32">
        <v>1442</v>
      </c>
      <c r="M129" s="32">
        <v>0</v>
      </c>
      <c r="N129" s="32">
        <v>0</v>
      </c>
      <c r="O129" s="32">
        <v>0</v>
      </c>
      <c r="P129" s="32">
        <v>27148</v>
      </c>
      <c r="Q129" s="32">
        <v>6229</v>
      </c>
      <c r="R129" s="32">
        <v>3356</v>
      </c>
      <c r="S129" s="32">
        <v>302</v>
      </c>
      <c r="T129" s="32">
        <v>721</v>
      </c>
      <c r="Y129" s="32">
        <f>SUM(B129:C129)</f>
        <v>3356</v>
      </c>
      <c r="Z129" s="32">
        <f t="shared" si="9"/>
        <v>302</v>
      </c>
      <c r="AA129" s="32">
        <f t="shared" si="10"/>
        <v>1619</v>
      </c>
      <c r="AB129" s="32">
        <f t="shared" si="11"/>
        <v>4209</v>
      </c>
      <c r="AC129" s="32">
        <f t="shared" si="12"/>
        <v>15499</v>
      </c>
      <c r="AD129" s="32">
        <f t="shared" si="8"/>
        <v>2163</v>
      </c>
      <c r="AE129" s="32">
        <f t="shared" si="13"/>
        <v>27148</v>
      </c>
    </row>
    <row r="130" spans="1:31">
      <c r="A130" s="32" t="s">
        <v>177</v>
      </c>
      <c r="B130" s="32">
        <v>3759</v>
      </c>
      <c r="C130" s="32">
        <v>0</v>
      </c>
      <c r="D130" s="32">
        <v>0</v>
      </c>
      <c r="E130" s="32">
        <v>0</v>
      </c>
      <c r="F130" s="32">
        <v>42</v>
      </c>
      <c r="G130" s="32">
        <v>374</v>
      </c>
      <c r="H130" s="32">
        <v>6370</v>
      </c>
      <c r="I130" s="32">
        <v>6092</v>
      </c>
      <c r="J130" s="32">
        <v>0</v>
      </c>
      <c r="K130" s="32">
        <v>261</v>
      </c>
      <c r="L130" s="32">
        <v>265</v>
      </c>
      <c r="M130" s="32">
        <v>0</v>
      </c>
      <c r="N130" s="32">
        <v>0</v>
      </c>
      <c r="O130" s="32">
        <v>0</v>
      </c>
      <c r="P130" s="32">
        <v>17163</v>
      </c>
      <c r="Q130" s="32">
        <v>6611</v>
      </c>
      <c r="R130" s="32">
        <v>3759</v>
      </c>
      <c r="S130" s="32">
        <v>42</v>
      </c>
      <c r="T130" s="32">
        <v>261</v>
      </c>
      <c r="Y130" s="32">
        <f t="shared" ref="Y130:Y174" si="14">SUM(B130:C130)</f>
        <v>3759</v>
      </c>
      <c r="Z130" s="32">
        <f t="shared" si="9"/>
        <v>42</v>
      </c>
      <c r="AA130" s="32">
        <f t="shared" si="10"/>
        <v>374</v>
      </c>
      <c r="AB130" s="32">
        <f t="shared" si="11"/>
        <v>6092</v>
      </c>
      <c r="AC130" s="32">
        <f t="shared" si="12"/>
        <v>6370</v>
      </c>
      <c r="AD130" s="32">
        <f t="shared" si="8"/>
        <v>526</v>
      </c>
      <c r="AE130" s="32">
        <f t="shared" si="13"/>
        <v>17163</v>
      </c>
    </row>
    <row r="131" spans="1:31">
      <c r="A131" s="32" t="s">
        <v>79</v>
      </c>
      <c r="B131" s="32">
        <v>232020</v>
      </c>
      <c r="C131" s="32">
        <v>0</v>
      </c>
      <c r="D131" s="32">
        <v>0</v>
      </c>
      <c r="E131" s="32">
        <v>0</v>
      </c>
      <c r="F131" s="32">
        <v>189</v>
      </c>
      <c r="G131" s="32">
        <v>0</v>
      </c>
      <c r="H131" s="32">
        <v>13794</v>
      </c>
      <c r="I131" s="32">
        <v>975</v>
      </c>
      <c r="J131" s="32">
        <v>0</v>
      </c>
      <c r="K131" s="32">
        <v>2190</v>
      </c>
      <c r="L131" s="32">
        <v>303</v>
      </c>
      <c r="M131" s="32">
        <v>0</v>
      </c>
      <c r="N131" s="32">
        <v>0</v>
      </c>
      <c r="O131" s="32">
        <v>0</v>
      </c>
      <c r="P131" s="32">
        <v>249471</v>
      </c>
      <c r="Q131" s="32">
        <v>3468</v>
      </c>
      <c r="R131" s="32">
        <v>232020</v>
      </c>
      <c r="S131" s="32">
        <v>189</v>
      </c>
      <c r="T131" s="32">
        <v>2190</v>
      </c>
      <c r="Y131" s="32">
        <f t="shared" si="14"/>
        <v>232020</v>
      </c>
      <c r="Z131" s="32">
        <f t="shared" si="9"/>
        <v>189</v>
      </c>
      <c r="AA131" s="32">
        <f t="shared" si="10"/>
        <v>0</v>
      </c>
      <c r="AB131" s="32">
        <f t="shared" si="11"/>
        <v>975</v>
      </c>
      <c r="AC131" s="32">
        <f t="shared" si="12"/>
        <v>13794</v>
      </c>
      <c r="AD131" s="32">
        <f t="shared" si="8"/>
        <v>2493</v>
      </c>
      <c r="AE131" s="32">
        <f t="shared" si="13"/>
        <v>249471</v>
      </c>
    </row>
    <row r="132" spans="1:31">
      <c r="A132" s="32" t="s">
        <v>209</v>
      </c>
      <c r="B132" s="32">
        <v>0</v>
      </c>
      <c r="C132" s="32">
        <v>0</v>
      </c>
      <c r="D132" s="32">
        <v>0</v>
      </c>
      <c r="E132" s="32">
        <v>0</v>
      </c>
      <c r="F132" s="32">
        <v>486</v>
      </c>
      <c r="G132" s="32">
        <v>0</v>
      </c>
      <c r="H132" s="32">
        <v>0</v>
      </c>
      <c r="I132" s="32">
        <v>0</v>
      </c>
      <c r="J132" s="32">
        <v>0</v>
      </c>
      <c r="K132" s="32">
        <v>2</v>
      </c>
      <c r="L132" s="32">
        <v>0</v>
      </c>
      <c r="M132" s="32">
        <v>0</v>
      </c>
      <c r="N132" s="32">
        <v>0</v>
      </c>
      <c r="O132" s="32">
        <v>0</v>
      </c>
      <c r="P132" s="32">
        <v>488</v>
      </c>
      <c r="Q132" s="32">
        <v>2</v>
      </c>
      <c r="R132" s="32">
        <v>0</v>
      </c>
      <c r="S132" s="32">
        <v>486</v>
      </c>
      <c r="T132" s="32">
        <v>2</v>
      </c>
      <c r="Y132" s="32">
        <f t="shared" si="14"/>
        <v>0</v>
      </c>
      <c r="Z132" s="32">
        <f t="shared" si="9"/>
        <v>486</v>
      </c>
      <c r="AA132" s="32">
        <f t="shared" si="10"/>
        <v>0</v>
      </c>
      <c r="AB132" s="32">
        <f t="shared" si="11"/>
        <v>0</v>
      </c>
      <c r="AC132" s="32">
        <f t="shared" si="12"/>
        <v>0</v>
      </c>
      <c r="AD132" s="32">
        <f t="shared" si="8"/>
        <v>2</v>
      </c>
      <c r="AE132" s="32">
        <f t="shared" si="13"/>
        <v>488</v>
      </c>
    </row>
    <row r="133" spans="1:31">
      <c r="A133" s="32" t="s">
        <v>176</v>
      </c>
      <c r="B133" s="32">
        <v>45295</v>
      </c>
      <c r="C133" s="32">
        <v>0</v>
      </c>
      <c r="D133" s="32">
        <v>0</v>
      </c>
      <c r="E133" s="32">
        <v>0</v>
      </c>
      <c r="F133" s="32">
        <v>14121</v>
      </c>
      <c r="G133" s="32">
        <v>47273</v>
      </c>
      <c r="H133" s="32">
        <v>57305</v>
      </c>
      <c r="I133" s="32">
        <v>39169</v>
      </c>
      <c r="J133" s="32">
        <v>0</v>
      </c>
      <c r="K133" s="32">
        <v>65686</v>
      </c>
      <c r="L133" s="32">
        <v>6100</v>
      </c>
      <c r="M133" s="32">
        <v>0</v>
      </c>
      <c r="N133" s="32">
        <v>0</v>
      </c>
      <c r="O133" s="32">
        <v>0</v>
      </c>
      <c r="P133" s="32">
        <v>274949</v>
      </c>
      <c r="Q133" s="32">
        <v>110269</v>
      </c>
      <c r="R133" s="32">
        <v>45295</v>
      </c>
      <c r="S133" s="32">
        <v>14121</v>
      </c>
      <c r="T133" s="32">
        <v>65686</v>
      </c>
      <c r="Y133" s="32">
        <f t="shared" si="14"/>
        <v>45295</v>
      </c>
      <c r="Z133" s="32">
        <f t="shared" si="9"/>
        <v>14121</v>
      </c>
      <c r="AA133" s="32">
        <f t="shared" si="10"/>
        <v>47273</v>
      </c>
      <c r="AB133" s="32">
        <f t="shared" si="11"/>
        <v>39169</v>
      </c>
      <c r="AC133" s="32">
        <f t="shared" si="12"/>
        <v>57305</v>
      </c>
      <c r="AD133" s="32">
        <f t="shared" si="8"/>
        <v>71786</v>
      </c>
      <c r="AE133" s="32">
        <f t="shared" si="13"/>
        <v>274949</v>
      </c>
    </row>
    <row r="134" spans="1:31">
      <c r="A134" s="32" t="s">
        <v>78</v>
      </c>
      <c r="B134" s="32">
        <v>3202</v>
      </c>
      <c r="C134" s="32">
        <v>0</v>
      </c>
      <c r="D134" s="32">
        <v>0</v>
      </c>
      <c r="E134" s="32">
        <v>0</v>
      </c>
      <c r="F134" s="32">
        <v>4374</v>
      </c>
      <c r="G134" s="32">
        <v>0</v>
      </c>
      <c r="H134" s="32">
        <v>0</v>
      </c>
      <c r="I134" s="32">
        <v>4552</v>
      </c>
      <c r="J134" s="32">
        <v>0</v>
      </c>
      <c r="K134" s="32">
        <v>292</v>
      </c>
      <c r="L134" s="32">
        <v>41</v>
      </c>
      <c r="M134" s="32">
        <v>0</v>
      </c>
      <c r="N134" s="32">
        <v>0</v>
      </c>
      <c r="O134" s="32">
        <v>0</v>
      </c>
      <c r="P134" s="32">
        <v>12461</v>
      </c>
      <c r="Q134" s="32">
        <v>4885</v>
      </c>
      <c r="R134" s="32">
        <v>3202</v>
      </c>
      <c r="S134" s="32">
        <v>4374</v>
      </c>
      <c r="T134" s="32">
        <v>292</v>
      </c>
      <c r="Y134" s="32">
        <f t="shared" si="14"/>
        <v>3202</v>
      </c>
      <c r="Z134" s="32">
        <f t="shared" si="9"/>
        <v>4374</v>
      </c>
      <c r="AA134" s="32">
        <f t="shared" si="10"/>
        <v>0</v>
      </c>
      <c r="AB134" s="32">
        <f t="shared" si="11"/>
        <v>4552</v>
      </c>
      <c r="AC134" s="32">
        <f t="shared" si="12"/>
        <v>0</v>
      </c>
      <c r="AD134" s="32">
        <f t="shared" ref="AD134" si="15">AE134-SUM(Y134:AC134)</f>
        <v>333</v>
      </c>
      <c r="AE134" s="32">
        <f t="shared" si="13"/>
        <v>12461</v>
      </c>
    </row>
    <row r="135" spans="1:31">
      <c r="A135" s="32" t="s">
        <v>77</v>
      </c>
      <c r="B135" s="32">
        <v>0</v>
      </c>
      <c r="C135" s="32">
        <v>0</v>
      </c>
      <c r="D135" s="32">
        <v>0</v>
      </c>
      <c r="E135" s="32">
        <v>0</v>
      </c>
      <c r="F135" s="32">
        <v>2463</v>
      </c>
      <c r="G135" s="32">
        <v>0</v>
      </c>
      <c r="H135" s="32">
        <v>0</v>
      </c>
      <c r="I135" s="32">
        <v>8913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11376</v>
      </c>
      <c r="Q135" s="32">
        <v>8913</v>
      </c>
      <c r="R135" s="32">
        <v>0</v>
      </c>
      <c r="S135" s="32">
        <v>2463</v>
      </c>
      <c r="T135" s="32">
        <v>0</v>
      </c>
      <c r="Y135" s="32">
        <f t="shared" si="14"/>
        <v>0</v>
      </c>
      <c r="Z135" s="32">
        <f t="shared" ref="Z135:Z174" si="16">SUM(D135:F135)</f>
        <v>2463</v>
      </c>
      <c r="AA135" s="32">
        <f t="shared" ref="AA135:AA174" si="17">G135</f>
        <v>0</v>
      </c>
      <c r="AB135" s="32">
        <f t="shared" ref="AB135:AB174" si="18">I135</f>
        <v>8913</v>
      </c>
      <c r="AC135" s="32">
        <f t="shared" ref="AC135:AC174" si="19">H135</f>
        <v>0</v>
      </c>
      <c r="AD135" s="32">
        <f t="shared" ref="AD135:AD174" si="20">AE135-SUM(Y135:AC135)</f>
        <v>0</v>
      </c>
      <c r="AE135" s="32">
        <f t="shared" ref="AE135:AE174" si="21">P135</f>
        <v>11376</v>
      </c>
    </row>
    <row r="136" spans="1:31">
      <c r="A136" s="32" t="s">
        <v>222</v>
      </c>
      <c r="B136" s="32">
        <v>0</v>
      </c>
      <c r="C136" s="32">
        <v>0</v>
      </c>
      <c r="D136" s="32">
        <v>0</v>
      </c>
      <c r="E136" s="32">
        <v>0</v>
      </c>
      <c r="F136" s="32">
        <v>821</v>
      </c>
      <c r="G136" s="32">
        <v>0</v>
      </c>
      <c r="H136" s="32">
        <v>0</v>
      </c>
      <c r="I136" s="32">
        <v>1359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2180</v>
      </c>
      <c r="Q136" s="32">
        <v>1359</v>
      </c>
      <c r="R136" s="32">
        <v>0</v>
      </c>
      <c r="S136" s="32">
        <v>821</v>
      </c>
      <c r="T136" s="32">
        <v>0</v>
      </c>
      <c r="Y136" s="32">
        <f t="shared" si="14"/>
        <v>0</v>
      </c>
      <c r="Z136" s="32">
        <f t="shared" si="16"/>
        <v>821</v>
      </c>
      <c r="AA136" s="32">
        <f t="shared" si="17"/>
        <v>0</v>
      </c>
      <c r="AB136" s="32">
        <f t="shared" si="18"/>
        <v>1359</v>
      </c>
      <c r="AC136" s="32">
        <f t="shared" si="19"/>
        <v>0</v>
      </c>
      <c r="AD136" s="32">
        <f t="shared" si="20"/>
        <v>0</v>
      </c>
      <c r="AE136" s="32">
        <f t="shared" si="21"/>
        <v>2180</v>
      </c>
    </row>
    <row r="137" spans="1:31">
      <c r="A137" s="32" t="s">
        <v>175</v>
      </c>
      <c r="B137" s="32">
        <v>779</v>
      </c>
      <c r="C137" s="32">
        <v>215</v>
      </c>
      <c r="D137" s="32">
        <v>0</v>
      </c>
      <c r="E137" s="32">
        <v>0</v>
      </c>
      <c r="F137" s="32">
        <v>300</v>
      </c>
      <c r="G137" s="32">
        <v>413</v>
      </c>
      <c r="H137" s="32">
        <v>64877</v>
      </c>
      <c r="I137" s="32">
        <v>63764</v>
      </c>
      <c r="J137" s="32">
        <v>0</v>
      </c>
      <c r="K137" s="32">
        <v>11281</v>
      </c>
      <c r="L137" s="32">
        <v>11925</v>
      </c>
      <c r="M137" s="32">
        <v>0</v>
      </c>
      <c r="N137" s="32">
        <v>0</v>
      </c>
      <c r="O137" s="32">
        <v>0</v>
      </c>
      <c r="P137" s="32">
        <v>153554</v>
      </c>
      <c r="Q137" s="32">
        <v>85741</v>
      </c>
      <c r="R137" s="32">
        <v>994</v>
      </c>
      <c r="S137" s="32">
        <v>300</v>
      </c>
      <c r="T137" s="32">
        <v>11281</v>
      </c>
      <c r="Y137" s="32">
        <f t="shared" si="14"/>
        <v>994</v>
      </c>
      <c r="Z137" s="32">
        <f t="shared" si="16"/>
        <v>300</v>
      </c>
      <c r="AA137" s="32">
        <f t="shared" si="17"/>
        <v>413</v>
      </c>
      <c r="AB137" s="32">
        <f t="shared" si="18"/>
        <v>63764</v>
      </c>
      <c r="AC137" s="32">
        <f t="shared" si="19"/>
        <v>64877</v>
      </c>
      <c r="AD137" s="32">
        <f t="shared" si="20"/>
        <v>23206</v>
      </c>
      <c r="AE137" s="32">
        <f t="shared" si="21"/>
        <v>153554</v>
      </c>
    </row>
    <row r="138" spans="1:31">
      <c r="A138" s="32" t="s">
        <v>174</v>
      </c>
      <c r="B138" s="32">
        <v>0</v>
      </c>
      <c r="C138" s="32">
        <v>0</v>
      </c>
      <c r="D138" s="32">
        <v>0</v>
      </c>
      <c r="E138" s="32">
        <v>0</v>
      </c>
      <c r="F138" s="32">
        <v>42</v>
      </c>
      <c r="G138" s="32">
        <v>521</v>
      </c>
      <c r="H138" s="32">
        <v>27557</v>
      </c>
      <c r="I138" s="32">
        <v>38036</v>
      </c>
      <c r="J138" s="32">
        <v>0</v>
      </c>
      <c r="K138" s="32">
        <v>943</v>
      </c>
      <c r="L138" s="32">
        <v>3003</v>
      </c>
      <c r="M138" s="32">
        <v>0</v>
      </c>
      <c r="N138" s="32">
        <v>0</v>
      </c>
      <c r="O138" s="32">
        <v>0</v>
      </c>
      <c r="P138" s="32">
        <v>70102</v>
      </c>
      <c r="Q138" s="32">
        <v>40670</v>
      </c>
      <c r="R138" s="32">
        <v>0</v>
      </c>
      <c r="S138" s="32">
        <v>42</v>
      </c>
      <c r="T138" s="32">
        <v>943</v>
      </c>
      <c r="Y138" s="32">
        <f t="shared" si="14"/>
        <v>0</v>
      </c>
      <c r="Z138" s="32">
        <f t="shared" si="16"/>
        <v>42</v>
      </c>
      <c r="AA138" s="32">
        <f t="shared" si="17"/>
        <v>521</v>
      </c>
      <c r="AB138" s="32">
        <f t="shared" si="18"/>
        <v>38036</v>
      </c>
      <c r="AC138" s="32">
        <f t="shared" si="19"/>
        <v>27557</v>
      </c>
      <c r="AD138" s="32">
        <f t="shared" si="20"/>
        <v>3946</v>
      </c>
      <c r="AE138" s="32">
        <f t="shared" si="21"/>
        <v>70102</v>
      </c>
    </row>
    <row r="139" spans="1:31">
      <c r="A139" s="32" t="s">
        <v>76</v>
      </c>
      <c r="B139" s="32">
        <v>0</v>
      </c>
      <c r="C139" s="32">
        <v>0</v>
      </c>
      <c r="D139" s="32">
        <v>0</v>
      </c>
      <c r="E139" s="32">
        <v>0</v>
      </c>
      <c r="F139" s="32">
        <v>4742</v>
      </c>
      <c r="G139" s="32">
        <v>13984</v>
      </c>
      <c r="H139" s="32">
        <v>0</v>
      </c>
      <c r="I139" s="32">
        <v>3000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21726</v>
      </c>
      <c r="Q139" s="32">
        <v>3000</v>
      </c>
      <c r="R139" s="32">
        <v>0</v>
      </c>
      <c r="S139" s="32">
        <v>4742</v>
      </c>
      <c r="T139" s="32">
        <v>0</v>
      </c>
      <c r="Y139" s="32">
        <f t="shared" si="14"/>
        <v>0</v>
      </c>
      <c r="Z139" s="32">
        <f t="shared" si="16"/>
        <v>4742</v>
      </c>
      <c r="AA139" s="32">
        <f t="shared" si="17"/>
        <v>13984</v>
      </c>
      <c r="AB139" s="32">
        <f t="shared" si="18"/>
        <v>3000</v>
      </c>
      <c r="AC139" s="32">
        <f t="shared" si="19"/>
        <v>0</v>
      </c>
      <c r="AD139" s="32">
        <f t="shared" si="20"/>
        <v>0</v>
      </c>
      <c r="AE139" s="32">
        <f t="shared" si="21"/>
        <v>21726</v>
      </c>
    </row>
    <row r="140" spans="1:31">
      <c r="A140" s="32" t="s">
        <v>75</v>
      </c>
      <c r="B140" s="32">
        <v>125415</v>
      </c>
      <c r="C140" s="32">
        <v>0</v>
      </c>
      <c r="D140" s="32">
        <v>0</v>
      </c>
      <c r="E140" s="32">
        <v>0</v>
      </c>
      <c r="F140" s="32">
        <v>8565</v>
      </c>
      <c r="G140" s="32">
        <v>70483</v>
      </c>
      <c r="H140" s="32">
        <v>42389</v>
      </c>
      <c r="I140" s="32">
        <v>4318</v>
      </c>
      <c r="J140" s="32">
        <v>0</v>
      </c>
      <c r="K140" s="32">
        <v>2052</v>
      </c>
      <c r="L140" s="32">
        <v>3682</v>
      </c>
      <c r="M140" s="32">
        <v>0</v>
      </c>
      <c r="N140" s="32">
        <v>0</v>
      </c>
      <c r="O140" s="32">
        <v>0</v>
      </c>
      <c r="P140" s="32">
        <v>256904</v>
      </c>
      <c r="Q140" s="32">
        <v>8417</v>
      </c>
      <c r="R140" s="32">
        <v>125415</v>
      </c>
      <c r="S140" s="32">
        <v>8565</v>
      </c>
      <c r="T140" s="32">
        <v>2052</v>
      </c>
      <c r="Y140" s="32">
        <f t="shared" si="14"/>
        <v>125415</v>
      </c>
      <c r="Z140" s="32">
        <f t="shared" si="16"/>
        <v>8565</v>
      </c>
      <c r="AA140" s="32">
        <f t="shared" si="17"/>
        <v>70483</v>
      </c>
      <c r="AB140" s="32">
        <f t="shared" si="18"/>
        <v>4318</v>
      </c>
      <c r="AC140" s="32">
        <f t="shared" si="19"/>
        <v>42389</v>
      </c>
      <c r="AD140" s="32">
        <f t="shared" si="20"/>
        <v>5734</v>
      </c>
      <c r="AE140" s="32">
        <f t="shared" si="21"/>
        <v>256904</v>
      </c>
    </row>
    <row r="141" spans="1:31">
      <c r="A141" s="32" t="s">
        <v>74</v>
      </c>
      <c r="B141" s="32">
        <v>0</v>
      </c>
      <c r="C141" s="32">
        <v>0</v>
      </c>
      <c r="D141" s="32">
        <v>0</v>
      </c>
      <c r="E141" s="32">
        <v>0</v>
      </c>
      <c r="F141" s="32">
        <v>0</v>
      </c>
      <c r="G141" s="32">
        <v>472</v>
      </c>
      <c r="H141" s="32">
        <v>0</v>
      </c>
      <c r="I141" s="32">
        <v>16000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16472</v>
      </c>
      <c r="Q141" s="32">
        <v>16000</v>
      </c>
      <c r="R141" s="32">
        <v>0</v>
      </c>
      <c r="S141" s="32">
        <v>0</v>
      </c>
      <c r="T141" s="32">
        <v>0</v>
      </c>
      <c r="Y141" s="32">
        <f t="shared" si="14"/>
        <v>0</v>
      </c>
      <c r="Z141" s="32">
        <f t="shared" si="16"/>
        <v>0</v>
      </c>
      <c r="AA141" s="32">
        <f t="shared" si="17"/>
        <v>472</v>
      </c>
      <c r="AB141" s="32">
        <f t="shared" si="18"/>
        <v>16000</v>
      </c>
      <c r="AC141" s="32">
        <f t="shared" si="19"/>
        <v>0</v>
      </c>
      <c r="AD141" s="32">
        <f t="shared" si="20"/>
        <v>0</v>
      </c>
      <c r="AE141" s="32">
        <f t="shared" si="21"/>
        <v>16472</v>
      </c>
    </row>
    <row r="142" spans="1:31">
      <c r="A142" s="32" t="s">
        <v>210</v>
      </c>
      <c r="B142" s="32">
        <v>0</v>
      </c>
      <c r="C142" s="32">
        <v>0</v>
      </c>
      <c r="D142" s="32">
        <v>0</v>
      </c>
      <c r="E142" s="32">
        <v>0</v>
      </c>
      <c r="F142" s="32">
        <v>963</v>
      </c>
      <c r="G142" s="32">
        <v>2626</v>
      </c>
      <c r="H142" s="32">
        <v>0</v>
      </c>
      <c r="I142" s="32">
        <v>2590</v>
      </c>
      <c r="J142" s="32">
        <v>0</v>
      </c>
      <c r="K142" s="32">
        <v>18</v>
      </c>
      <c r="L142" s="32">
        <v>22</v>
      </c>
      <c r="M142" s="32">
        <v>0</v>
      </c>
      <c r="N142" s="32">
        <v>0</v>
      </c>
      <c r="O142" s="32">
        <v>0</v>
      </c>
      <c r="P142" s="32">
        <v>6219</v>
      </c>
      <c r="Q142" s="32">
        <v>2630</v>
      </c>
      <c r="R142" s="32">
        <v>0</v>
      </c>
      <c r="S142" s="32">
        <v>963</v>
      </c>
      <c r="T142" s="32">
        <v>18</v>
      </c>
      <c r="Y142" s="32">
        <f t="shared" si="14"/>
        <v>0</v>
      </c>
      <c r="Z142" s="32">
        <f t="shared" si="16"/>
        <v>963</v>
      </c>
      <c r="AA142" s="32">
        <f t="shared" si="17"/>
        <v>2626</v>
      </c>
      <c r="AB142" s="32">
        <f t="shared" si="18"/>
        <v>2590</v>
      </c>
      <c r="AC142" s="32">
        <f t="shared" si="19"/>
        <v>0</v>
      </c>
      <c r="AD142" s="32">
        <f t="shared" si="20"/>
        <v>40</v>
      </c>
      <c r="AE142" s="32">
        <f t="shared" si="21"/>
        <v>6219</v>
      </c>
    </row>
    <row r="143" spans="1:31">
      <c r="A143" s="32" t="s">
        <v>73</v>
      </c>
      <c r="B143" s="32">
        <v>37579</v>
      </c>
      <c r="C143" s="32">
        <v>0</v>
      </c>
      <c r="D143" s="32">
        <v>0</v>
      </c>
      <c r="E143" s="32">
        <v>0</v>
      </c>
      <c r="F143" s="32">
        <v>1721</v>
      </c>
      <c r="G143" s="32">
        <v>118560</v>
      </c>
      <c r="H143" s="32">
        <v>0</v>
      </c>
      <c r="I143" s="32">
        <v>5540</v>
      </c>
      <c r="J143" s="32">
        <v>1</v>
      </c>
      <c r="K143" s="32">
        <v>1690</v>
      </c>
      <c r="L143" s="32">
        <v>8540</v>
      </c>
      <c r="M143" s="32">
        <v>0</v>
      </c>
      <c r="N143" s="32">
        <v>0</v>
      </c>
      <c r="O143" s="32">
        <v>0</v>
      </c>
      <c r="P143" s="32">
        <v>173631</v>
      </c>
      <c r="Q143" s="32">
        <v>15771</v>
      </c>
      <c r="R143" s="32">
        <v>37579</v>
      </c>
      <c r="S143" s="32">
        <v>1721</v>
      </c>
      <c r="T143" s="32">
        <v>1691</v>
      </c>
      <c r="Y143" s="32">
        <f t="shared" si="14"/>
        <v>37579</v>
      </c>
      <c r="Z143" s="32">
        <f t="shared" si="16"/>
        <v>1721</v>
      </c>
      <c r="AA143" s="32">
        <f t="shared" si="17"/>
        <v>118560</v>
      </c>
      <c r="AB143" s="32">
        <f t="shared" si="18"/>
        <v>5540</v>
      </c>
      <c r="AC143" s="32">
        <f t="shared" si="19"/>
        <v>0</v>
      </c>
      <c r="AD143" s="32">
        <f t="shared" si="20"/>
        <v>10231</v>
      </c>
      <c r="AE143" s="32">
        <f t="shared" si="21"/>
        <v>173631</v>
      </c>
    </row>
    <row r="144" spans="1:31">
      <c r="A144" s="32" t="s">
        <v>72</v>
      </c>
      <c r="B144" s="32">
        <v>0</v>
      </c>
      <c r="C144" s="32">
        <v>0</v>
      </c>
      <c r="D144" s="32">
        <v>0</v>
      </c>
      <c r="E144" s="32">
        <v>0</v>
      </c>
      <c r="F144" s="32">
        <v>17</v>
      </c>
      <c r="G144" s="32">
        <v>0</v>
      </c>
      <c r="H144" s="32">
        <v>0</v>
      </c>
      <c r="I144" s="32">
        <v>120</v>
      </c>
      <c r="J144" s="32">
        <v>0</v>
      </c>
      <c r="K144" s="32">
        <v>0</v>
      </c>
      <c r="L144" s="32">
        <v>5</v>
      </c>
      <c r="M144" s="32">
        <v>0</v>
      </c>
      <c r="N144" s="32">
        <v>0</v>
      </c>
      <c r="O144" s="32">
        <v>0</v>
      </c>
      <c r="P144" s="32">
        <v>142</v>
      </c>
      <c r="Q144" s="32">
        <v>125</v>
      </c>
      <c r="R144" s="32">
        <v>0</v>
      </c>
      <c r="S144" s="32">
        <v>17</v>
      </c>
      <c r="T144" s="32">
        <v>0</v>
      </c>
      <c r="Y144" s="32">
        <f t="shared" si="14"/>
        <v>0</v>
      </c>
      <c r="Z144" s="32">
        <f t="shared" si="16"/>
        <v>17</v>
      </c>
      <c r="AA144" s="32">
        <f t="shared" si="17"/>
        <v>0</v>
      </c>
      <c r="AB144" s="32">
        <f t="shared" si="18"/>
        <v>120</v>
      </c>
      <c r="AC144" s="32">
        <f t="shared" si="19"/>
        <v>0</v>
      </c>
      <c r="AD144" s="32">
        <f t="shared" si="20"/>
        <v>5</v>
      </c>
      <c r="AE144" s="32">
        <f t="shared" si="21"/>
        <v>142</v>
      </c>
    </row>
    <row r="145" spans="1:31">
      <c r="A145" s="32" t="s">
        <v>71</v>
      </c>
      <c r="B145" s="32">
        <v>0</v>
      </c>
      <c r="C145" s="32">
        <v>0</v>
      </c>
      <c r="D145" s="32">
        <v>0</v>
      </c>
      <c r="E145" s="32">
        <v>0</v>
      </c>
      <c r="F145" s="32">
        <v>24</v>
      </c>
      <c r="G145" s="32">
        <v>9867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9891</v>
      </c>
      <c r="Q145" s="32">
        <v>0</v>
      </c>
      <c r="R145" s="32">
        <v>0</v>
      </c>
      <c r="S145" s="32">
        <v>24</v>
      </c>
      <c r="T145" s="32">
        <v>0</v>
      </c>
      <c r="Y145" s="32">
        <f t="shared" si="14"/>
        <v>0</v>
      </c>
      <c r="Z145" s="32">
        <f t="shared" si="16"/>
        <v>24</v>
      </c>
      <c r="AA145" s="32">
        <f t="shared" si="17"/>
        <v>9867</v>
      </c>
      <c r="AB145" s="32">
        <f t="shared" si="18"/>
        <v>0</v>
      </c>
      <c r="AC145" s="32">
        <f t="shared" si="19"/>
        <v>0</v>
      </c>
      <c r="AD145" s="32">
        <f t="shared" si="20"/>
        <v>0</v>
      </c>
      <c r="AE145" s="32">
        <f t="shared" si="21"/>
        <v>9891</v>
      </c>
    </row>
    <row r="146" spans="1:31">
      <c r="A146" s="32" t="s">
        <v>70</v>
      </c>
      <c r="B146" s="32">
        <v>0</v>
      </c>
      <c r="C146" s="32">
        <v>0</v>
      </c>
      <c r="D146" s="32">
        <v>0</v>
      </c>
      <c r="E146" s="32">
        <v>0</v>
      </c>
      <c r="F146" s="32">
        <v>334</v>
      </c>
      <c r="G146" s="32">
        <v>17920</v>
      </c>
      <c r="H146" s="32">
        <v>0</v>
      </c>
      <c r="I146" s="32">
        <v>56</v>
      </c>
      <c r="J146" s="32">
        <v>0</v>
      </c>
      <c r="K146" s="32">
        <v>532</v>
      </c>
      <c r="L146" s="32">
        <v>0</v>
      </c>
      <c r="M146" s="32">
        <v>0</v>
      </c>
      <c r="N146" s="32">
        <v>0</v>
      </c>
      <c r="O146" s="32">
        <v>182</v>
      </c>
      <c r="P146" s="32">
        <v>19024</v>
      </c>
      <c r="Q146" s="32">
        <v>588</v>
      </c>
      <c r="R146" s="32">
        <v>0</v>
      </c>
      <c r="S146" s="32">
        <v>334</v>
      </c>
      <c r="T146" s="32">
        <v>714</v>
      </c>
      <c r="Y146" s="32">
        <f t="shared" si="14"/>
        <v>0</v>
      </c>
      <c r="Z146" s="32">
        <f t="shared" si="16"/>
        <v>334</v>
      </c>
      <c r="AA146" s="32">
        <f t="shared" si="17"/>
        <v>17920</v>
      </c>
      <c r="AB146" s="32">
        <f t="shared" si="18"/>
        <v>56</v>
      </c>
      <c r="AC146" s="32">
        <f t="shared" si="19"/>
        <v>0</v>
      </c>
      <c r="AD146" s="32">
        <f t="shared" si="20"/>
        <v>714</v>
      </c>
      <c r="AE146" s="32">
        <f t="shared" si="21"/>
        <v>19024</v>
      </c>
    </row>
    <row r="147" spans="1:31">
      <c r="A147" s="32" t="s">
        <v>173</v>
      </c>
      <c r="B147" s="32">
        <v>76263</v>
      </c>
      <c r="C147" s="32">
        <v>0</v>
      </c>
      <c r="D147" s="32">
        <v>0</v>
      </c>
      <c r="E147" s="32">
        <v>0</v>
      </c>
      <c r="F147" s="32">
        <v>2146</v>
      </c>
      <c r="G147" s="32">
        <v>120576</v>
      </c>
      <c r="H147" s="32">
        <v>0</v>
      </c>
      <c r="I147" s="32">
        <v>40645</v>
      </c>
      <c r="J147" s="32">
        <v>2364</v>
      </c>
      <c r="K147" s="32">
        <v>8783</v>
      </c>
      <c r="L147" s="32">
        <v>1186</v>
      </c>
      <c r="M147" s="32">
        <v>0</v>
      </c>
      <c r="N147" s="32">
        <v>0</v>
      </c>
      <c r="O147" s="32">
        <v>0</v>
      </c>
      <c r="P147" s="32">
        <v>251963</v>
      </c>
      <c r="Q147" s="32">
        <v>52628</v>
      </c>
      <c r="R147" s="32">
        <v>76263</v>
      </c>
      <c r="S147" s="32">
        <v>2146</v>
      </c>
      <c r="T147" s="32">
        <v>11147</v>
      </c>
      <c r="Y147" s="32">
        <f t="shared" si="14"/>
        <v>76263</v>
      </c>
      <c r="Z147" s="32">
        <f t="shared" si="16"/>
        <v>2146</v>
      </c>
      <c r="AA147" s="32">
        <f t="shared" si="17"/>
        <v>120576</v>
      </c>
      <c r="AB147" s="32">
        <f t="shared" si="18"/>
        <v>40645</v>
      </c>
      <c r="AC147" s="32">
        <f t="shared" si="19"/>
        <v>0</v>
      </c>
      <c r="AD147" s="32">
        <f t="shared" si="20"/>
        <v>12333</v>
      </c>
      <c r="AE147" s="32">
        <f t="shared" si="21"/>
        <v>251963</v>
      </c>
    </row>
    <row r="148" spans="1:31">
      <c r="A148" s="32" t="s">
        <v>69</v>
      </c>
      <c r="B148" s="32">
        <v>0</v>
      </c>
      <c r="C148" s="32">
        <v>0</v>
      </c>
      <c r="D148" s="32">
        <v>0</v>
      </c>
      <c r="E148" s="32">
        <v>0</v>
      </c>
      <c r="F148" s="32">
        <v>0</v>
      </c>
      <c r="G148" s="32">
        <v>20400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20400</v>
      </c>
      <c r="Q148" s="32">
        <v>0</v>
      </c>
      <c r="R148" s="32">
        <v>0</v>
      </c>
      <c r="S148" s="32">
        <v>0</v>
      </c>
      <c r="T148" s="32">
        <v>0</v>
      </c>
      <c r="Y148" s="32">
        <f t="shared" si="14"/>
        <v>0</v>
      </c>
      <c r="Z148" s="32">
        <f t="shared" si="16"/>
        <v>0</v>
      </c>
      <c r="AA148" s="32">
        <f t="shared" si="17"/>
        <v>20400</v>
      </c>
      <c r="AB148" s="32">
        <f t="shared" si="18"/>
        <v>0</v>
      </c>
      <c r="AC148" s="32">
        <f t="shared" si="19"/>
        <v>0</v>
      </c>
      <c r="AD148" s="32">
        <f t="shared" si="20"/>
        <v>0</v>
      </c>
      <c r="AE148" s="32">
        <f t="shared" si="21"/>
        <v>20400</v>
      </c>
    </row>
    <row r="149" spans="1:31">
      <c r="A149" s="32" t="s">
        <v>68</v>
      </c>
      <c r="B149" s="32">
        <v>70485</v>
      </c>
      <c r="C149" s="32">
        <v>4</v>
      </c>
      <c r="D149" s="32">
        <v>0</v>
      </c>
      <c r="E149" s="32">
        <v>0</v>
      </c>
      <c r="F149" s="32">
        <v>216</v>
      </c>
      <c r="G149" s="32">
        <v>12714</v>
      </c>
      <c r="H149" s="32">
        <v>88389</v>
      </c>
      <c r="I149" s="32">
        <v>8475</v>
      </c>
      <c r="J149" s="32">
        <v>0</v>
      </c>
      <c r="K149" s="32">
        <v>1559</v>
      </c>
      <c r="L149" s="32">
        <v>130</v>
      </c>
      <c r="M149" s="32">
        <v>0</v>
      </c>
      <c r="N149" s="32">
        <v>0</v>
      </c>
      <c r="O149" s="32">
        <v>0</v>
      </c>
      <c r="P149" s="32">
        <v>181972</v>
      </c>
      <c r="Q149" s="32">
        <v>10164</v>
      </c>
      <c r="R149" s="32">
        <v>70489</v>
      </c>
      <c r="S149" s="32">
        <v>216</v>
      </c>
      <c r="T149" s="32">
        <v>1559</v>
      </c>
      <c r="Y149" s="32">
        <f t="shared" si="14"/>
        <v>70489</v>
      </c>
      <c r="Z149" s="32">
        <f t="shared" si="16"/>
        <v>216</v>
      </c>
      <c r="AA149" s="32">
        <f t="shared" si="17"/>
        <v>12714</v>
      </c>
      <c r="AB149" s="32">
        <f t="shared" si="18"/>
        <v>8475</v>
      </c>
      <c r="AC149" s="32">
        <f t="shared" si="19"/>
        <v>88389</v>
      </c>
      <c r="AD149" s="32">
        <f t="shared" si="20"/>
        <v>1689</v>
      </c>
      <c r="AE149" s="32">
        <f t="shared" si="21"/>
        <v>181972</v>
      </c>
    </row>
    <row r="150" spans="1:31">
      <c r="A150" s="32" t="s">
        <v>67</v>
      </c>
      <c r="B150" s="32">
        <v>0</v>
      </c>
      <c r="C150" s="32">
        <v>0</v>
      </c>
      <c r="D150" s="32">
        <v>0</v>
      </c>
      <c r="E150" s="32">
        <v>0</v>
      </c>
      <c r="F150" s="32">
        <v>1473</v>
      </c>
      <c r="G150" s="32">
        <v>108205</v>
      </c>
      <c r="H150" s="32">
        <v>0</v>
      </c>
      <c r="I150" s="32">
        <v>0</v>
      </c>
      <c r="J150" s="32">
        <v>0</v>
      </c>
      <c r="K150" s="32">
        <v>301</v>
      </c>
      <c r="L150" s="32">
        <v>0</v>
      </c>
      <c r="M150" s="32">
        <v>0</v>
      </c>
      <c r="N150" s="32">
        <v>0</v>
      </c>
      <c r="O150" s="32">
        <v>0</v>
      </c>
      <c r="P150" s="32">
        <v>109979</v>
      </c>
      <c r="Q150" s="32">
        <v>301</v>
      </c>
      <c r="R150" s="32">
        <v>0</v>
      </c>
      <c r="S150" s="32">
        <v>1473</v>
      </c>
      <c r="T150" s="32">
        <v>301</v>
      </c>
      <c r="Y150" s="32">
        <f t="shared" si="14"/>
        <v>0</v>
      </c>
      <c r="Z150" s="32">
        <f t="shared" si="16"/>
        <v>1473</v>
      </c>
      <c r="AA150" s="32">
        <f t="shared" si="17"/>
        <v>108205</v>
      </c>
      <c r="AB150" s="32">
        <f t="shared" si="18"/>
        <v>0</v>
      </c>
      <c r="AC150" s="32">
        <f t="shared" si="19"/>
        <v>0</v>
      </c>
      <c r="AD150" s="32">
        <f t="shared" si="20"/>
        <v>301</v>
      </c>
      <c r="AE150" s="32">
        <f t="shared" si="21"/>
        <v>109979</v>
      </c>
    </row>
    <row r="151" spans="1:31" s="43" customFormat="1">
      <c r="A151" s="43" t="s">
        <v>42</v>
      </c>
      <c r="B151" s="43">
        <v>102014</v>
      </c>
      <c r="C151" s="43">
        <v>0</v>
      </c>
      <c r="D151" s="43">
        <v>0</v>
      </c>
      <c r="E151" s="43">
        <v>0</v>
      </c>
      <c r="F151" s="43">
        <v>1670</v>
      </c>
      <c r="G151" s="43">
        <v>100670</v>
      </c>
      <c r="H151" s="43">
        <v>63748</v>
      </c>
      <c r="I151" s="43">
        <v>5885</v>
      </c>
      <c r="J151" s="43">
        <v>0</v>
      </c>
      <c r="K151" s="43">
        <v>36067</v>
      </c>
      <c r="L151" s="43">
        <v>25988</v>
      </c>
      <c r="M151" s="43">
        <v>0</v>
      </c>
      <c r="N151" s="43">
        <v>0</v>
      </c>
      <c r="O151" s="43">
        <v>0</v>
      </c>
      <c r="P151" s="43">
        <v>336042</v>
      </c>
      <c r="Q151" s="43">
        <v>65324</v>
      </c>
      <c r="R151" s="43">
        <v>102014</v>
      </c>
      <c r="S151" s="43">
        <v>1670</v>
      </c>
      <c r="T151" s="43">
        <v>36067</v>
      </c>
      <c r="Y151" s="43">
        <f t="shared" si="14"/>
        <v>102014</v>
      </c>
      <c r="Z151" s="43">
        <f t="shared" si="16"/>
        <v>1670</v>
      </c>
      <c r="AA151" s="43">
        <f t="shared" si="17"/>
        <v>100670</v>
      </c>
      <c r="AB151" s="43">
        <f t="shared" si="18"/>
        <v>5885</v>
      </c>
      <c r="AC151" s="43">
        <f t="shared" si="19"/>
        <v>63748</v>
      </c>
      <c r="AD151" s="43">
        <f t="shared" si="20"/>
        <v>62055</v>
      </c>
      <c r="AE151" s="43">
        <f t="shared" si="21"/>
        <v>336042</v>
      </c>
    </row>
    <row r="152" spans="1:31" s="43" customFormat="1">
      <c r="A152" s="43" t="s">
        <v>41</v>
      </c>
      <c r="B152" s="43">
        <v>1712577</v>
      </c>
      <c r="C152" s="43">
        <v>0</v>
      </c>
      <c r="D152" s="43">
        <v>0</v>
      </c>
      <c r="E152" s="43">
        <v>0</v>
      </c>
      <c r="F152" s="43">
        <v>39877</v>
      </c>
      <c r="G152" s="43">
        <v>1161333</v>
      </c>
      <c r="H152" s="43">
        <v>830584</v>
      </c>
      <c r="I152" s="43">
        <v>261473</v>
      </c>
      <c r="J152" s="43">
        <v>18710</v>
      </c>
      <c r="K152" s="43">
        <v>212833</v>
      </c>
      <c r="L152" s="43">
        <v>81769</v>
      </c>
      <c r="M152" s="43">
        <v>0</v>
      </c>
      <c r="N152" s="43">
        <v>0</v>
      </c>
      <c r="O152" s="43">
        <v>0</v>
      </c>
      <c r="P152" s="43">
        <v>4319156</v>
      </c>
      <c r="Q152" s="43">
        <v>559496</v>
      </c>
      <c r="R152" s="43">
        <v>1712577</v>
      </c>
      <c r="S152" s="43">
        <v>39877</v>
      </c>
      <c r="T152" s="43">
        <v>231543</v>
      </c>
      <c r="Y152" s="43">
        <f t="shared" si="14"/>
        <v>1712577</v>
      </c>
      <c r="Z152" s="43">
        <f t="shared" si="16"/>
        <v>39877</v>
      </c>
      <c r="AA152" s="43">
        <f t="shared" si="17"/>
        <v>1161333</v>
      </c>
      <c r="AB152" s="43">
        <f t="shared" si="18"/>
        <v>261473</v>
      </c>
      <c r="AC152" s="43">
        <f t="shared" si="19"/>
        <v>830584</v>
      </c>
      <c r="AD152" s="43">
        <f t="shared" si="20"/>
        <v>313312</v>
      </c>
      <c r="AE152" s="43">
        <f t="shared" si="21"/>
        <v>4319156</v>
      </c>
    </row>
    <row r="153" spans="1:31">
      <c r="A153" s="32" t="s">
        <v>66</v>
      </c>
      <c r="B153" s="32">
        <v>0</v>
      </c>
      <c r="C153" s="42">
        <v>0</v>
      </c>
      <c r="D153" s="32">
        <v>0</v>
      </c>
      <c r="E153" s="32">
        <v>0</v>
      </c>
      <c r="F153" s="32">
        <v>1179</v>
      </c>
      <c r="G153" s="32">
        <v>3</v>
      </c>
      <c r="H153" s="32">
        <v>0</v>
      </c>
      <c r="I153" s="32">
        <v>9649</v>
      </c>
      <c r="J153" s="32">
        <v>0</v>
      </c>
      <c r="K153" s="32">
        <v>733</v>
      </c>
      <c r="L153" s="32">
        <v>1447</v>
      </c>
      <c r="M153" s="32">
        <v>0</v>
      </c>
      <c r="N153" s="32">
        <v>0</v>
      </c>
      <c r="O153" s="32">
        <v>0</v>
      </c>
      <c r="P153" s="32">
        <v>13011</v>
      </c>
      <c r="Q153" s="32">
        <v>11829</v>
      </c>
      <c r="R153" s="32">
        <v>0</v>
      </c>
      <c r="S153" s="32">
        <v>1179</v>
      </c>
      <c r="T153" s="32">
        <v>733</v>
      </c>
      <c r="Y153" s="32">
        <f t="shared" si="14"/>
        <v>0</v>
      </c>
      <c r="Z153" s="32">
        <f t="shared" si="16"/>
        <v>1179</v>
      </c>
      <c r="AA153" s="32">
        <f t="shared" si="17"/>
        <v>3</v>
      </c>
      <c r="AB153" s="32">
        <f t="shared" si="18"/>
        <v>9649</v>
      </c>
      <c r="AC153" s="32">
        <f t="shared" si="19"/>
        <v>0</v>
      </c>
      <c r="AD153" s="32">
        <f t="shared" si="20"/>
        <v>2180</v>
      </c>
      <c r="AE153" s="32">
        <f t="shared" si="21"/>
        <v>13011</v>
      </c>
    </row>
    <row r="154" spans="1:31">
      <c r="A154" s="32" t="s">
        <v>65</v>
      </c>
      <c r="B154" s="32">
        <v>2263</v>
      </c>
      <c r="C154" s="32">
        <v>0</v>
      </c>
      <c r="D154" s="32">
        <v>0</v>
      </c>
      <c r="E154" s="32">
        <v>0</v>
      </c>
      <c r="F154" s="32">
        <v>201</v>
      </c>
      <c r="G154" s="32">
        <v>41106</v>
      </c>
      <c r="H154" s="32">
        <v>0</v>
      </c>
      <c r="I154" s="32">
        <v>11830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55400</v>
      </c>
      <c r="Q154" s="32">
        <v>11830</v>
      </c>
      <c r="R154" s="32">
        <v>2263</v>
      </c>
      <c r="S154" s="32">
        <v>201</v>
      </c>
      <c r="T154" s="32">
        <v>0</v>
      </c>
      <c r="Y154" s="32">
        <f t="shared" si="14"/>
        <v>2263</v>
      </c>
      <c r="Z154" s="32">
        <f t="shared" si="16"/>
        <v>201</v>
      </c>
      <c r="AA154" s="32">
        <f t="shared" si="17"/>
        <v>41106</v>
      </c>
      <c r="AB154" s="32">
        <f t="shared" si="18"/>
        <v>11830</v>
      </c>
      <c r="AC154" s="32">
        <f t="shared" si="19"/>
        <v>0</v>
      </c>
      <c r="AD154" s="32">
        <f t="shared" si="20"/>
        <v>0</v>
      </c>
      <c r="AE154" s="32">
        <f t="shared" si="21"/>
        <v>55400</v>
      </c>
    </row>
    <row r="155" spans="1:31">
      <c r="A155" s="32" t="s">
        <v>64</v>
      </c>
      <c r="B155" s="32">
        <v>0</v>
      </c>
      <c r="C155" s="32">
        <v>0</v>
      </c>
      <c r="D155" s="32">
        <v>0</v>
      </c>
      <c r="E155" s="32">
        <v>0</v>
      </c>
      <c r="F155" s="32">
        <v>17905</v>
      </c>
      <c r="G155" s="32">
        <v>22633</v>
      </c>
      <c r="H155" s="32">
        <v>0</v>
      </c>
      <c r="I155" s="32">
        <v>87194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127732</v>
      </c>
      <c r="Q155" s="32">
        <v>87194</v>
      </c>
      <c r="R155" s="32">
        <v>0</v>
      </c>
      <c r="S155" s="32">
        <v>17905</v>
      </c>
      <c r="T155" s="32">
        <v>0</v>
      </c>
      <c r="Y155" s="32">
        <f t="shared" si="14"/>
        <v>0</v>
      </c>
      <c r="Z155" s="32">
        <f t="shared" si="16"/>
        <v>17905</v>
      </c>
      <c r="AA155" s="32">
        <f t="shared" si="17"/>
        <v>22633</v>
      </c>
      <c r="AB155" s="32">
        <f t="shared" si="18"/>
        <v>87194</v>
      </c>
      <c r="AC155" s="32">
        <f t="shared" si="19"/>
        <v>0</v>
      </c>
      <c r="AD155" s="32">
        <f t="shared" si="20"/>
        <v>0</v>
      </c>
      <c r="AE155" s="32">
        <f t="shared" si="21"/>
        <v>127732</v>
      </c>
    </row>
    <row r="156" spans="1:31">
      <c r="A156" s="32" t="s">
        <v>63</v>
      </c>
      <c r="B156" s="32">
        <v>34563</v>
      </c>
      <c r="C156" s="32">
        <v>0</v>
      </c>
      <c r="D156" s="32">
        <v>0</v>
      </c>
      <c r="E156" s="32">
        <v>0</v>
      </c>
      <c r="F156" s="32">
        <v>449</v>
      </c>
      <c r="G156" s="32">
        <v>47211</v>
      </c>
      <c r="H156" s="32">
        <v>0</v>
      </c>
      <c r="I156" s="32">
        <v>58544</v>
      </c>
      <c r="J156" s="32">
        <v>0</v>
      </c>
      <c r="K156" s="32">
        <v>87</v>
      </c>
      <c r="L156" s="32">
        <v>59</v>
      </c>
      <c r="M156" s="32">
        <v>0</v>
      </c>
      <c r="N156" s="32">
        <v>0</v>
      </c>
      <c r="O156" s="32">
        <v>0</v>
      </c>
      <c r="P156" s="32">
        <v>140913</v>
      </c>
      <c r="Q156" s="32">
        <v>58690</v>
      </c>
      <c r="R156" s="32">
        <v>34563</v>
      </c>
      <c r="S156" s="32">
        <v>449</v>
      </c>
      <c r="T156" s="32">
        <v>87</v>
      </c>
      <c r="Y156" s="32">
        <f t="shared" si="14"/>
        <v>34563</v>
      </c>
      <c r="Z156" s="32">
        <f t="shared" si="16"/>
        <v>449</v>
      </c>
      <c r="AA156" s="32">
        <f t="shared" si="17"/>
        <v>47211</v>
      </c>
      <c r="AB156" s="32">
        <f t="shared" si="18"/>
        <v>58544</v>
      </c>
      <c r="AC156" s="32">
        <f t="shared" si="19"/>
        <v>0</v>
      </c>
      <c r="AD156" s="32">
        <f t="shared" si="20"/>
        <v>146</v>
      </c>
      <c r="AE156" s="32">
        <f t="shared" si="21"/>
        <v>140913</v>
      </c>
    </row>
    <row r="157" spans="1:31">
      <c r="A157" s="32" t="s">
        <v>62</v>
      </c>
      <c r="B157" s="32">
        <v>0</v>
      </c>
      <c r="C157" s="32">
        <v>0</v>
      </c>
      <c r="D157" s="32">
        <v>0</v>
      </c>
      <c r="E157" s="32">
        <v>0</v>
      </c>
      <c r="F157" s="32">
        <v>4698</v>
      </c>
      <c r="G157" s="32">
        <v>2948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7646</v>
      </c>
      <c r="Q157" s="32">
        <v>0</v>
      </c>
      <c r="R157" s="32">
        <v>0</v>
      </c>
      <c r="S157" s="32">
        <v>4698</v>
      </c>
      <c r="T157" s="32">
        <v>0</v>
      </c>
      <c r="Y157" s="32">
        <f t="shared" si="14"/>
        <v>0</v>
      </c>
      <c r="Z157" s="32">
        <f t="shared" si="16"/>
        <v>4698</v>
      </c>
      <c r="AA157" s="32">
        <f t="shared" si="17"/>
        <v>2948</v>
      </c>
      <c r="AB157" s="32">
        <f t="shared" si="18"/>
        <v>0</v>
      </c>
      <c r="AC157" s="32">
        <f t="shared" si="19"/>
        <v>0</v>
      </c>
      <c r="AD157" s="32">
        <f t="shared" si="20"/>
        <v>0</v>
      </c>
      <c r="AE157" s="32">
        <f t="shared" si="21"/>
        <v>7646</v>
      </c>
    </row>
    <row r="158" spans="1:31">
      <c r="A158" s="32" t="s">
        <v>61</v>
      </c>
      <c r="B158" s="32">
        <v>0</v>
      </c>
      <c r="C158" s="32">
        <v>0</v>
      </c>
      <c r="D158" s="32">
        <v>0</v>
      </c>
      <c r="E158" s="32">
        <v>0</v>
      </c>
      <c r="F158" s="32">
        <v>410</v>
      </c>
      <c r="G158" s="32">
        <v>0</v>
      </c>
      <c r="H158" s="32">
        <v>0</v>
      </c>
      <c r="I158" s="32">
        <v>14042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14452</v>
      </c>
      <c r="Q158" s="32">
        <v>14042</v>
      </c>
      <c r="R158" s="32">
        <v>0</v>
      </c>
      <c r="S158" s="32">
        <v>410</v>
      </c>
      <c r="T158" s="32">
        <v>0</v>
      </c>
      <c r="Y158" s="32">
        <f t="shared" si="14"/>
        <v>0</v>
      </c>
      <c r="Z158" s="32">
        <f t="shared" si="16"/>
        <v>410</v>
      </c>
      <c r="AA158" s="32">
        <f t="shared" si="17"/>
        <v>0</v>
      </c>
      <c r="AB158" s="32">
        <f t="shared" si="18"/>
        <v>14042</v>
      </c>
      <c r="AC158" s="32">
        <f t="shared" si="19"/>
        <v>0</v>
      </c>
      <c r="AD158" s="32">
        <f t="shared" si="20"/>
        <v>0</v>
      </c>
      <c r="AE158" s="32">
        <f t="shared" si="21"/>
        <v>14452</v>
      </c>
    </row>
    <row r="159" spans="1:31">
      <c r="A159" s="32" t="s">
        <v>60</v>
      </c>
      <c r="B159" s="32">
        <v>4397</v>
      </c>
      <c r="C159" s="32">
        <v>0</v>
      </c>
      <c r="D159" s="32">
        <v>0</v>
      </c>
      <c r="E159" s="32">
        <v>0</v>
      </c>
      <c r="F159" s="32">
        <v>51</v>
      </c>
      <c r="G159" s="32">
        <v>0</v>
      </c>
      <c r="H159" s="32">
        <v>0</v>
      </c>
      <c r="I159" s="32">
        <v>5431</v>
      </c>
      <c r="J159" s="32">
        <v>0</v>
      </c>
      <c r="K159" s="32">
        <v>0</v>
      </c>
      <c r="L159" s="32">
        <v>144</v>
      </c>
      <c r="M159" s="32">
        <v>0</v>
      </c>
      <c r="N159" s="32">
        <v>0</v>
      </c>
      <c r="O159" s="32">
        <v>0</v>
      </c>
      <c r="P159" s="32">
        <v>10023</v>
      </c>
      <c r="Q159" s="32">
        <v>5575</v>
      </c>
      <c r="R159" s="32">
        <v>4397</v>
      </c>
      <c r="S159" s="32">
        <v>51</v>
      </c>
      <c r="T159" s="32">
        <v>0</v>
      </c>
      <c r="Y159" s="32">
        <f t="shared" si="14"/>
        <v>4397</v>
      </c>
      <c r="Z159" s="32">
        <f t="shared" si="16"/>
        <v>51</v>
      </c>
      <c r="AA159" s="32">
        <f t="shared" si="17"/>
        <v>0</v>
      </c>
      <c r="AB159" s="32">
        <f t="shared" si="18"/>
        <v>5431</v>
      </c>
      <c r="AC159" s="32">
        <f t="shared" si="19"/>
        <v>0</v>
      </c>
      <c r="AD159" s="32">
        <f t="shared" si="20"/>
        <v>144</v>
      </c>
      <c r="AE159" s="32">
        <f t="shared" si="21"/>
        <v>10023</v>
      </c>
    </row>
    <row r="160" spans="1:31">
      <c r="A160" s="32" t="s">
        <v>221</v>
      </c>
      <c r="B160" s="32" t="s">
        <v>59</v>
      </c>
      <c r="C160" s="32" t="s">
        <v>59</v>
      </c>
      <c r="D160" s="32" t="s">
        <v>59</v>
      </c>
      <c r="E160" s="32" t="s">
        <v>59</v>
      </c>
      <c r="F160" s="32" t="s">
        <v>59</v>
      </c>
      <c r="G160" s="32" t="s">
        <v>59</v>
      </c>
      <c r="H160" s="32" t="s">
        <v>59</v>
      </c>
      <c r="I160" s="32" t="s">
        <v>59</v>
      </c>
      <c r="J160" s="32" t="s">
        <v>59</v>
      </c>
      <c r="K160" s="32" t="s">
        <v>59</v>
      </c>
      <c r="L160" s="32" t="s">
        <v>59</v>
      </c>
      <c r="M160" s="32" t="s">
        <v>59</v>
      </c>
      <c r="N160" s="32" t="s">
        <v>59</v>
      </c>
      <c r="O160" s="32" t="s">
        <v>59</v>
      </c>
      <c r="P160" s="32" t="s">
        <v>59</v>
      </c>
      <c r="Q160" s="32" t="s">
        <v>59</v>
      </c>
      <c r="R160" s="32" t="s">
        <v>59</v>
      </c>
      <c r="S160" s="32" t="s">
        <v>59</v>
      </c>
      <c r="T160" s="32" t="s">
        <v>59</v>
      </c>
      <c r="Y160" s="32">
        <f t="shared" si="14"/>
        <v>0</v>
      </c>
      <c r="Z160" s="32">
        <f t="shared" si="16"/>
        <v>0</v>
      </c>
      <c r="AA160" s="32" t="str">
        <f t="shared" si="17"/>
        <v>x</v>
      </c>
      <c r="AB160" s="32" t="str">
        <f t="shared" si="18"/>
        <v>x</v>
      </c>
      <c r="AC160" s="32" t="str">
        <f t="shared" si="19"/>
        <v>x</v>
      </c>
      <c r="AD160" s="32" t="e">
        <f t="shared" si="20"/>
        <v>#VALUE!</v>
      </c>
      <c r="AE160" s="32" t="str">
        <f t="shared" si="21"/>
        <v>x</v>
      </c>
    </row>
    <row r="161" spans="1:31">
      <c r="A161" s="32" t="s">
        <v>220</v>
      </c>
      <c r="B161" s="32" t="s">
        <v>59</v>
      </c>
      <c r="C161" s="32" t="s">
        <v>59</v>
      </c>
      <c r="D161" s="32" t="s">
        <v>59</v>
      </c>
      <c r="E161" s="32" t="s">
        <v>59</v>
      </c>
      <c r="F161" s="32" t="s">
        <v>59</v>
      </c>
      <c r="G161" s="32" t="s">
        <v>59</v>
      </c>
      <c r="H161" s="32" t="s">
        <v>59</v>
      </c>
      <c r="I161" s="32" t="s">
        <v>59</v>
      </c>
      <c r="J161" s="32" t="s">
        <v>59</v>
      </c>
      <c r="K161" s="32" t="s">
        <v>59</v>
      </c>
      <c r="L161" s="32" t="s">
        <v>59</v>
      </c>
      <c r="M161" s="32" t="s">
        <v>59</v>
      </c>
      <c r="N161" s="32" t="s">
        <v>59</v>
      </c>
      <c r="O161" s="32" t="s">
        <v>59</v>
      </c>
      <c r="P161" s="32" t="s">
        <v>59</v>
      </c>
      <c r="Q161" s="32" t="s">
        <v>59</v>
      </c>
      <c r="R161" s="32" t="s">
        <v>59</v>
      </c>
      <c r="S161" s="32" t="s">
        <v>59</v>
      </c>
      <c r="T161" s="32" t="s">
        <v>59</v>
      </c>
      <c r="Y161" s="32">
        <f t="shared" si="14"/>
        <v>0</v>
      </c>
      <c r="Z161" s="32">
        <f t="shared" si="16"/>
        <v>0</v>
      </c>
      <c r="AA161" s="32" t="str">
        <f t="shared" si="17"/>
        <v>x</v>
      </c>
      <c r="AB161" s="32" t="str">
        <f t="shared" si="18"/>
        <v>x</v>
      </c>
      <c r="AC161" s="32" t="str">
        <f t="shared" si="19"/>
        <v>x</v>
      </c>
      <c r="AD161" s="32" t="e">
        <f t="shared" si="20"/>
        <v>#VALUE!</v>
      </c>
      <c r="AE161" s="32" t="str">
        <f t="shared" si="21"/>
        <v>x</v>
      </c>
    </row>
    <row r="162" spans="1:31">
      <c r="A162" s="32" t="s">
        <v>58</v>
      </c>
      <c r="B162" s="32">
        <v>2132</v>
      </c>
      <c r="C162" s="32">
        <v>0</v>
      </c>
      <c r="D162" s="32">
        <v>0</v>
      </c>
      <c r="E162" s="32">
        <v>0</v>
      </c>
      <c r="F162" s="32">
        <v>7872</v>
      </c>
      <c r="G162" s="32">
        <v>115</v>
      </c>
      <c r="H162" s="32">
        <v>0</v>
      </c>
      <c r="I162" s="32">
        <v>8013</v>
      </c>
      <c r="J162" s="32">
        <v>0</v>
      </c>
      <c r="K162" s="32">
        <v>101</v>
      </c>
      <c r="L162" s="32">
        <v>525</v>
      </c>
      <c r="M162" s="32">
        <v>0</v>
      </c>
      <c r="N162" s="32">
        <v>0</v>
      </c>
      <c r="O162" s="32">
        <v>0</v>
      </c>
      <c r="P162" s="32">
        <v>18758</v>
      </c>
      <c r="Q162" s="32">
        <v>8639</v>
      </c>
      <c r="R162" s="32">
        <v>2132</v>
      </c>
      <c r="S162" s="32">
        <v>7872</v>
      </c>
      <c r="T162" s="32">
        <v>101</v>
      </c>
      <c r="Y162" s="32">
        <f t="shared" si="14"/>
        <v>2132</v>
      </c>
      <c r="Z162" s="32">
        <f t="shared" si="16"/>
        <v>7872</v>
      </c>
      <c r="AA162" s="32">
        <f t="shared" si="17"/>
        <v>115</v>
      </c>
      <c r="AB162" s="32">
        <f t="shared" si="18"/>
        <v>8013</v>
      </c>
      <c r="AC162" s="32">
        <f t="shared" si="19"/>
        <v>0</v>
      </c>
      <c r="AD162" s="32">
        <f t="shared" si="20"/>
        <v>626</v>
      </c>
      <c r="AE162" s="32">
        <f t="shared" si="21"/>
        <v>18758</v>
      </c>
    </row>
    <row r="163" spans="1:31">
      <c r="A163" s="32" t="s">
        <v>57</v>
      </c>
      <c r="B163" s="32">
        <v>0</v>
      </c>
      <c r="C163" s="32">
        <v>0</v>
      </c>
      <c r="D163" s="32">
        <v>0</v>
      </c>
      <c r="E163" s="32">
        <v>0</v>
      </c>
      <c r="F163" s="32">
        <v>31249</v>
      </c>
      <c r="G163" s="32">
        <v>3030</v>
      </c>
      <c r="H163" s="32">
        <v>0</v>
      </c>
      <c r="I163" s="32">
        <v>921</v>
      </c>
      <c r="J163" s="32">
        <v>0</v>
      </c>
      <c r="K163" s="32">
        <v>405</v>
      </c>
      <c r="L163" s="32">
        <v>79</v>
      </c>
      <c r="M163" s="32">
        <v>0</v>
      </c>
      <c r="N163" s="32">
        <v>0</v>
      </c>
      <c r="O163" s="32">
        <v>0</v>
      </c>
      <c r="P163" s="32">
        <v>35684</v>
      </c>
      <c r="Q163" s="32">
        <v>1405</v>
      </c>
      <c r="R163" s="32">
        <v>0</v>
      </c>
      <c r="S163" s="32">
        <v>31249</v>
      </c>
      <c r="T163" s="32">
        <v>405</v>
      </c>
      <c r="Y163" s="32">
        <f t="shared" si="14"/>
        <v>0</v>
      </c>
      <c r="Z163" s="32">
        <f t="shared" si="16"/>
        <v>31249</v>
      </c>
      <c r="AA163" s="32">
        <f t="shared" si="17"/>
        <v>3030</v>
      </c>
      <c r="AB163" s="32">
        <f t="shared" si="18"/>
        <v>921</v>
      </c>
      <c r="AC163" s="32">
        <f t="shared" si="19"/>
        <v>0</v>
      </c>
      <c r="AD163" s="32">
        <f t="shared" si="20"/>
        <v>484</v>
      </c>
      <c r="AE163" s="32">
        <f t="shared" si="21"/>
        <v>35684</v>
      </c>
    </row>
    <row r="164" spans="1:31">
      <c r="A164" s="32" t="s">
        <v>56</v>
      </c>
      <c r="B164" s="32">
        <v>1150</v>
      </c>
      <c r="C164" s="32">
        <v>0</v>
      </c>
      <c r="D164" s="32">
        <v>0</v>
      </c>
      <c r="E164" s="32">
        <v>0</v>
      </c>
      <c r="F164" s="32">
        <v>6630</v>
      </c>
      <c r="G164" s="32">
        <v>684</v>
      </c>
      <c r="H164" s="32">
        <v>0</v>
      </c>
      <c r="I164" s="32">
        <v>15548</v>
      </c>
      <c r="J164" s="32">
        <v>0</v>
      </c>
      <c r="K164" s="32">
        <v>281</v>
      </c>
      <c r="L164" s="32">
        <v>0</v>
      </c>
      <c r="M164" s="32">
        <v>0</v>
      </c>
      <c r="N164" s="32">
        <v>0</v>
      </c>
      <c r="O164" s="32">
        <v>0</v>
      </c>
      <c r="P164" s="32">
        <v>24293</v>
      </c>
      <c r="Q164" s="32">
        <v>15829</v>
      </c>
      <c r="R164" s="32">
        <v>1150</v>
      </c>
      <c r="S164" s="32">
        <v>6630</v>
      </c>
      <c r="T164" s="32">
        <v>281</v>
      </c>
      <c r="Y164" s="32">
        <f t="shared" si="14"/>
        <v>1150</v>
      </c>
      <c r="Z164" s="32">
        <f t="shared" si="16"/>
        <v>6630</v>
      </c>
      <c r="AA164" s="32">
        <f t="shared" si="17"/>
        <v>684</v>
      </c>
      <c r="AB164" s="32">
        <f t="shared" si="18"/>
        <v>15548</v>
      </c>
      <c r="AC164" s="32">
        <f t="shared" si="19"/>
        <v>0</v>
      </c>
      <c r="AD164" s="32">
        <f t="shared" si="20"/>
        <v>281</v>
      </c>
      <c r="AE164" s="32">
        <f t="shared" si="21"/>
        <v>24293</v>
      </c>
    </row>
    <row r="165" spans="1:31">
      <c r="A165" s="32" t="s">
        <v>219</v>
      </c>
      <c r="B165" s="32">
        <v>3461325</v>
      </c>
      <c r="C165" s="32">
        <v>6138</v>
      </c>
      <c r="D165" s="32">
        <v>10341</v>
      </c>
      <c r="E165" s="32">
        <v>30975</v>
      </c>
      <c r="F165" s="32">
        <v>246017</v>
      </c>
      <c r="G165" s="32">
        <v>2615124</v>
      </c>
      <c r="H165" s="32">
        <v>1980653</v>
      </c>
      <c r="I165" s="32">
        <v>1400822</v>
      </c>
      <c r="J165" s="32">
        <v>48367</v>
      </c>
      <c r="K165" s="32">
        <v>655493</v>
      </c>
      <c r="L165" s="32">
        <v>327730</v>
      </c>
      <c r="M165" s="32">
        <v>0</v>
      </c>
      <c r="N165" s="32">
        <v>0</v>
      </c>
      <c r="O165" s="32">
        <v>1470</v>
      </c>
      <c r="P165" s="32">
        <v>10784455</v>
      </c>
      <c r="Q165" s="32">
        <v>2381644</v>
      </c>
      <c r="R165" s="32">
        <v>3477804</v>
      </c>
      <c r="S165" s="32">
        <v>276992</v>
      </c>
      <c r="T165" s="32">
        <v>705330</v>
      </c>
      <c r="Y165" s="32">
        <f t="shared" si="14"/>
        <v>3467463</v>
      </c>
      <c r="Z165" s="32">
        <f t="shared" si="16"/>
        <v>287333</v>
      </c>
      <c r="AA165" s="32">
        <f t="shared" si="17"/>
        <v>2615124</v>
      </c>
      <c r="AB165" s="32">
        <f t="shared" si="18"/>
        <v>1400822</v>
      </c>
      <c r="AC165" s="32">
        <f t="shared" si="19"/>
        <v>1980653</v>
      </c>
      <c r="AD165" s="32">
        <f t="shared" si="20"/>
        <v>1033060</v>
      </c>
      <c r="AE165" s="32">
        <f t="shared" si="21"/>
        <v>10784455</v>
      </c>
    </row>
    <row r="166" spans="1:31">
      <c r="A166" s="32" t="s">
        <v>55</v>
      </c>
      <c r="B166" s="32">
        <v>6228451</v>
      </c>
      <c r="C166" s="32">
        <v>1234</v>
      </c>
      <c r="D166" s="32">
        <v>0</v>
      </c>
      <c r="E166" s="32">
        <v>112731</v>
      </c>
      <c r="F166" s="32">
        <v>633282</v>
      </c>
      <c r="G166" s="32">
        <v>2539703</v>
      </c>
      <c r="H166" s="32">
        <v>554673</v>
      </c>
      <c r="I166" s="32">
        <v>2493886</v>
      </c>
      <c r="J166" s="32">
        <v>29010</v>
      </c>
      <c r="K166" s="32">
        <v>272389</v>
      </c>
      <c r="L166" s="32">
        <v>165118</v>
      </c>
      <c r="M166" s="32">
        <v>0</v>
      </c>
      <c r="N166" s="32">
        <v>0</v>
      </c>
      <c r="O166" s="32">
        <v>867</v>
      </c>
      <c r="P166" s="32">
        <v>13031344</v>
      </c>
      <c r="Q166" s="32">
        <v>2941124</v>
      </c>
      <c r="R166" s="32">
        <v>6229685</v>
      </c>
      <c r="S166" s="32">
        <v>746013</v>
      </c>
      <c r="T166" s="32">
        <v>302266</v>
      </c>
      <c r="Y166" s="32">
        <f t="shared" si="14"/>
        <v>6229685</v>
      </c>
      <c r="Z166" s="32">
        <f t="shared" si="16"/>
        <v>746013</v>
      </c>
      <c r="AA166" s="32">
        <f t="shared" si="17"/>
        <v>2539703</v>
      </c>
      <c r="AB166" s="32">
        <f t="shared" si="18"/>
        <v>2493886</v>
      </c>
      <c r="AC166" s="32">
        <f t="shared" si="19"/>
        <v>554673</v>
      </c>
      <c r="AD166" s="32">
        <f t="shared" si="20"/>
        <v>467384</v>
      </c>
      <c r="AE166" s="32">
        <f t="shared" si="21"/>
        <v>13031344</v>
      </c>
    </row>
    <row r="167" spans="1:31">
      <c r="A167" s="32" t="s">
        <v>218</v>
      </c>
      <c r="B167" s="32">
        <v>3367582</v>
      </c>
      <c r="C167" s="32">
        <v>6138</v>
      </c>
      <c r="D167" s="32">
        <v>10302</v>
      </c>
      <c r="E167" s="32">
        <v>30975</v>
      </c>
      <c r="F167" s="32">
        <v>208083</v>
      </c>
      <c r="G167" s="32">
        <v>2400851</v>
      </c>
      <c r="H167" s="32">
        <v>1964606</v>
      </c>
      <c r="I167" s="32">
        <v>1319852</v>
      </c>
      <c r="J167" s="32">
        <v>37129</v>
      </c>
      <c r="K167" s="32">
        <v>645799</v>
      </c>
      <c r="L167" s="32">
        <v>320646</v>
      </c>
      <c r="M167" s="32">
        <v>0</v>
      </c>
      <c r="N167" s="32">
        <v>0</v>
      </c>
      <c r="O167" s="32">
        <v>1179</v>
      </c>
      <c r="P167" s="32">
        <v>10313142</v>
      </c>
      <c r="Q167" s="32">
        <v>2272742</v>
      </c>
      <c r="R167" s="32">
        <v>3384022</v>
      </c>
      <c r="S167" s="32">
        <v>239058</v>
      </c>
      <c r="T167" s="32">
        <v>684107</v>
      </c>
      <c r="Y167" s="32">
        <f t="shared" si="14"/>
        <v>3373720</v>
      </c>
      <c r="Z167" s="32">
        <f t="shared" si="16"/>
        <v>249360</v>
      </c>
      <c r="AA167" s="32">
        <f t="shared" si="17"/>
        <v>2400851</v>
      </c>
      <c r="AB167" s="32">
        <f t="shared" si="18"/>
        <v>1319852</v>
      </c>
      <c r="AC167" s="32">
        <f t="shared" si="19"/>
        <v>1964606</v>
      </c>
      <c r="AD167" s="32">
        <f t="shared" si="20"/>
        <v>1004753</v>
      </c>
      <c r="AE167" s="32">
        <f t="shared" si="21"/>
        <v>10313142</v>
      </c>
    </row>
    <row r="168" spans="1:31">
      <c r="A168" s="32" t="s">
        <v>217</v>
      </c>
      <c r="B168" s="32">
        <v>824966</v>
      </c>
      <c r="C168" s="32">
        <v>6140</v>
      </c>
      <c r="D168" s="32">
        <v>10302</v>
      </c>
      <c r="E168" s="32">
        <v>0</v>
      </c>
      <c r="F168" s="32">
        <v>57372</v>
      </c>
      <c r="G168" s="32">
        <v>457405</v>
      </c>
      <c r="H168" s="32">
        <v>876293</v>
      </c>
      <c r="I168" s="32">
        <v>374974</v>
      </c>
      <c r="J168" s="32">
        <v>6219</v>
      </c>
      <c r="K168" s="32">
        <v>355009</v>
      </c>
      <c r="L168" s="32">
        <v>189427</v>
      </c>
      <c r="M168" s="32">
        <v>0</v>
      </c>
      <c r="N168" s="32">
        <v>0</v>
      </c>
      <c r="O168" s="32">
        <v>1075</v>
      </c>
      <c r="P168" s="32">
        <v>3159182</v>
      </c>
      <c r="Q168" s="32">
        <v>900095</v>
      </c>
      <c r="R168" s="32">
        <v>841408</v>
      </c>
      <c r="S168" s="32">
        <v>57372</v>
      </c>
      <c r="T168" s="32">
        <v>362303</v>
      </c>
      <c r="Y168" s="32">
        <f t="shared" si="14"/>
        <v>831106</v>
      </c>
      <c r="Z168" s="32">
        <f t="shared" si="16"/>
        <v>67674</v>
      </c>
      <c r="AA168" s="32">
        <f t="shared" si="17"/>
        <v>457405</v>
      </c>
      <c r="AB168" s="32">
        <f t="shared" si="18"/>
        <v>374974</v>
      </c>
      <c r="AC168" s="32">
        <f t="shared" si="19"/>
        <v>876293</v>
      </c>
      <c r="AD168" s="32">
        <f t="shared" si="20"/>
        <v>551730</v>
      </c>
      <c r="AE168" s="32">
        <f t="shared" si="21"/>
        <v>3159182</v>
      </c>
    </row>
    <row r="169" spans="1:31">
      <c r="A169" s="32" t="s">
        <v>53</v>
      </c>
      <c r="B169" s="32">
        <v>307029</v>
      </c>
      <c r="C169" s="32">
        <v>1287</v>
      </c>
      <c r="D169" s="32">
        <v>10302</v>
      </c>
      <c r="E169" s="32">
        <v>12</v>
      </c>
      <c r="F169" s="32">
        <v>12851</v>
      </c>
      <c r="G169" s="32">
        <v>700212</v>
      </c>
      <c r="H169" s="32">
        <v>271611</v>
      </c>
      <c r="I169" s="32">
        <v>247618</v>
      </c>
      <c r="J169" s="32">
        <v>455</v>
      </c>
      <c r="K169" s="32">
        <v>3309</v>
      </c>
      <c r="L169" s="32">
        <v>5518</v>
      </c>
      <c r="M169" s="32">
        <v>0</v>
      </c>
      <c r="N169" s="32">
        <v>0</v>
      </c>
      <c r="O169" s="32">
        <v>243</v>
      </c>
      <c r="P169" s="32">
        <v>1560447</v>
      </c>
      <c r="Q169" s="32">
        <v>253589</v>
      </c>
      <c r="R169" s="32">
        <v>318618</v>
      </c>
      <c r="S169" s="32">
        <v>12863</v>
      </c>
      <c r="T169" s="32">
        <v>4007</v>
      </c>
      <c r="Y169" s="32">
        <f>SUM(B169:C169)</f>
        <v>308316</v>
      </c>
      <c r="Z169" s="32">
        <f t="shared" si="16"/>
        <v>23165</v>
      </c>
      <c r="AA169" s="32">
        <f t="shared" si="17"/>
        <v>700212</v>
      </c>
      <c r="AB169" s="32">
        <f t="shared" si="18"/>
        <v>247618</v>
      </c>
      <c r="AC169" s="32">
        <f t="shared" si="19"/>
        <v>271611</v>
      </c>
      <c r="AD169" s="32">
        <f t="shared" si="20"/>
        <v>9525</v>
      </c>
      <c r="AE169" s="32">
        <f t="shared" si="21"/>
        <v>1560447</v>
      </c>
    </row>
    <row r="170" spans="1:31">
      <c r="A170" s="32" t="s">
        <v>52</v>
      </c>
      <c r="B170" s="32">
        <v>48873</v>
      </c>
      <c r="C170" s="32">
        <v>0</v>
      </c>
      <c r="D170" s="32">
        <v>0</v>
      </c>
      <c r="E170" s="32">
        <v>0</v>
      </c>
      <c r="F170" s="32">
        <v>389</v>
      </c>
      <c r="G170" s="32">
        <v>1837</v>
      </c>
      <c r="H170" s="32">
        <v>6370</v>
      </c>
      <c r="I170" s="32">
        <v>35147</v>
      </c>
      <c r="J170" s="32">
        <v>0</v>
      </c>
      <c r="K170" s="32">
        <v>1117</v>
      </c>
      <c r="L170" s="32">
        <v>456</v>
      </c>
      <c r="M170" s="32">
        <v>0</v>
      </c>
      <c r="N170" s="32">
        <v>0</v>
      </c>
      <c r="O170" s="32">
        <v>0</v>
      </c>
      <c r="P170" s="32">
        <v>94189</v>
      </c>
      <c r="Q170" s="32">
        <v>36710</v>
      </c>
      <c r="R170" s="32">
        <v>48873</v>
      </c>
      <c r="S170" s="32">
        <v>389</v>
      </c>
      <c r="T170" s="32">
        <v>1117</v>
      </c>
      <c r="Y170" s="32">
        <f t="shared" si="14"/>
        <v>48873</v>
      </c>
      <c r="Z170" s="32">
        <f t="shared" si="16"/>
        <v>389</v>
      </c>
      <c r="AA170" s="32">
        <f t="shared" si="17"/>
        <v>1837</v>
      </c>
      <c r="AB170" s="32">
        <f t="shared" si="18"/>
        <v>35147</v>
      </c>
      <c r="AC170" s="32">
        <f t="shared" si="19"/>
        <v>6370</v>
      </c>
      <c r="AD170" s="32">
        <f t="shared" si="20"/>
        <v>1573</v>
      </c>
      <c r="AE170" s="32">
        <f t="shared" si="21"/>
        <v>94189</v>
      </c>
    </row>
    <row r="171" spans="1:31">
      <c r="A171" s="32" t="s">
        <v>54</v>
      </c>
      <c r="B171" s="32">
        <v>530</v>
      </c>
      <c r="C171" s="32">
        <v>0</v>
      </c>
      <c r="D171" s="32">
        <v>0</v>
      </c>
      <c r="E171" s="32">
        <v>103608</v>
      </c>
      <c r="F171" s="32">
        <v>252849</v>
      </c>
      <c r="G171" s="32">
        <v>673129</v>
      </c>
      <c r="H171" s="32">
        <v>4472</v>
      </c>
      <c r="I171" s="32">
        <v>126086</v>
      </c>
      <c r="J171" s="32">
        <v>0</v>
      </c>
      <c r="K171" s="32">
        <v>756</v>
      </c>
      <c r="L171" s="32">
        <v>446</v>
      </c>
      <c r="M171" s="32">
        <v>0</v>
      </c>
      <c r="N171" s="32">
        <v>0</v>
      </c>
      <c r="O171" s="32">
        <v>0</v>
      </c>
      <c r="P171" s="32">
        <v>1161876</v>
      </c>
      <c r="Q171" s="32">
        <v>127288</v>
      </c>
      <c r="R171" s="32">
        <v>530</v>
      </c>
      <c r="S171" s="32">
        <v>356457</v>
      </c>
      <c r="T171" s="32">
        <v>756</v>
      </c>
      <c r="Y171" s="32">
        <f t="shared" si="14"/>
        <v>530</v>
      </c>
      <c r="Z171" s="32">
        <f t="shared" si="16"/>
        <v>356457</v>
      </c>
      <c r="AA171" s="32">
        <f t="shared" si="17"/>
        <v>673129</v>
      </c>
      <c r="AB171" s="32">
        <f t="shared" si="18"/>
        <v>126086</v>
      </c>
      <c r="AC171" s="32">
        <f t="shared" si="19"/>
        <v>4472</v>
      </c>
      <c r="AD171" s="32">
        <f t="shared" si="20"/>
        <v>1202</v>
      </c>
      <c r="AE171" s="32">
        <f t="shared" si="21"/>
        <v>1161876</v>
      </c>
    </row>
    <row r="172" spans="1:31">
      <c r="A172" s="32" t="s">
        <v>216</v>
      </c>
      <c r="B172" s="32">
        <v>2571588</v>
      </c>
      <c r="C172" s="32">
        <v>0</v>
      </c>
      <c r="D172" s="32">
        <v>0</v>
      </c>
      <c r="E172" s="32">
        <v>30975</v>
      </c>
      <c r="F172" s="32">
        <v>156609</v>
      </c>
      <c r="G172" s="32">
        <v>1912828</v>
      </c>
      <c r="H172" s="32">
        <v>1535613</v>
      </c>
      <c r="I172" s="32">
        <v>872578</v>
      </c>
      <c r="J172" s="32">
        <v>27301</v>
      </c>
      <c r="K172" s="32">
        <v>462788</v>
      </c>
      <c r="L172" s="32">
        <v>233595</v>
      </c>
      <c r="M172" s="32">
        <v>0</v>
      </c>
      <c r="N172" s="32">
        <v>0</v>
      </c>
      <c r="O172" s="32">
        <v>0</v>
      </c>
      <c r="P172" s="32">
        <v>7803875</v>
      </c>
      <c r="Q172" s="32">
        <v>1556713</v>
      </c>
      <c r="R172" s="32">
        <v>2571588</v>
      </c>
      <c r="S172" s="32">
        <v>187584</v>
      </c>
      <c r="T172" s="32">
        <v>490089</v>
      </c>
      <c r="Y172" s="32">
        <f t="shared" si="14"/>
        <v>2571588</v>
      </c>
      <c r="Z172" s="32">
        <f t="shared" si="16"/>
        <v>187584</v>
      </c>
      <c r="AA172" s="32">
        <f t="shared" si="17"/>
        <v>1912828</v>
      </c>
      <c r="AB172" s="32">
        <f t="shared" si="18"/>
        <v>872578</v>
      </c>
      <c r="AC172" s="32">
        <f t="shared" si="19"/>
        <v>1535613</v>
      </c>
      <c r="AD172" s="32">
        <f t="shared" si="20"/>
        <v>723684</v>
      </c>
      <c r="AE172" s="32">
        <f t="shared" si="21"/>
        <v>7803875</v>
      </c>
    </row>
    <row r="173" spans="1:31">
      <c r="A173" s="32" t="s">
        <v>215</v>
      </c>
      <c r="B173" s="32">
        <v>2728685</v>
      </c>
      <c r="C173" s="32">
        <v>1202</v>
      </c>
      <c r="D173" s="32">
        <v>0</v>
      </c>
      <c r="E173" s="32">
        <v>30987</v>
      </c>
      <c r="F173" s="32">
        <v>167300</v>
      </c>
      <c r="G173" s="32">
        <v>2446321</v>
      </c>
      <c r="H173" s="32">
        <v>1716370</v>
      </c>
      <c r="I173" s="32">
        <v>1047845</v>
      </c>
      <c r="J173" s="32">
        <v>27756</v>
      </c>
      <c r="K173" s="32">
        <v>463044</v>
      </c>
      <c r="L173" s="32">
        <v>236698</v>
      </c>
      <c r="M173" s="32">
        <v>0</v>
      </c>
      <c r="N173" s="32">
        <v>0</v>
      </c>
      <c r="O173" s="32">
        <v>0</v>
      </c>
      <c r="P173" s="32">
        <v>8866208</v>
      </c>
      <c r="Q173" s="32">
        <v>1732723</v>
      </c>
      <c r="R173" s="32">
        <v>2729887</v>
      </c>
      <c r="S173" s="32">
        <v>198287</v>
      </c>
      <c r="T173" s="32">
        <v>490800</v>
      </c>
      <c r="Y173" s="32">
        <f t="shared" si="14"/>
        <v>2729887</v>
      </c>
      <c r="Z173" s="32">
        <f t="shared" si="16"/>
        <v>198287</v>
      </c>
      <c r="AA173" s="32">
        <f t="shared" si="17"/>
        <v>2446321</v>
      </c>
      <c r="AB173" s="32">
        <f t="shared" si="18"/>
        <v>1047845</v>
      </c>
      <c r="AC173" s="32">
        <f t="shared" si="19"/>
        <v>1716370</v>
      </c>
      <c r="AD173" s="32">
        <f t="shared" si="20"/>
        <v>727498</v>
      </c>
      <c r="AE173" s="32">
        <f t="shared" si="21"/>
        <v>8866208</v>
      </c>
    </row>
    <row r="174" spans="1:31">
      <c r="A174" s="32" t="s">
        <v>214</v>
      </c>
      <c r="B174" s="32">
        <v>9096961</v>
      </c>
      <c r="C174" s="32">
        <v>7342</v>
      </c>
      <c r="D174" s="32">
        <v>10302</v>
      </c>
      <c r="E174" s="32">
        <v>108739</v>
      </c>
      <c r="F174" s="32">
        <v>446845</v>
      </c>
      <c r="G174" s="32">
        <v>3662666</v>
      </c>
      <c r="H174" s="32">
        <v>2364964</v>
      </c>
      <c r="I174" s="32">
        <v>2990013</v>
      </c>
      <c r="J174" s="32">
        <v>46489</v>
      </c>
      <c r="K174" s="32">
        <v>902429</v>
      </c>
      <c r="L174" s="32">
        <v>456428</v>
      </c>
      <c r="M174" s="32">
        <v>0</v>
      </c>
      <c r="N174" s="32">
        <v>0</v>
      </c>
      <c r="O174" s="32">
        <v>1494</v>
      </c>
      <c r="P174" s="32">
        <v>20094672</v>
      </c>
      <c r="Q174" s="32">
        <v>4329269</v>
      </c>
      <c r="R174" s="32">
        <v>9114605</v>
      </c>
      <c r="S174" s="32">
        <v>555584</v>
      </c>
      <c r="T174" s="32">
        <v>950412</v>
      </c>
      <c r="Y174" s="32">
        <f t="shared" si="14"/>
        <v>9104303</v>
      </c>
      <c r="Z174" s="32">
        <f t="shared" si="16"/>
        <v>565886</v>
      </c>
      <c r="AA174" s="32">
        <f t="shared" si="17"/>
        <v>3662666</v>
      </c>
      <c r="AB174" s="32">
        <f t="shared" si="18"/>
        <v>2990013</v>
      </c>
      <c r="AC174" s="32">
        <f t="shared" si="19"/>
        <v>2364964</v>
      </c>
      <c r="AD174" s="32">
        <f t="shared" si="20"/>
        <v>1406840</v>
      </c>
      <c r="AE174" s="32">
        <f t="shared" si="21"/>
        <v>20094672</v>
      </c>
    </row>
  </sheetData>
  <phoneticPr fontId="2"/>
  <pageMargins left="0.75" right="0.75" top="1" bottom="1" header="0.51200000000000001" footer="0.51200000000000001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グラフ</vt:lpstr>
      <vt:lpstr>データ</vt:lpstr>
      <vt:lpstr>2018世界発電量</vt:lpstr>
      <vt:lpstr>2017世界発電量</vt:lpstr>
      <vt:lpstr>2016世界発電量</vt:lpstr>
      <vt:lpstr>2015世界発電量</vt:lpstr>
      <vt:lpstr>2014世界発電量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2015-01-16T00:07:35Z</cp:lastPrinted>
  <dcterms:created xsi:type="dcterms:W3CDTF">2006-02-04T05:39:07Z</dcterms:created>
  <dcterms:modified xsi:type="dcterms:W3CDTF">2021-04-21T07:38:08Z</dcterms:modified>
</cp:coreProperties>
</file>