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3 最終納品（4月~）\20210427送付\第2章国際編\Excel\"/>
    </mc:Choice>
  </mc:AlternateContent>
  <xr:revisionPtr revIDLastSave="0" documentId="13_ncr:1_{BC0BA0FF-1EBF-40C6-96C3-38EF8D5F0EBD}" xr6:coauthVersionLast="46" xr6:coauthVersionMax="46" xr10:uidLastSave="{00000000-0000-0000-0000-000000000000}"/>
  <bookViews>
    <workbookView xWindow="-120" yWindow="-120" windowWidth="32340" windowHeight="19065" activeTab="1" xr2:uid="{F17435B4-3F5D-4B41-933A-7C16BE0EBC11}"/>
  </bookViews>
  <sheets>
    <sheet name="グラフ" sheetId="2554" r:id="rId1"/>
    <sheet name="データ" sheetId="2553" r:id="rId2"/>
    <sheet name="電力消費量 (kWh換算) " sheetId="2549" r:id="rId3"/>
    <sheet name="電力消費量" sheetId="2551" r:id="rId4"/>
  </sheets>
  <definedNames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553" l="1"/>
  <c r="D15" i="2553"/>
  <c r="E15" i="2553"/>
  <c r="F15" i="2553"/>
  <c r="G15" i="2553"/>
  <c r="H15" i="2553"/>
  <c r="I15" i="2553"/>
  <c r="J15" i="2553"/>
  <c r="K15" i="2553"/>
  <c r="L15" i="2553"/>
  <c r="M15" i="2553"/>
  <c r="N15" i="2553"/>
  <c r="O15" i="2553"/>
  <c r="P15" i="2553"/>
  <c r="Q15" i="2553"/>
  <c r="R15" i="2553"/>
  <c r="S15" i="2553"/>
  <c r="T15" i="2553"/>
  <c r="U15" i="2553"/>
  <c r="V15" i="2553"/>
  <c r="W15" i="2553"/>
  <c r="X15" i="2553"/>
  <c r="Y15" i="2553"/>
  <c r="Z15" i="2553"/>
  <c r="AA15" i="2553"/>
  <c r="AB15" i="2553"/>
  <c r="AC15" i="2553"/>
  <c r="AD15" i="2553"/>
  <c r="AE15" i="2553"/>
  <c r="AF15" i="2553"/>
  <c r="AG15" i="2553"/>
  <c r="AH15" i="2553"/>
  <c r="AI15" i="2553"/>
  <c r="AJ15" i="2553"/>
  <c r="AK15" i="2553"/>
  <c r="AL15" i="2553"/>
  <c r="AM15" i="2553"/>
  <c r="AN15" i="2553"/>
  <c r="AO15" i="2553"/>
  <c r="AP15" i="2553"/>
  <c r="AQ15" i="2553"/>
  <c r="AR15" i="2553"/>
  <c r="AS15" i="2553"/>
  <c r="AT15" i="2553"/>
  <c r="AU15" i="2553"/>
  <c r="AV15" i="2553"/>
  <c r="AW15" i="2553"/>
  <c r="B15" i="2553"/>
  <c r="F28" i="2553" l="1"/>
  <c r="F26" i="2553"/>
  <c r="F24" i="2553"/>
  <c r="F22" i="2553"/>
  <c r="F20" i="2553"/>
  <c r="F52" i="2549" l="1"/>
  <c r="G52" i="2549"/>
  <c r="H52" i="2549"/>
  <c r="I52" i="2549"/>
  <c r="J52" i="2549"/>
  <c r="K52" i="2549"/>
  <c r="L52" i="2549"/>
  <c r="M52" i="2549"/>
  <c r="N52" i="2549"/>
  <c r="O52" i="2549"/>
  <c r="P52" i="2549"/>
  <c r="Q52" i="2549"/>
  <c r="R52" i="2549"/>
  <c r="S52" i="2549"/>
  <c r="T52" i="2549"/>
  <c r="U52" i="2549"/>
  <c r="V52" i="2549"/>
  <c r="W52" i="2549"/>
  <c r="X52" i="2549"/>
  <c r="Y52" i="2549"/>
  <c r="Z52" i="2549"/>
  <c r="AA52" i="2549"/>
  <c r="AB52" i="2549"/>
  <c r="AC52" i="2549"/>
  <c r="AD52" i="2549"/>
  <c r="AE52" i="2549"/>
  <c r="AF52" i="2549"/>
  <c r="AG52" i="2549"/>
  <c r="E52" i="2549"/>
  <c r="F51" i="2549"/>
  <c r="G51" i="2549"/>
  <c r="H51" i="2549"/>
  <c r="I51" i="2549"/>
  <c r="J51" i="2549"/>
  <c r="K51" i="2549"/>
  <c r="L51" i="2549"/>
  <c r="M51" i="2549"/>
  <c r="N51" i="2549"/>
  <c r="O51" i="2549"/>
  <c r="P51" i="2549"/>
  <c r="Q51" i="2549"/>
  <c r="R51" i="2549"/>
  <c r="S51" i="2549"/>
  <c r="T51" i="2549"/>
  <c r="U51" i="2549"/>
  <c r="V51" i="2549"/>
  <c r="W51" i="2549"/>
  <c r="E51" i="2549"/>
  <c r="F49" i="2549"/>
  <c r="G49" i="2549"/>
  <c r="H49" i="2549"/>
  <c r="I49" i="2549"/>
  <c r="J49" i="2549"/>
  <c r="K49" i="2549"/>
  <c r="L49" i="2549"/>
  <c r="M49" i="2549"/>
  <c r="N49" i="2549"/>
  <c r="O49" i="2549"/>
  <c r="P49" i="2549"/>
  <c r="Q49" i="2549"/>
  <c r="R49" i="2549"/>
  <c r="S49" i="2549"/>
  <c r="T49" i="2549"/>
  <c r="U49" i="2549"/>
  <c r="V49" i="2549"/>
  <c r="W49" i="2549"/>
  <c r="E49" i="2549"/>
  <c r="F47" i="2549"/>
  <c r="G47" i="2549"/>
  <c r="H47" i="2549"/>
  <c r="I47" i="2549"/>
  <c r="J47" i="2549"/>
  <c r="K47" i="2549"/>
  <c r="L47" i="2549"/>
  <c r="M47" i="2549"/>
  <c r="N47" i="2549"/>
  <c r="O47" i="2549"/>
  <c r="P47" i="2549"/>
  <c r="Q47" i="2549"/>
  <c r="R47" i="2549"/>
  <c r="S47" i="2549"/>
  <c r="T47" i="2549"/>
  <c r="U47" i="2549"/>
  <c r="V47" i="2549"/>
  <c r="W47" i="2549"/>
  <c r="E47" i="2549"/>
  <c r="F22" i="2549"/>
  <c r="G22" i="2549"/>
  <c r="H22" i="2549"/>
  <c r="I22" i="2549"/>
  <c r="J22" i="2549"/>
  <c r="K22" i="2549"/>
  <c r="L22" i="2549"/>
  <c r="M22" i="2549"/>
  <c r="N22" i="2549"/>
  <c r="O22" i="2549"/>
  <c r="P22" i="2549"/>
  <c r="Q22" i="2549"/>
  <c r="R22" i="2549"/>
  <c r="S22" i="2549"/>
  <c r="T22" i="2549"/>
  <c r="U22" i="2549"/>
  <c r="V22" i="2549"/>
  <c r="W22" i="2549"/>
  <c r="E22" i="2549"/>
  <c r="F21" i="2549"/>
  <c r="G21" i="2549"/>
  <c r="H21" i="2549"/>
  <c r="I21" i="2549"/>
  <c r="J21" i="2549"/>
  <c r="K21" i="2549"/>
  <c r="L21" i="2549"/>
  <c r="M21" i="2549"/>
  <c r="N21" i="2549"/>
  <c r="O21" i="2549"/>
  <c r="P21" i="2549"/>
  <c r="Q21" i="2549"/>
  <c r="R21" i="2549"/>
  <c r="S21" i="2549"/>
  <c r="T21" i="2549"/>
  <c r="U21" i="2549"/>
  <c r="V21" i="2549"/>
  <c r="W21" i="2549"/>
  <c r="E21" i="2549"/>
  <c r="E5" i="2549"/>
  <c r="F5" i="2549"/>
  <c r="G5" i="2549"/>
  <c r="H5" i="2549"/>
  <c r="I5" i="2549"/>
  <c r="J5" i="2549"/>
  <c r="K5" i="2549"/>
  <c r="L5" i="2549"/>
  <c r="M5" i="2549"/>
  <c r="N5" i="2549"/>
  <c r="O5" i="2549"/>
  <c r="P5" i="2549"/>
  <c r="Q5" i="2549"/>
  <c r="R5" i="2549"/>
  <c r="S5" i="2549"/>
  <c r="T5" i="2549"/>
  <c r="U5" i="2549"/>
  <c r="V5" i="2549"/>
  <c r="W5" i="2549"/>
  <c r="X5" i="2549"/>
  <c r="Y5" i="2549"/>
  <c r="Z5" i="2549"/>
  <c r="AA5" i="2549"/>
  <c r="AB5" i="2549"/>
  <c r="AC5" i="2549"/>
  <c r="AD5" i="2549"/>
  <c r="AE5" i="2549"/>
  <c r="AF5" i="2549"/>
  <c r="AG5" i="2549"/>
  <c r="AH5" i="2549"/>
  <c r="AI5" i="2549"/>
  <c r="AJ5" i="2549"/>
  <c r="AK5" i="2549"/>
  <c r="AL5" i="2549"/>
  <c r="AM5" i="2549"/>
  <c r="AN5" i="2549"/>
  <c r="AO5" i="2549"/>
  <c r="AP5" i="2549"/>
  <c r="AQ5" i="2549"/>
  <c r="AR5" i="2549"/>
  <c r="AS5" i="2549"/>
  <c r="AT5" i="2549"/>
  <c r="AU5" i="2549"/>
  <c r="E6" i="2549"/>
  <c r="F6" i="2549"/>
  <c r="G6" i="2549"/>
  <c r="H6" i="2549"/>
  <c r="I6" i="2549"/>
  <c r="J6" i="2549"/>
  <c r="K6" i="2549"/>
  <c r="L6" i="2549"/>
  <c r="M6" i="2549"/>
  <c r="N6" i="2549"/>
  <c r="O6" i="2549"/>
  <c r="P6" i="2549"/>
  <c r="Q6" i="2549"/>
  <c r="R6" i="2549"/>
  <c r="S6" i="2549"/>
  <c r="T6" i="2549"/>
  <c r="U6" i="2549"/>
  <c r="V6" i="2549"/>
  <c r="W6" i="2549"/>
  <c r="X6" i="2549"/>
  <c r="Y6" i="2549"/>
  <c r="Z6" i="2549"/>
  <c r="AA6" i="2549"/>
  <c r="AB6" i="2549"/>
  <c r="AC6" i="2549"/>
  <c r="AD6" i="2549"/>
  <c r="AE6" i="2549"/>
  <c r="AF6" i="2549"/>
  <c r="AG6" i="2549"/>
  <c r="AH6" i="2549"/>
  <c r="AI6" i="2549"/>
  <c r="AJ6" i="2549"/>
  <c r="AK6" i="2549"/>
  <c r="AL6" i="2549"/>
  <c r="AM6" i="2549"/>
  <c r="AN6" i="2549"/>
  <c r="AO6" i="2549"/>
  <c r="AP6" i="2549"/>
  <c r="AQ6" i="2549"/>
  <c r="AR6" i="2549"/>
  <c r="AS6" i="2549"/>
  <c r="AT6" i="2549"/>
  <c r="AU6" i="2549"/>
  <c r="E7" i="2549"/>
  <c r="F7" i="2549"/>
  <c r="G7" i="2549"/>
  <c r="H7" i="2549"/>
  <c r="I7" i="2549"/>
  <c r="J7" i="2549"/>
  <c r="K7" i="2549"/>
  <c r="L7" i="2549"/>
  <c r="M7" i="2549"/>
  <c r="N7" i="2549"/>
  <c r="O7" i="2549"/>
  <c r="P7" i="2549"/>
  <c r="Q7" i="2549"/>
  <c r="R7" i="2549"/>
  <c r="S7" i="2549"/>
  <c r="T7" i="2549"/>
  <c r="U7" i="2549"/>
  <c r="V7" i="2549"/>
  <c r="W7" i="2549"/>
  <c r="X7" i="2549"/>
  <c r="Y7" i="2549"/>
  <c r="Z7" i="2549"/>
  <c r="AA7" i="2549"/>
  <c r="AB7" i="2549"/>
  <c r="AC7" i="2549"/>
  <c r="AD7" i="2549"/>
  <c r="AE7" i="2549"/>
  <c r="AF7" i="2549"/>
  <c r="AG7" i="2549"/>
  <c r="AH7" i="2549"/>
  <c r="AI7" i="2549"/>
  <c r="AJ7" i="2549"/>
  <c r="AK7" i="2549"/>
  <c r="AL7" i="2549"/>
  <c r="AM7" i="2549"/>
  <c r="AN7" i="2549"/>
  <c r="AO7" i="2549"/>
  <c r="AP7" i="2549"/>
  <c r="AQ7" i="2549"/>
  <c r="AR7" i="2549"/>
  <c r="AS7" i="2549"/>
  <c r="AT7" i="2549"/>
  <c r="AU7" i="2549"/>
  <c r="E8" i="2549"/>
  <c r="F8" i="2549"/>
  <c r="G8" i="2549"/>
  <c r="H8" i="2549"/>
  <c r="I8" i="2549"/>
  <c r="J8" i="2549"/>
  <c r="K8" i="2549"/>
  <c r="L8" i="2549"/>
  <c r="M8" i="2549"/>
  <c r="N8" i="2549"/>
  <c r="O8" i="2549"/>
  <c r="P8" i="2549"/>
  <c r="Q8" i="2549"/>
  <c r="R8" i="2549"/>
  <c r="S8" i="2549"/>
  <c r="T8" i="2549"/>
  <c r="U8" i="2549"/>
  <c r="V8" i="2549"/>
  <c r="W8" i="2549"/>
  <c r="X8" i="2549"/>
  <c r="Y8" i="2549"/>
  <c r="Z8" i="2549"/>
  <c r="AA8" i="2549"/>
  <c r="AB8" i="2549"/>
  <c r="AC8" i="2549"/>
  <c r="AD8" i="2549"/>
  <c r="AE8" i="2549"/>
  <c r="AF8" i="2549"/>
  <c r="AG8" i="2549"/>
  <c r="AH8" i="2549"/>
  <c r="AI8" i="2549"/>
  <c r="AJ8" i="2549"/>
  <c r="AK8" i="2549"/>
  <c r="AL8" i="2549"/>
  <c r="AM8" i="2549"/>
  <c r="AN8" i="2549"/>
  <c r="AO8" i="2549"/>
  <c r="AP8" i="2549"/>
  <c r="AQ8" i="2549"/>
  <c r="AR8" i="2549"/>
  <c r="AS8" i="2549"/>
  <c r="AT8" i="2549"/>
  <c r="AU8" i="2549"/>
  <c r="E9" i="2549"/>
  <c r="F9" i="2549"/>
  <c r="G9" i="2549"/>
  <c r="H9" i="2549"/>
  <c r="I9" i="2549"/>
  <c r="J9" i="2549"/>
  <c r="K9" i="2549"/>
  <c r="L9" i="2549"/>
  <c r="M9" i="2549"/>
  <c r="N9" i="2549"/>
  <c r="O9" i="2549"/>
  <c r="P9" i="2549"/>
  <c r="Q9" i="2549"/>
  <c r="R9" i="2549"/>
  <c r="S9" i="2549"/>
  <c r="T9" i="2549"/>
  <c r="U9" i="2549"/>
  <c r="V9" i="2549"/>
  <c r="W9" i="2549"/>
  <c r="X9" i="2549"/>
  <c r="Y9" i="2549"/>
  <c r="Z9" i="2549"/>
  <c r="AA9" i="2549"/>
  <c r="AB9" i="2549"/>
  <c r="AC9" i="2549"/>
  <c r="AD9" i="2549"/>
  <c r="AE9" i="2549"/>
  <c r="AF9" i="2549"/>
  <c r="AG9" i="2549"/>
  <c r="AH9" i="2549"/>
  <c r="AI9" i="2549"/>
  <c r="AJ9" i="2549"/>
  <c r="AK9" i="2549"/>
  <c r="AL9" i="2549"/>
  <c r="AM9" i="2549"/>
  <c r="AN9" i="2549"/>
  <c r="AO9" i="2549"/>
  <c r="AP9" i="2549"/>
  <c r="AQ9" i="2549"/>
  <c r="AR9" i="2549"/>
  <c r="AS9" i="2549"/>
  <c r="AT9" i="2549"/>
  <c r="AU9" i="2549"/>
  <c r="E10" i="2549"/>
  <c r="F10" i="2549"/>
  <c r="G10" i="2549"/>
  <c r="H10" i="2549"/>
  <c r="I10" i="2549"/>
  <c r="J10" i="2549"/>
  <c r="K10" i="2549"/>
  <c r="L10" i="2549"/>
  <c r="M10" i="2549"/>
  <c r="N10" i="2549"/>
  <c r="O10" i="2549"/>
  <c r="P10" i="2549"/>
  <c r="Q10" i="2549"/>
  <c r="R10" i="2549"/>
  <c r="S10" i="2549"/>
  <c r="T10" i="2549"/>
  <c r="U10" i="2549"/>
  <c r="V10" i="2549"/>
  <c r="W10" i="2549"/>
  <c r="X10" i="2549"/>
  <c r="Y10" i="2549"/>
  <c r="Z10" i="2549"/>
  <c r="AA10" i="2549"/>
  <c r="AB10" i="2549"/>
  <c r="AC10" i="2549"/>
  <c r="AD10" i="2549"/>
  <c r="AE10" i="2549"/>
  <c r="AF10" i="2549"/>
  <c r="AG10" i="2549"/>
  <c r="AH10" i="2549"/>
  <c r="AI10" i="2549"/>
  <c r="AJ10" i="2549"/>
  <c r="AK10" i="2549"/>
  <c r="AL10" i="2549"/>
  <c r="AM10" i="2549"/>
  <c r="AN10" i="2549"/>
  <c r="AO10" i="2549"/>
  <c r="AP10" i="2549"/>
  <c r="AQ10" i="2549"/>
  <c r="AR10" i="2549"/>
  <c r="AS10" i="2549"/>
  <c r="AT10" i="2549"/>
  <c r="AU10" i="2549"/>
  <c r="E11" i="2549"/>
  <c r="F11" i="2549"/>
  <c r="G11" i="2549"/>
  <c r="H11" i="2549"/>
  <c r="I11" i="2549"/>
  <c r="J11" i="2549"/>
  <c r="K11" i="2549"/>
  <c r="L11" i="2549"/>
  <c r="M11" i="2549"/>
  <c r="N11" i="2549"/>
  <c r="O11" i="2549"/>
  <c r="P11" i="2549"/>
  <c r="Q11" i="2549"/>
  <c r="R11" i="2549"/>
  <c r="S11" i="2549"/>
  <c r="T11" i="2549"/>
  <c r="U11" i="2549"/>
  <c r="V11" i="2549"/>
  <c r="W11" i="2549"/>
  <c r="X11" i="2549"/>
  <c r="Y11" i="2549"/>
  <c r="Z11" i="2549"/>
  <c r="AA11" i="2549"/>
  <c r="AB11" i="2549"/>
  <c r="AC11" i="2549"/>
  <c r="AD11" i="2549"/>
  <c r="AE11" i="2549"/>
  <c r="AF11" i="2549"/>
  <c r="AG11" i="2549"/>
  <c r="AH11" i="2549"/>
  <c r="AI11" i="2549"/>
  <c r="AJ11" i="2549"/>
  <c r="AK11" i="2549"/>
  <c r="AL11" i="2549"/>
  <c r="AM11" i="2549"/>
  <c r="AN11" i="2549"/>
  <c r="AO11" i="2549"/>
  <c r="AP11" i="2549"/>
  <c r="AQ11" i="2549"/>
  <c r="AR11" i="2549"/>
  <c r="AS11" i="2549"/>
  <c r="AT11" i="2549"/>
  <c r="AU11" i="2549"/>
  <c r="E12" i="2549"/>
  <c r="F12" i="2549"/>
  <c r="G12" i="2549"/>
  <c r="H12" i="2549"/>
  <c r="I12" i="2549"/>
  <c r="J12" i="2549"/>
  <c r="K12" i="2549"/>
  <c r="L12" i="2549"/>
  <c r="M12" i="2549"/>
  <c r="N12" i="2549"/>
  <c r="O12" i="2549"/>
  <c r="P12" i="2549"/>
  <c r="Q12" i="2549"/>
  <c r="R12" i="2549"/>
  <c r="S12" i="2549"/>
  <c r="T12" i="2549"/>
  <c r="U12" i="2549"/>
  <c r="V12" i="2549"/>
  <c r="W12" i="2549"/>
  <c r="X12" i="2549"/>
  <c r="Y12" i="2549"/>
  <c r="Z12" i="2549"/>
  <c r="AA12" i="2549"/>
  <c r="AB12" i="2549"/>
  <c r="AC12" i="2549"/>
  <c r="AD12" i="2549"/>
  <c r="AE12" i="2549"/>
  <c r="AF12" i="2549"/>
  <c r="AG12" i="2549"/>
  <c r="AH12" i="2549"/>
  <c r="AI12" i="2549"/>
  <c r="AJ12" i="2549"/>
  <c r="AK12" i="2549"/>
  <c r="AL12" i="2549"/>
  <c r="AM12" i="2549"/>
  <c r="AN12" i="2549"/>
  <c r="AO12" i="2549"/>
  <c r="AP12" i="2549"/>
  <c r="AQ12" i="2549"/>
  <c r="AR12" i="2549"/>
  <c r="AS12" i="2549"/>
  <c r="AT12" i="2549"/>
  <c r="AU12" i="2549"/>
  <c r="E13" i="2549"/>
  <c r="F13" i="2549"/>
  <c r="G13" i="2549"/>
  <c r="H13" i="2549"/>
  <c r="I13" i="2549"/>
  <c r="J13" i="2549"/>
  <c r="K13" i="2549"/>
  <c r="L13" i="2549"/>
  <c r="M13" i="2549"/>
  <c r="N13" i="2549"/>
  <c r="O13" i="2549"/>
  <c r="P13" i="2549"/>
  <c r="Q13" i="2549"/>
  <c r="R13" i="2549"/>
  <c r="S13" i="2549"/>
  <c r="T13" i="2549"/>
  <c r="U13" i="2549"/>
  <c r="V13" i="2549"/>
  <c r="W13" i="2549"/>
  <c r="X13" i="2549"/>
  <c r="Y13" i="2549"/>
  <c r="Z13" i="2549"/>
  <c r="AA13" i="2549"/>
  <c r="AB13" i="2549"/>
  <c r="AC13" i="2549"/>
  <c r="AD13" i="2549"/>
  <c r="AE13" i="2549"/>
  <c r="AF13" i="2549"/>
  <c r="AG13" i="2549"/>
  <c r="AH13" i="2549"/>
  <c r="AI13" i="2549"/>
  <c r="AJ13" i="2549"/>
  <c r="AK13" i="2549"/>
  <c r="AL13" i="2549"/>
  <c r="AM13" i="2549"/>
  <c r="AN13" i="2549"/>
  <c r="AO13" i="2549"/>
  <c r="AP13" i="2549"/>
  <c r="AQ13" i="2549"/>
  <c r="AR13" i="2549"/>
  <c r="AS13" i="2549"/>
  <c r="AT13" i="2549"/>
  <c r="AU13" i="2549"/>
  <c r="E14" i="2549"/>
  <c r="F14" i="2549"/>
  <c r="G14" i="2549"/>
  <c r="H14" i="2549"/>
  <c r="I14" i="2549"/>
  <c r="J14" i="2549"/>
  <c r="K14" i="2549"/>
  <c r="L14" i="2549"/>
  <c r="M14" i="2549"/>
  <c r="N14" i="2549"/>
  <c r="O14" i="2549"/>
  <c r="P14" i="2549"/>
  <c r="Q14" i="2549"/>
  <c r="R14" i="2549"/>
  <c r="S14" i="2549"/>
  <c r="T14" i="2549"/>
  <c r="U14" i="2549"/>
  <c r="V14" i="2549"/>
  <c r="W14" i="2549"/>
  <c r="X14" i="2549"/>
  <c r="Y14" i="2549"/>
  <c r="Z14" i="2549"/>
  <c r="AA14" i="2549"/>
  <c r="AB14" i="2549"/>
  <c r="AC14" i="2549"/>
  <c r="AD14" i="2549"/>
  <c r="AE14" i="2549"/>
  <c r="AF14" i="2549"/>
  <c r="AG14" i="2549"/>
  <c r="AH14" i="2549"/>
  <c r="AI14" i="2549"/>
  <c r="AJ14" i="2549"/>
  <c r="AK14" i="2549"/>
  <c r="AL14" i="2549"/>
  <c r="AM14" i="2549"/>
  <c r="AN14" i="2549"/>
  <c r="AO14" i="2549"/>
  <c r="AP14" i="2549"/>
  <c r="AQ14" i="2549"/>
  <c r="AR14" i="2549"/>
  <c r="AS14" i="2549"/>
  <c r="AT14" i="2549"/>
  <c r="AU14" i="2549"/>
  <c r="E15" i="2549"/>
  <c r="F15" i="2549"/>
  <c r="G15" i="2549"/>
  <c r="H15" i="2549"/>
  <c r="I15" i="2549"/>
  <c r="J15" i="2549"/>
  <c r="K15" i="2549"/>
  <c r="L15" i="2549"/>
  <c r="M15" i="2549"/>
  <c r="N15" i="2549"/>
  <c r="O15" i="2549"/>
  <c r="P15" i="2549"/>
  <c r="Q15" i="2549"/>
  <c r="R15" i="2549"/>
  <c r="S15" i="2549"/>
  <c r="T15" i="2549"/>
  <c r="U15" i="2549"/>
  <c r="V15" i="2549"/>
  <c r="W15" i="2549"/>
  <c r="X15" i="2549"/>
  <c r="Y15" i="2549"/>
  <c r="Z15" i="2549"/>
  <c r="AA15" i="2549"/>
  <c r="AB15" i="2549"/>
  <c r="AC15" i="2549"/>
  <c r="AD15" i="2549"/>
  <c r="AE15" i="2549"/>
  <c r="AF15" i="2549"/>
  <c r="AG15" i="2549"/>
  <c r="AH15" i="2549"/>
  <c r="AI15" i="2549"/>
  <c r="AJ15" i="2549"/>
  <c r="AK15" i="2549"/>
  <c r="AL15" i="2549"/>
  <c r="AM15" i="2549"/>
  <c r="AN15" i="2549"/>
  <c r="AO15" i="2549"/>
  <c r="AP15" i="2549"/>
  <c r="AQ15" i="2549"/>
  <c r="AR15" i="2549"/>
  <c r="AS15" i="2549"/>
  <c r="AT15" i="2549"/>
  <c r="AU15" i="2549"/>
  <c r="E16" i="2549"/>
  <c r="F16" i="2549"/>
  <c r="G16" i="2549"/>
  <c r="H16" i="2549"/>
  <c r="I16" i="2549"/>
  <c r="J16" i="2549"/>
  <c r="K16" i="2549"/>
  <c r="L16" i="2549"/>
  <c r="M16" i="2549"/>
  <c r="N16" i="2549"/>
  <c r="O16" i="2549"/>
  <c r="P16" i="2549"/>
  <c r="Q16" i="2549"/>
  <c r="R16" i="2549"/>
  <c r="S16" i="2549"/>
  <c r="T16" i="2549"/>
  <c r="U16" i="2549"/>
  <c r="V16" i="2549"/>
  <c r="W16" i="2549"/>
  <c r="X16" i="2549"/>
  <c r="Y16" i="2549"/>
  <c r="Z16" i="2549"/>
  <c r="AA16" i="2549"/>
  <c r="AB16" i="2549"/>
  <c r="AC16" i="2549"/>
  <c r="AD16" i="2549"/>
  <c r="AE16" i="2549"/>
  <c r="AF16" i="2549"/>
  <c r="AG16" i="2549"/>
  <c r="AH16" i="2549"/>
  <c r="AI16" i="2549"/>
  <c r="AJ16" i="2549"/>
  <c r="AK16" i="2549"/>
  <c r="AL16" i="2549"/>
  <c r="AM16" i="2549"/>
  <c r="AN16" i="2549"/>
  <c r="AO16" i="2549"/>
  <c r="AP16" i="2549"/>
  <c r="AQ16" i="2549"/>
  <c r="AR16" i="2549"/>
  <c r="AS16" i="2549"/>
  <c r="AT16" i="2549"/>
  <c r="AU16" i="2549"/>
  <c r="E17" i="2549"/>
  <c r="F17" i="2549"/>
  <c r="G17" i="2549"/>
  <c r="H17" i="2549"/>
  <c r="I17" i="2549"/>
  <c r="J17" i="2549"/>
  <c r="K17" i="2549"/>
  <c r="L17" i="2549"/>
  <c r="M17" i="2549"/>
  <c r="N17" i="2549"/>
  <c r="O17" i="2549"/>
  <c r="P17" i="2549"/>
  <c r="Q17" i="2549"/>
  <c r="R17" i="2549"/>
  <c r="S17" i="2549"/>
  <c r="T17" i="2549"/>
  <c r="U17" i="2549"/>
  <c r="V17" i="2549"/>
  <c r="W17" i="2549"/>
  <c r="X17" i="2549"/>
  <c r="Y17" i="2549"/>
  <c r="Z17" i="2549"/>
  <c r="AA17" i="2549"/>
  <c r="AB17" i="2549"/>
  <c r="AC17" i="2549"/>
  <c r="AD17" i="2549"/>
  <c r="AE17" i="2549"/>
  <c r="AF17" i="2549"/>
  <c r="AG17" i="2549"/>
  <c r="AH17" i="2549"/>
  <c r="AI17" i="2549"/>
  <c r="AJ17" i="2549"/>
  <c r="AK17" i="2549"/>
  <c r="AL17" i="2549"/>
  <c r="AM17" i="2549"/>
  <c r="AN17" i="2549"/>
  <c r="AO17" i="2549"/>
  <c r="AP17" i="2549"/>
  <c r="AQ17" i="2549"/>
  <c r="AR17" i="2549"/>
  <c r="AS17" i="2549"/>
  <c r="AT17" i="2549"/>
  <c r="AU17" i="2549"/>
  <c r="E18" i="2549"/>
  <c r="F18" i="2549"/>
  <c r="G18" i="2549"/>
  <c r="H18" i="2549"/>
  <c r="I18" i="2549"/>
  <c r="J18" i="2549"/>
  <c r="K18" i="2549"/>
  <c r="L18" i="2549"/>
  <c r="M18" i="2549"/>
  <c r="N18" i="2549"/>
  <c r="O18" i="2549"/>
  <c r="P18" i="2549"/>
  <c r="Q18" i="2549"/>
  <c r="R18" i="2549"/>
  <c r="S18" i="2549"/>
  <c r="T18" i="2549"/>
  <c r="U18" i="2549"/>
  <c r="V18" i="2549"/>
  <c r="W18" i="2549"/>
  <c r="X18" i="2549"/>
  <c r="Y18" i="2549"/>
  <c r="Z18" i="2549"/>
  <c r="AA18" i="2549"/>
  <c r="AB18" i="2549"/>
  <c r="AC18" i="2549"/>
  <c r="AD18" i="2549"/>
  <c r="AE18" i="2549"/>
  <c r="AF18" i="2549"/>
  <c r="AG18" i="2549"/>
  <c r="AH18" i="2549"/>
  <c r="AI18" i="2549"/>
  <c r="AJ18" i="2549"/>
  <c r="AK18" i="2549"/>
  <c r="AL18" i="2549"/>
  <c r="AM18" i="2549"/>
  <c r="AN18" i="2549"/>
  <c r="AO18" i="2549"/>
  <c r="AP18" i="2549"/>
  <c r="AQ18" i="2549"/>
  <c r="AR18" i="2549"/>
  <c r="AS18" i="2549"/>
  <c r="AT18" i="2549"/>
  <c r="AU18" i="2549"/>
  <c r="E19" i="2549"/>
  <c r="F19" i="2549"/>
  <c r="G19" i="2549"/>
  <c r="H19" i="2549"/>
  <c r="I19" i="2549"/>
  <c r="J19" i="2549"/>
  <c r="K19" i="2549"/>
  <c r="L19" i="2549"/>
  <c r="M19" i="2549"/>
  <c r="N19" i="2549"/>
  <c r="O19" i="2549"/>
  <c r="P19" i="2549"/>
  <c r="Q19" i="2549"/>
  <c r="R19" i="2549"/>
  <c r="S19" i="2549"/>
  <c r="T19" i="2549"/>
  <c r="U19" i="2549"/>
  <c r="V19" i="2549"/>
  <c r="W19" i="2549"/>
  <c r="X19" i="2549"/>
  <c r="Y19" i="2549"/>
  <c r="Z19" i="2549"/>
  <c r="AA19" i="2549"/>
  <c r="AB19" i="2549"/>
  <c r="AC19" i="2549"/>
  <c r="AD19" i="2549"/>
  <c r="AE19" i="2549"/>
  <c r="AF19" i="2549"/>
  <c r="AG19" i="2549"/>
  <c r="AH19" i="2549"/>
  <c r="AI19" i="2549"/>
  <c r="AJ19" i="2549"/>
  <c r="AK19" i="2549"/>
  <c r="AL19" i="2549"/>
  <c r="AM19" i="2549"/>
  <c r="AN19" i="2549"/>
  <c r="AO19" i="2549"/>
  <c r="AP19" i="2549"/>
  <c r="AQ19" i="2549"/>
  <c r="AR19" i="2549"/>
  <c r="AS19" i="2549"/>
  <c r="AT19" i="2549"/>
  <c r="AU19" i="2549"/>
  <c r="E20" i="2549"/>
  <c r="F20" i="2549"/>
  <c r="G20" i="2549"/>
  <c r="H20" i="2549"/>
  <c r="I20" i="2549"/>
  <c r="J20" i="2549"/>
  <c r="K20" i="2549"/>
  <c r="L20" i="2549"/>
  <c r="M20" i="2549"/>
  <c r="N20" i="2549"/>
  <c r="O20" i="2549"/>
  <c r="P20" i="2549"/>
  <c r="Q20" i="2549"/>
  <c r="R20" i="2549"/>
  <c r="S20" i="2549"/>
  <c r="T20" i="2549"/>
  <c r="U20" i="2549"/>
  <c r="V20" i="2549"/>
  <c r="W20" i="2549"/>
  <c r="X20" i="2549"/>
  <c r="Y20" i="2549"/>
  <c r="Z20" i="2549"/>
  <c r="AA20" i="2549"/>
  <c r="AB20" i="2549"/>
  <c r="AC20" i="2549"/>
  <c r="AD20" i="2549"/>
  <c r="AE20" i="2549"/>
  <c r="AF20" i="2549"/>
  <c r="AG20" i="2549"/>
  <c r="AH20" i="2549"/>
  <c r="AI20" i="2549"/>
  <c r="AJ20" i="2549"/>
  <c r="AK20" i="2549"/>
  <c r="AL20" i="2549"/>
  <c r="AM20" i="2549"/>
  <c r="AN20" i="2549"/>
  <c r="AO20" i="2549"/>
  <c r="AP20" i="2549"/>
  <c r="AQ20" i="2549"/>
  <c r="AR20" i="2549"/>
  <c r="AS20" i="2549"/>
  <c r="AT20" i="2549"/>
  <c r="AU20" i="2549"/>
  <c r="X21" i="2549"/>
  <c r="Y21" i="2549"/>
  <c r="Z21" i="2549"/>
  <c r="AA21" i="2549"/>
  <c r="AB21" i="2549"/>
  <c r="AC21" i="2549"/>
  <c r="AD21" i="2549"/>
  <c r="AE21" i="2549"/>
  <c r="AF21" i="2549"/>
  <c r="AG21" i="2549"/>
  <c r="AH21" i="2549"/>
  <c r="AI21" i="2549"/>
  <c r="AJ21" i="2549"/>
  <c r="AK21" i="2549"/>
  <c r="AL21" i="2549"/>
  <c r="AM21" i="2549"/>
  <c r="AN21" i="2549"/>
  <c r="AO21" i="2549"/>
  <c r="AP21" i="2549"/>
  <c r="AQ21" i="2549"/>
  <c r="AR21" i="2549"/>
  <c r="AS21" i="2549"/>
  <c r="AT21" i="2549"/>
  <c r="AU21" i="2549"/>
  <c r="X22" i="2549"/>
  <c r="Y22" i="2549"/>
  <c r="Z22" i="2549"/>
  <c r="AA22" i="2549"/>
  <c r="AB22" i="2549"/>
  <c r="AC22" i="2549"/>
  <c r="AD22" i="2549"/>
  <c r="AE22" i="2549"/>
  <c r="AF22" i="2549"/>
  <c r="AG22" i="2549"/>
  <c r="AH22" i="2549"/>
  <c r="AI22" i="2549"/>
  <c r="AJ22" i="2549"/>
  <c r="AK22" i="2549"/>
  <c r="AL22" i="2549"/>
  <c r="AM22" i="2549"/>
  <c r="AN22" i="2549"/>
  <c r="AO22" i="2549"/>
  <c r="AP22" i="2549"/>
  <c r="AQ22" i="2549"/>
  <c r="AR22" i="2549"/>
  <c r="AS22" i="2549"/>
  <c r="AT22" i="2549"/>
  <c r="AU22" i="2549"/>
  <c r="E23" i="2549"/>
  <c r="F23" i="2549"/>
  <c r="G23" i="2549"/>
  <c r="H23" i="2549"/>
  <c r="I23" i="2549"/>
  <c r="J23" i="2549"/>
  <c r="K23" i="2549"/>
  <c r="L23" i="2549"/>
  <c r="M23" i="2549"/>
  <c r="N23" i="2549"/>
  <c r="O23" i="2549"/>
  <c r="P23" i="2549"/>
  <c r="Q23" i="2549"/>
  <c r="R23" i="2549"/>
  <c r="S23" i="2549"/>
  <c r="T23" i="2549"/>
  <c r="U23" i="2549"/>
  <c r="V23" i="2549"/>
  <c r="W23" i="2549"/>
  <c r="X23" i="2549"/>
  <c r="Y23" i="2549"/>
  <c r="Z23" i="2549"/>
  <c r="AA23" i="2549"/>
  <c r="AB23" i="2549"/>
  <c r="AC23" i="2549"/>
  <c r="AD23" i="2549"/>
  <c r="AE23" i="2549"/>
  <c r="AF23" i="2549"/>
  <c r="AG23" i="2549"/>
  <c r="AH23" i="2549"/>
  <c r="AI23" i="2549"/>
  <c r="AJ23" i="2549"/>
  <c r="AK23" i="2549"/>
  <c r="AL23" i="2549"/>
  <c r="AM23" i="2549"/>
  <c r="AN23" i="2549"/>
  <c r="AO23" i="2549"/>
  <c r="AP23" i="2549"/>
  <c r="AQ23" i="2549"/>
  <c r="AR23" i="2549"/>
  <c r="AS23" i="2549"/>
  <c r="AT23" i="2549"/>
  <c r="AU23" i="2549"/>
  <c r="E24" i="2549"/>
  <c r="F24" i="2549"/>
  <c r="G24" i="2549"/>
  <c r="H24" i="2549"/>
  <c r="I24" i="2549"/>
  <c r="J24" i="2549"/>
  <c r="K24" i="2549"/>
  <c r="L24" i="2549"/>
  <c r="M24" i="2549"/>
  <c r="N24" i="2549"/>
  <c r="O24" i="2549"/>
  <c r="P24" i="2549"/>
  <c r="Q24" i="2549"/>
  <c r="R24" i="2549"/>
  <c r="S24" i="2549"/>
  <c r="T24" i="2549"/>
  <c r="U24" i="2549"/>
  <c r="V24" i="2549"/>
  <c r="W24" i="2549"/>
  <c r="X24" i="2549"/>
  <c r="Y24" i="2549"/>
  <c r="Z24" i="2549"/>
  <c r="AA24" i="2549"/>
  <c r="AB24" i="2549"/>
  <c r="AC24" i="2549"/>
  <c r="AD24" i="2549"/>
  <c r="AE24" i="2549"/>
  <c r="AF24" i="2549"/>
  <c r="AG24" i="2549"/>
  <c r="AH24" i="2549"/>
  <c r="AI24" i="2549"/>
  <c r="AJ24" i="2549"/>
  <c r="AK24" i="2549"/>
  <c r="AL24" i="2549"/>
  <c r="AM24" i="2549"/>
  <c r="AN24" i="2549"/>
  <c r="AO24" i="2549"/>
  <c r="AP24" i="2549"/>
  <c r="AQ24" i="2549"/>
  <c r="AR24" i="2549"/>
  <c r="AS24" i="2549"/>
  <c r="AT24" i="2549"/>
  <c r="AU24" i="2549"/>
  <c r="E25" i="2549"/>
  <c r="F25" i="2549"/>
  <c r="G25" i="2549"/>
  <c r="H25" i="2549"/>
  <c r="I25" i="2549"/>
  <c r="J25" i="2549"/>
  <c r="K25" i="2549"/>
  <c r="L25" i="2549"/>
  <c r="M25" i="2549"/>
  <c r="N25" i="2549"/>
  <c r="O25" i="2549"/>
  <c r="P25" i="2549"/>
  <c r="Q25" i="2549"/>
  <c r="R25" i="2549"/>
  <c r="S25" i="2549"/>
  <c r="T25" i="2549"/>
  <c r="U25" i="2549"/>
  <c r="V25" i="2549"/>
  <c r="W25" i="2549"/>
  <c r="X25" i="2549"/>
  <c r="Y25" i="2549"/>
  <c r="Z25" i="2549"/>
  <c r="AA25" i="2549"/>
  <c r="AB25" i="2549"/>
  <c r="AC25" i="2549"/>
  <c r="AD25" i="2549"/>
  <c r="AE25" i="2549"/>
  <c r="AF25" i="2549"/>
  <c r="AG25" i="2549"/>
  <c r="AH25" i="2549"/>
  <c r="AI25" i="2549"/>
  <c r="AJ25" i="2549"/>
  <c r="AK25" i="2549"/>
  <c r="AL25" i="2549"/>
  <c r="AM25" i="2549"/>
  <c r="AN25" i="2549"/>
  <c r="AO25" i="2549"/>
  <c r="AP25" i="2549"/>
  <c r="AQ25" i="2549"/>
  <c r="AR25" i="2549"/>
  <c r="AS25" i="2549"/>
  <c r="AT25" i="2549"/>
  <c r="AU25" i="2549"/>
  <c r="E26" i="2549"/>
  <c r="F26" i="2549"/>
  <c r="G26" i="2549"/>
  <c r="H26" i="2549"/>
  <c r="I26" i="2549"/>
  <c r="J26" i="2549"/>
  <c r="K26" i="2549"/>
  <c r="L26" i="2549"/>
  <c r="M26" i="2549"/>
  <c r="N26" i="2549"/>
  <c r="O26" i="2549"/>
  <c r="P26" i="2549"/>
  <c r="Q26" i="2549"/>
  <c r="R26" i="2549"/>
  <c r="S26" i="2549"/>
  <c r="T26" i="2549"/>
  <c r="U26" i="2549"/>
  <c r="V26" i="2549"/>
  <c r="W26" i="2549"/>
  <c r="X26" i="2549"/>
  <c r="Y26" i="2549"/>
  <c r="Z26" i="2549"/>
  <c r="AA26" i="2549"/>
  <c r="AB26" i="2549"/>
  <c r="AC26" i="2549"/>
  <c r="AD26" i="2549"/>
  <c r="AE26" i="2549"/>
  <c r="AF26" i="2549"/>
  <c r="AG26" i="2549"/>
  <c r="AH26" i="2549"/>
  <c r="AI26" i="2549"/>
  <c r="AJ26" i="2549"/>
  <c r="AK26" i="2549"/>
  <c r="AL26" i="2549"/>
  <c r="AM26" i="2549"/>
  <c r="AN26" i="2549"/>
  <c r="AO26" i="2549"/>
  <c r="AP26" i="2549"/>
  <c r="AQ26" i="2549"/>
  <c r="AR26" i="2549"/>
  <c r="AS26" i="2549"/>
  <c r="AT26" i="2549"/>
  <c r="AU26" i="2549"/>
  <c r="E27" i="2549"/>
  <c r="F27" i="2549"/>
  <c r="G27" i="2549"/>
  <c r="H27" i="2549"/>
  <c r="I27" i="2549"/>
  <c r="J27" i="2549"/>
  <c r="K27" i="2549"/>
  <c r="L27" i="2549"/>
  <c r="M27" i="2549"/>
  <c r="N27" i="2549"/>
  <c r="O27" i="2549"/>
  <c r="P27" i="2549"/>
  <c r="Q27" i="2549"/>
  <c r="R27" i="2549"/>
  <c r="S27" i="2549"/>
  <c r="T27" i="2549"/>
  <c r="U27" i="2549"/>
  <c r="V27" i="2549"/>
  <c r="W27" i="2549"/>
  <c r="X27" i="2549"/>
  <c r="Y27" i="2549"/>
  <c r="Z27" i="2549"/>
  <c r="AA27" i="2549"/>
  <c r="AB27" i="2549"/>
  <c r="AC27" i="2549"/>
  <c r="AD27" i="2549"/>
  <c r="AE27" i="2549"/>
  <c r="AF27" i="2549"/>
  <c r="AG27" i="2549"/>
  <c r="AH27" i="2549"/>
  <c r="AI27" i="2549"/>
  <c r="AJ27" i="2549"/>
  <c r="AK27" i="2549"/>
  <c r="AL27" i="2549"/>
  <c r="AM27" i="2549"/>
  <c r="AN27" i="2549"/>
  <c r="AO27" i="2549"/>
  <c r="AP27" i="2549"/>
  <c r="AQ27" i="2549"/>
  <c r="AR27" i="2549"/>
  <c r="AS27" i="2549"/>
  <c r="AT27" i="2549"/>
  <c r="AU27" i="2549"/>
  <c r="E28" i="2549"/>
  <c r="F28" i="2549"/>
  <c r="G28" i="2549"/>
  <c r="H28" i="2549"/>
  <c r="I28" i="2549"/>
  <c r="J28" i="2549"/>
  <c r="K28" i="2549"/>
  <c r="L28" i="2549"/>
  <c r="M28" i="2549"/>
  <c r="N28" i="2549"/>
  <c r="O28" i="2549"/>
  <c r="P28" i="2549"/>
  <c r="Q28" i="2549"/>
  <c r="R28" i="2549"/>
  <c r="S28" i="2549"/>
  <c r="T28" i="2549"/>
  <c r="U28" i="2549"/>
  <c r="V28" i="2549"/>
  <c r="W28" i="2549"/>
  <c r="X28" i="2549"/>
  <c r="Y28" i="2549"/>
  <c r="Z28" i="2549"/>
  <c r="AA28" i="2549"/>
  <c r="AB28" i="2549"/>
  <c r="AC28" i="2549"/>
  <c r="AD28" i="2549"/>
  <c r="AE28" i="2549"/>
  <c r="AF28" i="2549"/>
  <c r="AG28" i="2549"/>
  <c r="AH28" i="2549"/>
  <c r="AI28" i="2549"/>
  <c r="AJ28" i="2549"/>
  <c r="AK28" i="2549"/>
  <c r="AL28" i="2549"/>
  <c r="AM28" i="2549"/>
  <c r="AN28" i="2549"/>
  <c r="AO28" i="2549"/>
  <c r="AP28" i="2549"/>
  <c r="AQ28" i="2549"/>
  <c r="AR28" i="2549"/>
  <c r="AS28" i="2549"/>
  <c r="AT28" i="2549"/>
  <c r="AU28" i="2549"/>
  <c r="E29" i="2549"/>
  <c r="F29" i="2549"/>
  <c r="G29" i="2549"/>
  <c r="H29" i="2549"/>
  <c r="I29" i="2549"/>
  <c r="J29" i="2549"/>
  <c r="K29" i="2549"/>
  <c r="L29" i="2549"/>
  <c r="M29" i="2549"/>
  <c r="N29" i="2549"/>
  <c r="O29" i="2549"/>
  <c r="P29" i="2549"/>
  <c r="Q29" i="2549"/>
  <c r="R29" i="2549"/>
  <c r="S29" i="2549"/>
  <c r="T29" i="2549"/>
  <c r="U29" i="2549"/>
  <c r="V29" i="2549"/>
  <c r="W29" i="2549"/>
  <c r="X29" i="2549"/>
  <c r="Y29" i="2549"/>
  <c r="Z29" i="2549"/>
  <c r="AA29" i="2549"/>
  <c r="AB29" i="2549"/>
  <c r="AC29" i="2549"/>
  <c r="AD29" i="2549"/>
  <c r="AE29" i="2549"/>
  <c r="AF29" i="2549"/>
  <c r="AG29" i="2549"/>
  <c r="AH29" i="2549"/>
  <c r="AI29" i="2549"/>
  <c r="AJ29" i="2549"/>
  <c r="AK29" i="2549"/>
  <c r="AL29" i="2549"/>
  <c r="AM29" i="2549"/>
  <c r="AN29" i="2549"/>
  <c r="AO29" i="2549"/>
  <c r="AP29" i="2549"/>
  <c r="AQ29" i="2549"/>
  <c r="AR29" i="2549"/>
  <c r="AS29" i="2549"/>
  <c r="AT29" i="2549"/>
  <c r="AU29" i="2549"/>
  <c r="E30" i="2549"/>
  <c r="F30" i="2549"/>
  <c r="G30" i="2549"/>
  <c r="H30" i="2549"/>
  <c r="I30" i="2549"/>
  <c r="J30" i="2549"/>
  <c r="K30" i="2549"/>
  <c r="L30" i="2549"/>
  <c r="M30" i="2549"/>
  <c r="N30" i="2549"/>
  <c r="O30" i="2549"/>
  <c r="P30" i="2549"/>
  <c r="Q30" i="2549"/>
  <c r="R30" i="2549"/>
  <c r="S30" i="2549"/>
  <c r="T30" i="2549"/>
  <c r="U30" i="2549"/>
  <c r="V30" i="2549"/>
  <c r="W30" i="2549"/>
  <c r="X30" i="2549"/>
  <c r="Y30" i="2549"/>
  <c r="Z30" i="2549"/>
  <c r="AA30" i="2549"/>
  <c r="AB30" i="2549"/>
  <c r="AC30" i="2549"/>
  <c r="AD30" i="2549"/>
  <c r="AE30" i="2549"/>
  <c r="AF30" i="2549"/>
  <c r="AG30" i="2549"/>
  <c r="AH30" i="2549"/>
  <c r="AI30" i="2549"/>
  <c r="AJ30" i="2549"/>
  <c r="AK30" i="2549"/>
  <c r="AL30" i="2549"/>
  <c r="AM30" i="2549"/>
  <c r="AN30" i="2549"/>
  <c r="AO30" i="2549"/>
  <c r="AP30" i="2549"/>
  <c r="AQ30" i="2549"/>
  <c r="AR30" i="2549"/>
  <c r="AS30" i="2549"/>
  <c r="AT30" i="2549"/>
  <c r="AU30" i="2549"/>
  <c r="E31" i="2549"/>
  <c r="F31" i="2549"/>
  <c r="G31" i="2549"/>
  <c r="H31" i="2549"/>
  <c r="I31" i="2549"/>
  <c r="J31" i="2549"/>
  <c r="K31" i="2549"/>
  <c r="L31" i="2549"/>
  <c r="M31" i="2549"/>
  <c r="N31" i="2549"/>
  <c r="O31" i="2549"/>
  <c r="P31" i="2549"/>
  <c r="Q31" i="2549"/>
  <c r="R31" i="2549"/>
  <c r="S31" i="2549"/>
  <c r="T31" i="2549"/>
  <c r="U31" i="2549"/>
  <c r="V31" i="2549"/>
  <c r="W31" i="2549"/>
  <c r="X31" i="2549"/>
  <c r="Y31" i="2549"/>
  <c r="Z31" i="2549"/>
  <c r="AA31" i="2549"/>
  <c r="AB31" i="2549"/>
  <c r="AC31" i="2549"/>
  <c r="AD31" i="2549"/>
  <c r="AE31" i="2549"/>
  <c r="AF31" i="2549"/>
  <c r="AG31" i="2549"/>
  <c r="AH31" i="2549"/>
  <c r="AI31" i="2549"/>
  <c r="AJ31" i="2549"/>
  <c r="AK31" i="2549"/>
  <c r="AL31" i="2549"/>
  <c r="AM31" i="2549"/>
  <c r="AN31" i="2549"/>
  <c r="AO31" i="2549"/>
  <c r="AP31" i="2549"/>
  <c r="AQ31" i="2549"/>
  <c r="AR31" i="2549"/>
  <c r="AS31" i="2549"/>
  <c r="AT31" i="2549"/>
  <c r="AU31" i="2549"/>
  <c r="E32" i="2549"/>
  <c r="F32" i="2549"/>
  <c r="G32" i="2549"/>
  <c r="H32" i="2549"/>
  <c r="I32" i="2549"/>
  <c r="J32" i="2549"/>
  <c r="K32" i="2549"/>
  <c r="L32" i="2549"/>
  <c r="M32" i="2549"/>
  <c r="N32" i="2549"/>
  <c r="O32" i="2549"/>
  <c r="P32" i="2549"/>
  <c r="Q32" i="2549"/>
  <c r="R32" i="2549"/>
  <c r="S32" i="2549"/>
  <c r="T32" i="2549"/>
  <c r="U32" i="2549"/>
  <c r="V32" i="2549"/>
  <c r="W32" i="2549"/>
  <c r="X32" i="2549"/>
  <c r="Y32" i="2549"/>
  <c r="Z32" i="2549"/>
  <c r="AA32" i="2549"/>
  <c r="AB32" i="2549"/>
  <c r="AC32" i="2549"/>
  <c r="AD32" i="2549"/>
  <c r="AE32" i="2549"/>
  <c r="AF32" i="2549"/>
  <c r="AG32" i="2549"/>
  <c r="AH32" i="2549"/>
  <c r="AI32" i="2549"/>
  <c r="AJ32" i="2549"/>
  <c r="AK32" i="2549"/>
  <c r="AL32" i="2549"/>
  <c r="AM32" i="2549"/>
  <c r="AN32" i="2549"/>
  <c r="AO32" i="2549"/>
  <c r="AP32" i="2549"/>
  <c r="AQ32" i="2549"/>
  <c r="AR32" i="2549"/>
  <c r="AS32" i="2549"/>
  <c r="AT32" i="2549"/>
  <c r="AU32" i="2549"/>
  <c r="E33" i="2549"/>
  <c r="F33" i="2549"/>
  <c r="G33" i="2549"/>
  <c r="H33" i="2549"/>
  <c r="I33" i="2549"/>
  <c r="J33" i="2549"/>
  <c r="K33" i="2549"/>
  <c r="L33" i="2549"/>
  <c r="M33" i="2549"/>
  <c r="N33" i="2549"/>
  <c r="O33" i="2549"/>
  <c r="P33" i="2549"/>
  <c r="Q33" i="2549"/>
  <c r="R33" i="2549"/>
  <c r="S33" i="2549"/>
  <c r="T33" i="2549"/>
  <c r="U33" i="2549"/>
  <c r="V33" i="2549"/>
  <c r="W33" i="2549"/>
  <c r="X33" i="2549"/>
  <c r="Y33" i="2549"/>
  <c r="Z33" i="2549"/>
  <c r="AA33" i="2549"/>
  <c r="AB33" i="2549"/>
  <c r="AC33" i="2549"/>
  <c r="AD33" i="2549"/>
  <c r="AE33" i="2549"/>
  <c r="AF33" i="2549"/>
  <c r="AG33" i="2549"/>
  <c r="AH33" i="2549"/>
  <c r="AI33" i="2549"/>
  <c r="AJ33" i="2549"/>
  <c r="AK33" i="2549"/>
  <c r="AL33" i="2549"/>
  <c r="AM33" i="2549"/>
  <c r="AN33" i="2549"/>
  <c r="AO33" i="2549"/>
  <c r="AP33" i="2549"/>
  <c r="AQ33" i="2549"/>
  <c r="AR33" i="2549"/>
  <c r="AS33" i="2549"/>
  <c r="AT33" i="2549"/>
  <c r="AU33" i="2549"/>
  <c r="E34" i="2549"/>
  <c r="F34" i="2549"/>
  <c r="G34" i="2549"/>
  <c r="H34" i="2549"/>
  <c r="I34" i="2549"/>
  <c r="J34" i="2549"/>
  <c r="K34" i="2549"/>
  <c r="L34" i="2549"/>
  <c r="M34" i="2549"/>
  <c r="N34" i="2549"/>
  <c r="O34" i="2549"/>
  <c r="P34" i="2549"/>
  <c r="Q34" i="2549"/>
  <c r="R34" i="2549"/>
  <c r="S34" i="2549"/>
  <c r="T34" i="2549"/>
  <c r="U34" i="2549"/>
  <c r="V34" i="2549"/>
  <c r="W34" i="2549"/>
  <c r="X34" i="2549"/>
  <c r="Y34" i="2549"/>
  <c r="Z34" i="2549"/>
  <c r="AA34" i="2549"/>
  <c r="AB34" i="2549"/>
  <c r="AC34" i="2549"/>
  <c r="AD34" i="2549"/>
  <c r="AE34" i="2549"/>
  <c r="AF34" i="2549"/>
  <c r="AG34" i="2549"/>
  <c r="AH34" i="2549"/>
  <c r="AI34" i="2549"/>
  <c r="AJ34" i="2549"/>
  <c r="AK34" i="2549"/>
  <c r="AL34" i="2549"/>
  <c r="AM34" i="2549"/>
  <c r="AN34" i="2549"/>
  <c r="AO34" i="2549"/>
  <c r="AP34" i="2549"/>
  <c r="AQ34" i="2549"/>
  <c r="AR34" i="2549"/>
  <c r="AS34" i="2549"/>
  <c r="AT34" i="2549"/>
  <c r="AU34" i="2549"/>
  <c r="E35" i="2549"/>
  <c r="F35" i="2549"/>
  <c r="G35" i="2549"/>
  <c r="H35" i="2549"/>
  <c r="I35" i="2549"/>
  <c r="J35" i="2549"/>
  <c r="K35" i="2549"/>
  <c r="L35" i="2549"/>
  <c r="M35" i="2549"/>
  <c r="N35" i="2549"/>
  <c r="O35" i="2549"/>
  <c r="P35" i="2549"/>
  <c r="Q35" i="2549"/>
  <c r="R35" i="2549"/>
  <c r="S35" i="2549"/>
  <c r="T35" i="2549"/>
  <c r="U35" i="2549"/>
  <c r="V35" i="2549"/>
  <c r="W35" i="2549"/>
  <c r="X35" i="2549"/>
  <c r="Y35" i="2549"/>
  <c r="Z35" i="2549"/>
  <c r="AA35" i="2549"/>
  <c r="AB35" i="2549"/>
  <c r="AC35" i="2549"/>
  <c r="AD35" i="2549"/>
  <c r="AE35" i="2549"/>
  <c r="AF35" i="2549"/>
  <c r="AG35" i="2549"/>
  <c r="AH35" i="2549"/>
  <c r="AI35" i="2549"/>
  <c r="AJ35" i="2549"/>
  <c r="AK35" i="2549"/>
  <c r="AL35" i="2549"/>
  <c r="AM35" i="2549"/>
  <c r="AN35" i="2549"/>
  <c r="AO35" i="2549"/>
  <c r="AP35" i="2549"/>
  <c r="AQ35" i="2549"/>
  <c r="AR35" i="2549"/>
  <c r="AS35" i="2549"/>
  <c r="AT35" i="2549"/>
  <c r="AU35" i="2549"/>
  <c r="E36" i="2549"/>
  <c r="F36" i="2549"/>
  <c r="G36" i="2549"/>
  <c r="H36" i="2549"/>
  <c r="I36" i="2549"/>
  <c r="J36" i="2549"/>
  <c r="K36" i="2549"/>
  <c r="L36" i="2549"/>
  <c r="M36" i="2549"/>
  <c r="N36" i="2549"/>
  <c r="O36" i="2549"/>
  <c r="P36" i="2549"/>
  <c r="Q36" i="2549"/>
  <c r="R36" i="2549"/>
  <c r="S36" i="2549"/>
  <c r="T36" i="2549"/>
  <c r="U36" i="2549"/>
  <c r="V36" i="2549"/>
  <c r="W36" i="2549"/>
  <c r="X36" i="2549"/>
  <c r="Y36" i="2549"/>
  <c r="Z36" i="2549"/>
  <c r="AA36" i="2549"/>
  <c r="AB36" i="2549"/>
  <c r="AC36" i="2549"/>
  <c r="AD36" i="2549"/>
  <c r="AE36" i="2549"/>
  <c r="AF36" i="2549"/>
  <c r="AG36" i="2549"/>
  <c r="AH36" i="2549"/>
  <c r="AI36" i="2549"/>
  <c r="AJ36" i="2549"/>
  <c r="AK36" i="2549"/>
  <c r="AL36" i="2549"/>
  <c r="AM36" i="2549"/>
  <c r="AN36" i="2549"/>
  <c r="AO36" i="2549"/>
  <c r="AP36" i="2549"/>
  <c r="AQ36" i="2549"/>
  <c r="AR36" i="2549"/>
  <c r="AS36" i="2549"/>
  <c r="AT36" i="2549"/>
  <c r="AU36" i="2549"/>
  <c r="E37" i="2549"/>
  <c r="F37" i="2549"/>
  <c r="G37" i="2549"/>
  <c r="H37" i="2549"/>
  <c r="I37" i="2549"/>
  <c r="J37" i="2549"/>
  <c r="K37" i="2549"/>
  <c r="L37" i="2549"/>
  <c r="M37" i="2549"/>
  <c r="N37" i="2549"/>
  <c r="O37" i="2549"/>
  <c r="P37" i="2549"/>
  <c r="Q37" i="2549"/>
  <c r="R37" i="2549"/>
  <c r="S37" i="2549"/>
  <c r="T37" i="2549"/>
  <c r="U37" i="2549"/>
  <c r="V37" i="2549"/>
  <c r="W37" i="2549"/>
  <c r="X37" i="2549"/>
  <c r="Y37" i="2549"/>
  <c r="Z37" i="2549"/>
  <c r="AA37" i="2549"/>
  <c r="AB37" i="2549"/>
  <c r="AC37" i="2549"/>
  <c r="AD37" i="2549"/>
  <c r="AE37" i="2549"/>
  <c r="AF37" i="2549"/>
  <c r="AG37" i="2549"/>
  <c r="AH37" i="2549"/>
  <c r="AI37" i="2549"/>
  <c r="AJ37" i="2549"/>
  <c r="AK37" i="2549"/>
  <c r="AL37" i="2549"/>
  <c r="AM37" i="2549"/>
  <c r="AN37" i="2549"/>
  <c r="AO37" i="2549"/>
  <c r="AP37" i="2549"/>
  <c r="AQ37" i="2549"/>
  <c r="AR37" i="2549"/>
  <c r="AS37" i="2549"/>
  <c r="AT37" i="2549"/>
  <c r="AU37" i="2549"/>
  <c r="E38" i="2549"/>
  <c r="F38" i="2549"/>
  <c r="G38" i="2549"/>
  <c r="H38" i="2549"/>
  <c r="I38" i="2549"/>
  <c r="J38" i="2549"/>
  <c r="K38" i="2549"/>
  <c r="L38" i="2549"/>
  <c r="M38" i="2549"/>
  <c r="N38" i="2549"/>
  <c r="O38" i="2549"/>
  <c r="P38" i="2549"/>
  <c r="Q38" i="2549"/>
  <c r="R38" i="2549"/>
  <c r="S38" i="2549"/>
  <c r="T38" i="2549"/>
  <c r="U38" i="2549"/>
  <c r="V38" i="2549"/>
  <c r="W38" i="2549"/>
  <c r="X38" i="2549"/>
  <c r="Y38" i="2549"/>
  <c r="Z38" i="2549"/>
  <c r="AA38" i="2549"/>
  <c r="AB38" i="2549"/>
  <c r="AC38" i="2549"/>
  <c r="AD38" i="2549"/>
  <c r="AE38" i="2549"/>
  <c r="AF38" i="2549"/>
  <c r="AG38" i="2549"/>
  <c r="AH38" i="2549"/>
  <c r="AI38" i="2549"/>
  <c r="AJ38" i="2549"/>
  <c r="AK38" i="2549"/>
  <c r="AL38" i="2549"/>
  <c r="AM38" i="2549"/>
  <c r="AN38" i="2549"/>
  <c r="AO38" i="2549"/>
  <c r="AP38" i="2549"/>
  <c r="AQ38" i="2549"/>
  <c r="AR38" i="2549"/>
  <c r="AS38" i="2549"/>
  <c r="AT38" i="2549"/>
  <c r="AU38" i="2549"/>
  <c r="E39" i="2549"/>
  <c r="F39" i="2549"/>
  <c r="G39" i="2549"/>
  <c r="H39" i="2549"/>
  <c r="I39" i="2549"/>
  <c r="J39" i="2549"/>
  <c r="K39" i="2549"/>
  <c r="L39" i="2549"/>
  <c r="M39" i="2549"/>
  <c r="N39" i="2549"/>
  <c r="O39" i="2549"/>
  <c r="P39" i="2549"/>
  <c r="Q39" i="2549"/>
  <c r="R39" i="2549"/>
  <c r="S39" i="2549"/>
  <c r="T39" i="2549"/>
  <c r="U39" i="2549"/>
  <c r="V39" i="2549"/>
  <c r="W39" i="2549"/>
  <c r="X39" i="2549"/>
  <c r="Y39" i="2549"/>
  <c r="Z39" i="2549"/>
  <c r="AA39" i="2549"/>
  <c r="AB39" i="2549"/>
  <c r="AC39" i="2549"/>
  <c r="AD39" i="2549"/>
  <c r="AE39" i="2549"/>
  <c r="AF39" i="2549"/>
  <c r="AG39" i="2549"/>
  <c r="AH39" i="2549"/>
  <c r="AI39" i="2549"/>
  <c r="AJ39" i="2549"/>
  <c r="AK39" i="2549"/>
  <c r="AL39" i="2549"/>
  <c r="AM39" i="2549"/>
  <c r="AN39" i="2549"/>
  <c r="AO39" i="2549"/>
  <c r="AP39" i="2549"/>
  <c r="AQ39" i="2549"/>
  <c r="AR39" i="2549"/>
  <c r="AS39" i="2549"/>
  <c r="AT39" i="2549"/>
  <c r="AU39" i="2549"/>
  <c r="E40" i="2549"/>
  <c r="F40" i="2549"/>
  <c r="G40" i="2549"/>
  <c r="H40" i="2549"/>
  <c r="I40" i="2549"/>
  <c r="J40" i="2549"/>
  <c r="K40" i="2549"/>
  <c r="L40" i="2549"/>
  <c r="M40" i="2549"/>
  <c r="N40" i="2549"/>
  <c r="O40" i="2549"/>
  <c r="P40" i="2549"/>
  <c r="Q40" i="2549"/>
  <c r="R40" i="2549"/>
  <c r="S40" i="2549"/>
  <c r="T40" i="2549"/>
  <c r="U40" i="2549"/>
  <c r="V40" i="2549"/>
  <c r="W40" i="2549"/>
  <c r="X40" i="2549"/>
  <c r="Y40" i="2549"/>
  <c r="Z40" i="2549"/>
  <c r="AA40" i="2549"/>
  <c r="AB40" i="2549"/>
  <c r="AC40" i="2549"/>
  <c r="AD40" i="2549"/>
  <c r="AE40" i="2549"/>
  <c r="AF40" i="2549"/>
  <c r="AG40" i="2549"/>
  <c r="AH40" i="2549"/>
  <c r="AI40" i="2549"/>
  <c r="AJ40" i="2549"/>
  <c r="AK40" i="2549"/>
  <c r="AL40" i="2549"/>
  <c r="AM40" i="2549"/>
  <c r="AN40" i="2549"/>
  <c r="AO40" i="2549"/>
  <c r="AP40" i="2549"/>
  <c r="AQ40" i="2549"/>
  <c r="AR40" i="2549"/>
  <c r="AS40" i="2549"/>
  <c r="AT40" i="2549"/>
  <c r="AU40" i="2549"/>
  <c r="E41" i="2549"/>
  <c r="F41" i="2549"/>
  <c r="G41" i="2549"/>
  <c r="H41" i="2549"/>
  <c r="I41" i="2549"/>
  <c r="J41" i="2549"/>
  <c r="K41" i="2549"/>
  <c r="L41" i="2549"/>
  <c r="M41" i="2549"/>
  <c r="N41" i="2549"/>
  <c r="O41" i="2549"/>
  <c r="P41" i="2549"/>
  <c r="Q41" i="2549"/>
  <c r="R41" i="2549"/>
  <c r="S41" i="2549"/>
  <c r="T41" i="2549"/>
  <c r="U41" i="2549"/>
  <c r="V41" i="2549"/>
  <c r="W41" i="2549"/>
  <c r="X41" i="2549"/>
  <c r="Y41" i="2549"/>
  <c r="Z41" i="2549"/>
  <c r="AA41" i="2549"/>
  <c r="AB41" i="2549"/>
  <c r="AC41" i="2549"/>
  <c r="AD41" i="2549"/>
  <c r="AE41" i="2549"/>
  <c r="AF41" i="2549"/>
  <c r="AG41" i="2549"/>
  <c r="AH41" i="2549"/>
  <c r="AI41" i="2549"/>
  <c r="AJ41" i="2549"/>
  <c r="AK41" i="2549"/>
  <c r="AL41" i="2549"/>
  <c r="AM41" i="2549"/>
  <c r="AN41" i="2549"/>
  <c r="AO41" i="2549"/>
  <c r="AP41" i="2549"/>
  <c r="AQ41" i="2549"/>
  <c r="AR41" i="2549"/>
  <c r="AS41" i="2549"/>
  <c r="AT41" i="2549"/>
  <c r="AU41" i="2549"/>
  <c r="E42" i="2549"/>
  <c r="F42" i="2549"/>
  <c r="G42" i="2549"/>
  <c r="H42" i="2549"/>
  <c r="I42" i="2549"/>
  <c r="J42" i="2549"/>
  <c r="K42" i="2549"/>
  <c r="L42" i="2549"/>
  <c r="M42" i="2549"/>
  <c r="N42" i="2549"/>
  <c r="O42" i="2549"/>
  <c r="P42" i="2549"/>
  <c r="Q42" i="2549"/>
  <c r="R42" i="2549"/>
  <c r="S42" i="2549"/>
  <c r="T42" i="2549"/>
  <c r="U42" i="2549"/>
  <c r="V42" i="2549"/>
  <c r="W42" i="2549"/>
  <c r="X42" i="2549"/>
  <c r="Y42" i="2549"/>
  <c r="Z42" i="2549"/>
  <c r="AA42" i="2549"/>
  <c r="AB42" i="2549"/>
  <c r="AC42" i="2549"/>
  <c r="AD42" i="2549"/>
  <c r="AE42" i="2549"/>
  <c r="AF42" i="2549"/>
  <c r="AG42" i="2549"/>
  <c r="AH42" i="2549"/>
  <c r="AI42" i="2549"/>
  <c r="AJ42" i="2549"/>
  <c r="AK42" i="2549"/>
  <c r="AL42" i="2549"/>
  <c r="AM42" i="2549"/>
  <c r="AN42" i="2549"/>
  <c r="AO42" i="2549"/>
  <c r="AP42" i="2549"/>
  <c r="AQ42" i="2549"/>
  <c r="AR42" i="2549"/>
  <c r="AS42" i="2549"/>
  <c r="AT42" i="2549"/>
  <c r="AU42" i="2549"/>
  <c r="E43" i="2549"/>
  <c r="F43" i="2549"/>
  <c r="G43" i="2549"/>
  <c r="H43" i="2549"/>
  <c r="I43" i="2549"/>
  <c r="J43" i="2549"/>
  <c r="K43" i="2549"/>
  <c r="L43" i="2549"/>
  <c r="M43" i="2549"/>
  <c r="N43" i="2549"/>
  <c r="O43" i="2549"/>
  <c r="P43" i="2549"/>
  <c r="Q43" i="2549"/>
  <c r="R43" i="2549"/>
  <c r="S43" i="2549"/>
  <c r="T43" i="2549"/>
  <c r="U43" i="2549"/>
  <c r="V43" i="2549"/>
  <c r="W43" i="2549"/>
  <c r="X43" i="2549"/>
  <c r="Y43" i="2549"/>
  <c r="Z43" i="2549"/>
  <c r="AA43" i="2549"/>
  <c r="AB43" i="2549"/>
  <c r="AC43" i="2549"/>
  <c r="AD43" i="2549"/>
  <c r="AE43" i="2549"/>
  <c r="AF43" i="2549"/>
  <c r="AG43" i="2549"/>
  <c r="AH43" i="2549"/>
  <c r="AI43" i="2549"/>
  <c r="AJ43" i="2549"/>
  <c r="AK43" i="2549"/>
  <c r="AL43" i="2549"/>
  <c r="AM43" i="2549"/>
  <c r="AN43" i="2549"/>
  <c r="AO43" i="2549"/>
  <c r="AP43" i="2549"/>
  <c r="AQ43" i="2549"/>
  <c r="AR43" i="2549"/>
  <c r="AS43" i="2549"/>
  <c r="AT43" i="2549"/>
  <c r="AU43" i="2549"/>
  <c r="E44" i="2549"/>
  <c r="F44" i="2549"/>
  <c r="G44" i="2549"/>
  <c r="H44" i="2549"/>
  <c r="I44" i="2549"/>
  <c r="J44" i="2549"/>
  <c r="K44" i="2549"/>
  <c r="L44" i="2549"/>
  <c r="M44" i="2549"/>
  <c r="N44" i="2549"/>
  <c r="O44" i="2549"/>
  <c r="P44" i="2549"/>
  <c r="Q44" i="2549"/>
  <c r="R44" i="2549"/>
  <c r="S44" i="2549"/>
  <c r="T44" i="2549"/>
  <c r="U44" i="2549"/>
  <c r="V44" i="2549"/>
  <c r="W44" i="2549"/>
  <c r="X44" i="2549"/>
  <c r="Y44" i="2549"/>
  <c r="Z44" i="2549"/>
  <c r="AA44" i="2549"/>
  <c r="AB44" i="2549"/>
  <c r="AC44" i="2549"/>
  <c r="AD44" i="2549"/>
  <c r="AE44" i="2549"/>
  <c r="AF44" i="2549"/>
  <c r="AG44" i="2549"/>
  <c r="AH44" i="2549"/>
  <c r="AI44" i="2549"/>
  <c r="AJ44" i="2549"/>
  <c r="AK44" i="2549"/>
  <c r="AL44" i="2549"/>
  <c r="AM44" i="2549"/>
  <c r="AN44" i="2549"/>
  <c r="AO44" i="2549"/>
  <c r="AP44" i="2549"/>
  <c r="AQ44" i="2549"/>
  <c r="AR44" i="2549"/>
  <c r="AS44" i="2549"/>
  <c r="AT44" i="2549"/>
  <c r="AU44" i="2549"/>
  <c r="E45" i="2549"/>
  <c r="F45" i="2549"/>
  <c r="G45" i="2549"/>
  <c r="H45" i="2549"/>
  <c r="I45" i="2549"/>
  <c r="J45" i="2549"/>
  <c r="K45" i="2549"/>
  <c r="L45" i="2549"/>
  <c r="M45" i="2549"/>
  <c r="N45" i="2549"/>
  <c r="O45" i="2549"/>
  <c r="P45" i="2549"/>
  <c r="Q45" i="2549"/>
  <c r="R45" i="2549"/>
  <c r="S45" i="2549"/>
  <c r="T45" i="2549"/>
  <c r="U45" i="2549"/>
  <c r="V45" i="2549"/>
  <c r="W45" i="2549"/>
  <c r="X45" i="2549"/>
  <c r="Y45" i="2549"/>
  <c r="Z45" i="2549"/>
  <c r="AA45" i="2549"/>
  <c r="AB45" i="2549"/>
  <c r="AC45" i="2549"/>
  <c r="AD45" i="2549"/>
  <c r="AE45" i="2549"/>
  <c r="AF45" i="2549"/>
  <c r="AG45" i="2549"/>
  <c r="AH45" i="2549"/>
  <c r="AI45" i="2549"/>
  <c r="AJ45" i="2549"/>
  <c r="AK45" i="2549"/>
  <c r="AL45" i="2549"/>
  <c r="AM45" i="2549"/>
  <c r="AN45" i="2549"/>
  <c r="AO45" i="2549"/>
  <c r="AP45" i="2549"/>
  <c r="AQ45" i="2549"/>
  <c r="AR45" i="2549"/>
  <c r="AS45" i="2549"/>
  <c r="AT45" i="2549"/>
  <c r="AU45" i="2549"/>
  <c r="F46" i="2549"/>
  <c r="G46" i="2549"/>
  <c r="H46" i="2549"/>
  <c r="I46" i="2549"/>
  <c r="J46" i="2549"/>
  <c r="K46" i="2549"/>
  <c r="L46" i="2549"/>
  <c r="M46" i="2549"/>
  <c r="N46" i="2549"/>
  <c r="O46" i="2549"/>
  <c r="P46" i="2549"/>
  <c r="Q46" i="2549"/>
  <c r="R46" i="2549"/>
  <c r="S46" i="2549"/>
  <c r="T46" i="2549"/>
  <c r="U46" i="2549"/>
  <c r="V46" i="2549"/>
  <c r="W46" i="2549"/>
  <c r="X46" i="2549"/>
  <c r="Y46" i="2549"/>
  <c r="Z46" i="2549"/>
  <c r="AA46" i="2549"/>
  <c r="AB46" i="2549"/>
  <c r="AC46" i="2549"/>
  <c r="AD46" i="2549"/>
  <c r="AE46" i="2549"/>
  <c r="AF46" i="2549"/>
  <c r="AG46" i="2549"/>
  <c r="AH46" i="2549"/>
  <c r="AI46" i="2549"/>
  <c r="AJ46" i="2549"/>
  <c r="AK46" i="2549"/>
  <c r="AL46" i="2549"/>
  <c r="AM46" i="2549"/>
  <c r="AN46" i="2549"/>
  <c r="AO46" i="2549"/>
  <c r="AP46" i="2549"/>
  <c r="AQ46" i="2549"/>
  <c r="AR46" i="2549"/>
  <c r="AS46" i="2549"/>
  <c r="AT46" i="2549"/>
  <c r="AU46" i="2549"/>
  <c r="X47" i="2549"/>
  <c r="Y47" i="2549"/>
  <c r="Z47" i="2549"/>
  <c r="AA47" i="2549"/>
  <c r="AB47" i="2549"/>
  <c r="AC47" i="2549"/>
  <c r="AD47" i="2549"/>
  <c r="AE47" i="2549"/>
  <c r="AF47" i="2549"/>
  <c r="AG47" i="2549"/>
  <c r="AH47" i="2549"/>
  <c r="AI47" i="2549"/>
  <c r="AJ47" i="2549"/>
  <c r="AK47" i="2549"/>
  <c r="AL47" i="2549"/>
  <c r="AM47" i="2549"/>
  <c r="AN47" i="2549"/>
  <c r="AO47" i="2549"/>
  <c r="AP47" i="2549"/>
  <c r="AQ47" i="2549"/>
  <c r="AR47" i="2549"/>
  <c r="AS47" i="2549"/>
  <c r="AT47" i="2549"/>
  <c r="AU47" i="2549"/>
  <c r="X49" i="2549"/>
  <c r="Y49" i="2549"/>
  <c r="Z49" i="2549"/>
  <c r="AA49" i="2549"/>
  <c r="AB49" i="2549"/>
  <c r="AC49" i="2549"/>
  <c r="AD49" i="2549"/>
  <c r="AE49" i="2549"/>
  <c r="AF49" i="2549"/>
  <c r="AG49" i="2549"/>
  <c r="AH49" i="2549"/>
  <c r="AI49" i="2549"/>
  <c r="AJ49" i="2549"/>
  <c r="AK49" i="2549"/>
  <c r="AL49" i="2549"/>
  <c r="AM49" i="2549"/>
  <c r="AN49" i="2549"/>
  <c r="AO49" i="2549"/>
  <c r="AP49" i="2549"/>
  <c r="AQ49" i="2549"/>
  <c r="AR49" i="2549"/>
  <c r="AS49" i="2549"/>
  <c r="AT49" i="2549"/>
  <c r="AU49" i="2549"/>
  <c r="E50" i="2549"/>
  <c r="F50" i="2549"/>
  <c r="G50" i="2549"/>
  <c r="H50" i="2549"/>
  <c r="I50" i="2549"/>
  <c r="J50" i="2549"/>
  <c r="K50" i="2549"/>
  <c r="L50" i="2549"/>
  <c r="M50" i="2549"/>
  <c r="N50" i="2549"/>
  <c r="O50" i="2549"/>
  <c r="P50" i="2549"/>
  <c r="Q50" i="2549"/>
  <c r="R50" i="2549"/>
  <c r="S50" i="2549"/>
  <c r="T50" i="2549"/>
  <c r="U50" i="2549"/>
  <c r="V50" i="2549"/>
  <c r="W50" i="2549"/>
  <c r="X50" i="2549"/>
  <c r="Y50" i="2549"/>
  <c r="Z50" i="2549"/>
  <c r="AA50" i="2549"/>
  <c r="AB50" i="2549"/>
  <c r="AC50" i="2549"/>
  <c r="AD50" i="2549"/>
  <c r="AE50" i="2549"/>
  <c r="AF50" i="2549"/>
  <c r="AG50" i="2549"/>
  <c r="AH50" i="2549"/>
  <c r="AI50" i="2549"/>
  <c r="AJ50" i="2549"/>
  <c r="AK50" i="2549"/>
  <c r="AL50" i="2549"/>
  <c r="AM50" i="2549"/>
  <c r="AN50" i="2549"/>
  <c r="AO50" i="2549"/>
  <c r="AP50" i="2549"/>
  <c r="AQ50" i="2549"/>
  <c r="AR50" i="2549"/>
  <c r="AS50" i="2549"/>
  <c r="AT50" i="2549"/>
  <c r="AU50" i="2549"/>
  <c r="X51" i="2549"/>
  <c r="Y51" i="2549"/>
  <c r="Z51" i="2549"/>
  <c r="AA51" i="2549"/>
  <c r="AB51" i="2549"/>
  <c r="AC51" i="2549"/>
  <c r="AD51" i="2549"/>
  <c r="AE51" i="2549"/>
  <c r="AF51" i="2549"/>
  <c r="AG51" i="2549"/>
  <c r="AH51" i="2549"/>
  <c r="AI51" i="2549"/>
  <c r="AJ51" i="2549"/>
  <c r="AK51" i="2549"/>
  <c r="AL51" i="2549"/>
  <c r="AM51" i="2549"/>
  <c r="AN51" i="2549"/>
  <c r="AO51" i="2549"/>
  <c r="AP51" i="2549"/>
  <c r="AQ51" i="2549"/>
  <c r="AR51" i="2549"/>
  <c r="AS51" i="2549"/>
  <c r="AT51" i="2549"/>
  <c r="AU51" i="2549"/>
  <c r="AH52" i="2549"/>
  <c r="AI52" i="2549"/>
  <c r="AJ52" i="2549"/>
  <c r="AK52" i="2549"/>
  <c r="AL52" i="2549"/>
  <c r="AM52" i="2549"/>
  <c r="AN52" i="2549"/>
  <c r="AO52" i="2549"/>
  <c r="AP52" i="2549"/>
  <c r="AQ52" i="2549"/>
  <c r="AR52" i="2549"/>
  <c r="AS52" i="2549"/>
  <c r="AT52" i="2549"/>
  <c r="AU52" i="2549"/>
  <c r="E53" i="2549"/>
  <c r="F53" i="2549"/>
  <c r="G53" i="2549"/>
  <c r="H53" i="2549"/>
  <c r="I53" i="2549"/>
  <c r="J53" i="2549"/>
  <c r="K53" i="2549"/>
  <c r="L53" i="2549"/>
  <c r="M53" i="2549"/>
  <c r="N53" i="2549"/>
  <c r="O53" i="2549"/>
  <c r="P53" i="2549"/>
  <c r="Q53" i="2549"/>
  <c r="R53" i="2549"/>
  <c r="S53" i="2549"/>
  <c r="T53" i="2549"/>
  <c r="U53" i="2549"/>
  <c r="V53" i="2549"/>
  <c r="W53" i="2549"/>
  <c r="X53" i="2549"/>
  <c r="Y53" i="2549"/>
  <c r="Z53" i="2549"/>
  <c r="AA53" i="2549"/>
  <c r="AB53" i="2549"/>
  <c r="AC53" i="2549"/>
  <c r="AD53" i="2549"/>
  <c r="AE53" i="2549"/>
  <c r="AF53" i="2549"/>
  <c r="AG53" i="2549"/>
  <c r="AH53" i="2549"/>
  <c r="AI53" i="2549"/>
  <c r="AJ53" i="2549"/>
  <c r="AK53" i="2549"/>
  <c r="AL53" i="2549"/>
  <c r="AM53" i="2549"/>
  <c r="AN53" i="2549"/>
  <c r="AO53" i="2549"/>
  <c r="AP53" i="2549"/>
  <c r="AQ53" i="2549"/>
  <c r="AR53" i="2549"/>
  <c r="AS53" i="2549"/>
  <c r="AT53" i="2549"/>
  <c r="AU53" i="2549"/>
  <c r="E54" i="2549"/>
  <c r="B16" i="2553" s="1"/>
  <c r="B17" i="2553" s="1"/>
  <c r="F54" i="2549"/>
  <c r="G54" i="2549"/>
  <c r="H54" i="2549"/>
  <c r="I54" i="2549"/>
  <c r="J54" i="2549"/>
  <c r="K54" i="2549"/>
  <c r="L54" i="2549"/>
  <c r="M54" i="2549"/>
  <c r="N54" i="2549"/>
  <c r="O54" i="2549"/>
  <c r="P54" i="2549"/>
  <c r="M16" i="2553" s="1"/>
  <c r="M17" i="2553" s="1"/>
  <c r="Q54" i="2549"/>
  <c r="N16" i="2553" s="1"/>
  <c r="N17" i="2553" s="1"/>
  <c r="R54" i="2549"/>
  <c r="O16" i="2553" s="1"/>
  <c r="O17" i="2553" s="1"/>
  <c r="S54" i="2549"/>
  <c r="P16" i="2553" s="1"/>
  <c r="P17" i="2553" s="1"/>
  <c r="T54" i="2549"/>
  <c r="Q16" i="2553" s="1"/>
  <c r="Q17" i="2553" s="1"/>
  <c r="U54" i="2549"/>
  <c r="R16" i="2553" s="1"/>
  <c r="R17" i="2553" s="1"/>
  <c r="V54" i="2549"/>
  <c r="S16" i="2553" s="1"/>
  <c r="S17" i="2553" s="1"/>
  <c r="W54" i="2549"/>
  <c r="T16" i="2553" s="1"/>
  <c r="T17" i="2553" s="1"/>
  <c r="X54" i="2549"/>
  <c r="U16" i="2553" s="1"/>
  <c r="U17" i="2553" s="1"/>
  <c r="Y54" i="2549"/>
  <c r="V16" i="2553" s="1"/>
  <c r="V17" i="2553" s="1"/>
  <c r="Z54" i="2549"/>
  <c r="W16" i="2553" s="1"/>
  <c r="W17" i="2553" s="1"/>
  <c r="AA54" i="2549"/>
  <c r="X16" i="2553" s="1"/>
  <c r="X17" i="2553" s="1"/>
  <c r="AB54" i="2549"/>
  <c r="Y16" i="2553" s="1"/>
  <c r="Y17" i="2553" s="1"/>
  <c r="AC54" i="2549"/>
  <c r="Z16" i="2553" s="1"/>
  <c r="Z17" i="2553" s="1"/>
  <c r="AD54" i="2549"/>
  <c r="AA16" i="2553" s="1"/>
  <c r="AA17" i="2553" s="1"/>
  <c r="AE54" i="2549"/>
  <c r="AB16" i="2553" s="1"/>
  <c r="AB17" i="2553" s="1"/>
  <c r="AF54" i="2549"/>
  <c r="AC16" i="2553" s="1"/>
  <c r="AC17" i="2553" s="1"/>
  <c r="AG54" i="2549"/>
  <c r="AD16" i="2553" s="1"/>
  <c r="AD17" i="2553" s="1"/>
  <c r="AH54" i="2549"/>
  <c r="AI54" i="2549"/>
  <c r="AJ54" i="2549"/>
  <c r="AK54" i="2549"/>
  <c r="AH16" i="2553" s="1"/>
  <c r="AH17" i="2553" s="1"/>
  <c r="AL54" i="2549"/>
  <c r="AI16" i="2553" s="1"/>
  <c r="AI17" i="2553" s="1"/>
  <c r="AM54" i="2549"/>
  <c r="AJ16" i="2553" s="1"/>
  <c r="AJ17" i="2553" s="1"/>
  <c r="AN54" i="2549"/>
  <c r="AK16" i="2553" s="1"/>
  <c r="AK17" i="2553" s="1"/>
  <c r="AO54" i="2549"/>
  <c r="AL16" i="2553" s="1"/>
  <c r="AL17" i="2553" s="1"/>
  <c r="AP54" i="2549"/>
  <c r="AM16" i="2553" s="1"/>
  <c r="AM17" i="2553" s="1"/>
  <c r="AQ54" i="2549"/>
  <c r="AN16" i="2553" s="1"/>
  <c r="AN17" i="2553" s="1"/>
  <c r="AR54" i="2549"/>
  <c r="AS54" i="2549"/>
  <c r="AT54" i="2549"/>
  <c r="AU54" i="2549"/>
  <c r="J23" i="2553" l="1"/>
  <c r="J16" i="2553"/>
  <c r="J17" i="2553" s="1"/>
  <c r="M55" i="2549"/>
  <c r="AO16" i="2553"/>
  <c r="AO17" i="2553" s="1"/>
  <c r="AR55" i="2549"/>
  <c r="AG16" i="2553"/>
  <c r="AG17" i="2553" s="1"/>
  <c r="AJ55" i="2549"/>
  <c r="I16" i="2553"/>
  <c r="I17" i="2553" s="1"/>
  <c r="L55" i="2549"/>
  <c r="E16" i="2553"/>
  <c r="E17" i="2553" s="1"/>
  <c r="H55" i="2549"/>
  <c r="AP16" i="2553"/>
  <c r="AP17" i="2553" s="1"/>
  <c r="AS55" i="2549"/>
  <c r="AR16" i="2553"/>
  <c r="AR17" i="2553" s="1"/>
  <c r="AU55" i="2549"/>
  <c r="L16" i="2553"/>
  <c r="L17" i="2553" s="1"/>
  <c r="O55" i="2549"/>
  <c r="H16" i="2553"/>
  <c r="H17" i="2553" s="1"/>
  <c r="K55" i="2549"/>
  <c r="D16" i="2553"/>
  <c r="D17" i="2553" s="1"/>
  <c r="G55" i="2549"/>
  <c r="F16" i="2553"/>
  <c r="F17" i="2553" s="1"/>
  <c r="I55" i="2549"/>
  <c r="AF16" i="2553"/>
  <c r="AF17" i="2553" s="1"/>
  <c r="AI55" i="2549"/>
  <c r="AQ16" i="2553"/>
  <c r="AQ17" i="2553" s="1"/>
  <c r="AT55" i="2549"/>
  <c r="AE16" i="2553"/>
  <c r="AE17" i="2553" s="1"/>
  <c r="AH55" i="2549"/>
  <c r="K16" i="2553"/>
  <c r="K17" i="2553" s="1"/>
  <c r="N55" i="2549"/>
  <c r="G16" i="2553"/>
  <c r="G17" i="2553" s="1"/>
  <c r="J55" i="2549"/>
  <c r="C16" i="2553"/>
  <c r="C17" i="2553" s="1"/>
  <c r="F55" i="2549"/>
  <c r="K23" i="2553"/>
  <c r="AV6" i="2549"/>
  <c r="AV10" i="2549"/>
  <c r="AV14" i="2549"/>
  <c r="AV18" i="2549"/>
  <c r="AV21" i="2549"/>
  <c r="AV24" i="2549"/>
  <c r="AV28" i="2549"/>
  <c r="AV32" i="2549"/>
  <c r="AV36" i="2549"/>
  <c r="AV40" i="2549"/>
  <c r="AV44" i="2549"/>
  <c r="AV47" i="2549"/>
  <c r="AV54" i="2549"/>
  <c r="AV7" i="2549"/>
  <c r="AV11" i="2549"/>
  <c r="AV15" i="2549"/>
  <c r="AV19" i="2549"/>
  <c r="AV25" i="2549"/>
  <c r="AV29" i="2549"/>
  <c r="AV33" i="2549"/>
  <c r="AV37" i="2549"/>
  <c r="AV41" i="2549"/>
  <c r="AV45" i="2549"/>
  <c r="AV51" i="2549"/>
  <c r="AV52" i="2549"/>
  <c r="AV53" i="2549"/>
  <c r="AV8" i="2549"/>
  <c r="AV12" i="2549"/>
  <c r="AV16" i="2549"/>
  <c r="AV20" i="2549"/>
  <c r="AV22" i="2549"/>
  <c r="AV26" i="2549"/>
  <c r="AV30" i="2549"/>
  <c r="AV34" i="2549"/>
  <c r="AV38" i="2549"/>
  <c r="AV42" i="2549"/>
  <c r="AV46" i="2549"/>
  <c r="AV49" i="2549"/>
  <c r="AV5" i="2549"/>
  <c r="AV9" i="2549"/>
  <c r="AV13" i="2549"/>
  <c r="AV17" i="2549"/>
  <c r="AV23" i="2549"/>
  <c r="AV27" i="2549"/>
  <c r="AV31" i="2549"/>
  <c r="AV35" i="2549"/>
  <c r="AV39" i="2549"/>
  <c r="AV43" i="2549"/>
  <c r="AV50" i="2549"/>
  <c r="AS16" i="2553" l="1"/>
  <c r="AS17" i="2553" s="1"/>
  <c r="AV55" i="2549"/>
  <c r="AW5" i="2549"/>
  <c r="AW9" i="2549"/>
  <c r="AW13" i="2549"/>
  <c r="AW17" i="2549"/>
  <c r="AW23" i="2549"/>
  <c r="AW27" i="2549"/>
  <c r="AW31" i="2549"/>
  <c r="AW35" i="2549"/>
  <c r="AW39" i="2549"/>
  <c r="AW43" i="2549"/>
  <c r="AW50" i="2549"/>
  <c r="AW54" i="2549"/>
  <c r="AW53" i="2549"/>
  <c r="AW6" i="2549"/>
  <c r="AW10" i="2549"/>
  <c r="AW14" i="2549"/>
  <c r="AW18" i="2549"/>
  <c r="AW21" i="2549"/>
  <c r="AW24" i="2549"/>
  <c r="AW28" i="2549"/>
  <c r="AW32" i="2549"/>
  <c r="AW36" i="2549"/>
  <c r="AW40" i="2549"/>
  <c r="AW44" i="2549"/>
  <c r="AW47" i="2549"/>
  <c r="AW52" i="2549"/>
  <c r="AW7" i="2549"/>
  <c r="AW11" i="2549"/>
  <c r="AW15" i="2549"/>
  <c r="AW19" i="2549"/>
  <c r="AW25" i="2549"/>
  <c r="AW29" i="2549"/>
  <c r="AW33" i="2549"/>
  <c r="AW37" i="2549"/>
  <c r="AW41" i="2549"/>
  <c r="AW45" i="2549"/>
  <c r="AW51" i="2549"/>
  <c r="AW8" i="2549"/>
  <c r="AW12" i="2549"/>
  <c r="AW16" i="2549"/>
  <c r="AW20" i="2549"/>
  <c r="AW22" i="2549"/>
  <c r="AW26" i="2549"/>
  <c r="AW30" i="2549"/>
  <c r="AW34" i="2549"/>
  <c r="AW38" i="2549"/>
  <c r="AW42" i="2549"/>
  <c r="AW46" i="2549"/>
  <c r="AW49" i="2549"/>
  <c r="AT16" i="2553" l="1"/>
  <c r="AT17" i="2553" s="1"/>
  <c r="AW55" i="2549"/>
  <c r="AX8" i="2549"/>
  <c r="AX12" i="2549"/>
  <c r="AX16" i="2549"/>
  <c r="AX20" i="2549"/>
  <c r="AX22" i="2549"/>
  <c r="AX26" i="2549"/>
  <c r="AX30" i="2549"/>
  <c r="AX34" i="2549"/>
  <c r="AX38" i="2549"/>
  <c r="AX42" i="2549"/>
  <c r="AX46" i="2549"/>
  <c r="AX49" i="2549"/>
  <c r="AX53" i="2549"/>
  <c r="AX5" i="2549"/>
  <c r="AX9" i="2549"/>
  <c r="AX13" i="2549"/>
  <c r="AX17" i="2549"/>
  <c r="AX23" i="2549"/>
  <c r="AX27" i="2549"/>
  <c r="AX31" i="2549"/>
  <c r="AX35" i="2549"/>
  <c r="AX39" i="2549"/>
  <c r="AX43" i="2549"/>
  <c r="AX50" i="2549"/>
  <c r="AX54" i="2549"/>
  <c r="AX52" i="2549"/>
  <c r="AX6" i="2549"/>
  <c r="AX10" i="2549"/>
  <c r="AX14" i="2549"/>
  <c r="AX18" i="2549"/>
  <c r="AX21" i="2549"/>
  <c r="AX24" i="2549"/>
  <c r="AX28" i="2549"/>
  <c r="AX32" i="2549"/>
  <c r="AX36" i="2549"/>
  <c r="AX40" i="2549"/>
  <c r="AX44" i="2549"/>
  <c r="AX47" i="2549"/>
  <c r="AX7" i="2549"/>
  <c r="AX11" i="2549"/>
  <c r="AX15" i="2549"/>
  <c r="AX19" i="2549"/>
  <c r="AX25" i="2549"/>
  <c r="AX29" i="2549"/>
  <c r="AX33" i="2549"/>
  <c r="AX37" i="2549"/>
  <c r="AX41" i="2549"/>
  <c r="AX45" i="2549"/>
  <c r="AX51" i="2549"/>
  <c r="E46" i="2549"/>
  <c r="E48" i="2549"/>
  <c r="F48" i="2549"/>
  <c r="G48" i="2549"/>
  <c r="H48" i="2549"/>
  <c r="I48" i="2549"/>
  <c r="J48" i="2549"/>
  <c r="K48" i="2549"/>
  <c r="L48" i="2549"/>
  <c r="M48" i="2549"/>
  <c r="N48" i="2549"/>
  <c r="O48" i="2549"/>
  <c r="P48" i="2549"/>
  <c r="Q48" i="2549"/>
  <c r="R48" i="2549"/>
  <c r="S48" i="2549"/>
  <c r="T48" i="2549"/>
  <c r="U48" i="2549"/>
  <c r="V48" i="2549"/>
  <c r="W48" i="2549"/>
  <c r="X48" i="2549"/>
  <c r="Y48" i="2549"/>
  <c r="Z48" i="2549"/>
  <c r="AA48" i="2549"/>
  <c r="AB48" i="2549"/>
  <c r="AC48" i="2549"/>
  <c r="AD48" i="2549"/>
  <c r="AE48" i="2549"/>
  <c r="AF48" i="2549"/>
  <c r="AG48" i="2549"/>
  <c r="AH48" i="2549"/>
  <c r="AI48" i="2549"/>
  <c r="AJ48" i="2549"/>
  <c r="AK48" i="2549"/>
  <c r="AL48" i="2549"/>
  <c r="AM48" i="2549"/>
  <c r="AN48" i="2549"/>
  <c r="AO48" i="2549"/>
  <c r="AP48" i="2549"/>
  <c r="AQ48" i="2549"/>
  <c r="AR48" i="2549"/>
  <c r="AS48" i="2549"/>
  <c r="AT48" i="2549"/>
  <c r="AU48" i="2549"/>
  <c r="AU16" i="2553" l="1"/>
  <c r="AU17" i="2553" s="1"/>
  <c r="AX55" i="2549"/>
  <c r="AY7" i="2549"/>
  <c r="AY11" i="2549"/>
  <c r="AY15" i="2549"/>
  <c r="AY19" i="2549"/>
  <c r="AY25" i="2549"/>
  <c r="AY29" i="2549"/>
  <c r="AY33" i="2549"/>
  <c r="AY37" i="2549"/>
  <c r="AY41" i="2549"/>
  <c r="AY45" i="2549"/>
  <c r="AY51" i="2549"/>
  <c r="AY52" i="2549"/>
  <c r="AY8" i="2549"/>
  <c r="AY12" i="2549"/>
  <c r="AY16" i="2549"/>
  <c r="AY20" i="2549"/>
  <c r="AY22" i="2549"/>
  <c r="AY26" i="2549"/>
  <c r="AY30" i="2549"/>
  <c r="AY34" i="2549"/>
  <c r="AY38" i="2549"/>
  <c r="AY42" i="2549"/>
  <c r="AY46" i="2549"/>
  <c r="AY49" i="2549"/>
  <c r="AY53" i="2549"/>
  <c r="AY54" i="2549"/>
  <c r="AY5" i="2549"/>
  <c r="AY9" i="2549"/>
  <c r="AY13" i="2549"/>
  <c r="AY17" i="2549"/>
  <c r="AY23" i="2549"/>
  <c r="AY27" i="2549"/>
  <c r="AY31" i="2549"/>
  <c r="AY35" i="2549"/>
  <c r="AY39" i="2549"/>
  <c r="AY43" i="2549"/>
  <c r="AY50" i="2549"/>
  <c r="AY6" i="2549"/>
  <c r="AY10" i="2549"/>
  <c r="AY14" i="2549"/>
  <c r="AY18" i="2549"/>
  <c r="AY21" i="2549"/>
  <c r="AY24" i="2549"/>
  <c r="AY28" i="2549"/>
  <c r="AY32" i="2549"/>
  <c r="AY36" i="2549"/>
  <c r="AY40" i="2549"/>
  <c r="AY44" i="2549"/>
  <c r="AY47" i="2549"/>
  <c r="AV48" i="2549"/>
  <c r="AV16" i="2553" l="1"/>
  <c r="AV17" i="2553" s="1"/>
  <c r="AY55" i="2549"/>
  <c r="AZ6" i="2549"/>
  <c r="AZ10" i="2549"/>
  <c r="AZ14" i="2549"/>
  <c r="AZ18" i="2549"/>
  <c r="AZ21" i="2549"/>
  <c r="AZ24" i="2549"/>
  <c r="AZ28" i="2549"/>
  <c r="AZ32" i="2549"/>
  <c r="AZ36" i="2549"/>
  <c r="AZ40" i="2549"/>
  <c r="AZ44" i="2549"/>
  <c r="AZ47" i="2549"/>
  <c r="AZ54" i="2549"/>
  <c r="AZ7" i="2549"/>
  <c r="AZ11" i="2549"/>
  <c r="AZ15" i="2549"/>
  <c r="AZ19" i="2549"/>
  <c r="AZ25" i="2549"/>
  <c r="AZ29" i="2549"/>
  <c r="AZ33" i="2549"/>
  <c r="AZ37" i="2549"/>
  <c r="AZ41" i="2549"/>
  <c r="AZ45" i="2549"/>
  <c r="AZ51" i="2549"/>
  <c r="AZ52" i="2549"/>
  <c r="AZ53" i="2549"/>
  <c r="AZ8" i="2549"/>
  <c r="AZ12" i="2549"/>
  <c r="AZ16" i="2549"/>
  <c r="AZ20" i="2549"/>
  <c r="AZ22" i="2549"/>
  <c r="AZ26" i="2549"/>
  <c r="AZ30" i="2549"/>
  <c r="AZ34" i="2549"/>
  <c r="AZ38" i="2549"/>
  <c r="AZ42" i="2549"/>
  <c r="AZ46" i="2549"/>
  <c r="AZ49" i="2549"/>
  <c r="AZ5" i="2549"/>
  <c r="J19" i="2553" s="1"/>
  <c r="AZ9" i="2549"/>
  <c r="AZ13" i="2549"/>
  <c r="AZ17" i="2549"/>
  <c r="AZ23" i="2549"/>
  <c r="AZ27" i="2549"/>
  <c r="AZ31" i="2549"/>
  <c r="AZ35" i="2549"/>
  <c r="AZ39" i="2549"/>
  <c r="AZ43" i="2549"/>
  <c r="AZ50" i="2549"/>
  <c r="AW48" i="2549"/>
  <c r="AW16" i="2553" l="1"/>
  <c r="AW17" i="2553" s="1"/>
  <c r="J20" i="2553"/>
  <c r="AZ55" i="2549"/>
  <c r="AX48" i="2549"/>
  <c r="AU4" i="2549"/>
  <c r="AV4" i="2549" s="1"/>
  <c r="AW4" i="2549" s="1"/>
  <c r="AX4" i="2549" s="1"/>
  <c r="AY48" i="2549" l="1"/>
  <c r="AQ55" i="2549"/>
  <c r="AA55" i="2549"/>
  <c r="W55" i="2549"/>
  <c r="AM55" i="2549"/>
  <c r="AE55" i="2549"/>
  <c r="S55" i="2549"/>
  <c r="AO55" i="2549"/>
  <c r="AK55" i="2549"/>
  <c r="AG55" i="2549"/>
  <c r="AC55" i="2549"/>
  <c r="Y55" i="2549"/>
  <c r="U55" i="2549"/>
  <c r="Q55" i="2549"/>
  <c r="AN55" i="2549"/>
  <c r="AF55" i="2549"/>
  <c r="AB55" i="2549"/>
  <c r="X55" i="2549"/>
  <c r="T55" i="2549"/>
  <c r="P55" i="2549"/>
  <c r="R55" i="2549"/>
  <c r="V55" i="2549"/>
  <c r="Z55" i="2549"/>
  <c r="AD55" i="2549"/>
  <c r="AL55" i="2549"/>
  <c r="AP55" i="25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</author>
  </authors>
  <commentList>
    <comment ref="D47" authorId="0" shapeId="0" xr:uid="{70F9F4B9-A1F0-446D-B9D4-73F666270DDD}">
      <text>
        <r>
          <rPr>
            <b/>
            <sz val="9"/>
            <color indexed="81"/>
            <rFont val="MS P ゴシック"/>
            <family val="3"/>
            <charset val="128"/>
          </rPr>
          <t>太田:</t>
        </r>
        <r>
          <rPr>
            <sz val="9"/>
            <color indexed="81"/>
            <rFont val="MS P ゴシック"/>
            <family val="3"/>
            <charset val="128"/>
          </rPr>
          <t xml:space="preserve">
イギリス脱退で減少？</t>
        </r>
      </text>
    </comment>
    <comment ref="D48" authorId="0" shapeId="0" xr:uid="{7ADD8877-3B6A-4821-AF8B-FC95186BD96D}">
      <text>
        <r>
          <rPr>
            <b/>
            <sz val="9"/>
            <color indexed="81"/>
            <rFont val="MS P ゴシック"/>
            <family val="3"/>
            <charset val="128"/>
          </rPr>
          <t>太田:</t>
        </r>
        <r>
          <rPr>
            <sz val="9"/>
            <color indexed="81"/>
            <rFont val="MS P ゴシック"/>
            <family val="3"/>
            <charset val="128"/>
          </rPr>
          <t xml:space="preserve">
2020年度からデータがない。</t>
        </r>
      </text>
    </comment>
  </commentList>
</comments>
</file>

<file path=xl/sharedStrings.xml><?xml version="1.0" encoding="utf-8"?>
<sst xmlns="http://schemas.openxmlformats.org/spreadsheetml/2006/main" count="339" uniqueCount="186">
  <si>
    <t>アメリカ</t>
  </si>
  <si>
    <t>メキシコ</t>
  </si>
  <si>
    <t>ブラジル</t>
  </si>
  <si>
    <r>
      <t>欧州</t>
    </r>
    <r>
      <rPr>
        <sz val="10"/>
        <rFont val="Times New Roman"/>
        <family val="1"/>
      </rPr>
      <t>OECD</t>
    </r>
  </si>
  <si>
    <t>イギリス</t>
  </si>
  <si>
    <t>フランス</t>
  </si>
  <si>
    <t>イタリア</t>
  </si>
  <si>
    <r>
      <t>欧州非</t>
    </r>
    <r>
      <rPr>
        <sz val="10"/>
        <rFont val="Times New Roman"/>
        <family val="1"/>
      </rPr>
      <t>OECD</t>
    </r>
  </si>
  <si>
    <t>アフリカ</t>
  </si>
  <si>
    <t>シンガポール</t>
  </si>
  <si>
    <t>ブルネイ</t>
  </si>
  <si>
    <t>インドネシア</t>
  </si>
  <si>
    <t>マレーシア</t>
  </si>
  <si>
    <t>フィリピン</t>
  </si>
  <si>
    <t>ベトナム</t>
  </si>
  <si>
    <t>オセアニア</t>
  </si>
  <si>
    <t>オーストラリア</t>
  </si>
  <si>
    <t>ニュージーランド</t>
  </si>
  <si>
    <r>
      <t>非</t>
    </r>
    <r>
      <rPr>
        <sz val="10"/>
        <rFont val="Times New Roman"/>
        <family val="1"/>
      </rPr>
      <t>OECD</t>
    </r>
  </si>
  <si>
    <t>EU 15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</si>
  <si>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</si>
  <si>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</si>
  <si>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</si>
  <si>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</si>
  <si>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5"/>
  </si>
  <si>
    <t>00</t>
    <phoneticPr fontId="5"/>
  </si>
  <si>
    <t>01</t>
    <phoneticPr fontId="5"/>
  </si>
  <si>
    <t>02</t>
    <phoneticPr fontId="5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</si>
  <si>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5"/>
  </si>
  <si>
    <t>03</t>
  </si>
  <si>
    <t>APEC 20</t>
  </si>
  <si>
    <t>04</t>
    <phoneticPr fontId="5"/>
  </si>
  <si>
    <t>05</t>
  </si>
  <si>
    <r>
      <t>○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ｋWh換算［石油換算百万トン＝1.16300x10^10kWh＝(1.163/100)兆kWh］</t>
    </r>
    <rPh sb="5" eb="7">
      <t>カンザン</t>
    </rPh>
    <rPh sb="8" eb="10">
      <t>セキユ</t>
    </rPh>
    <rPh sb="10" eb="12">
      <t>カンザン</t>
    </rPh>
    <rPh sb="12" eb="13">
      <t>100</t>
    </rPh>
    <rPh sb="13" eb="14">
      <t>マン</t>
    </rPh>
    <rPh sb="45" eb="46">
      <t>チョウ</t>
    </rPh>
    <phoneticPr fontId="2"/>
  </si>
  <si>
    <t>06</t>
  </si>
  <si>
    <t>07</t>
  </si>
  <si>
    <t>南アフリカ</t>
  </si>
  <si>
    <t>08</t>
  </si>
  <si>
    <t>バンカー</t>
  </si>
  <si>
    <t>ロシア・その他旧ソ連諸国・東欧</t>
    <rPh sb="6" eb="7">
      <t>ホカ</t>
    </rPh>
    <rPh sb="7" eb="8">
      <t>キュウ</t>
    </rPh>
    <rPh sb="9" eb="10">
      <t>レン</t>
    </rPh>
    <rPh sb="10" eb="12">
      <t>ショコク</t>
    </rPh>
    <phoneticPr fontId="5"/>
  </si>
  <si>
    <t>2000</t>
    <phoneticPr fontId="5"/>
  </si>
  <si>
    <t>2005</t>
    <phoneticPr fontId="5"/>
  </si>
  <si>
    <t>09</t>
    <phoneticPr fontId="5"/>
  </si>
  <si>
    <t>OECD 34</t>
  </si>
  <si>
    <t>10</t>
    <phoneticPr fontId="5"/>
  </si>
  <si>
    <t>11</t>
    <phoneticPr fontId="5"/>
  </si>
  <si>
    <t>12</t>
    <phoneticPr fontId="5"/>
  </si>
  <si>
    <t>13</t>
    <phoneticPr fontId="5"/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</si>
  <si>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</si>
  <si>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r>
      <t>暦</t>
    </r>
    <r>
      <rPr>
        <sz val="10"/>
        <rFont val="Times New Roman"/>
        <family val="1"/>
      </rPr>
      <t xml:space="preserve">  </t>
    </r>
    <r>
      <rPr>
        <sz val="10"/>
        <rFont val="ＭＳ Ｐ明朝"/>
        <family val="1"/>
        <charset val="128"/>
      </rPr>
      <t>年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</si>
  <si>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</si>
  <si>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</si>
  <si>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</si>
  <si>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</si>
  <si>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</si>
  <si>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</si>
  <si>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</si>
  <si>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t>スペイン</t>
    <phoneticPr fontId="2"/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</si>
  <si>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</si>
  <si>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t>ウクライナ</t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</si>
  <si>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</si>
  <si>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</si>
  <si>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t>サウジアラビア</t>
    <phoneticPr fontId="2"/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</si>
  <si>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</si>
  <si>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</si>
  <si>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</si>
  <si>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</si>
  <si>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</si>
  <si>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</si>
  <si>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</si>
  <si>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</si>
  <si>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t>旧 ソ 連 15</t>
  </si>
  <si>
    <t>ASEAN 9</t>
    <phoneticPr fontId="2"/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</si>
  <si>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</si>
  <si>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兆kWh</t>
    <rPh sb="0" eb="1">
      <t>チョウ</t>
    </rPh>
    <phoneticPr fontId="2"/>
  </si>
  <si>
    <t>1970年代の伸び率</t>
    <rPh sb="4" eb="6">
      <t>ネンダイ</t>
    </rPh>
    <rPh sb="7" eb="8">
      <t>ノ</t>
    </rPh>
    <rPh sb="9" eb="10">
      <t>リツ</t>
    </rPh>
    <phoneticPr fontId="5"/>
  </si>
  <si>
    <t>1980年代の伸び率</t>
    <rPh sb="4" eb="6">
      <t>ネンダイ</t>
    </rPh>
    <rPh sb="7" eb="8">
      <t>ノ</t>
    </rPh>
    <rPh sb="9" eb="10">
      <t>リツ</t>
    </rPh>
    <phoneticPr fontId="5"/>
  </si>
  <si>
    <t>1990年代の伸び率</t>
    <rPh sb="4" eb="6">
      <t>ネンダイ</t>
    </rPh>
    <rPh sb="7" eb="8">
      <t>ノ</t>
    </rPh>
    <rPh sb="9" eb="10">
      <t>リツ</t>
    </rPh>
    <phoneticPr fontId="5"/>
  </si>
  <si>
    <t>2000年代の伸び率</t>
    <rPh sb="4" eb="6">
      <t>ネンダイ</t>
    </rPh>
    <rPh sb="7" eb="8">
      <t>ノ</t>
    </rPh>
    <rPh sb="9" eb="10">
      <t>リツ</t>
    </rPh>
    <phoneticPr fontId="5"/>
  </si>
  <si>
    <t>北米・西欧地域の伸び</t>
    <rPh sb="0" eb="2">
      <t>ホクベイ</t>
    </rPh>
    <rPh sb="3" eb="5">
      <t>セイオウ</t>
    </rPh>
    <rPh sb="5" eb="7">
      <t>チイキ</t>
    </rPh>
    <rPh sb="8" eb="9">
      <t>ノ</t>
    </rPh>
    <phoneticPr fontId="5"/>
  </si>
  <si>
    <t>世界の伸び</t>
    <rPh sb="0" eb="2">
      <t>セカイ</t>
    </rPh>
    <rPh sb="3" eb="4">
      <t>ノ</t>
    </rPh>
    <phoneticPr fontId="5"/>
  </si>
  <si>
    <t>1990年代</t>
    <rPh sb="4" eb="6">
      <t>ネンダイ</t>
    </rPh>
    <phoneticPr fontId="5"/>
  </si>
  <si>
    <t>2000年代</t>
    <rPh sb="4" eb="6">
      <t>ネンダイ</t>
    </rPh>
    <phoneticPr fontId="5"/>
  </si>
  <si>
    <t>中南米</t>
    <rPh sb="0" eb="3">
      <t>チュウナンベイ</t>
    </rPh>
    <phoneticPr fontId="5"/>
  </si>
  <si>
    <t>【第223-1-1】世界の電力消費量の推移（地域別）</t>
    <phoneticPr fontId="5"/>
  </si>
  <si>
    <t>14</t>
    <phoneticPr fontId="5"/>
  </si>
  <si>
    <t>N.A.</t>
  </si>
  <si>
    <t>2010</t>
    <phoneticPr fontId="5"/>
  </si>
  <si>
    <t>(1) 世界はIEA統計が網羅している142か国・地域およびバンカーを指す。</t>
  </si>
  <si>
    <r>
      <t>注</t>
    </r>
    <r>
      <rPr>
        <sz val="10"/>
        <rFont val="Times New Roman"/>
        <family val="1"/>
      </rPr>
      <t xml:space="preserve">: </t>
    </r>
  </si>
  <si>
    <t>IEA 「World Energy Balances｣より集計。</t>
  </si>
  <si>
    <r>
      <t>出所</t>
    </r>
    <r>
      <rPr>
        <sz val="10"/>
        <rFont val="Times New Roman"/>
        <family val="1"/>
      </rPr>
      <t xml:space="preserve">: </t>
    </r>
  </si>
  <si>
    <t>ユーロ圏 19</t>
  </si>
  <si>
    <t>年</t>
  </si>
  <si>
    <t>15</t>
  </si>
  <si>
    <t>16</t>
    <phoneticPr fontId="5"/>
  </si>
  <si>
    <t>2010年代の伸び率</t>
    <rPh sb="4" eb="6">
      <t>ネンダイ</t>
    </rPh>
    <rPh sb="7" eb="8">
      <t>ノ</t>
    </rPh>
    <rPh sb="9" eb="10">
      <t>リツ</t>
    </rPh>
    <phoneticPr fontId="5"/>
  </si>
  <si>
    <t>ASEAN 10</t>
  </si>
  <si>
    <t>OECD 36</t>
  </si>
  <si>
    <t>17</t>
  </si>
  <si>
    <t>その他旧ソ連邦諸国・東欧地域</t>
    <phoneticPr fontId="5"/>
  </si>
  <si>
    <t>(石油換算百万トン)</t>
    <phoneticPr fontId="5"/>
  </si>
  <si>
    <r>
      <t xml:space="preserve">(2) </t>
    </r>
    <r>
      <rPr>
        <sz val="10"/>
        <rFont val="ＭＳ Ｐ明朝"/>
        <family val="1"/>
        <charset val="128"/>
      </rPr>
      <t>真発熱量ベース。</t>
    </r>
  </si>
  <si>
    <r>
      <t>世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界</t>
    </r>
  </si>
  <si>
    <t>EU 27</t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</si>
  <si>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ド</t>
    </r>
  </si>
  <si>
    <r>
      <t>タ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イ</t>
    </r>
  </si>
  <si>
    <r>
      <t>韓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</si>
  <si>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台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湾</t>
    </r>
  </si>
  <si>
    <r>
      <t>香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港</t>
    </r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</si>
  <si>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本</t>
    </r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</si>
  <si>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国</t>
    </r>
  </si>
  <si>
    <r>
      <t>ア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ジ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</si>
  <si>
    <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ラ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ン</t>
    </r>
    <phoneticPr fontId="2"/>
  </si>
  <si>
    <r>
      <t>中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東</t>
    </r>
  </si>
  <si>
    <r>
      <t>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シ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ア</t>
    </r>
    <phoneticPr fontId="2"/>
  </si>
  <si>
    <r>
      <t>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イ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ツ</t>
    </r>
  </si>
  <si>
    <r>
      <t>欧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州</t>
    </r>
  </si>
  <si>
    <r>
      <t>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ー</t>
    </r>
  </si>
  <si>
    <r>
      <t>チ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リ</t>
    </r>
  </si>
  <si>
    <r>
      <t>中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南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米</t>
    </r>
  </si>
  <si>
    <r>
      <t>カ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ナ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ダ</t>
    </r>
  </si>
  <si>
    <r>
      <t>北</t>
    </r>
    <r>
      <rPr>
        <sz val="10"/>
        <rFont val="Times New Roman"/>
        <family val="1"/>
      </rPr>
      <t xml:space="preserve">    </t>
    </r>
    <r>
      <rPr>
        <sz val="10"/>
        <rFont val="ＭＳ Ｐ明朝"/>
        <family val="1"/>
        <charset val="128"/>
      </rPr>
      <t>米</t>
    </r>
  </si>
  <si>
    <r>
      <t xml:space="preserve">IV. (18) </t>
    </r>
    <r>
      <rPr>
        <sz val="10"/>
        <rFont val="ＭＳ Ｐ明朝"/>
        <family val="1"/>
        <charset val="128"/>
      </rPr>
      <t>世界の最終エネルギー消費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電力</t>
    </r>
    <r>
      <rPr>
        <sz val="10"/>
        <rFont val="Times New Roman"/>
        <family val="1"/>
      </rPr>
      <t>)</t>
    </r>
    <phoneticPr fontId="2"/>
  </si>
  <si>
    <t>fdel.</t>
    <phoneticPr fontId="2"/>
  </si>
  <si>
    <t>EU 27</t>
    <phoneticPr fontId="2"/>
  </si>
  <si>
    <r>
      <t>ユーロ圏</t>
    </r>
    <r>
      <rPr>
        <sz val="10"/>
        <rFont val="Times New Roman"/>
        <family val="1"/>
      </rPr>
      <t xml:space="preserve"> 19</t>
    </r>
    <phoneticPr fontId="2"/>
  </si>
  <si>
    <t>2018</t>
    <phoneticPr fontId="5"/>
  </si>
  <si>
    <t>18</t>
    <phoneticPr fontId="2"/>
  </si>
  <si>
    <t>1971-2018</t>
    <phoneticPr fontId="5"/>
  </si>
  <si>
    <t>出典：IEA「World Energy Balances 2020 Edition」を基に作成</t>
    <rPh sb="0" eb="2">
      <t>シュッテン</t>
    </rPh>
    <rPh sb="43" eb="44">
      <t>モト</t>
    </rPh>
    <rPh sb="45" eb="47">
      <t>サクセイ</t>
    </rPh>
    <phoneticPr fontId="5"/>
  </si>
  <si>
    <t>2015</t>
    <phoneticPr fontId="2"/>
  </si>
  <si>
    <t>差異</t>
    <rPh sb="0" eb="2">
      <t>サイ</t>
    </rPh>
    <phoneticPr fontId="2"/>
  </si>
  <si>
    <t>合計</t>
    <rPh sb="0" eb="2">
      <t>ゴウケイ</t>
    </rPh>
    <phoneticPr fontId="5"/>
  </si>
  <si>
    <t>チェック用</t>
    <rPh sb="4" eb="5">
      <t>ヨウ</t>
    </rPh>
    <phoneticPr fontId="2"/>
  </si>
  <si>
    <t>本蔵チェック済</t>
    <rPh sb="0" eb="2">
      <t>モトクラ</t>
    </rPh>
    <rPh sb="6" eb="7">
      <t>スミ</t>
    </rPh>
    <phoneticPr fontId="2"/>
  </si>
  <si>
    <t>(石油換算百万トン)</t>
  </si>
  <si>
    <t>noa</t>
  </si>
  <si>
    <t>usa</t>
  </si>
  <si>
    <t>can</t>
  </si>
  <si>
    <t>lat</t>
  </si>
  <si>
    <t>mex</t>
  </si>
  <si>
    <t>bra</t>
  </si>
  <si>
    <t>chl</t>
  </si>
  <si>
    <t>per</t>
  </si>
  <si>
    <t>eur</t>
  </si>
  <si>
    <t>owe</t>
  </si>
  <si>
    <t>gbr</t>
  </si>
  <si>
    <t>deu</t>
  </si>
  <si>
    <t>fra</t>
  </si>
  <si>
    <t>ita</t>
  </si>
  <si>
    <t>esp</t>
  </si>
  <si>
    <t>noe</t>
  </si>
  <si>
    <t>rus</t>
  </si>
  <si>
    <t>ukr</t>
  </si>
  <si>
    <t>afr</t>
  </si>
  <si>
    <t>zaf</t>
  </si>
  <si>
    <t>mid</t>
  </si>
  <si>
    <t>irn</t>
  </si>
  <si>
    <t>sar</t>
  </si>
  <si>
    <t>asi</t>
  </si>
  <si>
    <t>chn</t>
  </si>
  <si>
    <t>jpn</t>
  </si>
  <si>
    <t>hkg</t>
  </si>
  <si>
    <t>twn</t>
  </si>
  <si>
    <t>kor</t>
  </si>
  <si>
    <t>sgp</t>
  </si>
  <si>
    <t>brn</t>
  </si>
  <si>
    <t>idn</t>
  </si>
  <si>
    <t>mys</t>
  </si>
  <si>
    <t>phl</t>
  </si>
  <si>
    <t>tha</t>
  </si>
  <si>
    <t>ind</t>
  </si>
  <si>
    <t>vnm</t>
  </si>
  <si>
    <t>oce</t>
  </si>
  <si>
    <t>aus</t>
  </si>
  <si>
    <t>nzl</t>
  </si>
  <si>
    <t>o35</t>
  </si>
  <si>
    <t>oen</t>
  </si>
  <si>
    <t>e27</t>
  </si>
  <si>
    <t>e19</t>
  </si>
  <si>
    <t>fsu</t>
  </si>
  <si>
    <t>APE</t>
  </si>
  <si>
    <t>ASE</t>
  </si>
  <si>
    <t>int</t>
  </si>
  <si>
    <t>wld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</si>
</sst>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"/>
    <numFmt numFmtId="177" formatCode="#,##0.000"/>
    <numFmt numFmtId="178" formatCode="\-"/>
    <numFmt numFmtId="179" formatCode="#,##0.00_ "/>
    <numFmt numFmtId="180" formatCode="0.0%"/>
    <numFmt numFmtId="181" formatCode="0.000_ "/>
    <numFmt numFmtId="182" formatCode="0.000%"/>
    <numFmt numFmtId="183" formatCode="#,##0.000;[Red]\-#,##0.000"/>
  </numFmts>
  <fonts count="29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Century"/>
      <family val="1"/>
    </font>
    <font>
      <b/>
      <sz val="11"/>
      <color theme="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3" fillId="0" borderId="0" xfId="0" applyNumberFormat="1" applyFont="1" applyAlignment="1"/>
    <xf numFmtId="0" fontId="0" fillId="0" borderId="0" xfId="0" applyNumberFormat="1" applyFont="1" applyAlignment="1"/>
    <xf numFmtId="0" fontId="6" fillId="0" borderId="0" xfId="42" applyFont="1" applyFill="1"/>
    <xf numFmtId="0" fontId="6" fillId="0" borderId="0" xfId="42" applyFont="1" applyFill="1" applyAlignment="1">
      <alignment horizontal="right"/>
    </xf>
    <xf numFmtId="0" fontId="6" fillId="0" borderId="10" xfId="42" applyFont="1" applyFill="1" applyBorder="1" applyAlignment="1">
      <alignment horizontal="right"/>
    </xf>
    <xf numFmtId="0" fontId="6" fillId="0" borderId="10" xfId="42" applyFont="1" applyFill="1" applyBorder="1" applyAlignment="1">
      <alignment horizontal="center"/>
    </xf>
    <xf numFmtId="49" fontId="6" fillId="0" borderId="10" xfId="42" applyNumberFormat="1" applyFont="1" applyFill="1" applyBorder="1" applyAlignment="1">
      <alignment horizontal="center"/>
    </xf>
    <xf numFmtId="0" fontId="6" fillId="0" borderId="10" xfId="42" applyFont="1" applyFill="1" applyBorder="1"/>
    <xf numFmtId="181" fontId="6" fillId="0" borderId="10" xfId="42" applyNumberFormat="1" applyFont="1" applyFill="1" applyBorder="1"/>
    <xf numFmtId="181" fontId="6" fillId="0" borderId="0" xfId="42" applyNumberFormat="1" applyFont="1" applyFill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centerContinuous"/>
    </xf>
    <xf numFmtId="0" fontId="3" fillId="0" borderId="12" xfId="0" applyNumberFormat="1" applyFont="1" applyBorder="1" applyAlignment="1"/>
    <xf numFmtId="0" fontId="3" fillId="0" borderId="11" xfId="0" applyNumberFormat="1" applyFont="1" applyBorder="1" applyAlignment="1"/>
    <xf numFmtId="0" fontId="3" fillId="0" borderId="13" xfId="0" applyNumberFormat="1" applyFont="1" applyBorder="1" applyAlignment="1"/>
    <xf numFmtId="0" fontId="3" fillId="0" borderId="14" xfId="0" applyNumberFormat="1" applyFont="1" applyBorder="1" applyAlignment="1"/>
    <xf numFmtId="3" fontId="3" fillId="0" borderId="15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0" fontId="3" fillId="0" borderId="19" xfId="0" applyNumberFormat="1" applyFont="1" applyBorder="1" applyAlignment="1"/>
    <xf numFmtId="176" fontId="3" fillId="0" borderId="20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21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0" fontId="3" fillId="0" borderId="22" xfId="0" applyNumberFormat="1" applyFont="1" applyBorder="1" applyAlignment="1"/>
    <xf numFmtId="176" fontId="3" fillId="0" borderId="23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0" fontId="3" fillId="0" borderId="25" xfId="0" applyNumberFormat="1" applyFont="1" applyBorder="1" applyAlignment="1"/>
    <xf numFmtId="4" fontId="3" fillId="0" borderId="2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horizontal="right"/>
    </xf>
    <xf numFmtId="178" fontId="3" fillId="0" borderId="20" xfId="0" applyNumberFormat="1" applyFont="1" applyBorder="1" applyAlignment="1">
      <alignment horizontal="right"/>
    </xf>
    <xf numFmtId="178" fontId="3" fillId="0" borderId="19" xfId="0" applyNumberFormat="1" applyFont="1" applyBorder="1" applyAlignment="1">
      <alignment horizontal="right"/>
    </xf>
    <xf numFmtId="178" fontId="3" fillId="0" borderId="21" xfId="0" applyNumberFormat="1" applyFont="1" applyBorder="1" applyAlignment="1">
      <alignment horizontal="right"/>
    </xf>
    <xf numFmtId="179" fontId="3" fillId="0" borderId="0" xfId="0" applyNumberFormat="1" applyFont="1" applyAlignment="1"/>
    <xf numFmtId="177" fontId="3" fillId="0" borderId="26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0" fontId="1" fillId="0" borderId="0" xfId="0" applyNumberFormat="1" applyFont="1" applyAlignment="1"/>
    <xf numFmtId="180" fontId="6" fillId="0" borderId="0" xfId="28" applyNumberFormat="1" applyFont="1" applyFill="1"/>
    <xf numFmtId="178" fontId="3" fillId="0" borderId="17" xfId="0" applyNumberFormat="1" applyFont="1" applyBorder="1" applyAlignment="1">
      <alignment horizontal="right"/>
    </xf>
    <xf numFmtId="178" fontId="3" fillId="0" borderId="18" xfId="0" applyNumberFormat="1" applyFont="1" applyBorder="1" applyAlignment="1">
      <alignment horizontal="right"/>
    </xf>
    <xf numFmtId="0" fontId="3" fillId="0" borderId="28" xfId="0" applyNumberFormat="1" applyFont="1" applyBorder="1" applyAlignment="1"/>
    <xf numFmtId="4" fontId="3" fillId="0" borderId="29" xfId="0" applyNumberFormat="1" applyFont="1" applyBorder="1" applyAlignment="1">
      <alignment horizontal="right"/>
    </xf>
    <xf numFmtId="4" fontId="3" fillId="0" borderId="28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178" fontId="3" fillId="0" borderId="12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center"/>
    </xf>
    <xf numFmtId="178" fontId="3" fillId="0" borderId="13" xfId="0" applyNumberFormat="1" applyFont="1" applyBorder="1" applyAlignment="1">
      <alignment horizontal="center"/>
    </xf>
    <xf numFmtId="0" fontId="0" fillId="0" borderId="0" xfId="0" applyNumberFormat="1" applyAlignment="1"/>
    <xf numFmtId="0" fontId="1" fillId="0" borderId="14" xfId="0" applyNumberFormat="1" applyFont="1" applyBorder="1" applyAlignment="1"/>
    <xf numFmtId="0" fontId="1" fillId="0" borderId="28" xfId="0" applyNumberFormat="1" applyFont="1" applyBorder="1" applyAlignment="1"/>
    <xf numFmtId="0" fontId="1" fillId="0" borderId="25" xfId="0" applyNumberFormat="1" applyFont="1" applyBorder="1" applyAlignment="1"/>
    <xf numFmtId="0" fontId="1" fillId="0" borderId="19" xfId="0" applyNumberFormat="1" applyFont="1" applyBorder="1" applyAlignment="1"/>
    <xf numFmtId="0" fontId="1" fillId="0" borderId="22" xfId="0" applyNumberFormat="1" applyFont="1" applyBorder="1" applyAlignment="1"/>
    <xf numFmtId="0" fontId="1" fillId="0" borderId="0" xfId="0" applyNumberFormat="1" applyFont="1" applyBorder="1" applyAlignment="1"/>
    <xf numFmtId="10" fontId="6" fillId="0" borderId="10" xfId="28" applyNumberFormat="1" applyFont="1" applyFill="1" applyBorder="1"/>
    <xf numFmtId="0" fontId="1" fillId="0" borderId="11" xfId="0" applyNumberFormat="1" applyFont="1" applyBorder="1" applyAlignment="1">
      <alignment horizontal="centerContinuous"/>
    </xf>
    <xf numFmtId="3" fontId="3" fillId="0" borderId="23" xfId="0" applyNumberFormat="1" applyFont="1" applyBorder="1" applyAlignment="1">
      <alignment horizontal="right"/>
    </xf>
    <xf numFmtId="176" fontId="3" fillId="0" borderId="27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180" fontId="6" fillId="0" borderId="0" xfId="42" applyNumberFormat="1" applyFont="1" applyFill="1"/>
    <xf numFmtId="182" fontId="6" fillId="0" borderId="0" xfId="42" applyNumberFormat="1" applyFont="1" applyFill="1"/>
    <xf numFmtId="180" fontId="24" fillId="0" borderId="0" xfId="42" applyNumberFormat="1" applyFont="1" applyFill="1"/>
    <xf numFmtId="0" fontId="3" fillId="0" borderId="0" xfId="0" applyFont="1" applyAlignment="1">
      <alignment horizontal="left"/>
    </xf>
    <xf numFmtId="0" fontId="25" fillId="0" borderId="0" xfId="0" applyFont="1"/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24" borderId="32" xfId="0" applyNumberFormat="1" applyFont="1" applyFill="1" applyBorder="1" applyAlignment="1">
      <alignment horizontal="right"/>
    </xf>
    <xf numFmtId="181" fontId="6" fillId="25" borderId="10" xfId="42" applyNumberFormat="1" applyFont="1" applyFill="1" applyBorder="1"/>
    <xf numFmtId="180" fontId="24" fillId="25" borderId="0" xfId="42" applyNumberFormat="1" applyFont="1" applyFill="1"/>
    <xf numFmtId="4" fontId="3" fillId="0" borderId="15" xfId="0" applyNumberFormat="1" applyFont="1" applyFill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" fontId="3" fillId="0" borderId="35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4" fontId="3" fillId="0" borderId="36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0" fontId="3" fillId="0" borderId="40" xfId="0" applyNumberFormat="1" applyFont="1" applyBorder="1" applyAlignment="1"/>
    <xf numFmtId="4" fontId="3" fillId="0" borderId="41" xfId="0" applyNumberFormat="1" applyFont="1" applyFill="1" applyBorder="1" applyAlignment="1">
      <alignment horizontal="right"/>
    </xf>
    <xf numFmtId="4" fontId="3" fillId="0" borderId="43" xfId="0" applyNumberFormat="1" applyFont="1" applyBorder="1" applyAlignment="1">
      <alignment horizontal="right"/>
    </xf>
    <xf numFmtId="4" fontId="3" fillId="0" borderId="42" xfId="0" applyNumberFormat="1" applyFont="1" applyBorder="1" applyAlignment="1">
      <alignment horizontal="right"/>
    </xf>
    <xf numFmtId="4" fontId="3" fillId="24" borderId="38" xfId="0" applyNumberFormat="1" applyFont="1" applyFill="1" applyBorder="1" applyAlignment="1">
      <alignment horizontal="right"/>
    </xf>
    <xf numFmtId="49" fontId="6" fillId="0" borderId="10" xfId="42" applyNumberFormat="1" applyFont="1" applyFill="1" applyBorder="1" applyAlignment="1">
      <alignment horizontal="right"/>
    </xf>
    <xf numFmtId="4" fontId="3" fillId="24" borderId="33" xfId="0" applyNumberFormat="1" applyFon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19" xfId="0" applyFont="1" applyBorder="1"/>
    <xf numFmtId="0" fontId="1" fillId="0" borderId="19" xfId="0" applyFont="1" applyBorder="1"/>
    <xf numFmtId="0" fontId="3" fillId="0" borderId="11" xfId="0" applyFont="1" applyBorder="1"/>
    <xf numFmtId="176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25" xfId="0" applyFont="1" applyBorder="1"/>
    <xf numFmtId="0" fontId="1" fillId="0" borderId="25" xfId="0" applyFont="1" applyBorder="1"/>
    <xf numFmtId="0" fontId="1" fillId="0" borderId="0" xfId="0" applyFont="1"/>
    <xf numFmtId="177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4" xfId="0" applyFont="1" applyBorder="1"/>
    <xf numFmtId="0" fontId="1" fillId="0" borderId="14" xfId="0" applyFont="1" applyBorder="1"/>
    <xf numFmtId="0" fontId="3" fillId="0" borderId="28" xfId="0" applyFont="1" applyBorder="1"/>
    <xf numFmtId="0" fontId="1" fillId="0" borderId="28" xfId="0" applyFont="1" applyBorder="1"/>
    <xf numFmtId="178" fontId="3" fillId="0" borderId="0" xfId="0" applyNumberFormat="1" applyFont="1" applyAlignment="1">
      <alignment horizontal="right"/>
    </xf>
    <xf numFmtId="0" fontId="3" fillId="0" borderId="22" xfId="0" applyFont="1" applyBorder="1"/>
    <xf numFmtId="0" fontId="1" fillId="0" borderId="22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0" applyFont="1" applyAlignment="1">
      <alignment horizontal="right"/>
    </xf>
    <xf numFmtId="0" fontId="3" fillId="26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10" xfId="0" applyNumberFormat="1" applyFont="1" applyBorder="1" applyAlignment="1"/>
    <xf numFmtId="4" fontId="3" fillId="0" borderId="44" xfId="0" applyNumberFormat="1" applyFont="1" applyBorder="1" applyAlignment="1">
      <alignment horizontal="right"/>
    </xf>
    <xf numFmtId="0" fontId="3" fillId="0" borderId="42" xfId="0" applyNumberFormat="1" applyFont="1" applyBorder="1" applyAlignment="1"/>
    <xf numFmtId="0" fontId="6" fillId="0" borderId="0" xfId="42" applyFont="1"/>
    <xf numFmtId="0" fontId="26" fillId="0" borderId="0" xfId="42" applyFont="1"/>
    <xf numFmtId="0" fontId="3" fillId="0" borderId="14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3" fillId="24" borderId="19" xfId="0" applyFont="1" applyFill="1" applyBorder="1"/>
    <xf numFmtId="0" fontId="1" fillId="24" borderId="19" xfId="0" applyFont="1" applyFill="1" applyBorder="1"/>
    <xf numFmtId="4" fontId="3" fillId="24" borderId="15" xfId="0" applyNumberFormat="1" applyFont="1" applyFill="1" applyBorder="1" applyAlignment="1">
      <alignment horizontal="right"/>
    </xf>
    <xf numFmtId="4" fontId="3" fillId="24" borderId="41" xfId="0" applyNumberFormat="1" applyFont="1" applyFill="1" applyBorder="1" applyAlignment="1">
      <alignment horizontal="right"/>
    </xf>
    <xf numFmtId="0" fontId="6" fillId="27" borderId="0" xfId="42" applyFont="1" applyFill="1"/>
    <xf numFmtId="4" fontId="6" fillId="0" borderId="0" xfId="42" applyNumberFormat="1" applyFont="1" applyFill="1"/>
    <xf numFmtId="10" fontId="6" fillId="27" borderId="0" xfId="42" applyNumberFormat="1" applyFont="1" applyFill="1"/>
    <xf numFmtId="183" fontId="6" fillId="0" borderId="0" xfId="44" applyNumberFormat="1" applyFont="1" applyFill="1" applyAlignment="1"/>
    <xf numFmtId="10" fontId="6" fillId="0" borderId="0" xfId="28" applyNumberFormat="1" applyFont="1" applyFill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93"/>
          <c:h val="0.79558253135023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ロシア・その他旧ソ連諸国・東欧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データ!$B$5:$AW$5</c:f>
              <c:numCache>
                <c:formatCode>0.000_ </c:formatCode>
                <c:ptCount val="48"/>
                <c:pt idx="0">
                  <c:v>0.70721704360000004</c:v>
                </c:pt>
                <c:pt idx="1">
                  <c:v>0.76006399620000009</c:v>
                </c:pt>
                <c:pt idx="2">
                  <c:v>0.81109294719999991</c:v>
                </c:pt>
                <c:pt idx="3">
                  <c:v>0.86708604739999995</c:v>
                </c:pt>
                <c:pt idx="4">
                  <c:v>0.89484104239999995</c:v>
                </c:pt>
                <c:pt idx="5">
                  <c:v>0.94566704990000006</c:v>
                </c:pt>
                <c:pt idx="6">
                  <c:v>0.9836879622000001</c:v>
                </c:pt>
                <c:pt idx="7">
                  <c:v>1.0282990139999999</c:v>
                </c:pt>
                <c:pt idx="8">
                  <c:v>1.0587040208</c:v>
                </c:pt>
                <c:pt idx="9">
                  <c:v>1.1003580288000001</c:v>
                </c:pt>
                <c:pt idx="10">
                  <c:v>1.1422149803000001</c:v>
                </c:pt>
                <c:pt idx="11">
                  <c:v>1.1682080303</c:v>
                </c:pt>
                <c:pt idx="12">
                  <c:v>1.2084859767</c:v>
                </c:pt>
                <c:pt idx="13">
                  <c:v>1.2707299693</c:v>
                </c:pt>
                <c:pt idx="14">
                  <c:v>1.2934290544</c:v>
                </c:pt>
                <c:pt idx="15">
                  <c:v>1.3413560518000001</c:v>
                </c:pt>
                <c:pt idx="16">
                  <c:v>1.3811819401000001</c:v>
                </c:pt>
                <c:pt idx="17">
                  <c:v>1.4138489819</c:v>
                </c:pt>
                <c:pt idx="18">
                  <c:v>1.4180129871</c:v>
                </c:pt>
                <c:pt idx="19">
                  <c:v>1.4494063112999998</c:v>
                </c:pt>
                <c:pt idx="20">
                  <c:v>1.4045581238</c:v>
                </c:pt>
                <c:pt idx="21">
                  <c:v>1.3028683112999999</c:v>
                </c:pt>
                <c:pt idx="22">
                  <c:v>1.1957111194999999</c:v>
                </c:pt>
                <c:pt idx="23">
                  <c:v>1.0769010166000001</c:v>
                </c:pt>
                <c:pt idx="24">
                  <c:v>1.0487942141</c:v>
                </c:pt>
                <c:pt idx="25">
                  <c:v>1.0173658836000001</c:v>
                </c:pt>
                <c:pt idx="26">
                  <c:v>0.99151250989999995</c:v>
                </c:pt>
                <c:pt idx="27">
                  <c:v>0.97288311070000011</c:v>
                </c:pt>
                <c:pt idx="28">
                  <c:v>0.98104737070000003</c:v>
                </c:pt>
                <c:pt idx="29">
                  <c:v>1.0011214485000002</c:v>
                </c:pt>
                <c:pt idx="30">
                  <c:v>1.0099201250000001</c:v>
                </c:pt>
                <c:pt idx="31">
                  <c:v>1.0118903633</c:v>
                </c:pt>
                <c:pt idx="32">
                  <c:v>1.0417314313999999</c:v>
                </c:pt>
                <c:pt idx="33">
                  <c:v>1.0662443313000001</c:v>
                </c:pt>
                <c:pt idx="34">
                  <c:v>1.0972163006000002</c:v>
                </c:pt>
                <c:pt idx="35">
                  <c:v>1.1485473989999999</c:v>
                </c:pt>
                <c:pt idx="36">
                  <c:v>1.1775643653000001</c:v>
                </c:pt>
                <c:pt idx="37">
                  <c:v>1.1932373022</c:v>
                </c:pt>
                <c:pt idx="38">
                  <c:v>1.1222843004</c:v>
                </c:pt>
                <c:pt idx="39">
                  <c:v>1.1934993261000002</c:v>
                </c:pt>
                <c:pt idx="40">
                  <c:v>1.2192794308000001</c:v>
                </c:pt>
                <c:pt idx="41">
                  <c:v>1.2338554261000001</c:v>
                </c:pt>
                <c:pt idx="42">
                  <c:v>1.2348014103000002</c:v>
                </c:pt>
                <c:pt idx="43">
                  <c:v>1.2240513361000001</c:v>
                </c:pt>
                <c:pt idx="44">
                  <c:v>1.2163454144000001</c:v>
                </c:pt>
                <c:pt idx="45">
                  <c:v>1.2265984223999999</c:v>
                </c:pt>
                <c:pt idx="46">
                  <c:v>1.2619645546</c:v>
                </c:pt>
                <c:pt idx="47">
                  <c:v>1.2794984078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F-4F39-A715-393213B22E20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データ!$B$6:$AW$6</c:f>
              <c:numCache>
                <c:formatCode>0.000_ </c:formatCode>
                <c:ptCount val="48"/>
                <c:pt idx="0">
                  <c:v>1.1606870256000001</c:v>
                </c:pt>
                <c:pt idx="1">
                  <c:v>1.2433790005000001</c:v>
                </c:pt>
                <c:pt idx="2">
                  <c:v>1.3421700355000001</c:v>
                </c:pt>
                <c:pt idx="3">
                  <c:v>1.3872850152</c:v>
                </c:pt>
                <c:pt idx="4">
                  <c:v>1.3931259501000002</c:v>
                </c:pt>
                <c:pt idx="5">
                  <c:v>1.4896200601</c:v>
                </c:pt>
                <c:pt idx="6">
                  <c:v>1.5395619550000001</c:v>
                </c:pt>
                <c:pt idx="7">
                  <c:v>1.6163170475000002</c:v>
                </c:pt>
                <c:pt idx="8">
                  <c:v>1.6928709410000005</c:v>
                </c:pt>
                <c:pt idx="9">
                  <c:v>1.7087370522000001</c:v>
                </c:pt>
                <c:pt idx="10">
                  <c:v>1.7143130557000001</c:v>
                </c:pt>
                <c:pt idx="11">
                  <c:v>1.7220589846000001</c:v>
                </c:pt>
                <c:pt idx="12">
                  <c:v>1.7787580258</c:v>
                </c:pt>
                <c:pt idx="13">
                  <c:v>1.8607169617999997</c:v>
                </c:pt>
                <c:pt idx="14">
                  <c:v>1.9400560077000002</c:v>
                </c:pt>
                <c:pt idx="15">
                  <c:v>1.9922070210999998</c:v>
                </c:pt>
                <c:pt idx="16">
                  <c:v>2.0724549515000001</c:v>
                </c:pt>
                <c:pt idx="17">
                  <c:v>2.1313519464000001</c:v>
                </c:pt>
                <c:pt idx="18">
                  <c:v>2.1889369610000005</c:v>
                </c:pt>
                <c:pt idx="19">
                  <c:v>2.2481400575000001</c:v>
                </c:pt>
                <c:pt idx="20">
                  <c:v>2.2840100013</c:v>
                </c:pt>
                <c:pt idx="21">
                  <c:v>2.2925409552000002</c:v>
                </c:pt>
                <c:pt idx="22">
                  <c:v>2.3033339441000003</c:v>
                </c:pt>
                <c:pt idx="23">
                  <c:v>2.3370800172999999</c:v>
                </c:pt>
                <c:pt idx="24">
                  <c:v>2.3999829657</c:v>
                </c:pt>
                <c:pt idx="25">
                  <c:v>2.4740880464000004</c:v>
                </c:pt>
                <c:pt idx="26">
                  <c:v>2.5227879735999998</c:v>
                </c:pt>
                <c:pt idx="27">
                  <c:v>2.5833450347000002</c:v>
                </c:pt>
                <c:pt idx="28">
                  <c:v>2.6393569754999997</c:v>
                </c:pt>
                <c:pt idx="29">
                  <c:v>2.7176240843000001</c:v>
                </c:pt>
                <c:pt idx="30">
                  <c:v>2.7834065043999998</c:v>
                </c:pt>
                <c:pt idx="31">
                  <c:v>2.8162297371</c:v>
                </c:pt>
                <c:pt idx="32">
                  <c:v>2.8816441839999998</c:v>
                </c:pt>
                <c:pt idx="33">
                  <c:v>2.9525246146000002</c:v>
                </c:pt>
                <c:pt idx="34">
                  <c:v>3.0024711614999999</c:v>
                </c:pt>
                <c:pt idx="35">
                  <c:v>3.0580597702999999</c:v>
                </c:pt>
                <c:pt idx="36">
                  <c:v>3.0896446405999995</c:v>
                </c:pt>
                <c:pt idx="37">
                  <c:v>3.1134728823999995</c:v>
                </c:pt>
                <c:pt idx="38">
                  <c:v>2.9614813428000004</c:v>
                </c:pt>
                <c:pt idx="39">
                  <c:v>3.1052075576999996</c:v>
                </c:pt>
                <c:pt idx="40">
                  <c:v>3.0669436947000004</c:v>
                </c:pt>
                <c:pt idx="41">
                  <c:v>3.0905744590999999</c:v>
                </c:pt>
                <c:pt idx="42">
                  <c:v>3.0749016385000005</c:v>
                </c:pt>
                <c:pt idx="43">
                  <c:v>3.0128758247</c:v>
                </c:pt>
                <c:pt idx="44">
                  <c:v>3.0646804967000008</c:v>
                </c:pt>
                <c:pt idx="45">
                  <c:v>3.1118314242</c:v>
                </c:pt>
                <c:pt idx="46">
                  <c:v>3.1471109129000006</c:v>
                </c:pt>
                <c:pt idx="47">
                  <c:v>3.1598129663000005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F-4F39-A715-393213B22E20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データ!$B$7:$AW$7</c:f>
              <c:numCache>
                <c:formatCode>0.000_ </c:formatCode>
                <c:ptCount val="48"/>
                <c:pt idx="0">
                  <c:v>1.6326489402000002</c:v>
                </c:pt>
                <c:pt idx="1">
                  <c:v>1.7657339377000003</c:v>
                </c:pt>
                <c:pt idx="2">
                  <c:v>1.8874159527999999</c:v>
                </c:pt>
                <c:pt idx="3">
                  <c:v>1.9081789918000001</c:v>
                </c:pt>
                <c:pt idx="4">
                  <c:v>1.9301899297999998</c:v>
                </c:pt>
                <c:pt idx="5">
                  <c:v>2.0509889953</c:v>
                </c:pt>
                <c:pt idx="6">
                  <c:v>2.1568690967999999</c:v>
                </c:pt>
                <c:pt idx="7">
                  <c:v>2.2359149503999998</c:v>
                </c:pt>
                <c:pt idx="8">
                  <c:v>2.2881820311999999</c:v>
                </c:pt>
                <c:pt idx="9">
                  <c:v>2.3287289794999997</c:v>
                </c:pt>
                <c:pt idx="10">
                  <c:v>2.3881529296999999</c:v>
                </c:pt>
                <c:pt idx="11">
                  <c:v>2.3213759120000002</c:v>
                </c:pt>
                <c:pt idx="12">
                  <c:v>2.3987439054999999</c:v>
                </c:pt>
                <c:pt idx="13">
                  <c:v>2.5561269967999998</c:v>
                </c:pt>
                <c:pt idx="14">
                  <c:v>2.6194789794999997</c:v>
                </c:pt>
                <c:pt idx="15">
                  <c:v>2.6580899979999999</c:v>
                </c:pt>
                <c:pt idx="16">
                  <c:v>2.7671870738000002</c:v>
                </c:pt>
                <c:pt idx="17">
                  <c:v>2.9022969705999997</c:v>
                </c:pt>
                <c:pt idx="18">
                  <c:v>2.9838920039000003</c:v>
                </c:pt>
                <c:pt idx="19">
                  <c:v>3.0516160525000005</c:v>
                </c:pt>
                <c:pt idx="20">
                  <c:v>3.1949228895999999</c:v>
                </c:pt>
                <c:pt idx="21">
                  <c:v>3.1983390858000003</c:v>
                </c:pt>
                <c:pt idx="22">
                  <c:v>3.3047699840999996</c:v>
                </c:pt>
                <c:pt idx="23">
                  <c:v>3.3936759842999997</c:v>
                </c:pt>
                <c:pt idx="24">
                  <c:v>3.4886440057000003</c:v>
                </c:pt>
                <c:pt idx="25">
                  <c:v>3.5810479610000003</c:v>
                </c:pt>
                <c:pt idx="26">
                  <c:v>3.6330679042999998</c:v>
                </c:pt>
                <c:pt idx="27">
                  <c:v>3.7373059660999997</c:v>
                </c:pt>
                <c:pt idx="28">
                  <c:v>3.8357860149</c:v>
                </c:pt>
                <c:pt idx="29">
                  <c:v>3.9809670264999992</c:v>
                </c:pt>
                <c:pt idx="30">
                  <c:v>3.9365650820999996</c:v>
                </c:pt>
                <c:pt idx="31">
                  <c:v>4.0450379757999997</c:v>
                </c:pt>
                <c:pt idx="32">
                  <c:v>4.0858710221000001</c:v>
                </c:pt>
                <c:pt idx="33">
                  <c:v>4.1428178985999997</c:v>
                </c:pt>
                <c:pt idx="34">
                  <c:v>4.2198129179999997</c:v>
                </c:pt>
                <c:pt idx="35">
                  <c:v>4.227662005</c:v>
                </c:pt>
                <c:pt idx="36">
                  <c:v>4.3382629560999995</c:v>
                </c:pt>
                <c:pt idx="37">
                  <c:v>4.3145989298999998</c:v>
                </c:pt>
                <c:pt idx="38">
                  <c:v>4.1180519299</c:v>
                </c:pt>
                <c:pt idx="39">
                  <c:v>4.2649969799000003</c:v>
                </c:pt>
                <c:pt idx="40">
                  <c:v>4.2648659098000001</c:v>
                </c:pt>
                <c:pt idx="41">
                  <c:v>4.2063679401999998</c:v>
                </c:pt>
                <c:pt idx="42">
                  <c:v>4.2592380364999993</c:v>
                </c:pt>
                <c:pt idx="43">
                  <c:v>4.2898999500000006</c:v>
                </c:pt>
                <c:pt idx="44">
                  <c:v>4.2791610406</c:v>
                </c:pt>
                <c:pt idx="45">
                  <c:v>4.3080700804999994</c:v>
                </c:pt>
                <c:pt idx="46">
                  <c:v>4.2698414564</c:v>
                </c:pt>
                <c:pt idx="47">
                  <c:v>4.4252454706000002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F-4F39-A715-393213B22E20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データ!$B$8:$AW$8</c:f>
              <c:numCache>
                <c:formatCode>0.000_ </c:formatCode>
                <c:ptCount val="48"/>
                <c:pt idx="0">
                  <c:v>0.14632505470000001</c:v>
                </c:pt>
                <c:pt idx="1">
                  <c:v>0.1609709463</c:v>
                </c:pt>
                <c:pt idx="2">
                  <c:v>0.1753890062</c:v>
                </c:pt>
                <c:pt idx="3">
                  <c:v>0.19145596750000002</c:v>
                </c:pt>
                <c:pt idx="4">
                  <c:v>0.20302793379999998</c:v>
                </c:pt>
                <c:pt idx="5">
                  <c:v>0.22267205049999997</c:v>
                </c:pt>
                <c:pt idx="6">
                  <c:v>0.24422104490000002</c:v>
                </c:pt>
                <c:pt idx="7">
                  <c:v>0.26627292049999995</c:v>
                </c:pt>
                <c:pt idx="8">
                  <c:v>0.29477700379999999</c:v>
                </c:pt>
                <c:pt idx="9">
                  <c:v>0.31806491580000001</c:v>
                </c:pt>
                <c:pt idx="10">
                  <c:v>0.33278803060000001</c:v>
                </c:pt>
                <c:pt idx="11">
                  <c:v>0.34697000150000001</c:v>
                </c:pt>
                <c:pt idx="12">
                  <c:v>0.36467004739999997</c:v>
                </c:pt>
                <c:pt idx="13">
                  <c:v>0.39390507620000004</c:v>
                </c:pt>
                <c:pt idx="14">
                  <c:v>0.41280603590000003</c:v>
                </c:pt>
                <c:pt idx="15">
                  <c:v>0.43938198150000007</c:v>
                </c:pt>
                <c:pt idx="16">
                  <c:v>0.46115601640000004</c:v>
                </c:pt>
                <c:pt idx="17">
                  <c:v>0.4834130452</c:v>
                </c:pt>
                <c:pt idx="18">
                  <c:v>0.49948907790000002</c:v>
                </c:pt>
                <c:pt idx="19">
                  <c:v>0.51792193009999998</c:v>
                </c:pt>
                <c:pt idx="20">
                  <c:v>0.53230498370000001</c:v>
                </c:pt>
                <c:pt idx="21">
                  <c:v>0.55164613890000003</c:v>
                </c:pt>
                <c:pt idx="22">
                  <c:v>0.57746601819999999</c:v>
                </c:pt>
                <c:pt idx="23">
                  <c:v>0.60647996069999999</c:v>
                </c:pt>
                <c:pt idx="24">
                  <c:v>0.63967093400000008</c:v>
                </c:pt>
                <c:pt idx="25">
                  <c:v>0.65825102200000007</c:v>
                </c:pt>
                <c:pt idx="26">
                  <c:v>0.69780302380000014</c:v>
                </c:pt>
                <c:pt idx="27">
                  <c:v>0.73065591299999999</c:v>
                </c:pt>
                <c:pt idx="28">
                  <c:v>0.75759401680000016</c:v>
                </c:pt>
                <c:pt idx="29">
                  <c:v>0.79741792800000011</c:v>
                </c:pt>
                <c:pt idx="30">
                  <c:v>0.78976794660000005</c:v>
                </c:pt>
                <c:pt idx="31">
                  <c:v>0.81384099989999992</c:v>
                </c:pt>
                <c:pt idx="32">
                  <c:v>0.86808401769999999</c:v>
                </c:pt>
                <c:pt idx="33">
                  <c:v>0.91067900899999998</c:v>
                </c:pt>
                <c:pt idx="34">
                  <c:v>0.94972999040000006</c:v>
                </c:pt>
                <c:pt idx="35">
                  <c:v>0.9895200583</c:v>
                </c:pt>
                <c:pt idx="36">
                  <c:v>1.0346830699</c:v>
                </c:pt>
                <c:pt idx="37">
                  <c:v>1.0654800077</c:v>
                </c:pt>
                <c:pt idx="38">
                  <c:v>1.0693730339</c:v>
                </c:pt>
                <c:pt idx="39">
                  <c:v>1.1277620304</c:v>
                </c:pt>
                <c:pt idx="40">
                  <c:v>1.1832639957</c:v>
                </c:pt>
                <c:pt idx="41">
                  <c:v>1.2293640364</c:v>
                </c:pt>
                <c:pt idx="42">
                  <c:v>1.2640840058</c:v>
                </c:pt>
                <c:pt idx="43">
                  <c:v>1.2789330735</c:v>
                </c:pt>
                <c:pt idx="44">
                  <c:v>1.3013880449000002</c:v>
                </c:pt>
                <c:pt idx="45">
                  <c:v>1.3140145033000001</c:v>
                </c:pt>
                <c:pt idx="46">
                  <c:v>1.3017617168000002</c:v>
                </c:pt>
                <c:pt idx="47">
                  <c:v>1.3272137391999999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F-4F39-A715-393213B22E20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データ!$B$9:$AW$9</c:f>
              <c:numCache>
                <c:formatCode>0.000_ </c:formatCode>
                <c:ptCount val="48"/>
                <c:pt idx="0">
                  <c:v>8.0380047199999999E-2</c:v>
                </c:pt>
                <c:pt idx="1">
                  <c:v>8.7530985300000003E-2</c:v>
                </c:pt>
                <c:pt idx="2">
                  <c:v>9.4699019500000009E-2</c:v>
                </c:pt>
                <c:pt idx="3">
                  <c:v>0.10215303540000001</c:v>
                </c:pt>
                <c:pt idx="4">
                  <c:v>0.11023995590000001</c:v>
                </c:pt>
                <c:pt idx="5">
                  <c:v>0.12033095800000002</c:v>
                </c:pt>
                <c:pt idx="6">
                  <c:v>0.1279850099</c:v>
                </c:pt>
                <c:pt idx="7">
                  <c:v>0.13575594329999999</c:v>
                </c:pt>
                <c:pt idx="8">
                  <c:v>0.1480200109</c:v>
                </c:pt>
                <c:pt idx="9">
                  <c:v>0.16066705440000001</c:v>
                </c:pt>
                <c:pt idx="10">
                  <c:v>0.1692799998</c:v>
                </c:pt>
                <c:pt idx="11">
                  <c:v>0.17744402719999999</c:v>
                </c:pt>
                <c:pt idx="12">
                  <c:v>0.1822450075</c:v>
                </c:pt>
                <c:pt idx="13">
                  <c:v>0.19310405480000001</c:v>
                </c:pt>
                <c:pt idx="14">
                  <c:v>0.20348696990000001</c:v>
                </c:pt>
                <c:pt idx="15">
                  <c:v>0.22045804740000002</c:v>
                </c:pt>
                <c:pt idx="16">
                  <c:v>0.2297829814</c:v>
                </c:pt>
                <c:pt idx="17">
                  <c:v>0.24141995940000005</c:v>
                </c:pt>
                <c:pt idx="18">
                  <c:v>0.25043797770000004</c:v>
                </c:pt>
                <c:pt idx="19">
                  <c:v>0.25602700680000001</c:v>
                </c:pt>
                <c:pt idx="20">
                  <c:v>0.26332994900000001</c:v>
                </c:pt>
                <c:pt idx="21">
                  <c:v>0.25804597480000002</c:v>
                </c:pt>
                <c:pt idx="22">
                  <c:v>0.2667260253</c:v>
                </c:pt>
                <c:pt idx="23">
                  <c:v>0.275517026</c:v>
                </c:pt>
                <c:pt idx="24">
                  <c:v>0.28628815049999995</c:v>
                </c:pt>
                <c:pt idx="25">
                  <c:v>0.32060851310000005</c:v>
                </c:pt>
                <c:pt idx="26">
                  <c:v>0.33498517020000002</c:v>
                </c:pt>
                <c:pt idx="27">
                  <c:v>0.33701460519999998</c:v>
                </c:pt>
                <c:pt idx="28">
                  <c:v>0.34395759889999999</c:v>
                </c:pt>
                <c:pt idx="29">
                  <c:v>0.36308662289999999</c:v>
                </c:pt>
                <c:pt idx="30">
                  <c:v>0.36866576649999999</c:v>
                </c:pt>
                <c:pt idx="31">
                  <c:v>0.39637831200000001</c:v>
                </c:pt>
                <c:pt idx="32">
                  <c:v>0.41667254570000006</c:v>
                </c:pt>
                <c:pt idx="33">
                  <c:v>0.4363792318000001</c:v>
                </c:pt>
                <c:pt idx="34">
                  <c:v>0.46238356289999999</c:v>
                </c:pt>
                <c:pt idx="35">
                  <c:v>0.48442473890000004</c:v>
                </c:pt>
                <c:pt idx="36">
                  <c:v>0.51086170599999992</c:v>
                </c:pt>
                <c:pt idx="37">
                  <c:v>0.51007540169999999</c:v>
                </c:pt>
                <c:pt idx="38">
                  <c:v>0.5082320467</c:v>
                </c:pt>
                <c:pt idx="39">
                  <c:v>0.54398894689999999</c:v>
                </c:pt>
                <c:pt idx="40">
                  <c:v>0.55190199890000002</c:v>
                </c:pt>
                <c:pt idx="41">
                  <c:v>0.58240597700000007</c:v>
                </c:pt>
                <c:pt idx="42">
                  <c:v>0.59566499110000004</c:v>
                </c:pt>
                <c:pt idx="43">
                  <c:v>0.61090796690000004</c:v>
                </c:pt>
                <c:pt idx="44">
                  <c:v>0.62353058740000011</c:v>
                </c:pt>
                <c:pt idx="45">
                  <c:v>0.64094860580000002</c:v>
                </c:pt>
                <c:pt idx="46">
                  <c:v>0.66179980020000007</c:v>
                </c:pt>
                <c:pt idx="47">
                  <c:v>0.68045199420000002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F-4F39-A715-393213B22E20}"/>
            </c:ext>
          </c:extLst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データ!$B$10:$AW$10</c:f>
              <c:numCache>
                <c:formatCode>0.000_ </c:formatCode>
                <c:ptCount val="48"/>
                <c:pt idx="0">
                  <c:v>2.3420959200000001E-2</c:v>
                </c:pt>
                <c:pt idx="1">
                  <c:v>2.67499304E-2</c:v>
                </c:pt>
                <c:pt idx="2">
                  <c:v>3.0964991300000001E-2</c:v>
                </c:pt>
                <c:pt idx="3">
                  <c:v>3.4762069999999999E-2</c:v>
                </c:pt>
                <c:pt idx="4">
                  <c:v>3.9017952200000004E-2</c:v>
                </c:pt>
                <c:pt idx="5">
                  <c:v>4.45640666E-2</c:v>
                </c:pt>
                <c:pt idx="6">
                  <c:v>4.8768893100000002E-2</c:v>
                </c:pt>
                <c:pt idx="7">
                  <c:v>5.5198073400000006E-2</c:v>
                </c:pt>
                <c:pt idx="8">
                  <c:v>6.76310086E-2</c:v>
                </c:pt>
                <c:pt idx="9">
                  <c:v>7.5020012800000008E-2</c:v>
                </c:pt>
                <c:pt idx="10">
                  <c:v>8.3212998900000001E-2</c:v>
                </c:pt>
                <c:pt idx="11">
                  <c:v>9.8714044399999992E-2</c:v>
                </c:pt>
                <c:pt idx="12">
                  <c:v>0.1127829717</c:v>
                </c:pt>
                <c:pt idx="13">
                  <c:v>0.1326670153</c:v>
                </c:pt>
                <c:pt idx="14">
                  <c:v>0.14429096770000002</c:v>
                </c:pt>
                <c:pt idx="15">
                  <c:v>0.15562196040000001</c:v>
                </c:pt>
                <c:pt idx="16">
                  <c:v>0.16769994800000002</c:v>
                </c:pt>
                <c:pt idx="17">
                  <c:v>0.17842594810000001</c:v>
                </c:pt>
                <c:pt idx="18">
                  <c:v>0.186985977</c:v>
                </c:pt>
                <c:pt idx="19">
                  <c:v>0.1986859896</c:v>
                </c:pt>
                <c:pt idx="20">
                  <c:v>0.20188202990000001</c:v>
                </c:pt>
                <c:pt idx="21">
                  <c:v>0.22943803560000003</c:v>
                </c:pt>
                <c:pt idx="22">
                  <c:v>0.25336199230000001</c:v>
                </c:pt>
                <c:pt idx="23">
                  <c:v>0.26871894210000002</c:v>
                </c:pt>
                <c:pt idx="24">
                  <c:v>0.28012006370000003</c:v>
                </c:pt>
                <c:pt idx="25">
                  <c:v>0.29671898120000006</c:v>
                </c:pt>
                <c:pt idx="26">
                  <c:v>0.31242901780000004</c:v>
                </c:pt>
                <c:pt idx="27">
                  <c:v>0.33937898419999996</c:v>
                </c:pt>
                <c:pt idx="28">
                  <c:v>0.3611260375</c:v>
                </c:pt>
                <c:pt idx="29">
                  <c:v>0.37903205070000007</c:v>
                </c:pt>
                <c:pt idx="30">
                  <c:v>0.39987498780000003</c:v>
                </c:pt>
                <c:pt idx="31">
                  <c:v>0.42433997209999996</c:v>
                </c:pt>
                <c:pt idx="32">
                  <c:v>0.4498424687</c:v>
                </c:pt>
                <c:pt idx="33">
                  <c:v>0.477441738</c:v>
                </c:pt>
                <c:pt idx="34">
                  <c:v>0.50248322140000001</c:v>
                </c:pt>
                <c:pt idx="35">
                  <c:v>0.54387950860000001</c:v>
                </c:pt>
                <c:pt idx="36">
                  <c:v>0.58071323050000001</c:v>
                </c:pt>
                <c:pt idx="37">
                  <c:v>0.61579082240000005</c:v>
                </c:pt>
                <c:pt idx="38">
                  <c:v>0.64789380919999995</c:v>
                </c:pt>
                <c:pt idx="39">
                  <c:v>0.72111721959999997</c:v>
                </c:pt>
                <c:pt idx="40">
                  <c:v>0.74225811730000002</c:v>
                </c:pt>
                <c:pt idx="41">
                  <c:v>0.80365463180000007</c:v>
                </c:pt>
                <c:pt idx="42">
                  <c:v>0.84190500400000001</c:v>
                </c:pt>
                <c:pt idx="43">
                  <c:v>0.8926049423000002</c:v>
                </c:pt>
                <c:pt idx="44">
                  <c:v>0.90688948980000017</c:v>
                </c:pt>
                <c:pt idx="45">
                  <c:v>0.95120641890000002</c:v>
                </c:pt>
                <c:pt idx="46">
                  <c:v>0.98183018600000016</c:v>
                </c:pt>
                <c:pt idx="47">
                  <c:v>0.99959408059999999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F-4F39-A715-393213B22E20}"/>
            </c:ext>
          </c:extLst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invertIfNegative val="0"/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データ!$B$11:$AW$11</c:f>
              <c:numCache>
                <c:formatCode>0.000_ </c:formatCode>
                <c:ptCount val="48"/>
                <c:pt idx="0">
                  <c:v>5.8360037800000007E-2</c:v>
                </c:pt>
                <c:pt idx="1">
                  <c:v>6.2792928600000006E-2</c:v>
                </c:pt>
                <c:pt idx="2">
                  <c:v>6.8389982399999993E-2</c:v>
                </c:pt>
                <c:pt idx="3">
                  <c:v>7.4351985600000003E-2</c:v>
                </c:pt>
                <c:pt idx="4">
                  <c:v>7.91129587E-2</c:v>
                </c:pt>
                <c:pt idx="5">
                  <c:v>8.2531015700000002E-2</c:v>
                </c:pt>
                <c:pt idx="6">
                  <c:v>8.7424919699999992E-2</c:v>
                </c:pt>
                <c:pt idx="7">
                  <c:v>9.0364053299999997E-2</c:v>
                </c:pt>
                <c:pt idx="8">
                  <c:v>9.4522941300000024E-2</c:v>
                </c:pt>
                <c:pt idx="9">
                  <c:v>9.8747073599999999E-2</c:v>
                </c:pt>
                <c:pt idx="10">
                  <c:v>0.1039410316</c:v>
                </c:pt>
                <c:pt idx="11">
                  <c:v>0.1082340135</c:v>
                </c:pt>
                <c:pt idx="12">
                  <c:v>0.11063595739999998</c:v>
                </c:pt>
                <c:pt idx="13">
                  <c:v>0.11741206060000002</c:v>
                </c:pt>
                <c:pt idx="14">
                  <c:v>0.1223029408</c:v>
                </c:pt>
                <c:pt idx="15">
                  <c:v>0.12954191800000001</c:v>
                </c:pt>
                <c:pt idx="16">
                  <c:v>0.1348349636</c:v>
                </c:pt>
                <c:pt idx="17">
                  <c:v>0.14244900830000001</c:v>
                </c:pt>
                <c:pt idx="18">
                  <c:v>0.14993698380000001</c:v>
                </c:pt>
                <c:pt idx="19">
                  <c:v>0.15778886199999997</c:v>
                </c:pt>
                <c:pt idx="20">
                  <c:v>0.16073357799999999</c:v>
                </c:pt>
                <c:pt idx="21">
                  <c:v>0.1614483578</c:v>
                </c:pt>
                <c:pt idx="22">
                  <c:v>0.16649182359999998</c:v>
                </c:pt>
                <c:pt idx="23">
                  <c:v>0.1707809676</c:v>
                </c:pt>
                <c:pt idx="24">
                  <c:v>0.1756912699</c:v>
                </c:pt>
                <c:pt idx="25">
                  <c:v>0.1805517958</c:v>
                </c:pt>
                <c:pt idx="26">
                  <c:v>0.18647541999999998</c:v>
                </c:pt>
                <c:pt idx="27">
                  <c:v>0.19590467510000001</c:v>
                </c:pt>
                <c:pt idx="28">
                  <c:v>0.20200635459999997</c:v>
                </c:pt>
                <c:pt idx="29">
                  <c:v>0.20693049659999999</c:v>
                </c:pt>
                <c:pt idx="30">
                  <c:v>0.21529258290000006</c:v>
                </c:pt>
                <c:pt idx="31">
                  <c:v>0.22673313020000002</c:v>
                </c:pt>
                <c:pt idx="32">
                  <c:v>0.22077822129999997</c:v>
                </c:pt>
                <c:pt idx="33">
                  <c:v>0.22669475120000004</c:v>
                </c:pt>
                <c:pt idx="34">
                  <c:v>0.22718181559999998</c:v>
                </c:pt>
                <c:pt idx="35">
                  <c:v>0.2314363022</c:v>
                </c:pt>
                <c:pt idx="36">
                  <c:v>0.24055608299999995</c:v>
                </c:pt>
                <c:pt idx="37">
                  <c:v>0.24105559149999997</c:v>
                </c:pt>
                <c:pt idx="38">
                  <c:v>0.24525762680000004</c:v>
                </c:pt>
                <c:pt idx="39">
                  <c:v>0.25014734399999999</c:v>
                </c:pt>
                <c:pt idx="40">
                  <c:v>0.25198500030000004</c:v>
                </c:pt>
                <c:pt idx="41">
                  <c:v>0.2491864734</c:v>
                </c:pt>
                <c:pt idx="42">
                  <c:v>0.24872720469999998</c:v>
                </c:pt>
                <c:pt idx="43">
                  <c:v>0.24708923549999998</c:v>
                </c:pt>
                <c:pt idx="44">
                  <c:v>0.25102529270000001</c:v>
                </c:pt>
                <c:pt idx="45">
                  <c:v>0.25072651800000001</c:v>
                </c:pt>
                <c:pt idx="46">
                  <c:v>0.24998673370000002</c:v>
                </c:pt>
                <c:pt idx="47">
                  <c:v>0.25218794379999998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F-4F39-A715-393213B22E20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71502477300522715"/>
                  <c:y val="0.245992283727743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DF-4F39-A715-393213B22E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データ!$B$12:$AW$12</c:f>
              <c:numCache>
                <c:formatCode>0.000_ </c:formatCode>
                <c:ptCount val="48"/>
                <c:pt idx="0">
                  <c:v>0.57638803350000001</c:v>
                </c:pt>
                <c:pt idx="1">
                  <c:v>0.63651699429999997</c:v>
                </c:pt>
                <c:pt idx="2">
                  <c:v>0.69729409500000006</c:v>
                </c:pt>
                <c:pt idx="3">
                  <c:v>0.70343194379999996</c:v>
                </c:pt>
                <c:pt idx="4">
                  <c:v>0.75425190369999995</c:v>
                </c:pt>
                <c:pt idx="5">
                  <c:v>0.8085010854000001</c:v>
                </c:pt>
                <c:pt idx="6">
                  <c:v>0.86012095669999988</c:v>
                </c:pt>
                <c:pt idx="7">
                  <c:v>0.9370499176999999</c:v>
                </c:pt>
                <c:pt idx="8">
                  <c:v>0.99945498580000003</c:v>
                </c:pt>
                <c:pt idx="9">
                  <c:v>1.0209248962000002</c:v>
                </c:pt>
                <c:pt idx="10">
                  <c:v>1.0440649908999999</c:v>
                </c:pt>
                <c:pt idx="11">
                  <c:v>1.0758979290999999</c:v>
                </c:pt>
                <c:pt idx="12">
                  <c:v>1.1548500448999999</c:v>
                </c:pt>
                <c:pt idx="13">
                  <c:v>1.2354090778000002</c:v>
                </c:pt>
                <c:pt idx="14">
                  <c:v>1.2856240451000003</c:v>
                </c:pt>
                <c:pt idx="15">
                  <c:v>1.3507949598000002</c:v>
                </c:pt>
                <c:pt idx="16">
                  <c:v>1.4668600338</c:v>
                </c:pt>
                <c:pt idx="17">
                  <c:v>1.5929059738</c:v>
                </c:pt>
                <c:pt idx="18">
                  <c:v>1.7129689766</c:v>
                </c:pt>
                <c:pt idx="19">
                  <c:v>1.8227880428000001</c:v>
                </c:pt>
                <c:pt idx="20">
                  <c:v>1.9696046975999999</c:v>
                </c:pt>
                <c:pt idx="21">
                  <c:v>2.0840427346000001</c:v>
                </c:pt>
                <c:pt idx="22">
                  <c:v>2.2106127224000001</c:v>
                </c:pt>
                <c:pt idx="23">
                  <c:v>2.4177546524000002</c:v>
                </c:pt>
                <c:pt idx="24">
                  <c:v>2.5549552742999997</c:v>
                </c:pt>
                <c:pt idx="25">
                  <c:v>2.7014881571000005</c:v>
                </c:pt>
                <c:pt idx="26">
                  <c:v>2.8161018070999999</c:v>
                </c:pt>
                <c:pt idx="27">
                  <c:v>2.8869994501000003</c:v>
                </c:pt>
                <c:pt idx="28">
                  <c:v>3.0170757666000001</c:v>
                </c:pt>
                <c:pt idx="29">
                  <c:v>3.2514266630999997</c:v>
                </c:pt>
                <c:pt idx="30">
                  <c:v>3.3777007836999995</c:v>
                </c:pt>
                <c:pt idx="31">
                  <c:v>3.6002073392999994</c:v>
                </c:pt>
                <c:pt idx="32">
                  <c:v>3.9045207104999999</c:v>
                </c:pt>
                <c:pt idx="33">
                  <c:v>4.2738433393999999</c:v>
                </c:pt>
                <c:pt idx="34">
                  <c:v>4.6727710636999999</c:v>
                </c:pt>
                <c:pt idx="35">
                  <c:v>5.1087189388000001</c:v>
                </c:pt>
                <c:pt idx="36">
                  <c:v>5.6100952168000005</c:v>
                </c:pt>
                <c:pt idx="37">
                  <c:v>5.7973035593999995</c:v>
                </c:pt>
                <c:pt idx="38">
                  <c:v>6.0638360615</c:v>
                </c:pt>
                <c:pt idx="39">
                  <c:v>6.6801966375999999</c:v>
                </c:pt>
                <c:pt idx="40">
                  <c:v>7.1600933523000005</c:v>
                </c:pt>
                <c:pt idx="41">
                  <c:v>7.5404473851000002</c:v>
                </c:pt>
                <c:pt idx="42">
                  <c:v>8.0084862681000004</c:v>
                </c:pt>
                <c:pt idx="43">
                  <c:v>8.3610173867000004</c:v>
                </c:pt>
                <c:pt idx="44">
                  <c:v>8.6016195245000002</c:v>
                </c:pt>
                <c:pt idx="45">
                  <c:v>9.0928035031000007</c:v>
                </c:pt>
                <c:pt idx="46">
                  <c:v>9.5857664065000012</c:v>
                </c:pt>
                <c:pt idx="47">
                  <c:v>10.1913924926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F-4F39-A715-393213B2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97089280"/>
        <c:axId val="185774592"/>
      </c:barChart>
      <c:lineChart>
        <c:grouping val="standard"/>
        <c:varyColors val="0"/>
        <c:ser>
          <c:idx val="8"/>
          <c:order val="8"/>
          <c:tx>
            <c:strRef>
              <c:f>データ!$A$13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データ!$B$4:$AW$4</c:f>
              <c:strCach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7">
                  <c:v>2018</c:v>
                </c:pt>
              </c:strCache>
            </c:strRef>
          </c:cat>
          <c:val>
            <c:numRef>
              <c:f>データ!$B$13:$AW$13</c:f>
              <c:numCache>
                <c:formatCode>0.00%</c:formatCode>
                <c:ptCount val="48"/>
                <c:pt idx="1">
                  <c:v>8.1705139389281603E-2</c:v>
                </c:pt>
                <c:pt idx="2">
                  <c:v>7.6664648221069803E-2</c:v>
                </c:pt>
                <c:pt idx="3">
                  <c:v>3.1579379055040269E-2</c:v>
                </c:pt>
                <c:pt idx="4">
                  <c:v>2.5642528352995297E-2</c:v>
                </c:pt>
                <c:pt idx="5">
                  <c:v>6.6817154687401903E-2</c:v>
                </c:pt>
                <c:pt idx="6">
                  <c:v>4.9223079996182362E-2</c:v>
                </c:pt>
                <c:pt idx="7">
                  <c:v>5.2331116445321957E-2</c:v>
                </c:pt>
                <c:pt idx="8">
                  <c:v>4.3830869252952542E-2</c:v>
                </c:pt>
                <c:pt idx="9">
                  <c:v>2.514762989690178E-2</c:v>
                </c:pt>
                <c:pt idx="10">
                  <c:v>2.4477159527072523E-2</c:v>
                </c:pt>
                <c:pt idx="11">
                  <c:v>5.8663102205884776E-3</c:v>
                </c:pt>
                <c:pt idx="12">
                  <c:v>4.1640283815028045E-2</c:v>
                </c:pt>
                <c:pt idx="13">
                  <c:v>6.1399037463975903E-2</c:v>
                </c:pt>
                <c:pt idx="14">
                  <c:v>3.3685777059734967E-2</c:v>
                </c:pt>
                <c:pt idx="15">
                  <c:v>3.3158122822404046E-2</c:v>
                </c:pt>
                <c:pt idx="16">
                  <c:v>4.7506274307279162E-2</c:v>
                </c:pt>
                <c:pt idx="17">
                  <c:v>4.6647454629725527E-2</c:v>
                </c:pt>
                <c:pt idx="18">
                  <c:v>3.3518076452931922E-2</c:v>
                </c:pt>
                <c:pt idx="19">
                  <c:v>3.3193968925687711E-2</c:v>
                </c:pt>
                <c:pt idx="20">
                  <c:v>3.1844988891992498E-2</c:v>
                </c:pt>
                <c:pt idx="21">
                  <c:v>6.6947032403943396E-3</c:v>
                </c:pt>
                <c:pt idx="22">
                  <c:v>1.9854826037187356E-2</c:v>
                </c:pt>
                <c:pt idx="23">
                  <c:v>2.6116248658447638E-2</c:v>
                </c:pt>
                <c:pt idx="24">
                  <c:v>3.1026918704449402E-2</c:v>
                </c:pt>
                <c:pt idx="25">
                  <c:v>3.273575148507768E-2</c:v>
                </c:pt>
                <c:pt idx="26">
                  <c:v>2.3601066808591753E-2</c:v>
                </c:pt>
                <c:pt idx="27">
                  <c:v>2.5082261228456693E-2</c:v>
                </c:pt>
                <c:pt idx="28">
                  <c:v>3.008129036552365E-2</c:v>
                </c:pt>
                <c:pt idx="29">
                  <c:v>4.6107955837054071E-2</c:v>
                </c:pt>
                <c:pt idx="30">
                  <c:v>1.4458448942748836E-2</c:v>
                </c:pt>
                <c:pt idx="31">
                  <c:v>3.5203573083816053E-2</c:v>
                </c:pt>
                <c:pt idx="32">
                  <c:v>4.0082499675991423E-2</c:v>
                </c:pt>
                <c:pt idx="33">
                  <c:v>4.4521900196603514E-2</c:v>
                </c:pt>
                <c:pt idx="34">
                  <c:v>4.46912320054067E-2</c:v>
                </c:pt>
                <c:pt idx="35">
                  <c:v>4.349122221473567E-2</c:v>
                </c:pt>
                <c:pt idx="36">
                  <c:v>5.003295740789393E-2</c:v>
                </c:pt>
                <c:pt idx="37">
                  <c:v>1.6199918622731513E-2</c:v>
                </c:pt>
                <c:pt idx="38">
                  <c:v>-6.8010353458587414E-3</c:v>
                </c:pt>
                <c:pt idx="39">
                  <c:v>6.8742684740116244E-2</c:v>
                </c:pt>
                <c:pt idx="40">
                  <c:v>3.0954228716327359E-2</c:v>
                </c:pt>
                <c:pt idx="41">
                  <c:v>2.6857311315548804E-2</c:v>
                </c:pt>
                <c:pt idx="42">
                  <c:v>3.126091050102997E-2</c:v>
                </c:pt>
                <c:pt idx="43">
                  <c:v>1.9949564326328328E-2</c:v>
                </c:pt>
                <c:pt idx="44">
                  <c:v>1.6430879049372349E-2</c:v>
                </c:pt>
                <c:pt idx="45">
                  <c:v>3.2184301064780207E-2</c:v>
                </c:pt>
                <c:pt idx="46">
                  <c:v>2.6983963832380997E-2</c:v>
                </c:pt>
                <c:pt idx="47">
                  <c:v>3.9857076707546998E-2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ADF-4F39-A715-393213B2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89792"/>
        <c:axId val="185775168"/>
      </c:lineChart>
      <c:catAx>
        <c:axId val="1970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774592"/>
        <c:crosses val="autoZero"/>
        <c:auto val="1"/>
        <c:lblAlgn val="ctr"/>
        <c:lblOffset val="100"/>
        <c:noMultiLvlLbl val="0"/>
      </c:catAx>
      <c:valAx>
        <c:axId val="185774592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（兆</a:t>
                </a:r>
                <a:r>
                  <a:rPr lang="en-US" b="0"/>
                  <a:t>kWh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1.1774569845436085E-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crossAx val="197089280"/>
        <c:crosses val="autoZero"/>
        <c:crossBetween val="between"/>
        <c:majorUnit val="2"/>
        <c:minorUnit val="1"/>
      </c:valAx>
      <c:catAx>
        <c:axId val="1970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775168"/>
        <c:crosses val="autoZero"/>
        <c:auto val="1"/>
        <c:lblAlgn val="ctr"/>
        <c:lblOffset val="100"/>
        <c:noMultiLvlLbl val="0"/>
      </c:catAx>
      <c:valAx>
        <c:axId val="185775168"/>
        <c:scaling>
          <c:orientation val="minMax"/>
          <c:max val="0.2"/>
        </c:scaling>
        <c:delete val="0"/>
        <c:axPos val="r"/>
        <c:numFmt formatCode="0%" sourceLinked="0"/>
        <c:majorTickMark val="out"/>
        <c:minorTickMark val="none"/>
        <c:tickLblPos val="nextTo"/>
        <c:crossAx val="1970897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1063079707964114"/>
          <c:y val="6.7141294838145404E-2"/>
          <c:w val="0.18696097059582842"/>
          <c:h val="0.84719889180519214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81A4324-E94C-45A0-8918-A4CA6F4ED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ADB6-885E-4302-BE61-8EDBF319E4A5}">
  <dimension ref="A1:A26"/>
  <sheetViews>
    <sheetView workbookViewId="0">
      <selection activeCell="C37" sqref="C37"/>
    </sheetView>
  </sheetViews>
  <sheetFormatPr defaultColWidth="10.28515625" defaultRowHeight="13.5"/>
  <cols>
    <col min="1" max="1" width="14.28515625" style="153" customWidth="1"/>
    <col min="2" max="32" width="9.85546875" style="153" customWidth="1"/>
    <col min="33" max="16384" width="10.28515625" style="153"/>
  </cols>
  <sheetData>
    <row r="1" spans="1:1">
      <c r="A1" s="154" t="s">
        <v>84</v>
      </c>
    </row>
    <row r="26" spans="1:1">
      <c r="A26" s="153" t="s">
        <v>130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F01-3C94-49F8-A50A-89BF1F967B1A}">
  <sheetPr codeName="Sheet4"/>
  <dimension ref="A1:AY78"/>
  <sheetViews>
    <sheetView tabSelected="1" workbookViewId="0">
      <pane xSplit="1" ySplit="4" topLeftCell="AH5" activePane="bottomRight" state="frozen"/>
      <selection pane="topRight" activeCell="B1" sqref="B1"/>
      <selection pane="bottomLeft" activeCell="A5" sqref="A5"/>
      <selection pane="bottomRight" activeCell="AO18" sqref="AO18"/>
    </sheetView>
  </sheetViews>
  <sheetFormatPr defaultColWidth="10.28515625" defaultRowHeight="13.5"/>
  <cols>
    <col min="1" max="1" width="20.7109375" style="3" customWidth="1"/>
    <col min="2" max="34" width="9.85546875" style="3" customWidth="1"/>
    <col min="35" max="43" width="10.28515625" style="3"/>
    <col min="44" max="44" width="10.28515625" style="3" customWidth="1"/>
    <col min="45" max="16384" width="10.28515625" style="3"/>
  </cols>
  <sheetData>
    <row r="1" spans="1:51">
      <c r="A1" s="3" t="s">
        <v>84</v>
      </c>
      <c r="AY1" s="3" t="s">
        <v>135</v>
      </c>
    </row>
    <row r="2" spans="1:51">
      <c r="A2" s="4" t="s">
        <v>24</v>
      </c>
      <c r="B2" s="4"/>
      <c r="C2" s="4"/>
      <c r="D2" s="4"/>
      <c r="E2" s="4"/>
      <c r="AI2" s="4"/>
    </row>
    <row r="3" spans="1:51">
      <c r="A3" s="4"/>
      <c r="B3" s="6">
        <v>71</v>
      </c>
      <c r="C3" s="6">
        <v>72</v>
      </c>
      <c r="D3" s="6">
        <v>73</v>
      </c>
      <c r="E3" s="6">
        <v>74</v>
      </c>
      <c r="F3" s="6">
        <v>75</v>
      </c>
      <c r="G3" s="6">
        <v>76</v>
      </c>
      <c r="H3" s="6">
        <v>77</v>
      </c>
      <c r="I3" s="6">
        <v>78</v>
      </c>
      <c r="J3" s="6">
        <v>79</v>
      </c>
      <c r="K3" s="6">
        <v>80</v>
      </c>
      <c r="L3" s="6">
        <v>81</v>
      </c>
      <c r="M3" s="6">
        <v>82</v>
      </c>
      <c r="N3" s="6">
        <v>83</v>
      </c>
      <c r="O3" s="6">
        <v>84</v>
      </c>
      <c r="P3" s="6">
        <v>85</v>
      </c>
      <c r="Q3" s="6">
        <v>86</v>
      </c>
      <c r="R3" s="6">
        <v>87</v>
      </c>
      <c r="S3" s="6">
        <v>88</v>
      </c>
      <c r="T3" s="6">
        <v>89</v>
      </c>
      <c r="U3" s="6">
        <v>90</v>
      </c>
      <c r="V3" s="6">
        <v>91</v>
      </c>
      <c r="W3" s="6">
        <v>92</v>
      </c>
      <c r="X3" s="6">
        <v>93</v>
      </c>
      <c r="Y3" s="6">
        <v>94</v>
      </c>
      <c r="Z3" s="6">
        <v>95</v>
      </c>
      <c r="AA3" s="6">
        <v>96</v>
      </c>
      <c r="AB3" s="6">
        <v>97</v>
      </c>
      <c r="AC3" s="6">
        <v>98</v>
      </c>
      <c r="AD3" s="6">
        <v>99</v>
      </c>
      <c r="AE3" s="7" t="s">
        <v>25</v>
      </c>
      <c r="AF3" s="7" t="s">
        <v>26</v>
      </c>
      <c r="AG3" s="7" t="s">
        <v>27</v>
      </c>
      <c r="AH3" s="7" t="s">
        <v>29</v>
      </c>
      <c r="AI3" s="7" t="s">
        <v>31</v>
      </c>
      <c r="AJ3" s="7" t="s">
        <v>32</v>
      </c>
      <c r="AK3" s="7" t="s">
        <v>34</v>
      </c>
      <c r="AL3" s="7" t="s">
        <v>35</v>
      </c>
      <c r="AM3" s="7" t="s">
        <v>37</v>
      </c>
      <c r="AN3" s="7" t="s">
        <v>42</v>
      </c>
      <c r="AO3" s="7" t="s">
        <v>44</v>
      </c>
      <c r="AP3" s="7" t="s">
        <v>45</v>
      </c>
      <c r="AQ3" s="7" t="s">
        <v>46</v>
      </c>
      <c r="AR3" s="7" t="s">
        <v>47</v>
      </c>
      <c r="AS3" s="7" t="s">
        <v>85</v>
      </c>
      <c r="AT3" s="7" t="s">
        <v>94</v>
      </c>
      <c r="AU3" s="7" t="s">
        <v>95</v>
      </c>
      <c r="AV3" s="7" t="s">
        <v>99</v>
      </c>
      <c r="AW3" s="7" t="s">
        <v>128</v>
      </c>
    </row>
    <row r="4" spans="1:51">
      <c r="A4" s="5"/>
      <c r="B4" s="6">
        <v>1971</v>
      </c>
      <c r="C4" s="6"/>
      <c r="D4" s="6"/>
      <c r="E4" s="6"/>
      <c r="F4" s="6">
        <v>1975</v>
      </c>
      <c r="G4" s="6"/>
      <c r="H4" s="6"/>
      <c r="I4" s="6"/>
      <c r="J4" s="6"/>
      <c r="K4" s="6">
        <v>1980</v>
      </c>
      <c r="L4" s="6"/>
      <c r="M4" s="6"/>
      <c r="N4" s="6"/>
      <c r="O4" s="6"/>
      <c r="P4" s="6">
        <v>1985</v>
      </c>
      <c r="Q4" s="6"/>
      <c r="R4" s="6"/>
      <c r="S4" s="6"/>
      <c r="T4" s="6"/>
      <c r="U4" s="6">
        <v>1990</v>
      </c>
      <c r="V4" s="6"/>
      <c r="W4" s="6"/>
      <c r="X4" s="6"/>
      <c r="Y4" s="6"/>
      <c r="Z4" s="6">
        <v>1995</v>
      </c>
      <c r="AA4" s="6"/>
      <c r="AB4" s="6"/>
      <c r="AC4" s="6"/>
      <c r="AD4" s="6"/>
      <c r="AE4" s="7" t="s">
        <v>40</v>
      </c>
      <c r="AF4" s="7"/>
      <c r="AG4" s="7"/>
      <c r="AH4" s="7"/>
      <c r="AI4" s="7"/>
      <c r="AJ4" s="7" t="s">
        <v>41</v>
      </c>
      <c r="AK4" s="7"/>
      <c r="AL4" s="7"/>
      <c r="AM4" s="7"/>
      <c r="AN4" s="7"/>
      <c r="AO4" s="7" t="s">
        <v>87</v>
      </c>
      <c r="AP4" s="7"/>
      <c r="AQ4" s="7"/>
      <c r="AR4" s="7"/>
      <c r="AS4" s="7"/>
      <c r="AT4" s="7" t="s">
        <v>131</v>
      </c>
      <c r="AU4" s="7"/>
      <c r="AV4" s="119"/>
      <c r="AW4" s="119" t="s">
        <v>127</v>
      </c>
    </row>
    <row r="5" spans="1:51">
      <c r="A5" s="8" t="s">
        <v>39</v>
      </c>
      <c r="B5" s="9">
        <v>0.70721704360000004</v>
      </c>
      <c r="C5" s="9">
        <v>0.76006399620000009</v>
      </c>
      <c r="D5" s="9">
        <v>0.81109294719999991</v>
      </c>
      <c r="E5" s="9">
        <v>0.86708604739999995</v>
      </c>
      <c r="F5" s="9">
        <v>0.89484104239999995</v>
      </c>
      <c r="G5" s="9">
        <v>0.94566704990000006</v>
      </c>
      <c r="H5" s="9">
        <v>0.9836879622000001</v>
      </c>
      <c r="I5" s="9">
        <v>1.0282990139999999</v>
      </c>
      <c r="J5" s="9">
        <v>1.0587040208</v>
      </c>
      <c r="K5" s="9">
        <v>1.1003580288000001</v>
      </c>
      <c r="L5" s="9">
        <v>1.1422149803000001</v>
      </c>
      <c r="M5" s="9">
        <v>1.1682080303</v>
      </c>
      <c r="N5" s="9">
        <v>1.2084859767</v>
      </c>
      <c r="O5" s="9">
        <v>1.2707299693</v>
      </c>
      <c r="P5" s="9">
        <v>1.2934290544</v>
      </c>
      <c r="Q5" s="9">
        <v>1.3413560518000001</v>
      </c>
      <c r="R5" s="9">
        <v>1.3811819401000001</v>
      </c>
      <c r="S5" s="9">
        <v>1.4138489819</v>
      </c>
      <c r="T5" s="9">
        <v>1.4180129871</v>
      </c>
      <c r="U5" s="9">
        <v>1.4494063112999998</v>
      </c>
      <c r="V5" s="9">
        <v>1.4045581238</v>
      </c>
      <c r="W5" s="9">
        <v>1.3028683112999999</v>
      </c>
      <c r="X5" s="9">
        <v>1.1957111194999999</v>
      </c>
      <c r="Y5" s="9">
        <v>1.0769010166000001</v>
      </c>
      <c r="Z5" s="9">
        <v>1.0487942141</v>
      </c>
      <c r="AA5" s="9">
        <v>1.0173658836000001</v>
      </c>
      <c r="AB5" s="9">
        <v>0.99151250989999995</v>
      </c>
      <c r="AC5" s="9">
        <v>0.97288311070000011</v>
      </c>
      <c r="AD5" s="9">
        <v>0.98104737070000003</v>
      </c>
      <c r="AE5" s="9">
        <v>1.0011214485000002</v>
      </c>
      <c r="AF5" s="9">
        <v>1.0099201250000001</v>
      </c>
      <c r="AG5" s="9">
        <v>1.0118903633</v>
      </c>
      <c r="AH5" s="9">
        <v>1.0417314313999999</v>
      </c>
      <c r="AI5" s="9">
        <v>1.0662443313000001</v>
      </c>
      <c r="AJ5" s="9">
        <v>1.0972163006000002</v>
      </c>
      <c r="AK5" s="9">
        <v>1.1485473989999999</v>
      </c>
      <c r="AL5" s="9">
        <v>1.1775643653000001</v>
      </c>
      <c r="AM5" s="9">
        <v>1.1932373022</v>
      </c>
      <c r="AN5" s="9">
        <v>1.1222843004</v>
      </c>
      <c r="AO5" s="9">
        <v>1.1934993261000002</v>
      </c>
      <c r="AP5" s="9">
        <v>1.2192794308000001</v>
      </c>
      <c r="AQ5" s="9">
        <v>1.2338554261000001</v>
      </c>
      <c r="AR5" s="9">
        <v>1.2348014103000002</v>
      </c>
      <c r="AS5" s="9">
        <v>1.2240513361000001</v>
      </c>
      <c r="AT5" s="9">
        <v>1.2163454144000001</v>
      </c>
      <c r="AU5" s="9">
        <v>1.2265984223999999</v>
      </c>
      <c r="AV5" s="9">
        <v>1.2619645546</v>
      </c>
      <c r="AW5" s="9">
        <v>1.2794984078</v>
      </c>
      <c r="AY5" s="166"/>
    </row>
    <row r="6" spans="1:51">
      <c r="A6" s="8" t="s">
        <v>20</v>
      </c>
      <c r="B6" s="9">
        <v>1.1606870256000001</v>
      </c>
      <c r="C6" s="9">
        <v>1.2433790005000001</v>
      </c>
      <c r="D6" s="9">
        <v>1.3421700355000001</v>
      </c>
      <c r="E6" s="9">
        <v>1.3872850152</v>
      </c>
      <c r="F6" s="9">
        <v>1.3931259501000002</v>
      </c>
      <c r="G6" s="9">
        <v>1.4896200601</v>
      </c>
      <c r="H6" s="9">
        <v>1.5395619550000001</v>
      </c>
      <c r="I6" s="9">
        <v>1.6163170475000002</v>
      </c>
      <c r="J6" s="9">
        <v>1.6928709410000005</v>
      </c>
      <c r="K6" s="9">
        <v>1.7087370522000001</v>
      </c>
      <c r="L6" s="9">
        <v>1.7143130557000001</v>
      </c>
      <c r="M6" s="9">
        <v>1.7220589846000001</v>
      </c>
      <c r="N6" s="9">
        <v>1.7787580258</v>
      </c>
      <c r="O6" s="9">
        <v>1.8607169617999997</v>
      </c>
      <c r="P6" s="9">
        <v>1.9400560077000002</v>
      </c>
      <c r="Q6" s="9">
        <v>1.9922070210999998</v>
      </c>
      <c r="R6" s="9">
        <v>2.0724549515000001</v>
      </c>
      <c r="S6" s="9">
        <v>2.1313519464000001</v>
      </c>
      <c r="T6" s="9">
        <v>2.1889369610000005</v>
      </c>
      <c r="U6" s="9">
        <v>2.2481400575000001</v>
      </c>
      <c r="V6" s="9">
        <v>2.2840100013</v>
      </c>
      <c r="W6" s="9">
        <v>2.2925409552000002</v>
      </c>
      <c r="X6" s="9">
        <v>2.3033339441000003</v>
      </c>
      <c r="Y6" s="104">
        <v>2.3370800172999999</v>
      </c>
      <c r="Z6" s="9">
        <v>2.3999829657</v>
      </c>
      <c r="AA6" s="9">
        <v>2.4740880464000004</v>
      </c>
      <c r="AB6" s="9">
        <v>2.5227879735999998</v>
      </c>
      <c r="AC6" s="9">
        <v>2.5833450347000002</v>
      </c>
      <c r="AD6" s="9">
        <v>2.6393569754999997</v>
      </c>
      <c r="AE6" s="9">
        <v>2.7176240843000001</v>
      </c>
      <c r="AF6" s="9">
        <v>2.7834065043999998</v>
      </c>
      <c r="AG6" s="9">
        <v>2.8162297371</v>
      </c>
      <c r="AH6" s="9">
        <v>2.8816441839999998</v>
      </c>
      <c r="AI6" s="9">
        <v>2.9525246146000002</v>
      </c>
      <c r="AJ6" s="9">
        <v>3.0024711614999999</v>
      </c>
      <c r="AK6" s="9">
        <v>3.0580597702999999</v>
      </c>
      <c r="AL6" s="9">
        <v>3.0896446405999995</v>
      </c>
      <c r="AM6" s="9">
        <v>3.1134728823999995</v>
      </c>
      <c r="AN6" s="9">
        <v>2.9614813428000004</v>
      </c>
      <c r="AO6" s="9">
        <v>3.1052075576999996</v>
      </c>
      <c r="AP6" s="9">
        <v>3.0669436947000004</v>
      </c>
      <c r="AQ6" s="9">
        <v>3.0905744590999999</v>
      </c>
      <c r="AR6" s="9">
        <v>3.0749016385000005</v>
      </c>
      <c r="AS6" s="9">
        <v>3.0128758247</v>
      </c>
      <c r="AT6" s="9">
        <v>3.0646804967000008</v>
      </c>
      <c r="AU6" s="9">
        <v>3.1118314242</v>
      </c>
      <c r="AV6" s="9">
        <v>3.1471109129000006</v>
      </c>
      <c r="AW6" s="9">
        <v>3.1598129663000005</v>
      </c>
      <c r="AY6" s="166"/>
    </row>
    <row r="7" spans="1:51">
      <c r="A7" s="8" t="s">
        <v>21</v>
      </c>
      <c r="B7" s="9">
        <v>1.6326489402000002</v>
      </c>
      <c r="C7" s="9">
        <v>1.7657339377000003</v>
      </c>
      <c r="D7" s="9">
        <v>1.8874159527999999</v>
      </c>
      <c r="E7" s="9">
        <v>1.9081789918000001</v>
      </c>
      <c r="F7" s="9">
        <v>1.9301899297999998</v>
      </c>
      <c r="G7" s="9">
        <v>2.0509889953</v>
      </c>
      <c r="H7" s="9">
        <v>2.1568690967999999</v>
      </c>
      <c r="I7" s="9">
        <v>2.2359149503999998</v>
      </c>
      <c r="J7" s="9">
        <v>2.2881820311999999</v>
      </c>
      <c r="K7" s="9">
        <v>2.3287289794999997</v>
      </c>
      <c r="L7" s="9">
        <v>2.3881529296999999</v>
      </c>
      <c r="M7" s="9">
        <v>2.3213759120000002</v>
      </c>
      <c r="N7" s="9">
        <v>2.3987439054999999</v>
      </c>
      <c r="O7" s="9">
        <v>2.5561269967999998</v>
      </c>
      <c r="P7" s="9">
        <v>2.6194789794999997</v>
      </c>
      <c r="Q7" s="9">
        <v>2.6580899979999999</v>
      </c>
      <c r="R7" s="9">
        <v>2.7671870738000002</v>
      </c>
      <c r="S7" s="9">
        <v>2.9022969705999997</v>
      </c>
      <c r="T7" s="9">
        <v>2.9838920039000003</v>
      </c>
      <c r="U7" s="9">
        <v>3.0516160525000005</v>
      </c>
      <c r="V7" s="9">
        <v>3.1949228895999999</v>
      </c>
      <c r="W7" s="9">
        <v>3.1983390858000003</v>
      </c>
      <c r="X7" s="9">
        <v>3.3047699840999996</v>
      </c>
      <c r="Y7" s="9">
        <v>3.3936759842999997</v>
      </c>
      <c r="Z7" s="9">
        <v>3.4886440057000003</v>
      </c>
      <c r="AA7" s="9">
        <v>3.5810479610000003</v>
      </c>
      <c r="AB7" s="9">
        <v>3.6330679042999998</v>
      </c>
      <c r="AC7" s="9">
        <v>3.7373059660999997</v>
      </c>
      <c r="AD7" s="9">
        <v>3.8357860149</v>
      </c>
      <c r="AE7" s="9">
        <v>3.9809670264999992</v>
      </c>
      <c r="AF7" s="9">
        <v>3.9365650820999996</v>
      </c>
      <c r="AG7" s="9">
        <v>4.0450379757999997</v>
      </c>
      <c r="AH7" s="9">
        <v>4.0858710221000001</v>
      </c>
      <c r="AI7" s="104">
        <v>4.1428178985999997</v>
      </c>
      <c r="AJ7" s="9">
        <v>4.2198129179999997</v>
      </c>
      <c r="AK7" s="9">
        <v>4.227662005</v>
      </c>
      <c r="AL7" s="9">
        <v>4.3382629560999995</v>
      </c>
      <c r="AM7" s="9">
        <v>4.3145989298999998</v>
      </c>
      <c r="AN7" s="9">
        <v>4.1180519299</v>
      </c>
      <c r="AO7" s="9">
        <v>4.2649969799000003</v>
      </c>
      <c r="AP7" s="9">
        <v>4.2648659098000001</v>
      </c>
      <c r="AQ7" s="9">
        <v>4.2063679401999998</v>
      </c>
      <c r="AR7" s="9">
        <v>4.2592380364999993</v>
      </c>
      <c r="AS7" s="9">
        <v>4.2898999500000006</v>
      </c>
      <c r="AT7" s="9">
        <v>4.2791610406</v>
      </c>
      <c r="AU7" s="9">
        <v>4.3080700804999994</v>
      </c>
      <c r="AV7" s="9">
        <v>4.2698414564</v>
      </c>
      <c r="AW7" s="9">
        <v>4.4252454706000002</v>
      </c>
      <c r="AY7" s="166"/>
    </row>
    <row r="8" spans="1:51">
      <c r="A8" s="8" t="s">
        <v>83</v>
      </c>
      <c r="B8" s="9">
        <v>0.14632505470000001</v>
      </c>
      <c r="C8" s="9">
        <v>0.1609709463</v>
      </c>
      <c r="D8" s="9">
        <v>0.1753890062</v>
      </c>
      <c r="E8" s="9">
        <v>0.19145596750000002</v>
      </c>
      <c r="F8" s="9">
        <v>0.20302793379999998</v>
      </c>
      <c r="G8" s="9">
        <v>0.22267205049999997</v>
      </c>
      <c r="H8" s="9">
        <v>0.24422104490000002</v>
      </c>
      <c r="I8" s="9">
        <v>0.26627292049999995</v>
      </c>
      <c r="J8" s="9">
        <v>0.29477700379999999</v>
      </c>
      <c r="K8" s="9">
        <v>0.31806491580000001</v>
      </c>
      <c r="L8" s="9">
        <v>0.33278803060000001</v>
      </c>
      <c r="M8" s="9">
        <v>0.34697000150000001</v>
      </c>
      <c r="N8" s="9">
        <v>0.36467004739999997</v>
      </c>
      <c r="O8" s="9">
        <v>0.39390507620000004</v>
      </c>
      <c r="P8" s="9">
        <v>0.41280603590000003</v>
      </c>
      <c r="Q8" s="9">
        <v>0.43938198150000007</v>
      </c>
      <c r="R8" s="9">
        <v>0.46115601640000004</v>
      </c>
      <c r="S8" s="9">
        <v>0.4834130452</v>
      </c>
      <c r="T8" s="9">
        <v>0.49948907790000002</v>
      </c>
      <c r="U8" s="9">
        <v>0.51792193009999998</v>
      </c>
      <c r="V8" s="9">
        <v>0.53230498370000001</v>
      </c>
      <c r="W8" s="9">
        <v>0.55164613890000003</v>
      </c>
      <c r="X8" s="9">
        <v>0.57746601819999999</v>
      </c>
      <c r="Y8" s="9">
        <v>0.60647996069999999</v>
      </c>
      <c r="Z8" s="9">
        <v>0.63967093400000008</v>
      </c>
      <c r="AA8" s="9">
        <v>0.65825102200000007</v>
      </c>
      <c r="AB8" s="9">
        <v>0.69780302380000014</v>
      </c>
      <c r="AC8" s="9">
        <v>0.73065591299999999</v>
      </c>
      <c r="AD8" s="9">
        <v>0.75759401680000016</v>
      </c>
      <c r="AE8" s="9">
        <v>0.79741792800000011</v>
      </c>
      <c r="AF8" s="9">
        <v>0.78976794660000005</v>
      </c>
      <c r="AG8" s="9">
        <v>0.81384099989999992</v>
      </c>
      <c r="AH8" s="9">
        <v>0.86808401769999999</v>
      </c>
      <c r="AI8" s="9">
        <v>0.91067900899999998</v>
      </c>
      <c r="AJ8" s="9">
        <v>0.94972999040000006</v>
      </c>
      <c r="AK8" s="9">
        <v>0.9895200583</v>
      </c>
      <c r="AL8" s="9">
        <v>1.0346830699</v>
      </c>
      <c r="AM8" s="9">
        <v>1.0654800077</v>
      </c>
      <c r="AN8" s="9">
        <v>1.0693730339</v>
      </c>
      <c r="AO8" s="9">
        <v>1.1277620304</v>
      </c>
      <c r="AP8" s="9">
        <v>1.1832639957</v>
      </c>
      <c r="AQ8" s="9">
        <v>1.2293640364</v>
      </c>
      <c r="AR8" s="9">
        <v>1.2640840058</v>
      </c>
      <c r="AS8" s="9">
        <v>1.2789330735</v>
      </c>
      <c r="AT8" s="9">
        <v>1.3013880449000002</v>
      </c>
      <c r="AU8" s="9">
        <v>1.3140145033000001</v>
      </c>
      <c r="AV8" s="9">
        <v>1.3017617168000002</v>
      </c>
      <c r="AW8" s="9">
        <v>1.3272137391999999</v>
      </c>
      <c r="AY8" s="166"/>
    </row>
    <row r="9" spans="1:51">
      <c r="A9" s="8" t="s">
        <v>8</v>
      </c>
      <c r="B9" s="9">
        <v>8.0380047199999999E-2</v>
      </c>
      <c r="C9" s="9">
        <v>8.7530985300000003E-2</v>
      </c>
      <c r="D9" s="9">
        <v>9.4699019500000009E-2</v>
      </c>
      <c r="E9" s="9">
        <v>0.10215303540000001</v>
      </c>
      <c r="F9" s="9">
        <v>0.11023995590000001</v>
      </c>
      <c r="G9" s="9">
        <v>0.12033095800000002</v>
      </c>
      <c r="H9" s="9">
        <v>0.1279850099</v>
      </c>
      <c r="I9" s="9">
        <v>0.13575594329999999</v>
      </c>
      <c r="J9" s="9">
        <v>0.1480200109</v>
      </c>
      <c r="K9" s="9">
        <v>0.16066705440000001</v>
      </c>
      <c r="L9" s="9">
        <v>0.1692799998</v>
      </c>
      <c r="M9" s="9">
        <v>0.17744402719999999</v>
      </c>
      <c r="N9" s="9">
        <v>0.1822450075</v>
      </c>
      <c r="O9" s="9">
        <v>0.19310405480000001</v>
      </c>
      <c r="P9" s="9">
        <v>0.20348696990000001</v>
      </c>
      <c r="Q9" s="9">
        <v>0.22045804740000002</v>
      </c>
      <c r="R9" s="9">
        <v>0.2297829814</v>
      </c>
      <c r="S9" s="9">
        <v>0.24141995940000005</v>
      </c>
      <c r="T9" s="9">
        <v>0.25043797770000004</v>
      </c>
      <c r="U9" s="9">
        <v>0.25602700680000001</v>
      </c>
      <c r="V9" s="9">
        <v>0.26332994900000001</v>
      </c>
      <c r="W9" s="9">
        <v>0.25804597480000002</v>
      </c>
      <c r="X9" s="9">
        <v>0.2667260253</v>
      </c>
      <c r="Y9" s="9">
        <v>0.275517026</v>
      </c>
      <c r="Z9" s="9">
        <v>0.28628815049999995</v>
      </c>
      <c r="AA9" s="9">
        <v>0.32060851310000005</v>
      </c>
      <c r="AB9" s="9">
        <v>0.33498517020000002</v>
      </c>
      <c r="AC9" s="9">
        <v>0.33701460519999998</v>
      </c>
      <c r="AD9" s="9">
        <v>0.34395759889999999</v>
      </c>
      <c r="AE9" s="9">
        <v>0.36308662289999999</v>
      </c>
      <c r="AF9" s="9">
        <v>0.36866576649999999</v>
      </c>
      <c r="AG9" s="9">
        <v>0.39637831200000001</v>
      </c>
      <c r="AH9" s="9">
        <v>0.41667254570000006</v>
      </c>
      <c r="AI9" s="9">
        <v>0.4363792318000001</v>
      </c>
      <c r="AJ9" s="9">
        <v>0.46238356289999999</v>
      </c>
      <c r="AK9" s="9">
        <v>0.48442473890000004</v>
      </c>
      <c r="AL9" s="9">
        <v>0.51086170599999992</v>
      </c>
      <c r="AM9" s="9">
        <v>0.51007540169999999</v>
      </c>
      <c r="AN9" s="9">
        <v>0.5082320467</v>
      </c>
      <c r="AO9" s="9">
        <v>0.54398894689999999</v>
      </c>
      <c r="AP9" s="9">
        <v>0.55190199890000002</v>
      </c>
      <c r="AQ9" s="9">
        <v>0.58240597700000007</v>
      </c>
      <c r="AR9" s="9">
        <v>0.59566499110000004</v>
      </c>
      <c r="AS9" s="9">
        <v>0.61090796690000004</v>
      </c>
      <c r="AT9" s="9">
        <v>0.62353058740000011</v>
      </c>
      <c r="AU9" s="9">
        <v>0.64094860580000002</v>
      </c>
      <c r="AV9" s="9">
        <v>0.66179980020000007</v>
      </c>
      <c r="AW9" s="9">
        <v>0.68045199420000002</v>
      </c>
      <c r="AY9" s="166"/>
    </row>
    <row r="10" spans="1:51">
      <c r="A10" s="8" t="s">
        <v>22</v>
      </c>
      <c r="B10" s="9">
        <v>2.3420959200000001E-2</v>
      </c>
      <c r="C10" s="9">
        <v>2.67499304E-2</v>
      </c>
      <c r="D10" s="9">
        <v>3.0964991300000001E-2</v>
      </c>
      <c r="E10" s="9">
        <v>3.4762069999999999E-2</v>
      </c>
      <c r="F10" s="9">
        <v>3.9017952200000004E-2</v>
      </c>
      <c r="G10" s="9">
        <v>4.45640666E-2</v>
      </c>
      <c r="H10" s="9">
        <v>4.8768893100000002E-2</v>
      </c>
      <c r="I10" s="9">
        <v>5.5198073400000006E-2</v>
      </c>
      <c r="J10" s="9">
        <v>6.76310086E-2</v>
      </c>
      <c r="K10" s="9">
        <v>7.5020012800000008E-2</v>
      </c>
      <c r="L10" s="9">
        <v>8.3212998900000001E-2</v>
      </c>
      <c r="M10" s="9">
        <v>9.8714044399999992E-2</v>
      </c>
      <c r="N10" s="9">
        <v>0.1127829717</v>
      </c>
      <c r="O10" s="9">
        <v>0.1326670153</v>
      </c>
      <c r="P10" s="9">
        <v>0.14429096770000002</v>
      </c>
      <c r="Q10" s="9">
        <v>0.15562196040000001</v>
      </c>
      <c r="R10" s="9">
        <v>0.16769994800000002</v>
      </c>
      <c r="S10" s="9">
        <v>0.17842594810000001</v>
      </c>
      <c r="T10" s="9">
        <v>0.186985977</v>
      </c>
      <c r="U10" s="9">
        <v>0.1986859896</v>
      </c>
      <c r="V10" s="9">
        <v>0.20188202990000001</v>
      </c>
      <c r="W10" s="9">
        <v>0.22943803560000003</v>
      </c>
      <c r="X10" s="9">
        <v>0.25336199230000001</v>
      </c>
      <c r="Y10" s="9">
        <v>0.26871894210000002</v>
      </c>
      <c r="Z10" s="9">
        <v>0.28012006370000003</v>
      </c>
      <c r="AA10" s="9">
        <v>0.29671898120000006</v>
      </c>
      <c r="AB10" s="9">
        <v>0.31242901780000004</v>
      </c>
      <c r="AC10" s="9">
        <v>0.33937898419999996</v>
      </c>
      <c r="AD10" s="9">
        <v>0.3611260375</v>
      </c>
      <c r="AE10" s="9">
        <v>0.37903205070000007</v>
      </c>
      <c r="AF10" s="9">
        <v>0.39987498780000003</v>
      </c>
      <c r="AG10" s="9">
        <v>0.42433997209999996</v>
      </c>
      <c r="AH10" s="9">
        <v>0.4498424687</v>
      </c>
      <c r="AI10" s="9">
        <v>0.477441738</v>
      </c>
      <c r="AJ10" s="9">
        <v>0.50248322140000001</v>
      </c>
      <c r="AK10" s="9">
        <v>0.54387950860000001</v>
      </c>
      <c r="AL10" s="9">
        <v>0.58071323050000001</v>
      </c>
      <c r="AM10" s="9">
        <v>0.61579082240000005</v>
      </c>
      <c r="AN10" s="9">
        <v>0.64789380919999995</v>
      </c>
      <c r="AO10" s="9">
        <v>0.72111721959999997</v>
      </c>
      <c r="AP10" s="9">
        <v>0.74225811730000002</v>
      </c>
      <c r="AQ10" s="9">
        <v>0.80365463180000007</v>
      </c>
      <c r="AR10" s="9">
        <v>0.84190500400000001</v>
      </c>
      <c r="AS10" s="9">
        <v>0.8926049423000002</v>
      </c>
      <c r="AT10" s="9">
        <v>0.90688948980000017</v>
      </c>
      <c r="AU10" s="9">
        <v>0.95120641890000002</v>
      </c>
      <c r="AV10" s="9">
        <v>0.98183018600000016</v>
      </c>
      <c r="AW10" s="9">
        <v>0.99959408059999999</v>
      </c>
      <c r="AY10" s="166"/>
    </row>
    <row r="11" spans="1:51">
      <c r="A11" s="8" t="s">
        <v>15</v>
      </c>
      <c r="B11" s="9">
        <v>5.8360037800000007E-2</v>
      </c>
      <c r="C11" s="9">
        <v>6.2792928600000006E-2</v>
      </c>
      <c r="D11" s="9">
        <v>6.8389982399999993E-2</v>
      </c>
      <c r="E11" s="9">
        <v>7.4351985600000003E-2</v>
      </c>
      <c r="F11" s="9">
        <v>7.91129587E-2</v>
      </c>
      <c r="G11" s="9">
        <v>8.2531015700000002E-2</v>
      </c>
      <c r="H11" s="9">
        <v>8.7424919699999992E-2</v>
      </c>
      <c r="I11" s="9">
        <v>9.0364053299999997E-2</v>
      </c>
      <c r="J11" s="9">
        <v>9.4522941300000024E-2</v>
      </c>
      <c r="K11" s="9">
        <v>9.8747073599999999E-2</v>
      </c>
      <c r="L11" s="9">
        <v>0.1039410316</v>
      </c>
      <c r="M11" s="9">
        <v>0.1082340135</v>
      </c>
      <c r="N11" s="9">
        <v>0.11063595739999998</v>
      </c>
      <c r="O11" s="9">
        <v>0.11741206060000002</v>
      </c>
      <c r="P11" s="9">
        <v>0.1223029408</v>
      </c>
      <c r="Q11" s="9">
        <v>0.12954191800000001</v>
      </c>
      <c r="R11" s="9">
        <v>0.1348349636</v>
      </c>
      <c r="S11" s="9">
        <v>0.14244900830000001</v>
      </c>
      <c r="T11" s="9">
        <v>0.14993698380000001</v>
      </c>
      <c r="U11" s="9">
        <v>0.15778886199999997</v>
      </c>
      <c r="V11" s="9">
        <v>0.16073357799999999</v>
      </c>
      <c r="W11" s="9">
        <v>0.1614483578</v>
      </c>
      <c r="X11" s="9">
        <v>0.16649182359999998</v>
      </c>
      <c r="Y11" s="9">
        <v>0.1707809676</v>
      </c>
      <c r="Z11" s="9">
        <v>0.1756912699</v>
      </c>
      <c r="AA11" s="9">
        <v>0.1805517958</v>
      </c>
      <c r="AB11" s="9">
        <v>0.18647541999999998</v>
      </c>
      <c r="AC11" s="9">
        <v>0.19590467510000001</v>
      </c>
      <c r="AD11" s="9">
        <v>0.20200635459999997</v>
      </c>
      <c r="AE11" s="9">
        <v>0.20693049659999999</v>
      </c>
      <c r="AF11" s="9">
        <v>0.21529258290000006</v>
      </c>
      <c r="AG11" s="9">
        <v>0.22673313020000002</v>
      </c>
      <c r="AH11" s="9">
        <v>0.22077822129999997</v>
      </c>
      <c r="AI11" s="9">
        <v>0.22669475120000004</v>
      </c>
      <c r="AJ11" s="9">
        <v>0.22718181559999998</v>
      </c>
      <c r="AK11" s="9">
        <v>0.2314363022</v>
      </c>
      <c r="AL11" s="9">
        <v>0.24055608299999995</v>
      </c>
      <c r="AM11" s="9">
        <v>0.24105559149999997</v>
      </c>
      <c r="AN11" s="9">
        <v>0.24525762680000004</v>
      </c>
      <c r="AO11" s="9">
        <v>0.25014734399999999</v>
      </c>
      <c r="AP11" s="9">
        <v>0.25198500030000004</v>
      </c>
      <c r="AQ11" s="9">
        <v>0.2491864734</v>
      </c>
      <c r="AR11" s="9">
        <v>0.24872720469999998</v>
      </c>
      <c r="AS11" s="9">
        <v>0.24708923549999998</v>
      </c>
      <c r="AT11" s="9">
        <v>0.25102529270000001</v>
      </c>
      <c r="AU11" s="9">
        <v>0.25072651800000001</v>
      </c>
      <c r="AV11" s="9">
        <v>0.24998673370000002</v>
      </c>
      <c r="AW11" s="9">
        <v>0.25218794379999998</v>
      </c>
      <c r="AY11" s="166"/>
    </row>
    <row r="12" spans="1:51">
      <c r="A12" s="8" t="s">
        <v>23</v>
      </c>
      <c r="B12" s="9">
        <v>0.57638803350000001</v>
      </c>
      <c r="C12" s="9">
        <v>0.63651699429999997</v>
      </c>
      <c r="D12" s="9">
        <v>0.69729409500000006</v>
      </c>
      <c r="E12" s="9">
        <v>0.70343194379999996</v>
      </c>
      <c r="F12" s="9">
        <v>0.75425190369999995</v>
      </c>
      <c r="G12" s="9">
        <v>0.8085010854000001</v>
      </c>
      <c r="H12" s="9">
        <v>0.86012095669999988</v>
      </c>
      <c r="I12" s="9">
        <v>0.9370499176999999</v>
      </c>
      <c r="J12" s="9">
        <v>0.99945498580000003</v>
      </c>
      <c r="K12" s="9">
        <v>1.0209248962000002</v>
      </c>
      <c r="L12" s="9">
        <v>1.0440649908999999</v>
      </c>
      <c r="M12" s="9">
        <v>1.0758979290999999</v>
      </c>
      <c r="N12" s="9">
        <v>1.1548500448999999</v>
      </c>
      <c r="O12" s="9">
        <v>1.2354090778000002</v>
      </c>
      <c r="P12" s="9">
        <v>1.2856240451000003</v>
      </c>
      <c r="Q12" s="9">
        <v>1.3507949598000002</v>
      </c>
      <c r="R12" s="9">
        <v>1.4668600338</v>
      </c>
      <c r="S12" s="9">
        <v>1.5929059738</v>
      </c>
      <c r="T12" s="9">
        <v>1.7129689766</v>
      </c>
      <c r="U12" s="9">
        <v>1.8227880428000001</v>
      </c>
      <c r="V12" s="9">
        <v>1.9696046975999999</v>
      </c>
      <c r="W12" s="9">
        <v>2.0840427346000001</v>
      </c>
      <c r="X12" s="9">
        <v>2.2106127224000001</v>
      </c>
      <c r="Y12" s="104">
        <v>2.4177546524000002</v>
      </c>
      <c r="Z12" s="9">
        <v>2.5549552742999997</v>
      </c>
      <c r="AA12" s="9">
        <v>2.7014881571000005</v>
      </c>
      <c r="AB12" s="9">
        <v>2.8161018070999999</v>
      </c>
      <c r="AC12" s="9">
        <v>2.8869994501000003</v>
      </c>
      <c r="AD12" s="9">
        <v>3.0170757666000001</v>
      </c>
      <c r="AE12" s="9">
        <v>3.2514266630999997</v>
      </c>
      <c r="AF12" s="9">
        <v>3.3777007836999995</v>
      </c>
      <c r="AG12" s="9">
        <v>3.6002073392999994</v>
      </c>
      <c r="AH12" s="9">
        <v>3.9045207104999999</v>
      </c>
      <c r="AI12" s="104">
        <v>4.2738433393999999</v>
      </c>
      <c r="AJ12" s="9">
        <v>4.6727710636999999</v>
      </c>
      <c r="AK12" s="9">
        <v>5.1087189388000001</v>
      </c>
      <c r="AL12" s="9">
        <v>5.6100952168000005</v>
      </c>
      <c r="AM12" s="9">
        <v>5.7973035593999995</v>
      </c>
      <c r="AN12" s="9">
        <v>6.0638360615</v>
      </c>
      <c r="AO12" s="9">
        <v>6.6801966375999999</v>
      </c>
      <c r="AP12" s="9">
        <v>7.1600933523000005</v>
      </c>
      <c r="AQ12" s="9">
        <v>7.5404473851000002</v>
      </c>
      <c r="AR12" s="9">
        <v>8.0084862681000004</v>
      </c>
      <c r="AS12" s="9">
        <v>8.3610173867000004</v>
      </c>
      <c r="AT12" s="9">
        <v>8.6016195245000002</v>
      </c>
      <c r="AU12" s="9">
        <v>9.0928035031000007</v>
      </c>
      <c r="AV12" s="9">
        <v>9.5857664065000012</v>
      </c>
      <c r="AW12" s="9">
        <v>10.1913924926</v>
      </c>
      <c r="AY12" s="166"/>
    </row>
    <row r="13" spans="1:51">
      <c r="A13" s="8" t="s">
        <v>28</v>
      </c>
      <c r="B13" s="84"/>
      <c r="C13" s="84">
        <v>8.1705139389281603E-2</v>
      </c>
      <c r="D13" s="84">
        <v>7.6664648221069803E-2</v>
      </c>
      <c r="E13" s="84">
        <v>3.1579379055040269E-2</v>
      </c>
      <c r="F13" s="84">
        <v>2.5642528352995297E-2</v>
      </c>
      <c r="G13" s="84">
        <v>6.6817154687401903E-2</v>
      </c>
      <c r="H13" s="84">
        <v>4.9223079996182362E-2</v>
      </c>
      <c r="I13" s="84">
        <v>5.2331116445321957E-2</v>
      </c>
      <c r="J13" s="84">
        <v>4.3830869252952542E-2</v>
      </c>
      <c r="K13" s="84">
        <v>2.514762989690178E-2</v>
      </c>
      <c r="L13" s="84">
        <v>2.4477159527072523E-2</v>
      </c>
      <c r="M13" s="84">
        <v>5.8663102205884776E-3</v>
      </c>
      <c r="N13" s="84">
        <v>4.1640283815028045E-2</v>
      </c>
      <c r="O13" s="84">
        <v>6.1399037463975903E-2</v>
      </c>
      <c r="P13" s="84">
        <v>3.3685777059734967E-2</v>
      </c>
      <c r="Q13" s="84">
        <v>3.3158122822404046E-2</v>
      </c>
      <c r="R13" s="84">
        <v>4.7506274307279162E-2</v>
      </c>
      <c r="S13" s="84">
        <v>4.6647454629725527E-2</v>
      </c>
      <c r="T13" s="84">
        <v>3.3518076452931922E-2</v>
      </c>
      <c r="U13" s="84">
        <v>3.3193968925687711E-2</v>
      </c>
      <c r="V13" s="84">
        <v>3.1844988891992498E-2</v>
      </c>
      <c r="W13" s="84">
        <v>6.6947032403943396E-3</v>
      </c>
      <c r="X13" s="84">
        <v>1.9854826037187356E-2</v>
      </c>
      <c r="Y13" s="84">
        <v>2.6116248658447638E-2</v>
      </c>
      <c r="Z13" s="84">
        <v>3.1026918704449402E-2</v>
      </c>
      <c r="AA13" s="84">
        <v>3.273575148507768E-2</v>
      </c>
      <c r="AB13" s="84">
        <v>2.3601066808591753E-2</v>
      </c>
      <c r="AC13" s="84">
        <v>2.5082261228456693E-2</v>
      </c>
      <c r="AD13" s="84">
        <v>3.008129036552365E-2</v>
      </c>
      <c r="AE13" s="84">
        <v>4.6107955837054071E-2</v>
      </c>
      <c r="AF13" s="84">
        <v>1.4458448942748836E-2</v>
      </c>
      <c r="AG13" s="84">
        <v>3.5203573083816053E-2</v>
      </c>
      <c r="AH13" s="84">
        <v>4.0082499675991423E-2</v>
      </c>
      <c r="AI13" s="84">
        <v>4.4521900196603514E-2</v>
      </c>
      <c r="AJ13" s="84">
        <v>4.46912320054067E-2</v>
      </c>
      <c r="AK13" s="84">
        <v>4.349122221473567E-2</v>
      </c>
      <c r="AL13" s="84">
        <v>5.003295740789393E-2</v>
      </c>
      <c r="AM13" s="84">
        <v>1.6199918622731513E-2</v>
      </c>
      <c r="AN13" s="84">
        <v>-6.8010353458587414E-3</v>
      </c>
      <c r="AO13" s="84">
        <v>6.8742684740116244E-2</v>
      </c>
      <c r="AP13" s="84">
        <v>3.0954228716327359E-2</v>
      </c>
      <c r="AQ13" s="84">
        <v>2.6857311315548804E-2</v>
      </c>
      <c r="AR13" s="84">
        <v>3.126091050102997E-2</v>
      </c>
      <c r="AS13" s="84">
        <v>1.9949564326328328E-2</v>
      </c>
      <c r="AT13" s="84">
        <v>1.6430879049372349E-2</v>
      </c>
      <c r="AU13" s="84">
        <v>3.2184301064780207E-2</v>
      </c>
      <c r="AV13" s="84">
        <v>2.6983963832380997E-2</v>
      </c>
      <c r="AW13" s="84">
        <v>3.9857076707546998E-2</v>
      </c>
      <c r="AY13" s="166"/>
    </row>
    <row r="14" spans="1:51">
      <c r="A14" s="3" t="s">
        <v>130</v>
      </c>
      <c r="F14" s="67"/>
      <c r="G14" s="67"/>
      <c r="H14" s="10"/>
      <c r="I14" s="10"/>
      <c r="J14" s="10"/>
      <c r="K14" s="10"/>
      <c r="L14" s="10"/>
      <c r="M14" s="67"/>
      <c r="N14" s="10"/>
      <c r="O14" s="10"/>
      <c r="P14" s="10"/>
      <c r="Q14" s="10"/>
      <c r="R14" s="10"/>
      <c r="S14" s="10"/>
      <c r="T14" s="10"/>
      <c r="U14" s="10"/>
      <c r="V14" s="10"/>
      <c r="W14" s="67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T14" s="167"/>
      <c r="AU14" s="167"/>
      <c r="AV14" s="167"/>
      <c r="AW14" s="167"/>
      <c r="AY14" s="166"/>
    </row>
    <row r="15" spans="1:51">
      <c r="A15" s="163" t="s">
        <v>133</v>
      </c>
      <c r="B15" s="10">
        <f>SUM(B5:B12)</f>
        <v>4.3854271418000002</v>
      </c>
      <c r="C15" s="10">
        <f t="shared" ref="C15:AW15" si="0">SUM(C5:C12)</f>
        <v>4.7437387193000013</v>
      </c>
      <c r="D15" s="10">
        <f t="shared" si="0"/>
        <v>5.1074160299000004</v>
      </c>
      <c r="E15" s="10">
        <f t="shared" si="0"/>
        <v>5.2687050566999991</v>
      </c>
      <c r="F15" s="10">
        <f t="shared" si="0"/>
        <v>5.4038076265999999</v>
      </c>
      <c r="G15" s="10">
        <f t="shared" si="0"/>
        <v>5.7648752815000002</v>
      </c>
      <c r="H15" s="10">
        <f t="shared" si="0"/>
        <v>6.0486398382999997</v>
      </c>
      <c r="I15" s="10">
        <f t="shared" si="0"/>
        <v>6.365171920099999</v>
      </c>
      <c r="J15" s="10">
        <f t="shared" si="0"/>
        <v>6.6441629434000005</v>
      </c>
      <c r="K15" s="10">
        <f t="shared" si="0"/>
        <v>6.8112480133000002</v>
      </c>
      <c r="L15" s="10">
        <f t="shared" si="0"/>
        <v>6.9779680174999994</v>
      </c>
      <c r="M15" s="10">
        <f t="shared" si="0"/>
        <v>7.0189029425999996</v>
      </c>
      <c r="N15" s="10">
        <f t="shared" si="0"/>
        <v>7.3111719368999992</v>
      </c>
      <c r="O15" s="10">
        <f t="shared" si="0"/>
        <v>7.7600712125999998</v>
      </c>
      <c r="P15" s="10">
        <f t="shared" si="0"/>
        <v>8.0214750010000007</v>
      </c>
      <c r="Q15" s="10">
        <f t="shared" si="0"/>
        <v>8.287451938000002</v>
      </c>
      <c r="R15" s="10">
        <f t="shared" si="0"/>
        <v>8.6811579086000012</v>
      </c>
      <c r="S15" s="10">
        <f t="shared" si="0"/>
        <v>9.0861118337000004</v>
      </c>
      <c r="T15" s="10">
        <f t="shared" si="0"/>
        <v>9.3906609450000005</v>
      </c>
      <c r="U15" s="10">
        <f t="shared" si="0"/>
        <v>9.7023742526000021</v>
      </c>
      <c r="V15" s="10">
        <f t="shared" si="0"/>
        <v>10.011346252899999</v>
      </c>
      <c r="W15" s="10">
        <f t="shared" si="0"/>
        <v>10.078369594</v>
      </c>
      <c r="X15" s="10">
        <f t="shared" si="0"/>
        <v>10.278473629500001</v>
      </c>
      <c r="Y15" s="10">
        <f t="shared" si="0"/>
        <v>10.546908566999999</v>
      </c>
      <c r="Z15" s="10">
        <f t="shared" si="0"/>
        <v>10.874146877899998</v>
      </c>
      <c r="AA15" s="10">
        <f t="shared" si="0"/>
        <v>11.230120360200001</v>
      </c>
      <c r="AB15" s="10">
        <f t="shared" si="0"/>
        <v>11.4951628267</v>
      </c>
      <c r="AC15" s="10">
        <f t="shared" si="0"/>
        <v>11.7834877391</v>
      </c>
      <c r="AD15" s="10">
        <f t="shared" si="0"/>
        <v>12.137950135499999</v>
      </c>
      <c r="AE15" s="10">
        <f t="shared" si="0"/>
        <v>12.697606320599998</v>
      </c>
      <c r="AF15" s="10">
        <f t="shared" si="0"/>
        <v>12.881193779</v>
      </c>
      <c r="AG15" s="10">
        <f t="shared" si="0"/>
        <v>13.334657829699998</v>
      </c>
      <c r="AH15" s="10">
        <f t="shared" si="0"/>
        <v>13.869144601399999</v>
      </c>
      <c r="AI15" s="10">
        <f t="shared" si="0"/>
        <v>14.486624913900002</v>
      </c>
      <c r="AJ15" s="10">
        <f t="shared" si="0"/>
        <v>15.134050034099999</v>
      </c>
      <c r="AK15" s="10">
        <f t="shared" si="0"/>
        <v>15.792248721099998</v>
      </c>
      <c r="AL15" s="10">
        <f t="shared" si="0"/>
        <v>16.582381268199999</v>
      </c>
      <c r="AM15" s="10">
        <f t="shared" si="0"/>
        <v>16.851014497199998</v>
      </c>
      <c r="AN15" s="10">
        <f t="shared" si="0"/>
        <v>16.736410151200001</v>
      </c>
      <c r="AO15" s="10">
        <f t="shared" si="0"/>
        <v>17.886916042199999</v>
      </c>
      <c r="AP15" s="10">
        <f t="shared" si="0"/>
        <v>18.4405914998</v>
      </c>
      <c r="AQ15" s="10">
        <f t="shared" si="0"/>
        <v>18.935856329100002</v>
      </c>
      <c r="AR15" s="10">
        <f t="shared" si="0"/>
        <v>19.527808559</v>
      </c>
      <c r="AS15" s="10">
        <f t="shared" si="0"/>
        <v>19.917379715700001</v>
      </c>
      <c r="AT15" s="10">
        <f t="shared" si="0"/>
        <v>20.244639890999998</v>
      </c>
      <c r="AU15" s="10">
        <f t="shared" si="0"/>
        <v>20.896199476200003</v>
      </c>
      <c r="AV15" s="10">
        <f t="shared" si="0"/>
        <v>21.460061767100001</v>
      </c>
      <c r="AW15" s="10">
        <f t="shared" si="0"/>
        <v>22.3153970951</v>
      </c>
      <c r="AY15" s="166"/>
    </row>
    <row r="16" spans="1:51">
      <c r="A16" s="163" t="s">
        <v>134</v>
      </c>
      <c r="B16" s="164">
        <f>'電力消費量 (kWh換算) '!E54</f>
        <v>4.3854270255000003</v>
      </c>
      <c r="C16" s="164">
        <f>'電力消費量 (kWh換算) '!F54</f>
        <v>4.7437389519000002</v>
      </c>
      <c r="D16" s="164">
        <f>'電力消費量 (kWh換算) '!G54</f>
        <v>5.1074160298999995</v>
      </c>
      <c r="E16" s="164">
        <f>'電力消費量 (kWh換算) '!H54</f>
        <v>5.2687050567000009</v>
      </c>
      <c r="F16" s="164">
        <f>'電力消費量 (kWh換算) '!I54</f>
        <v>5.4038079755000004</v>
      </c>
      <c r="G16" s="164">
        <f>'電力消費量 (kWh換算) '!J54</f>
        <v>5.7648750489000005</v>
      </c>
      <c r="H16" s="164">
        <f>'電力消費量 (kWh換算) '!K54</f>
        <v>6.0486399546000005</v>
      </c>
      <c r="I16" s="164">
        <f>'電力消費量 (kWh換算) '!L54</f>
        <v>6.3651720364000006</v>
      </c>
      <c r="J16" s="164">
        <f>'電力消費量 (kWh換算) '!M54</f>
        <v>6.6441630596999994</v>
      </c>
      <c r="K16" s="164">
        <f>'電力消費量 (kWh換算) '!N54</f>
        <v>6.8112480133000011</v>
      </c>
      <c r="L16" s="164">
        <f>'電力消費量 (kWh換算) '!O54</f>
        <v>6.9779680175000003</v>
      </c>
      <c r="M16" s="164">
        <f>'電力消費量 (kWh換算) '!P54</f>
        <v>7.0189029426000005</v>
      </c>
      <c r="N16" s="164">
        <f>'電力消費量 (kWh換算) '!Q54</f>
        <v>7.3111720532</v>
      </c>
      <c r="O16" s="164">
        <f>'電力消費量 (kWh換算) '!R54</f>
        <v>7.7600709800000001</v>
      </c>
      <c r="P16" s="164">
        <f>'電力消費量 (kWh換算) '!S54</f>
        <v>8.0214750009999989</v>
      </c>
      <c r="Q16" s="164">
        <f>'電力消費量 (kWh換算) '!T54</f>
        <v>8.287452054300001</v>
      </c>
      <c r="R16" s="164">
        <f>'電力消費量 (kWh換算) '!U54</f>
        <v>8.6811580249000002</v>
      </c>
      <c r="S16" s="164">
        <f>'電力消費量 (kWh換算) '!V54</f>
        <v>9.0861119500000012</v>
      </c>
      <c r="T16" s="164">
        <f>'電力消費量 (kWh換算) '!W54</f>
        <v>9.3906609450000005</v>
      </c>
      <c r="U16" s="164">
        <f>'電力消費量 (kWh換算) '!X54</f>
        <v>9.7023742526000003</v>
      </c>
      <c r="V16" s="164">
        <f>'電力消費量 (kWh換算) '!Y54</f>
        <v>10.011346252900001</v>
      </c>
      <c r="W16" s="164">
        <f>'電力消費量 (kWh換算) '!Z54</f>
        <v>10.078369245100001</v>
      </c>
      <c r="X16" s="164">
        <f>'電力消費量 (kWh換算) '!AA54</f>
        <v>10.2784735132</v>
      </c>
      <c r="Y16" s="164">
        <f>'電力消費量 (kWh換算) '!AB54</f>
        <v>10.5469086833</v>
      </c>
      <c r="Z16" s="164">
        <f>'電力消費量 (kWh換算) '!AC54</f>
        <v>10.8741467616</v>
      </c>
      <c r="AA16" s="164">
        <f>'電力消費量 (kWh換算) '!AD54</f>
        <v>11.230120127600001</v>
      </c>
      <c r="AB16" s="164">
        <f>'電力消費量 (kWh換算) '!AE54</f>
        <v>11.495162943</v>
      </c>
      <c r="AC16" s="164">
        <f>'電力消費量 (kWh換算) '!AF54</f>
        <v>11.783487622800001</v>
      </c>
      <c r="AD16" s="164">
        <f>'電力消費量 (kWh換算) '!AG54</f>
        <v>12.137950135500001</v>
      </c>
      <c r="AE16" s="164">
        <f>'電力消費量 (kWh換算) '!AH54</f>
        <v>12.6976062043</v>
      </c>
      <c r="AF16" s="164">
        <f>'電力消費量 (kWh換算) '!AI54</f>
        <v>12.881193895300001</v>
      </c>
      <c r="AG16" s="164">
        <f>'電力消費量 (kWh換算) '!AJ54</f>
        <v>13.334657946</v>
      </c>
      <c r="AH16" s="164">
        <f>'電力消費量 (kWh換算) '!AK54</f>
        <v>13.869144368800001</v>
      </c>
      <c r="AI16" s="164">
        <f>'電力消費量 (kWh換算) '!AL54</f>
        <v>14.486625030200001</v>
      </c>
      <c r="AJ16" s="164">
        <f>'電力消費量 (kWh換算) '!AM54</f>
        <v>15.1340501504</v>
      </c>
      <c r="AK16" s="164">
        <f>'電力消費量 (kWh換算) '!AN54</f>
        <v>15.792248488500002</v>
      </c>
      <c r="AL16" s="164">
        <f>'電力消費量 (kWh換算) '!AO54</f>
        <v>16.5823813845</v>
      </c>
      <c r="AM16" s="164">
        <f>'電力消費量 (kWh換算) '!AP54</f>
        <v>16.851014613499999</v>
      </c>
      <c r="AN16" s="164">
        <f>'電力消費量 (kWh換算) '!AQ54</f>
        <v>16.736410267500002</v>
      </c>
      <c r="AO16" s="164">
        <f>'電力消費量 (kWh換算) '!AR54</f>
        <v>17.886916042199999</v>
      </c>
      <c r="AP16" s="164">
        <f>'電力消費量 (kWh換算) '!AS54</f>
        <v>18.440591732400001</v>
      </c>
      <c r="AQ16" s="164">
        <f>'電力消費量 (kWh換算) '!AT54</f>
        <v>18.935856445400002</v>
      </c>
      <c r="AR16" s="164">
        <f>'電力消費量 (kWh換算) '!AU54</f>
        <v>19.527808559000004</v>
      </c>
      <c r="AS16" s="164">
        <f>'電力消費量 (kWh換算) '!AV54</f>
        <v>19.917379831999998</v>
      </c>
      <c r="AT16" s="164">
        <f>'電力消費量 (kWh換算) '!AW54</f>
        <v>20.244639890999998</v>
      </c>
      <c r="AU16" s="164">
        <f>'電力消費量 (kWh換算) '!AX54</f>
        <v>20.8961994762</v>
      </c>
      <c r="AV16" s="164">
        <f>'電力消費量 (kWh換算) '!AY54</f>
        <v>21.460061767100001</v>
      </c>
      <c r="AW16" s="164">
        <f>'電力消費量 (kWh換算) '!AZ54</f>
        <v>22.315397095100003</v>
      </c>
    </row>
    <row r="17" spans="1:49">
      <c r="A17" s="163" t="s">
        <v>132</v>
      </c>
      <c r="B17" s="10">
        <f>B15-B16</f>
        <v>1.1629999985274253E-7</v>
      </c>
      <c r="C17" s="10">
        <f t="shared" ref="C17:AW17" si="1">C15-C16</f>
        <v>-2.3259999881730664E-7</v>
      </c>
      <c r="D17" s="10">
        <f t="shared" si="1"/>
        <v>0</v>
      </c>
      <c r="E17" s="10">
        <f t="shared" si="1"/>
        <v>0</v>
      </c>
      <c r="F17" s="10">
        <f t="shared" si="1"/>
        <v>-3.4890000044640601E-7</v>
      </c>
      <c r="G17" s="10">
        <f t="shared" si="1"/>
        <v>2.3259999970548506E-7</v>
      </c>
      <c r="H17" s="10">
        <f t="shared" si="1"/>
        <v>-1.1630000074092095E-7</v>
      </c>
      <c r="I17" s="10">
        <f t="shared" si="1"/>
        <v>-1.1630000162909937E-7</v>
      </c>
      <c r="J17" s="10">
        <f t="shared" si="1"/>
        <v>-1.1629999896456411E-7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-1.1630000074092095E-7</v>
      </c>
      <c r="O17" s="10">
        <f t="shared" si="1"/>
        <v>2.3259999970548506E-7</v>
      </c>
      <c r="P17" s="10">
        <f t="shared" si="1"/>
        <v>0</v>
      </c>
      <c r="Q17" s="10">
        <f t="shared" si="1"/>
        <v>-1.1629999896456411E-7</v>
      </c>
      <c r="R17" s="10">
        <f t="shared" si="1"/>
        <v>-1.1629999896456411E-7</v>
      </c>
      <c r="S17" s="10">
        <f t="shared" si="1"/>
        <v>-1.1630000074092095E-7</v>
      </c>
      <c r="T17" s="10">
        <f t="shared" si="1"/>
        <v>0</v>
      </c>
      <c r="U17" s="10">
        <f t="shared" si="1"/>
        <v>0</v>
      </c>
      <c r="V17" s="10">
        <f t="shared" si="1"/>
        <v>0</v>
      </c>
      <c r="W17" s="10">
        <f t="shared" si="1"/>
        <v>3.4889999867004917E-7</v>
      </c>
      <c r="X17" s="10">
        <f t="shared" si="1"/>
        <v>1.1630000074092095E-7</v>
      </c>
      <c r="Y17" s="10">
        <f t="shared" si="1"/>
        <v>-1.1630000074092095E-7</v>
      </c>
      <c r="Z17" s="10">
        <f t="shared" si="1"/>
        <v>1.1629999718820727E-7</v>
      </c>
      <c r="AA17" s="10">
        <f t="shared" si="1"/>
        <v>2.3259999970548506E-7</v>
      </c>
      <c r="AB17" s="10">
        <f t="shared" si="1"/>
        <v>-1.1630000074092095E-7</v>
      </c>
      <c r="AC17" s="10">
        <f t="shared" si="1"/>
        <v>1.1629999896456411E-7</v>
      </c>
      <c r="AD17" s="10">
        <f t="shared" si="1"/>
        <v>0</v>
      </c>
      <c r="AE17" s="10">
        <f t="shared" si="1"/>
        <v>1.1629999896456411E-7</v>
      </c>
      <c r="AF17" s="10">
        <f t="shared" si="1"/>
        <v>-1.1630000074092095E-7</v>
      </c>
      <c r="AG17" s="10">
        <f t="shared" si="1"/>
        <v>-1.1630000251727779E-7</v>
      </c>
      <c r="AH17" s="10">
        <f t="shared" si="1"/>
        <v>2.3259999792912822E-7</v>
      </c>
      <c r="AI17" s="10">
        <f t="shared" si="1"/>
        <v>-1.1629999896456411E-7</v>
      </c>
      <c r="AJ17" s="10">
        <f t="shared" si="1"/>
        <v>-1.1630000074092095E-7</v>
      </c>
      <c r="AK17" s="10">
        <f t="shared" si="1"/>
        <v>2.3259999615277138E-7</v>
      </c>
      <c r="AL17" s="10">
        <f t="shared" si="1"/>
        <v>-1.1630000074092095E-7</v>
      </c>
      <c r="AM17" s="10">
        <f t="shared" si="1"/>
        <v>-1.1630000074092095E-7</v>
      </c>
      <c r="AN17" s="10">
        <f t="shared" si="1"/>
        <v>-1.1630000074092095E-7</v>
      </c>
      <c r="AO17" s="10">
        <f t="shared" si="1"/>
        <v>0</v>
      </c>
      <c r="AP17" s="10">
        <f t="shared" si="1"/>
        <v>-2.326000014818419E-7</v>
      </c>
      <c r="AQ17" s="10">
        <f t="shared" si="1"/>
        <v>-1.1630000074092095E-7</v>
      </c>
      <c r="AR17" s="10">
        <f t="shared" si="1"/>
        <v>0</v>
      </c>
      <c r="AS17" s="10">
        <f t="shared" si="1"/>
        <v>-1.1629999718820727E-7</v>
      </c>
      <c r="AT17" s="10">
        <f t="shared" si="1"/>
        <v>0</v>
      </c>
      <c r="AU17" s="10">
        <f t="shared" si="1"/>
        <v>0</v>
      </c>
      <c r="AV17" s="10">
        <f t="shared" si="1"/>
        <v>0</v>
      </c>
      <c r="AW17" s="10">
        <f t="shared" si="1"/>
        <v>0</v>
      </c>
    </row>
    <row r="18" spans="1:49">
      <c r="J18" s="3" t="s">
        <v>129</v>
      </c>
    </row>
    <row r="19" spans="1:49">
      <c r="F19" s="3" t="s">
        <v>75</v>
      </c>
      <c r="I19" s="3" t="s">
        <v>79</v>
      </c>
      <c r="J19" s="165">
        <f>(('電力消費量 (kWh換算) '!AZ5+'電力消費量 (kWh換算) '!AZ14)/('電力消費量 (kWh換算) '!E5+'電力消費量 (kWh換算) '!E14))^(1/47)-1</f>
        <v>2.1481599926560957E-2</v>
      </c>
    </row>
    <row r="20" spans="1:49">
      <c r="F20" s="105">
        <f>(G40/G31)^(1/9)-1</f>
        <v>5.0137312039764792E-2</v>
      </c>
      <c r="G20" s="98"/>
      <c r="I20" s="3" t="s">
        <v>80</v>
      </c>
      <c r="J20" s="165">
        <f>(('電力消費量 (kWh換算) '!AZ54)/('電力消費量 (kWh換算) '!E54))^(1/47)-1</f>
        <v>3.5222941710288724E-2</v>
      </c>
    </row>
    <row r="21" spans="1:49">
      <c r="F21" s="96" t="s">
        <v>76</v>
      </c>
    </row>
    <row r="22" spans="1:49">
      <c r="F22" s="105">
        <f>(G50/G40)^(1/10)-1</f>
        <v>3.6012827858239893E-2</v>
      </c>
      <c r="G22" s="98"/>
      <c r="H22" s="98"/>
      <c r="I22" s="97"/>
      <c r="J22" s="3" t="s">
        <v>81</v>
      </c>
      <c r="K22" s="3" t="s">
        <v>82</v>
      </c>
    </row>
    <row r="23" spans="1:49">
      <c r="F23" s="96" t="s">
        <v>77</v>
      </c>
      <c r="I23" s="3" t="s">
        <v>100</v>
      </c>
      <c r="J23" s="105">
        <f>(('電力消費量 (kWh換算) '!AH20)/('電力消費量 (kWh換算) '!X20))^(1/10)-1</f>
        <v>-3.6327065202930608E-2</v>
      </c>
      <c r="K23" s="105">
        <f>(('電力消費量 (kWh換算) '!AR20)/('電力消費量 (kWh換算) '!AH20))^(1/10)-1</f>
        <v>1.7732260568439573E-2</v>
      </c>
    </row>
    <row r="24" spans="1:49">
      <c r="F24" s="105">
        <f>(G60/G50)^(1/10)-1</f>
        <v>2.7269474396299564E-2</v>
      </c>
      <c r="G24" s="98"/>
    </row>
    <row r="25" spans="1:49">
      <c r="F25" s="96" t="s">
        <v>78</v>
      </c>
    </row>
    <row r="26" spans="1:49">
      <c r="F26" s="105">
        <f>(G70/G60)^(1/10)-1</f>
        <v>3.4859429966880962E-2</v>
      </c>
      <c r="G26" s="98"/>
    </row>
    <row r="27" spans="1:49">
      <c r="F27" s="96" t="s">
        <v>96</v>
      </c>
    </row>
    <row r="28" spans="1:49">
      <c r="F28" s="105">
        <f>((G78/G70)^(1/8))-1</f>
        <v>2.803675916587256E-2</v>
      </c>
      <c r="G28" s="96"/>
    </row>
    <row r="29" spans="1:49">
      <c r="F29" s="98"/>
    </row>
    <row r="30" spans="1:49">
      <c r="G30" s="3" t="s">
        <v>101</v>
      </c>
    </row>
    <row r="31" spans="1:49" ht="14.25">
      <c r="F31" s="3">
        <v>1971</v>
      </c>
      <c r="G31" s="3">
        <v>377.07884999999999</v>
      </c>
      <c r="I31" s="121"/>
    </row>
    <row r="32" spans="1:49" ht="14.25">
      <c r="F32" s="3">
        <v>1972</v>
      </c>
      <c r="G32" s="3">
        <v>407.88812999999999</v>
      </c>
      <c r="I32" s="121"/>
    </row>
    <row r="33" spans="6:9" ht="14.25">
      <c r="F33" s="3">
        <v>1973</v>
      </c>
      <c r="G33" s="3">
        <v>439.15872999999999</v>
      </c>
      <c r="I33" s="121"/>
    </row>
    <row r="34" spans="6:9" ht="14.25">
      <c r="F34" s="3">
        <v>1974</v>
      </c>
      <c r="G34" s="3">
        <v>453.02709000000004</v>
      </c>
      <c r="I34" s="121"/>
    </row>
    <row r="35" spans="6:9" ht="14.25">
      <c r="F35" s="3">
        <v>1975</v>
      </c>
      <c r="G35" s="3">
        <v>464.64384999999999</v>
      </c>
      <c r="I35" s="121"/>
    </row>
    <row r="36" spans="6:9" ht="14.25">
      <c r="F36" s="3">
        <v>1976</v>
      </c>
      <c r="G36" s="3">
        <v>495.69003000000004</v>
      </c>
      <c r="I36" s="121"/>
    </row>
    <row r="37" spans="6:9" ht="14.25">
      <c r="F37" s="3">
        <v>1977</v>
      </c>
      <c r="G37" s="3">
        <v>520.08942000000002</v>
      </c>
      <c r="I37" s="121"/>
    </row>
    <row r="38" spans="6:9" ht="14.25">
      <c r="F38" s="3">
        <v>1978</v>
      </c>
      <c r="G38" s="3">
        <v>547.30628000000002</v>
      </c>
      <c r="I38" s="121"/>
    </row>
    <row r="39" spans="6:9" ht="14.25">
      <c r="F39" s="3">
        <v>1979</v>
      </c>
      <c r="G39" s="3">
        <v>571.29518999999993</v>
      </c>
      <c r="I39" s="121"/>
    </row>
    <row r="40" spans="6:9" ht="14.25">
      <c r="F40" s="3">
        <v>1980</v>
      </c>
      <c r="G40" s="3">
        <v>585.66191000000003</v>
      </c>
      <c r="I40" s="121"/>
    </row>
    <row r="41" spans="6:9" ht="14.25">
      <c r="F41" s="3">
        <v>1981</v>
      </c>
      <c r="G41" s="3">
        <v>599.99725000000001</v>
      </c>
      <c r="I41" s="121"/>
    </row>
    <row r="42" spans="6:9" ht="14.25">
      <c r="F42" s="3">
        <v>1982</v>
      </c>
      <c r="G42" s="3">
        <v>603.51702</v>
      </c>
      <c r="I42" s="121"/>
    </row>
    <row r="43" spans="6:9" ht="14.25">
      <c r="F43" s="3">
        <v>1983</v>
      </c>
      <c r="G43" s="3">
        <v>628.64764000000002</v>
      </c>
      <c r="I43" s="121"/>
    </row>
    <row r="44" spans="6:9" ht="14.25">
      <c r="F44" s="3">
        <v>1984</v>
      </c>
      <c r="G44" s="3">
        <v>667.24599999999998</v>
      </c>
      <c r="I44" s="121"/>
    </row>
    <row r="45" spans="6:9" ht="14.25">
      <c r="F45" s="3">
        <v>1985</v>
      </c>
      <c r="G45" s="3">
        <v>689.72269999999992</v>
      </c>
      <c r="I45" s="121"/>
    </row>
    <row r="46" spans="6:9" ht="14.25">
      <c r="F46" s="3">
        <v>1986</v>
      </c>
      <c r="G46" s="3">
        <v>712.59261000000004</v>
      </c>
      <c r="I46" s="121"/>
    </row>
    <row r="47" spans="6:9" ht="14.25">
      <c r="F47" s="3">
        <v>1987</v>
      </c>
      <c r="G47" s="3">
        <v>746.44523000000004</v>
      </c>
      <c r="I47" s="121"/>
    </row>
    <row r="48" spans="6:9" ht="14.25">
      <c r="F48" s="3">
        <v>1988</v>
      </c>
      <c r="G48" s="3">
        <v>781.26499999999999</v>
      </c>
      <c r="I48" s="121"/>
    </row>
    <row r="49" spans="6:9" ht="14.25">
      <c r="F49" s="3">
        <v>1989</v>
      </c>
      <c r="G49" s="3">
        <v>807.45150000000001</v>
      </c>
      <c r="I49" s="121"/>
    </row>
    <row r="50" spans="6:9" ht="14.25">
      <c r="F50" s="3">
        <v>1990</v>
      </c>
      <c r="G50" s="3">
        <v>834.25401999999997</v>
      </c>
      <c r="I50" s="121"/>
    </row>
    <row r="51" spans="6:9" ht="14.25">
      <c r="F51" s="3">
        <v>1991</v>
      </c>
      <c r="G51" s="3">
        <v>860.82083</v>
      </c>
      <c r="I51" s="121"/>
    </row>
    <row r="52" spans="6:9" ht="14.25">
      <c r="F52" s="3">
        <v>1992</v>
      </c>
      <c r="G52" s="3">
        <v>866.58377000000007</v>
      </c>
      <c r="I52" s="121"/>
    </row>
    <row r="53" spans="6:9" ht="14.25">
      <c r="F53" s="3">
        <v>1993</v>
      </c>
      <c r="G53" s="3">
        <v>883.78963999999996</v>
      </c>
      <c r="I53" s="121"/>
    </row>
    <row r="54" spans="6:9" ht="14.25">
      <c r="F54" s="3">
        <v>1994</v>
      </c>
      <c r="G54" s="3">
        <v>906.87090999999998</v>
      </c>
      <c r="I54" s="121"/>
    </row>
    <row r="55" spans="6:9" ht="14.25">
      <c r="F55" s="3">
        <v>1995</v>
      </c>
      <c r="G55" s="3">
        <v>935.00831999999991</v>
      </c>
      <c r="I55" s="121"/>
    </row>
    <row r="56" spans="6:9" ht="14.25">
      <c r="F56" s="3">
        <v>1996</v>
      </c>
      <c r="G56" s="3">
        <v>965.61652000000004</v>
      </c>
      <c r="I56" s="121"/>
    </row>
    <row r="57" spans="6:9" ht="14.25">
      <c r="F57" s="3">
        <v>1997</v>
      </c>
      <c r="G57" s="3">
        <v>988.40609999999992</v>
      </c>
      <c r="I57" s="121"/>
    </row>
    <row r="58" spans="6:9" ht="14.25">
      <c r="F58" s="3">
        <v>1998</v>
      </c>
      <c r="G58" s="3">
        <v>1013.1975600000001</v>
      </c>
      <c r="I58" s="121"/>
    </row>
    <row r="59" spans="6:9" ht="14.25">
      <c r="F59" s="3">
        <v>1999</v>
      </c>
      <c r="G59" s="3">
        <v>1043.6758500000001</v>
      </c>
      <c r="I59" s="121"/>
    </row>
    <row r="60" spans="6:9" ht="14.25">
      <c r="F60" s="3">
        <v>2000</v>
      </c>
      <c r="G60" s="3">
        <v>1091.7976100000001</v>
      </c>
      <c r="I60" s="121"/>
    </row>
    <row r="61" spans="6:9" ht="14.25">
      <c r="F61" s="3">
        <v>2001</v>
      </c>
      <c r="G61" s="3">
        <v>1107.58331</v>
      </c>
      <c r="I61" s="121"/>
    </row>
    <row r="62" spans="6:9" ht="14.25">
      <c r="F62" s="3">
        <v>2002</v>
      </c>
      <c r="G62" s="3">
        <v>1146.5742</v>
      </c>
      <c r="I62" s="121"/>
    </row>
    <row r="63" spans="6:9" ht="14.25">
      <c r="F63" s="3">
        <v>2003</v>
      </c>
      <c r="G63" s="3">
        <v>1192.5317600000001</v>
      </c>
      <c r="I63" s="121"/>
    </row>
    <row r="64" spans="6:9" ht="14.25">
      <c r="F64" s="3">
        <v>2004</v>
      </c>
      <c r="G64" s="3">
        <v>1245.62554</v>
      </c>
      <c r="I64" s="121"/>
    </row>
    <row r="65" spans="6:9" ht="14.25">
      <c r="F65" s="3">
        <v>2005</v>
      </c>
      <c r="G65" s="3">
        <v>1301.2940800000001</v>
      </c>
      <c r="I65" s="121"/>
    </row>
    <row r="66" spans="6:9" ht="14.25">
      <c r="F66" s="3">
        <v>2006</v>
      </c>
      <c r="G66" s="3">
        <v>1357.88895</v>
      </c>
      <c r="I66" s="121"/>
    </row>
    <row r="67" spans="6:9" ht="14.25">
      <c r="F67" s="3">
        <v>2007</v>
      </c>
      <c r="G67" s="3">
        <v>1425.8281499999998</v>
      </c>
      <c r="I67" s="121"/>
    </row>
    <row r="68" spans="6:9" ht="14.25">
      <c r="F68" s="3">
        <v>2008</v>
      </c>
      <c r="G68" s="3">
        <v>1448.9264499999999</v>
      </c>
      <c r="I68" s="121"/>
    </row>
    <row r="69" spans="6:9" ht="14.25">
      <c r="F69" s="3">
        <v>2009</v>
      </c>
      <c r="G69" s="3">
        <v>1439.0722499999999</v>
      </c>
      <c r="I69" s="121"/>
    </row>
    <row r="70" spans="6:9" ht="14.25">
      <c r="F70" s="3">
        <v>2010</v>
      </c>
      <c r="G70" s="3">
        <v>1537.99794</v>
      </c>
      <c r="I70" s="121"/>
    </row>
    <row r="71" spans="6:9" ht="14.25">
      <c r="F71" s="3">
        <v>2011</v>
      </c>
      <c r="G71" s="3">
        <v>1585.6054799999999</v>
      </c>
      <c r="I71" s="121"/>
    </row>
    <row r="72" spans="6:9" ht="14.25">
      <c r="F72" s="3">
        <v>2012</v>
      </c>
      <c r="G72" s="3">
        <v>1628.1905800000002</v>
      </c>
      <c r="I72" s="121"/>
    </row>
    <row r="73" spans="6:9" ht="14.25">
      <c r="F73" s="3">
        <v>2013</v>
      </c>
      <c r="G73" s="3">
        <v>1679.0893000000001</v>
      </c>
      <c r="I73" s="121"/>
    </row>
    <row r="74" spans="6:9" ht="14.25">
      <c r="F74" s="3">
        <v>2014</v>
      </c>
      <c r="G74" s="3">
        <v>1712.5863999999999</v>
      </c>
      <c r="I74" s="121"/>
    </row>
    <row r="75" spans="6:9" ht="14.25">
      <c r="F75" s="3">
        <v>2015</v>
      </c>
      <c r="G75" s="3">
        <v>1740.7257</v>
      </c>
      <c r="I75" s="121"/>
    </row>
    <row r="76" spans="6:9" ht="14.25">
      <c r="F76" s="3">
        <v>2016</v>
      </c>
      <c r="G76" s="3">
        <v>1796.74974</v>
      </c>
      <c r="I76" s="121"/>
    </row>
    <row r="77" spans="6:9" ht="14.25">
      <c r="F77" s="3">
        <v>2017</v>
      </c>
      <c r="G77" s="3">
        <v>1845.23317</v>
      </c>
      <c r="I77" s="121"/>
    </row>
    <row r="78" spans="6:9" ht="14.25">
      <c r="F78" s="3">
        <v>2018</v>
      </c>
      <c r="G78" s="3">
        <v>1918.7787700000001</v>
      </c>
      <c r="I78" s="121"/>
    </row>
  </sheetData>
  <phoneticPr fontId="2"/>
  <pageMargins left="0.4" right="0.4" top="0.4" bottom="0.4" header="0.2" footer="0.2"/>
  <pageSetup paperSize="9" scale="75" orientation="landscape" r:id="rId1"/>
  <headerFooter alignWithMargins="0">
    <oddFooter>&amp;C&amp;P / &amp;N ページ</oddFooter>
  </headerFooter>
  <ignoredErrors>
    <ignoredError sqref="AW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A57"/>
  <sheetViews>
    <sheetView workbookViewId="0">
      <pane xSplit="4" ySplit="4" topLeftCell="AQ23" activePane="bottomRight" state="frozen"/>
      <selection pane="topRight" activeCell="E1" sqref="E1"/>
      <selection pane="bottomLeft" activeCell="A5" sqref="A5"/>
      <selection pane="bottomRight" activeCell="AT39" sqref="AT39"/>
    </sheetView>
  </sheetViews>
  <sheetFormatPr defaultRowHeight="12.75"/>
  <cols>
    <col min="1" max="1" width="9.140625" style="1"/>
    <col min="2" max="3" width="0.85546875" style="1" customWidth="1"/>
    <col min="4" max="4" width="13.7109375" style="1" customWidth="1"/>
    <col min="5" max="5" width="9.140625" style="11" bestFit="1" customWidth="1"/>
    <col min="6" max="8" width="7.28515625" style="11" customWidth="1"/>
    <col min="9" max="9" width="12.7109375" style="11" bestFit="1" customWidth="1"/>
    <col min="10" max="45" width="7.28515625" style="11" customWidth="1"/>
    <col min="46" max="257" width="9.140625" style="1"/>
    <col min="258" max="259" width="0.85546875" style="1" customWidth="1"/>
    <col min="260" max="260" width="13.7109375" style="1" customWidth="1"/>
    <col min="261" max="301" width="7.28515625" style="1" customWidth="1"/>
    <col min="302" max="513" width="9.140625" style="1"/>
    <col min="514" max="515" width="0.85546875" style="1" customWidth="1"/>
    <col min="516" max="516" width="13.7109375" style="1" customWidth="1"/>
    <col min="517" max="557" width="7.28515625" style="1" customWidth="1"/>
    <col min="558" max="769" width="9.140625" style="1"/>
    <col min="770" max="771" width="0.85546875" style="1" customWidth="1"/>
    <col min="772" max="772" width="13.7109375" style="1" customWidth="1"/>
    <col min="773" max="813" width="7.28515625" style="1" customWidth="1"/>
    <col min="814" max="1025" width="9.140625" style="1"/>
    <col min="1026" max="1027" width="0.85546875" style="1" customWidth="1"/>
    <col min="1028" max="1028" width="13.7109375" style="1" customWidth="1"/>
    <col min="1029" max="1069" width="7.28515625" style="1" customWidth="1"/>
    <col min="1070" max="1281" width="9.140625" style="1"/>
    <col min="1282" max="1283" width="0.85546875" style="1" customWidth="1"/>
    <col min="1284" max="1284" width="13.7109375" style="1" customWidth="1"/>
    <col min="1285" max="1325" width="7.28515625" style="1" customWidth="1"/>
    <col min="1326" max="1537" width="9.140625" style="1"/>
    <col min="1538" max="1539" width="0.85546875" style="1" customWidth="1"/>
    <col min="1540" max="1540" width="13.7109375" style="1" customWidth="1"/>
    <col min="1541" max="1581" width="7.28515625" style="1" customWidth="1"/>
    <col min="1582" max="1793" width="9.140625" style="1"/>
    <col min="1794" max="1795" width="0.85546875" style="1" customWidth="1"/>
    <col min="1796" max="1796" width="13.7109375" style="1" customWidth="1"/>
    <col min="1797" max="1837" width="7.28515625" style="1" customWidth="1"/>
    <col min="1838" max="2049" width="9.140625" style="1"/>
    <col min="2050" max="2051" width="0.85546875" style="1" customWidth="1"/>
    <col min="2052" max="2052" width="13.7109375" style="1" customWidth="1"/>
    <col min="2053" max="2093" width="7.28515625" style="1" customWidth="1"/>
    <col min="2094" max="2305" width="9.140625" style="1"/>
    <col min="2306" max="2307" width="0.85546875" style="1" customWidth="1"/>
    <col min="2308" max="2308" width="13.7109375" style="1" customWidth="1"/>
    <col min="2309" max="2349" width="7.28515625" style="1" customWidth="1"/>
    <col min="2350" max="2561" width="9.140625" style="1"/>
    <col min="2562" max="2563" width="0.85546875" style="1" customWidth="1"/>
    <col min="2564" max="2564" width="13.7109375" style="1" customWidth="1"/>
    <col min="2565" max="2605" width="7.28515625" style="1" customWidth="1"/>
    <col min="2606" max="2817" width="9.140625" style="1"/>
    <col min="2818" max="2819" width="0.85546875" style="1" customWidth="1"/>
    <col min="2820" max="2820" width="13.7109375" style="1" customWidth="1"/>
    <col min="2821" max="2861" width="7.28515625" style="1" customWidth="1"/>
    <col min="2862" max="3073" width="9.140625" style="1"/>
    <col min="3074" max="3075" width="0.85546875" style="1" customWidth="1"/>
    <col min="3076" max="3076" width="13.7109375" style="1" customWidth="1"/>
    <col min="3077" max="3117" width="7.28515625" style="1" customWidth="1"/>
    <col min="3118" max="3329" width="9.140625" style="1"/>
    <col min="3330" max="3331" width="0.85546875" style="1" customWidth="1"/>
    <col min="3332" max="3332" width="13.7109375" style="1" customWidth="1"/>
    <col min="3333" max="3373" width="7.28515625" style="1" customWidth="1"/>
    <col min="3374" max="3585" width="9.140625" style="1"/>
    <col min="3586" max="3587" width="0.85546875" style="1" customWidth="1"/>
    <col min="3588" max="3588" width="13.7109375" style="1" customWidth="1"/>
    <col min="3589" max="3629" width="7.28515625" style="1" customWidth="1"/>
    <col min="3630" max="3841" width="9.140625" style="1"/>
    <col min="3842" max="3843" width="0.85546875" style="1" customWidth="1"/>
    <col min="3844" max="3844" width="13.7109375" style="1" customWidth="1"/>
    <col min="3845" max="3885" width="7.28515625" style="1" customWidth="1"/>
    <col min="3886" max="4097" width="9.140625" style="1"/>
    <col min="4098" max="4099" width="0.85546875" style="1" customWidth="1"/>
    <col min="4100" max="4100" width="13.7109375" style="1" customWidth="1"/>
    <col min="4101" max="4141" width="7.28515625" style="1" customWidth="1"/>
    <col min="4142" max="4353" width="9.140625" style="1"/>
    <col min="4354" max="4355" width="0.85546875" style="1" customWidth="1"/>
    <col min="4356" max="4356" width="13.7109375" style="1" customWidth="1"/>
    <col min="4357" max="4397" width="7.28515625" style="1" customWidth="1"/>
    <col min="4398" max="4609" width="9.140625" style="1"/>
    <col min="4610" max="4611" width="0.85546875" style="1" customWidth="1"/>
    <col min="4612" max="4612" width="13.7109375" style="1" customWidth="1"/>
    <col min="4613" max="4653" width="7.28515625" style="1" customWidth="1"/>
    <col min="4654" max="4865" width="9.140625" style="1"/>
    <col min="4866" max="4867" width="0.85546875" style="1" customWidth="1"/>
    <col min="4868" max="4868" width="13.7109375" style="1" customWidth="1"/>
    <col min="4869" max="4909" width="7.28515625" style="1" customWidth="1"/>
    <col min="4910" max="5121" width="9.140625" style="1"/>
    <col min="5122" max="5123" width="0.85546875" style="1" customWidth="1"/>
    <col min="5124" max="5124" width="13.7109375" style="1" customWidth="1"/>
    <col min="5125" max="5165" width="7.28515625" style="1" customWidth="1"/>
    <col min="5166" max="5377" width="9.140625" style="1"/>
    <col min="5378" max="5379" width="0.85546875" style="1" customWidth="1"/>
    <col min="5380" max="5380" width="13.7109375" style="1" customWidth="1"/>
    <col min="5381" max="5421" width="7.28515625" style="1" customWidth="1"/>
    <col min="5422" max="5633" width="9.140625" style="1"/>
    <col min="5634" max="5635" width="0.85546875" style="1" customWidth="1"/>
    <col min="5636" max="5636" width="13.7109375" style="1" customWidth="1"/>
    <col min="5637" max="5677" width="7.28515625" style="1" customWidth="1"/>
    <col min="5678" max="5889" width="9.140625" style="1"/>
    <col min="5890" max="5891" width="0.85546875" style="1" customWidth="1"/>
    <col min="5892" max="5892" width="13.7109375" style="1" customWidth="1"/>
    <col min="5893" max="5933" width="7.28515625" style="1" customWidth="1"/>
    <col min="5934" max="6145" width="9.140625" style="1"/>
    <col min="6146" max="6147" width="0.85546875" style="1" customWidth="1"/>
    <col min="6148" max="6148" width="13.7109375" style="1" customWidth="1"/>
    <col min="6149" max="6189" width="7.28515625" style="1" customWidth="1"/>
    <col min="6190" max="6401" width="9.140625" style="1"/>
    <col min="6402" max="6403" width="0.85546875" style="1" customWidth="1"/>
    <col min="6404" max="6404" width="13.7109375" style="1" customWidth="1"/>
    <col min="6405" max="6445" width="7.28515625" style="1" customWidth="1"/>
    <col min="6446" max="6657" width="9.140625" style="1"/>
    <col min="6658" max="6659" width="0.85546875" style="1" customWidth="1"/>
    <col min="6660" max="6660" width="13.7109375" style="1" customWidth="1"/>
    <col min="6661" max="6701" width="7.28515625" style="1" customWidth="1"/>
    <col min="6702" max="6913" width="9.140625" style="1"/>
    <col min="6914" max="6915" width="0.85546875" style="1" customWidth="1"/>
    <col min="6916" max="6916" width="13.7109375" style="1" customWidth="1"/>
    <col min="6917" max="6957" width="7.28515625" style="1" customWidth="1"/>
    <col min="6958" max="7169" width="9.140625" style="1"/>
    <col min="7170" max="7171" width="0.85546875" style="1" customWidth="1"/>
    <col min="7172" max="7172" width="13.7109375" style="1" customWidth="1"/>
    <col min="7173" max="7213" width="7.28515625" style="1" customWidth="1"/>
    <col min="7214" max="7425" width="9.140625" style="1"/>
    <col min="7426" max="7427" width="0.85546875" style="1" customWidth="1"/>
    <col min="7428" max="7428" width="13.7109375" style="1" customWidth="1"/>
    <col min="7429" max="7469" width="7.28515625" style="1" customWidth="1"/>
    <col min="7470" max="7681" width="9.140625" style="1"/>
    <col min="7682" max="7683" width="0.85546875" style="1" customWidth="1"/>
    <col min="7684" max="7684" width="13.7109375" style="1" customWidth="1"/>
    <col min="7685" max="7725" width="7.28515625" style="1" customWidth="1"/>
    <col min="7726" max="7937" width="9.140625" style="1"/>
    <col min="7938" max="7939" width="0.85546875" style="1" customWidth="1"/>
    <col min="7940" max="7940" width="13.7109375" style="1" customWidth="1"/>
    <col min="7941" max="7981" width="7.28515625" style="1" customWidth="1"/>
    <col min="7982" max="8193" width="9.140625" style="1"/>
    <col min="8194" max="8195" width="0.85546875" style="1" customWidth="1"/>
    <col min="8196" max="8196" width="13.7109375" style="1" customWidth="1"/>
    <col min="8197" max="8237" width="7.28515625" style="1" customWidth="1"/>
    <col min="8238" max="8449" width="9.140625" style="1"/>
    <col min="8450" max="8451" width="0.85546875" style="1" customWidth="1"/>
    <col min="8452" max="8452" width="13.7109375" style="1" customWidth="1"/>
    <col min="8453" max="8493" width="7.28515625" style="1" customWidth="1"/>
    <col min="8494" max="8705" width="9.140625" style="1"/>
    <col min="8706" max="8707" width="0.85546875" style="1" customWidth="1"/>
    <col min="8708" max="8708" width="13.7109375" style="1" customWidth="1"/>
    <col min="8709" max="8749" width="7.28515625" style="1" customWidth="1"/>
    <col min="8750" max="8961" width="9.140625" style="1"/>
    <col min="8962" max="8963" width="0.85546875" style="1" customWidth="1"/>
    <col min="8964" max="8964" width="13.7109375" style="1" customWidth="1"/>
    <col min="8965" max="9005" width="7.28515625" style="1" customWidth="1"/>
    <col min="9006" max="9217" width="9.140625" style="1"/>
    <col min="9218" max="9219" width="0.85546875" style="1" customWidth="1"/>
    <col min="9220" max="9220" width="13.7109375" style="1" customWidth="1"/>
    <col min="9221" max="9261" width="7.28515625" style="1" customWidth="1"/>
    <col min="9262" max="9473" width="9.140625" style="1"/>
    <col min="9474" max="9475" width="0.85546875" style="1" customWidth="1"/>
    <col min="9476" max="9476" width="13.7109375" style="1" customWidth="1"/>
    <col min="9477" max="9517" width="7.28515625" style="1" customWidth="1"/>
    <col min="9518" max="9729" width="9.140625" style="1"/>
    <col min="9730" max="9731" width="0.85546875" style="1" customWidth="1"/>
    <col min="9732" max="9732" width="13.7109375" style="1" customWidth="1"/>
    <col min="9733" max="9773" width="7.28515625" style="1" customWidth="1"/>
    <col min="9774" max="9985" width="9.140625" style="1"/>
    <col min="9986" max="9987" width="0.85546875" style="1" customWidth="1"/>
    <col min="9988" max="9988" width="13.7109375" style="1" customWidth="1"/>
    <col min="9989" max="10029" width="7.28515625" style="1" customWidth="1"/>
    <col min="10030" max="10241" width="9.140625" style="1"/>
    <col min="10242" max="10243" width="0.85546875" style="1" customWidth="1"/>
    <col min="10244" max="10244" width="13.7109375" style="1" customWidth="1"/>
    <col min="10245" max="10285" width="7.28515625" style="1" customWidth="1"/>
    <col min="10286" max="10497" width="9.140625" style="1"/>
    <col min="10498" max="10499" width="0.85546875" style="1" customWidth="1"/>
    <col min="10500" max="10500" width="13.7109375" style="1" customWidth="1"/>
    <col min="10501" max="10541" width="7.28515625" style="1" customWidth="1"/>
    <col min="10542" max="10753" width="9.140625" style="1"/>
    <col min="10754" max="10755" width="0.85546875" style="1" customWidth="1"/>
    <col min="10756" max="10756" width="13.7109375" style="1" customWidth="1"/>
    <col min="10757" max="10797" width="7.28515625" style="1" customWidth="1"/>
    <col min="10798" max="11009" width="9.140625" style="1"/>
    <col min="11010" max="11011" width="0.85546875" style="1" customWidth="1"/>
    <col min="11012" max="11012" width="13.7109375" style="1" customWidth="1"/>
    <col min="11013" max="11053" width="7.28515625" style="1" customWidth="1"/>
    <col min="11054" max="11265" width="9.140625" style="1"/>
    <col min="11266" max="11267" width="0.85546875" style="1" customWidth="1"/>
    <col min="11268" max="11268" width="13.7109375" style="1" customWidth="1"/>
    <col min="11269" max="11309" width="7.28515625" style="1" customWidth="1"/>
    <col min="11310" max="11521" width="9.140625" style="1"/>
    <col min="11522" max="11523" width="0.85546875" style="1" customWidth="1"/>
    <col min="11524" max="11524" width="13.7109375" style="1" customWidth="1"/>
    <col min="11525" max="11565" width="7.28515625" style="1" customWidth="1"/>
    <col min="11566" max="11777" width="9.140625" style="1"/>
    <col min="11778" max="11779" width="0.85546875" style="1" customWidth="1"/>
    <col min="11780" max="11780" width="13.7109375" style="1" customWidth="1"/>
    <col min="11781" max="11821" width="7.28515625" style="1" customWidth="1"/>
    <col min="11822" max="12033" width="9.140625" style="1"/>
    <col min="12034" max="12035" width="0.85546875" style="1" customWidth="1"/>
    <col min="12036" max="12036" width="13.7109375" style="1" customWidth="1"/>
    <col min="12037" max="12077" width="7.28515625" style="1" customWidth="1"/>
    <col min="12078" max="12289" width="9.140625" style="1"/>
    <col min="12290" max="12291" width="0.85546875" style="1" customWidth="1"/>
    <col min="12292" max="12292" width="13.7109375" style="1" customWidth="1"/>
    <col min="12293" max="12333" width="7.28515625" style="1" customWidth="1"/>
    <col min="12334" max="12545" width="9.140625" style="1"/>
    <col min="12546" max="12547" width="0.85546875" style="1" customWidth="1"/>
    <col min="12548" max="12548" width="13.7109375" style="1" customWidth="1"/>
    <col min="12549" max="12589" width="7.28515625" style="1" customWidth="1"/>
    <col min="12590" max="12801" width="9.140625" style="1"/>
    <col min="12802" max="12803" width="0.85546875" style="1" customWidth="1"/>
    <col min="12804" max="12804" width="13.7109375" style="1" customWidth="1"/>
    <col min="12805" max="12845" width="7.28515625" style="1" customWidth="1"/>
    <col min="12846" max="13057" width="9.140625" style="1"/>
    <col min="13058" max="13059" width="0.85546875" style="1" customWidth="1"/>
    <col min="13060" max="13060" width="13.7109375" style="1" customWidth="1"/>
    <col min="13061" max="13101" width="7.28515625" style="1" customWidth="1"/>
    <col min="13102" max="13313" width="9.140625" style="1"/>
    <col min="13314" max="13315" width="0.85546875" style="1" customWidth="1"/>
    <col min="13316" max="13316" width="13.7109375" style="1" customWidth="1"/>
    <col min="13317" max="13357" width="7.28515625" style="1" customWidth="1"/>
    <col min="13358" max="13569" width="9.140625" style="1"/>
    <col min="13570" max="13571" width="0.85546875" style="1" customWidth="1"/>
    <col min="13572" max="13572" width="13.7109375" style="1" customWidth="1"/>
    <col min="13573" max="13613" width="7.28515625" style="1" customWidth="1"/>
    <col min="13614" max="13825" width="9.140625" style="1"/>
    <col min="13826" max="13827" width="0.85546875" style="1" customWidth="1"/>
    <col min="13828" max="13828" width="13.7109375" style="1" customWidth="1"/>
    <col min="13829" max="13869" width="7.28515625" style="1" customWidth="1"/>
    <col min="13870" max="14081" width="9.140625" style="1"/>
    <col min="14082" max="14083" width="0.85546875" style="1" customWidth="1"/>
    <col min="14084" max="14084" width="13.7109375" style="1" customWidth="1"/>
    <col min="14085" max="14125" width="7.28515625" style="1" customWidth="1"/>
    <col min="14126" max="14337" width="9.140625" style="1"/>
    <col min="14338" max="14339" width="0.85546875" style="1" customWidth="1"/>
    <col min="14340" max="14340" width="13.7109375" style="1" customWidth="1"/>
    <col min="14341" max="14381" width="7.28515625" style="1" customWidth="1"/>
    <col min="14382" max="14593" width="9.140625" style="1"/>
    <col min="14594" max="14595" width="0.85546875" style="1" customWidth="1"/>
    <col min="14596" max="14596" width="13.7109375" style="1" customWidth="1"/>
    <col min="14597" max="14637" width="7.28515625" style="1" customWidth="1"/>
    <col min="14638" max="14849" width="9.140625" style="1"/>
    <col min="14850" max="14851" width="0.85546875" style="1" customWidth="1"/>
    <col min="14852" max="14852" width="13.7109375" style="1" customWidth="1"/>
    <col min="14853" max="14893" width="7.28515625" style="1" customWidth="1"/>
    <col min="14894" max="15105" width="9.140625" style="1"/>
    <col min="15106" max="15107" width="0.85546875" style="1" customWidth="1"/>
    <col min="15108" max="15108" width="13.7109375" style="1" customWidth="1"/>
    <col min="15109" max="15149" width="7.28515625" style="1" customWidth="1"/>
    <col min="15150" max="15361" width="9.140625" style="1"/>
    <col min="15362" max="15363" width="0.85546875" style="1" customWidth="1"/>
    <col min="15364" max="15364" width="13.7109375" style="1" customWidth="1"/>
    <col min="15365" max="15405" width="7.28515625" style="1" customWidth="1"/>
    <col min="15406" max="15617" width="9.140625" style="1"/>
    <col min="15618" max="15619" width="0.85546875" style="1" customWidth="1"/>
    <col min="15620" max="15620" width="13.7109375" style="1" customWidth="1"/>
    <col min="15621" max="15661" width="7.28515625" style="1" customWidth="1"/>
    <col min="15662" max="15873" width="9.140625" style="1"/>
    <col min="15874" max="15875" width="0.85546875" style="1" customWidth="1"/>
    <col min="15876" max="15876" width="13.7109375" style="1" customWidth="1"/>
    <col min="15877" max="15917" width="7.28515625" style="1" customWidth="1"/>
    <col min="15918" max="16129" width="9.140625" style="1"/>
    <col min="16130" max="16131" width="0.85546875" style="1" customWidth="1"/>
    <col min="16132" max="16132" width="13.7109375" style="1" customWidth="1"/>
    <col min="16133" max="16173" width="7.28515625" style="1" customWidth="1"/>
    <col min="16174" max="16384" width="9.140625" style="1"/>
  </cols>
  <sheetData>
    <row r="1" spans="2:52">
      <c r="C1" s="66" t="s">
        <v>33</v>
      </c>
    </row>
    <row r="3" spans="2:52" ht="13.9" customHeight="1">
      <c r="B3" s="1" t="s">
        <v>48</v>
      </c>
      <c r="AS3" s="12"/>
      <c r="AU3" s="77" t="s">
        <v>74</v>
      </c>
    </row>
    <row r="4" spans="2:52" ht="16.149999999999999" customHeight="1">
      <c r="B4" s="85" t="s">
        <v>49</v>
      </c>
      <c r="C4" s="13"/>
      <c r="D4" s="13"/>
      <c r="E4" s="14">
        <v>1971</v>
      </c>
      <c r="F4" s="15">
        <v>1972</v>
      </c>
      <c r="G4" s="15">
        <v>1973</v>
      </c>
      <c r="H4" s="16">
        <v>1974</v>
      </c>
      <c r="I4" s="14">
        <v>1975</v>
      </c>
      <c r="J4" s="15">
        <v>1976</v>
      </c>
      <c r="K4" s="15">
        <v>1977</v>
      </c>
      <c r="L4" s="15">
        <v>1978</v>
      </c>
      <c r="M4" s="16">
        <v>1979</v>
      </c>
      <c r="N4" s="14">
        <v>1980</v>
      </c>
      <c r="O4" s="15">
        <v>1981</v>
      </c>
      <c r="P4" s="15">
        <v>1982</v>
      </c>
      <c r="Q4" s="15">
        <v>1983</v>
      </c>
      <c r="R4" s="16">
        <v>1984</v>
      </c>
      <c r="S4" s="14">
        <v>1985</v>
      </c>
      <c r="T4" s="15">
        <v>1986</v>
      </c>
      <c r="U4" s="15">
        <v>1987</v>
      </c>
      <c r="V4" s="15">
        <v>1988</v>
      </c>
      <c r="W4" s="16">
        <v>1989</v>
      </c>
      <c r="X4" s="14">
        <v>1990</v>
      </c>
      <c r="Y4" s="15">
        <v>1991</v>
      </c>
      <c r="Z4" s="15">
        <v>1992</v>
      </c>
      <c r="AA4" s="15">
        <v>1993</v>
      </c>
      <c r="AB4" s="16">
        <v>1994</v>
      </c>
      <c r="AC4" s="14">
        <v>1995</v>
      </c>
      <c r="AD4" s="15">
        <v>1996</v>
      </c>
      <c r="AE4" s="15">
        <v>1997</v>
      </c>
      <c r="AF4" s="15">
        <v>1998</v>
      </c>
      <c r="AG4" s="16">
        <v>1999</v>
      </c>
      <c r="AH4" s="15">
        <v>2000</v>
      </c>
      <c r="AI4" s="15">
        <v>2001</v>
      </c>
      <c r="AJ4" s="15">
        <v>2002</v>
      </c>
      <c r="AK4" s="15">
        <v>2003</v>
      </c>
      <c r="AL4" s="16">
        <v>2004</v>
      </c>
      <c r="AM4" s="15">
        <v>2005</v>
      </c>
      <c r="AN4" s="15">
        <v>2006</v>
      </c>
      <c r="AO4" s="15">
        <v>2007</v>
      </c>
      <c r="AP4" s="15">
        <v>2008</v>
      </c>
      <c r="AQ4" s="15">
        <v>2009</v>
      </c>
      <c r="AR4" s="14">
        <v>2010</v>
      </c>
      <c r="AS4" s="15">
        <v>2011</v>
      </c>
      <c r="AT4" s="15">
        <v>2012</v>
      </c>
      <c r="AU4" s="15">
        <f>AT4+1</f>
        <v>2013</v>
      </c>
      <c r="AV4" s="15">
        <f>AU4+1</f>
        <v>2014</v>
      </c>
      <c r="AW4" s="15">
        <f>AV4+1</f>
        <v>2015</v>
      </c>
      <c r="AX4" s="15">
        <f>AW4+1</f>
        <v>2016</v>
      </c>
      <c r="AY4" s="114">
        <v>2017</v>
      </c>
      <c r="AZ4" s="150">
        <v>2018</v>
      </c>
    </row>
    <row r="5" spans="2:52" ht="13.9" customHeight="1">
      <c r="B5" s="78" t="s">
        <v>50</v>
      </c>
      <c r="C5" s="17"/>
      <c r="D5" s="155"/>
      <c r="E5" s="161">
        <f>電力消費量!E5*1.163/100</f>
        <v>1.6326489402000002</v>
      </c>
      <c r="F5" s="106">
        <f>電力消費量!F5*1.163/100</f>
        <v>1.7657339377000003</v>
      </c>
      <c r="G5" s="106">
        <f>電力消費量!G5*1.163/100</f>
        <v>1.8874159527999999</v>
      </c>
      <c r="H5" s="106">
        <f>電力消費量!H5*1.163/100</f>
        <v>1.9081789918000001</v>
      </c>
      <c r="I5" s="106">
        <f>電力消費量!I5*1.163/100</f>
        <v>1.9301899297999998</v>
      </c>
      <c r="J5" s="106">
        <f>電力消費量!J5*1.163/100</f>
        <v>2.0509889953</v>
      </c>
      <c r="K5" s="106">
        <f>電力消費量!K5*1.163/100</f>
        <v>2.1568690967999999</v>
      </c>
      <c r="L5" s="106">
        <f>電力消費量!L5*1.163/100</f>
        <v>2.2359149503999998</v>
      </c>
      <c r="M5" s="106">
        <f>電力消費量!M5*1.163/100</f>
        <v>2.2881820311999999</v>
      </c>
      <c r="N5" s="106">
        <f>電力消費量!N5*1.163/100</f>
        <v>2.3287289794999997</v>
      </c>
      <c r="O5" s="106">
        <f>電力消費量!O5*1.163/100</f>
        <v>2.3881529296999999</v>
      </c>
      <c r="P5" s="106">
        <f>電力消費量!P5*1.163/100</f>
        <v>2.3213759120000002</v>
      </c>
      <c r="Q5" s="106">
        <f>電力消費量!Q5*1.163/100</f>
        <v>2.3987439054999999</v>
      </c>
      <c r="R5" s="106">
        <f>電力消費量!R5*1.163/100</f>
        <v>2.5561269967999998</v>
      </c>
      <c r="S5" s="106">
        <f>電力消費量!S5*1.163/100</f>
        <v>2.6194789794999997</v>
      </c>
      <c r="T5" s="106">
        <f>電力消費量!T5*1.163/100</f>
        <v>2.6580899979999999</v>
      </c>
      <c r="U5" s="106">
        <f>電力消費量!U5*1.163/100</f>
        <v>2.7671870738000002</v>
      </c>
      <c r="V5" s="106">
        <f>電力消費量!V5*1.163/100</f>
        <v>2.9022969705999997</v>
      </c>
      <c r="W5" s="106">
        <f>電力消費量!W5*1.163/100</f>
        <v>2.9838920039000003</v>
      </c>
      <c r="X5" s="106">
        <f>電力消費量!X5*1.163/100</f>
        <v>3.0516160525000005</v>
      </c>
      <c r="Y5" s="106">
        <f>電力消費量!Y5*1.163/100</f>
        <v>3.1949228895999999</v>
      </c>
      <c r="Z5" s="106">
        <f>電力消費量!Z5*1.163/100</f>
        <v>3.1983390858000003</v>
      </c>
      <c r="AA5" s="106">
        <f>電力消費量!AA5*1.163/100</f>
        <v>3.3047699840999996</v>
      </c>
      <c r="AB5" s="106">
        <f>電力消費量!AB5*1.163/100</f>
        <v>3.3936759842999997</v>
      </c>
      <c r="AC5" s="106">
        <f>電力消費量!AC5*1.163/100</f>
        <v>3.4886440057000003</v>
      </c>
      <c r="AD5" s="106">
        <f>電力消費量!AD5*1.163/100</f>
        <v>3.5810479610000003</v>
      </c>
      <c r="AE5" s="106">
        <f>電力消費量!AE5*1.163/100</f>
        <v>3.6330679042999998</v>
      </c>
      <c r="AF5" s="106">
        <f>電力消費量!AF5*1.163/100</f>
        <v>3.7373059660999997</v>
      </c>
      <c r="AG5" s="106">
        <f>電力消費量!AG5*1.163/100</f>
        <v>3.8357860149</v>
      </c>
      <c r="AH5" s="106">
        <f>電力消費量!AH5*1.163/100</f>
        <v>3.9809670264999992</v>
      </c>
      <c r="AI5" s="106">
        <f>電力消費量!AI5*1.163/100</f>
        <v>3.9365650820999996</v>
      </c>
      <c r="AJ5" s="106">
        <f>電力消費量!AJ5*1.163/100</f>
        <v>4.0450379757999997</v>
      </c>
      <c r="AK5" s="106">
        <f>電力消費量!AK5*1.163/100</f>
        <v>4.0858710221000001</v>
      </c>
      <c r="AL5" s="106">
        <f>電力消費量!AL5*1.163/100</f>
        <v>4.1428178985999997</v>
      </c>
      <c r="AM5" s="106">
        <f>電力消費量!AM5*1.163/100</f>
        <v>4.2198129179999997</v>
      </c>
      <c r="AN5" s="106">
        <f>電力消費量!AN5*1.163/100</f>
        <v>4.227662005</v>
      </c>
      <c r="AO5" s="106">
        <f>電力消費量!AO5*1.163/100</f>
        <v>4.3382629560999995</v>
      </c>
      <c r="AP5" s="106">
        <f>電力消費量!AP5*1.163/100</f>
        <v>4.3145989298999998</v>
      </c>
      <c r="AQ5" s="106">
        <f>電力消費量!AQ5*1.163/100</f>
        <v>4.1180519299</v>
      </c>
      <c r="AR5" s="106">
        <f>電力消費量!AR5*1.163/100</f>
        <v>4.2649969799000003</v>
      </c>
      <c r="AS5" s="106">
        <f>電力消費量!AS5*1.163/100</f>
        <v>4.2648659098000001</v>
      </c>
      <c r="AT5" s="106">
        <f>電力消費量!AT5*1.163/100</f>
        <v>4.2063679401999998</v>
      </c>
      <c r="AU5" s="106">
        <f>電力消費量!AU5*1.163/100</f>
        <v>4.2592380364999993</v>
      </c>
      <c r="AV5" s="106">
        <f>電力消費量!AV5*1.163/100</f>
        <v>4.2898999500000006</v>
      </c>
      <c r="AW5" s="106">
        <f>電力消費量!AW5*1.163/100</f>
        <v>4.2791610406</v>
      </c>
      <c r="AX5" s="106">
        <f>電力消費量!AX5*1.163/100</f>
        <v>4.3080700804999994</v>
      </c>
      <c r="AY5" s="106">
        <f>電力消費量!AY5*1.163/100</f>
        <v>4.2698414564</v>
      </c>
      <c r="AZ5" s="120">
        <f>電力消費量!AZ5*1.163/100</f>
        <v>4.4252454706000002</v>
      </c>
    </row>
    <row r="6" spans="2:52" ht="13.9" customHeight="1">
      <c r="C6" s="66" t="s">
        <v>0</v>
      </c>
      <c r="E6" s="101">
        <f>電力消費量!E6*1.163/100</f>
        <v>1.4398829695000002</v>
      </c>
      <c r="F6" s="101">
        <f>電力消費量!F6*1.163/100</f>
        <v>1.5571119738999999</v>
      </c>
      <c r="G6" s="101">
        <f>電力消費量!G6*1.163/100</f>
        <v>1.6673429746999999</v>
      </c>
      <c r="H6" s="101">
        <f>電力消費量!H6*1.163/100</f>
        <v>1.6691350414000001</v>
      </c>
      <c r="I6" s="101">
        <f>電力消費量!I6*1.163/100</f>
        <v>1.6955139747999999</v>
      </c>
      <c r="J6" s="101">
        <f>電力消費量!J6*1.163/100</f>
        <v>1.7994250010000001</v>
      </c>
      <c r="K6" s="101">
        <f>電力消費量!K6*1.163/100</f>
        <v>1.8865590543999999</v>
      </c>
      <c r="L6" s="101">
        <f>電力消費量!L6*1.163/100</f>
        <v>1.9532119800000001</v>
      </c>
      <c r="M6" s="101">
        <f>電力消費量!M6*1.163/100</f>
        <v>1.9986370155000004</v>
      </c>
      <c r="N6" s="101">
        <f>電力消費量!N6*1.163/100</f>
        <v>2.0255189464000001</v>
      </c>
      <c r="O6" s="101">
        <f>電力消費量!O6*1.163/100</f>
        <v>2.0753469836000003</v>
      </c>
      <c r="P6" s="101">
        <f>電力消費量!P6*1.163/100</f>
        <v>2.0104499553999999</v>
      </c>
      <c r="Q6" s="101">
        <f>電力消費量!Q6*1.163/100</f>
        <v>2.0731449594000004</v>
      </c>
      <c r="R6" s="101">
        <f>電力消費量!R6*1.163/100</f>
        <v>2.2055710011</v>
      </c>
      <c r="S6" s="101">
        <f>電力消費量!S6*1.163/100</f>
        <v>2.2530150046000004</v>
      </c>
      <c r="T6" s="101">
        <f>電力消費量!T6*1.163/100</f>
        <v>2.2746009824000004</v>
      </c>
      <c r="U6" s="101">
        <f>電力消費量!U6*1.163/100</f>
        <v>2.3763610400999999</v>
      </c>
      <c r="V6" s="101">
        <f>電力消費量!V6*1.163/100</f>
        <v>2.4923629632000002</v>
      </c>
      <c r="W6" s="101">
        <f>電力消費量!W6*1.163/100</f>
        <v>2.5651339665999999</v>
      </c>
      <c r="X6" s="101">
        <f>電力消費量!X6*1.163/100</f>
        <v>2.6335750046999999</v>
      </c>
      <c r="Y6" s="101">
        <f>電力消費量!Y6*1.163/100</f>
        <v>2.7729269439999999</v>
      </c>
      <c r="Z6" s="101">
        <f>電力消費量!Z6*1.163/100</f>
        <v>2.7754520496000001</v>
      </c>
      <c r="AA6" s="101">
        <f>電力消費量!AA6*1.163/100</f>
        <v>2.8730290289000004</v>
      </c>
      <c r="AB6" s="101">
        <f>電力消費量!AB6*1.163/100</f>
        <v>2.9562579608999999</v>
      </c>
      <c r="AC6" s="101">
        <f>電力消費量!AC6*1.163/100</f>
        <v>3.0419780389000004</v>
      </c>
      <c r="AD6" s="101">
        <f>電力消費量!AD6*1.163/100</f>
        <v>3.1279759576000004</v>
      </c>
      <c r="AE6" s="101">
        <f>電力消費量!AE6*1.163/100</f>
        <v>3.1741919493999999</v>
      </c>
      <c r="AF6" s="101">
        <f>電力消費量!AF6*1.163/100</f>
        <v>3.2813279745999999</v>
      </c>
      <c r="AG6" s="101">
        <f>電力消費量!AG6*1.163/100</f>
        <v>3.3698849585000001</v>
      </c>
      <c r="AH6" s="101">
        <f>電力消費量!AH6*1.163/100</f>
        <v>3.4994630458000002</v>
      </c>
      <c r="AI6" s="101">
        <f>電力消費量!AI6*1.163/100</f>
        <v>3.4560630259000003</v>
      </c>
      <c r="AJ6" s="101">
        <f>電力消費量!AJ6*1.163/100</f>
        <v>3.5557050279999998</v>
      </c>
      <c r="AK6" s="101">
        <f>電力消費量!AK6*1.163/100</f>
        <v>3.5850120464999997</v>
      </c>
      <c r="AL6" s="101">
        <f>電力消費量!AL6*1.163/100</f>
        <v>3.6360649553000002</v>
      </c>
      <c r="AM6" s="101">
        <f>電力消費量!AM6*1.163/100</f>
        <v>3.7315309732999999</v>
      </c>
      <c r="AN6" s="101">
        <f>電力消費量!AN6*1.163/100</f>
        <v>3.7486230028</v>
      </c>
      <c r="AO6" s="101">
        <f>電力消費量!AO6*1.163/100</f>
        <v>3.8491879617000002</v>
      </c>
      <c r="AP6" s="101">
        <f>電力消費量!AP6*1.163/100</f>
        <v>3.8296339775000003</v>
      </c>
      <c r="AQ6" s="101">
        <f>電力消費量!AQ6*1.163/100</f>
        <v>3.6447019748000002</v>
      </c>
      <c r="AR6" s="101">
        <f>電力消費量!AR6*1.163/100</f>
        <v>3.7883209611000002</v>
      </c>
      <c r="AS6" s="101">
        <f>電力消費量!AS6*1.163/100</f>
        <v>3.7794229644000001</v>
      </c>
      <c r="AT6" s="101">
        <f>電力消費量!AT6*1.163/100</f>
        <v>3.7267739544</v>
      </c>
      <c r="AU6" s="101">
        <f>電力消費量!AU6*1.163/100</f>
        <v>3.7661560419000004</v>
      </c>
      <c r="AV6" s="101">
        <f>電力消費量!AV6*1.163/100</f>
        <v>3.7889539820000007</v>
      </c>
      <c r="AW6" s="101">
        <f>電力消費量!AW6*1.163/100</f>
        <v>3.7808360094000006</v>
      </c>
      <c r="AX6" s="101">
        <f>電力消費量!AX6*1.163/100</f>
        <v>3.8139410370000002</v>
      </c>
      <c r="AY6" s="101">
        <f>電力消費量!AY6*1.163/100</f>
        <v>3.7561153976999999</v>
      </c>
      <c r="AZ6" s="107">
        <f>電力消費量!AZ6*1.163/100</f>
        <v>3.9008755196</v>
      </c>
    </row>
    <row r="7" spans="2:52" ht="13.9" customHeight="1">
      <c r="B7" s="23"/>
      <c r="C7" s="81" t="s">
        <v>51</v>
      </c>
      <c r="D7" s="23"/>
      <c r="E7" s="41">
        <f>電力消費量!E7*1.163/100</f>
        <v>0.19276597070000001</v>
      </c>
      <c r="F7" s="41">
        <f>電力消費量!F7*1.163/100</f>
        <v>0.2086219638</v>
      </c>
      <c r="G7" s="41">
        <f>電力消費量!G7*1.163/100</f>
        <v>0.22007297810000001</v>
      </c>
      <c r="H7" s="41">
        <f>電力消費量!H7*1.163/100</f>
        <v>0.23904395040000004</v>
      </c>
      <c r="I7" s="41">
        <f>電力消費量!I7*1.163/100</f>
        <v>0.23467595500000002</v>
      </c>
      <c r="J7" s="41">
        <f>電力消費量!J7*1.163/100</f>
        <v>0.25156399429999998</v>
      </c>
      <c r="K7" s="41">
        <f>電力消費量!K7*1.163/100</f>
        <v>0.27031004240000001</v>
      </c>
      <c r="L7" s="41">
        <f>電力消費量!L7*1.163/100</f>
        <v>0.28270297040000003</v>
      </c>
      <c r="M7" s="41">
        <f>電力消費量!M7*1.163/100</f>
        <v>0.28954501570000002</v>
      </c>
      <c r="N7" s="41">
        <f>電力消費量!N7*1.163/100</f>
        <v>0.3032100331</v>
      </c>
      <c r="O7" s="41">
        <f>電力消費量!O7*1.163/100</f>
        <v>0.31280594610000001</v>
      </c>
      <c r="P7" s="41">
        <f>電力消費量!P7*1.163/100</f>
        <v>0.3109259566</v>
      </c>
      <c r="Q7" s="41">
        <f>電力消費量!Q7*1.163/100</f>
        <v>0.32559894610000001</v>
      </c>
      <c r="R7" s="41">
        <f>電力消費量!R7*1.163/100</f>
        <v>0.35055599569999996</v>
      </c>
      <c r="S7" s="41">
        <f>電力消費量!S7*1.163/100</f>
        <v>0.36646397489999999</v>
      </c>
      <c r="T7" s="41">
        <f>電力消費量!T7*1.163/100</f>
        <v>0.38348901560000004</v>
      </c>
      <c r="U7" s="41">
        <f>電力消費量!U7*1.163/100</f>
        <v>0.39082603370000002</v>
      </c>
      <c r="V7" s="41">
        <f>電力消費量!V7*1.163/100</f>
        <v>0.40993400740000008</v>
      </c>
      <c r="W7" s="41">
        <f>電力消費量!W7*1.163/100</f>
        <v>0.4187580373</v>
      </c>
      <c r="X7" s="41">
        <f>電力消費量!X7*1.163/100</f>
        <v>0.41804104779999995</v>
      </c>
      <c r="Y7" s="41">
        <f>電力消費量!Y7*1.163/100</f>
        <v>0.42199594560000003</v>
      </c>
      <c r="Z7" s="41">
        <f>電力消費量!Z7*1.163/100</f>
        <v>0.42288703620000001</v>
      </c>
      <c r="AA7" s="41">
        <f>電力消費量!AA7*1.163/100</f>
        <v>0.4317409552</v>
      </c>
      <c r="AB7" s="41">
        <f>電力消費量!AB7*1.163/100</f>
        <v>0.43741802340000002</v>
      </c>
      <c r="AC7" s="41">
        <f>電力消費量!AC7*1.163/100</f>
        <v>0.44666596679999998</v>
      </c>
      <c r="AD7" s="41">
        <f>電力消費量!AD7*1.163/100</f>
        <v>0.45307200340000003</v>
      </c>
      <c r="AE7" s="41">
        <f>電力消費量!AE7*1.163/100</f>
        <v>0.4588759549000001</v>
      </c>
      <c r="AF7" s="41">
        <f>電力消費量!AF7*1.163/100</f>
        <v>0.45597799150000007</v>
      </c>
      <c r="AG7" s="41">
        <f>電力消費量!AG7*1.163/100</f>
        <v>0.46590105639999996</v>
      </c>
      <c r="AH7" s="41">
        <f>電力消費量!AH7*1.163/100</f>
        <v>0.4815039807</v>
      </c>
      <c r="AI7" s="41">
        <f>電力消費量!AI7*1.163/100</f>
        <v>0.48050205619999997</v>
      </c>
      <c r="AJ7" s="41">
        <f>電力消費量!AJ7*1.163/100</f>
        <v>0.48933294780000003</v>
      </c>
      <c r="AK7" s="41">
        <f>電力消費量!AK7*1.163/100</f>
        <v>0.50085897560000003</v>
      </c>
      <c r="AL7" s="41">
        <f>電力消費量!AL7*1.163/100</f>
        <v>0.50675294329999998</v>
      </c>
      <c r="AM7" s="41">
        <f>電力消費量!AM7*1.163/100</f>
        <v>0.48828194469999997</v>
      </c>
      <c r="AN7" s="41">
        <f>電力消費量!AN7*1.163/100</f>
        <v>0.47903900220000006</v>
      </c>
      <c r="AO7" s="41">
        <f>電力消費量!AO7*1.163/100</f>
        <v>0.48907499439999996</v>
      </c>
      <c r="AP7" s="41">
        <f>電力消費量!AP7*1.163/100</f>
        <v>0.48496495240000004</v>
      </c>
      <c r="AQ7" s="41">
        <f>電力消費量!AQ7*1.163/100</f>
        <v>0.4733499551</v>
      </c>
      <c r="AR7" s="41">
        <f>電力消費量!AR7*1.163/100</f>
        <v>0.47667601880000005</v>
      </c>
      <c r="AS7" s="41">
        <f>電力消費量!AS7*1.163/100</f>
        <v>0.48544294540000005</v>
      </c>
      <c r="AT7" s="41">
        <f>電力消費量!AT7*1.163/100</f>
        <v>0.47959398580000007</v>
      </c>
      <c r="AU7" s="41">
        <f>電力消費量!AU7*1.163/100</f>
        <v>0.49308199459999996</v>
      </c>
      <c r="AV7" s="41">
        <f>電力消費量!AV7*1.163/100</f>
        <v>0.50094596800000002</v>
      </c>
      <c r="AW7" s="41">
        <f>電力消費量!AW7*1.163/100</f>
        <v>0.49832503119999999</v>
      </c>
      <c r="AX7" s="41">
        <f>電力消費量!AX7*1.163/100</f>
        <v>0.49412904349999998</v>
      </c>
      <c r="AY7" s="41">
        <f>電力消費量!AY7*1.163/100</f>
        <v>0.51372605869999999</v>
      </c>
      <c r="AZ7" s="108">
        <f>電力消費量!AZ7*1.163/100</f>
        <v>0.52436995099999995</v>
      </c>
    </row>
    <row r="8" spans="2:52" ht="13.9" customHeight="1">
      <c r="B8" s="78" t="s">
        <v>52</v>
      </c>
      <c r="C8" s="17"/>
      <c r="D8" s="155"/>
      <c r="E8" s="94">
        <f>電力消費量!E8*1.163/100</f>
        <v>0.14632505470000001</v>
      </c>
      <c r="F8" s="94">
        <f>電力消費量!F8*1.163/100</f>
        <v>0.1609709463</v>
      </c>
      <c r="G8" s="94">
        <f>電力消費量!G8*1.163/100</f>
        <v>0.1753890062</v>
      </c>
      <c r="H8" s="94">
        <f>電力消費量!H8*1.163/100</f>
        <v>0.19145596750000002</v>
      </c>
      <c r="I8" s="94">
        <f>電力消費量!I8*1.163/100</f>
        <v>0.20302793379999998</v>
      </c>
      <c r="J8" s="94">
        <f>電力消費量!J8*1.163/100</f>
        <v>0.22267205049999997</v>
      </c>
      <c r="K8" s="94">
        <f>電力消費量!K8*1.163/100</f>
        <v>0.24422104490000002</v>
      </c>
      <c r="L8" s="94">
        <f>電力消費量!L8*1.163/100</f>
        <v>0.26627292049999995</v>
      </c>
      <c r="M8" s="94">
        <f>電力消費量!M8*1.163/100</f>
        <v>0.29477700379999999</v>
      </c>
      <c r="N8" s="94">
        <f>電力消費量!N8*1.163/100</f>
        <v>0.31806491580000001</v>
      </c>
      <c r="O8" s="94">
        <f>電力消費量!O8*1.163/100</f>
        <v>0.33278803060000001</v>
      </c>
      <c r="P8" s="94">
        <f>電力消費量!P8*1.163/100</f>
        <v>0.34697000150000001</v>
      </c>
      <c r="Q8" s="94">
        <f>電力消費量!Q8*1.163/100</f>
        <v>0.36467004739999997</v>
      </c>
      <c r="R8" s="94">
        <f>電力消費量!R8*1.163/100</f>
        <v>0.39390507620000004</v>
      </c>
      <c r="S8" s="94">
        <f>電力消費量!S8*1.163/100</f>
        <v>0.41280603590000003</v>
      </c>
      <c r="T8" s="94">
        <f>電力消費量!T8*1.163/100</f>
        <v>0.43938198150000007</v>
      </c>
      <c r="U8" s="94">
        <f>電力消費量!U8*1.163/100</f>
        <v>0.46115601640000004</v>
      </c>
      <c r="V8" s="94">
        <f>電力消費量!V8*1.163/100</f>
        <v>0.4834130452</v>
      </c>
      <c r="W8" s="94">
        <f>電力消費量!W8*1.163/100</f>
        <v>0.49948907790000002</v>
      </c>
      <c r="X8" s="94">
        <f>電力消費量!X8*1.163/100</f>
        <v>0.51792193009999998</v>
      </c>
      <c r="Y8" s="94">
        <f>電力消費量!Y8*1.163/100</f>
        <v>0.53230498370000001</v>
      </c>
      <c r="Z8" s="94">
        <f>電力消費量!Z8*1.163/100</f>
        <v>0.55164613890000003</v>
      </c>
      <c r="AA8" s="94">
        <f>電力消費量!AA8*1.163/100</f>
        <v>0.57746601819999999</v>
      </c>
      <c r="AB8" s="94">
        <f>電力消費量!AB8*1.163/100</f>
        <v>0.60647996069999999</v>
      </c>
      <c r="AC8" s="94">
        <f>電力消費量!AC8*1.163/100</f>
        <v>0.63967093400000008</v>
      </c>
      <c r="AD8" s="94">
        <f>電力消費量!AD8*1.163/100</f>
        <v>0.65825102200000007</v>
      </c>
      <c r="AE8" s="94">
        <f>電力消費量!AE8*1.163/100</f>
        <v>0.69780302380000014</v>
      </c>
      <c r="AF8" s="94">
        <f>電力消費量!AF8*1.163/100</f>
        <v>0.73065591299999999</v>
      </c>
      <c r="AG8" s="94">
        <f>電力消費量!AG8*1.163/100</f>
        <v>0.75759401680000016</v>
      </c>
      <c r="AH8" s="94">
        <f>電力消費量!AH8*1.163/100</f>
        <v>0.79741792800000011</v>
      </c>
      <c r="AI8" s="94">
        <f>電力消費量!AI8*1.163/100</f>
        <v>0.78976794660000005</v>
      </c>
      <c r="AJ8" s="94">
        <f>電力消費量!AJ8*1.163/100</f>
        <v>0.81384099989999992</v>
      </c>
      <c r="AK8" s="94">
        <f>電力消費量!AK8*1.163/100</f>
        <v>0.86808401769999999</v>
      </c>
      <c r="AL8" s="94">
        <f>電力消費量!AL8*1.163/100</f>
        <v>0.91067900899999998</v>
      </c>
      <c r="AM8" s="94">
        <f>電力消費量!AM8*1.163/100</f>
        <v>0.94972999040000006</v>
      </c>
      <c r="AN8" s="94">
        <f>電力消費量!AN8*1.163/100</f>
        <v>0.9895200583</v>
      </c>
      <c r="AO8" s="94">
        <f>電力消費量!AO8*1.163/100</f>
        <v>1.0346830699</v>
      </c>
      <c r="AP8" s="94">
        <f>電力消費量!AP8*1.163/100</f>
        <v>1.0654800077</v>
      </c>
      <c r="AQ8" s="94">
        <f>電力消費量!AQ8*1.163/100</f>
        <v>1.0693730339</v>
      </c>
      <c r="AR8" s="94">
        <f>電力消費量!AR8*1.163/100</f>
        <v>1.1277620304</v>
      </c>
      <c r="AS8" s="94">
        <f>電力消費量!AS8*1.163/100</f>
        <v>1.1832639957</v>
      </c>
      <c r="AT8" s="94">
        <f>電力消費量!AT8*1.163/100</f>
        <v>1.2293640364</v>
      </c>
      <c r="AU8" s="94">
        <f>電力消費量!AU8*1.163/100</f>
        <v>1.2640840058</v>
      </c>
      <c r="AV8" s="94">
        <f>電力消費量!AV8*1.163/100</f>
        <v>1.2789330735</v>
      </c>
      <c r="AW8" s="94">
        <f>電力消費量!AW8*1.163/100</f>
        <v>1.3013880449000002</v>
      </c>
      <c r="AX8" s="94">
        <f>電力消費量!AX8*1.163/100</f>
        <v>1.3140145033000001</v>
      </c>
      <c r="AY8" s="94">
        <f>電力消費量!AY8*1.163/100</f>
        <v>1.3017617168000002</v>
      </c>
      <c r="AZ8" s="109">
        <f>電力消費量!AZ8*1.163/100</f>
        <v>1.3272137391999999</v>
      </c>
    </row>
    <row r="9" spans="2:52" ht="13.9" customHeight="1">
      <c r="C9" s="66" t="s">
        <v>1</v>
      </c>
      <c r="E9" s="101">
        <f>電力消費量!E9*1.163/100</f>
        <v>2.5921990699999998E-2</v>
      </c>
      <c r="F9" s="101">
        <f>電力消費量!F9*1.163/100</f>
        <v>2.8941952800000004E-2</v>
      </c>
      <c r="G9" s="101">
        <f>電力消費量!G9*1.163/100</f>
        <v>3.1559982100000002E-2</v>
      </c>
      <c r="H9" s="101">
        <f>電力消費量!H9*1.163/100</f>
        <v>3.4888022899999996E-2</v>
      </c>
      <c r="I9" s="101">
        <f>電力消費量!I9*1.163/100</f>
        <v>3.7466975399999998E-2</v>
      </c>
      <c r="J9" s="101">
        <f>電力消費量!J9*1.163/100</f>
        <v>4.0643012100000001E-2</v>
      </c>
      <c r="K9" s="101">
        <f>電力消費量!K9*1.163/100</f>
        <v>4.4314021600000003E-2</v>
      </c>
      <c r="L9" s="101">
        <f>電力消費量!L9*1.163/100</f>
        <v>4.8887984299999993E-2</v>
      </c>
      <c r="M9" s="101">
        <f>電力消費量!M9*1.163/100</f>
        <v>5.3018960300000008E-2</v>
      </c>
      <c r="N9" s="101">
        <f>電力消費量!N9*1.163/100</f>
        <v>5.7152960100000004E-2</v>
      </c>
      <c r="O9" s="101">
        <f>電力消費量!O9*1.163/100</f>
        <v>6.2071984899999995E-2</v>
      </c>
      <c r="P9" s="101">
        <f>電力消費量!P9*1.163/100</f>
        <v>6.7951996599999995E-2</v>
      </c>
      <c r="Q9" s="101">
        <f>電力消費量!Q9*1.163/100</f>
        <v>6.8842970900000008E-2</v>
      </c>
      <c r="R9" s="101">
        <f>電力消費量!R9*1.163/100</f>
        <v>7.3210035899999998E-2</v>
      </c>
      <c r="S9" s="101">
        <f>電力消費量!S9*1.163/100</f>
        <v>7.7648043900000005E-2</v>
      </c>
      <c r="T9" s="101">
        <f>電力消費量!T9*1.163/100</f>
        <v>8.0201991900000019E-2</v>
      </c>
      <c r="U9" s="101">
        <f>電力消費量!U9*1.163/100</f>
        <v>8.5069960999999999E-2</v>
      </c>
      <c r="V9" s="101">
        <f>電力消費量!V9*1.163/100</f>
        <v>8.9462030500000012E-2</v>
      </c>
      <c r="W9" s="101">
        <f>電力消費量!W9*1.163/100</f>
        <v>9.568001000000001E-2</v>
      </c>
      <c r="X9" s="101">
        <f>電力消費量!X9*1.163/100</f>
        <v>0.10019396189999999</v>
      </c>
      <c r="Y9" s="101">
        <f>電力消費量!Y9*1.163/100</f>
        <v>9.9384979100000007E-2</v>
      </c>
      <c r="Z9" s="101">
        <f>電力消費量!Z9*1.163/100</f>
        <v>0.10273104640000001</v>
      </c>
      <c r="AA9" s="101">
        <f>電力消費量!AA9*1.163/100</f>
        <v>0.10641101100000001</v>
      </c>
      <c r="AB9" s="101">
        <f>電力消費量!AB9*1.163/100</f>
        <v>0.11488800170000001</v>
      </c>
      <c r="AC9" s="101">
        <f>電力消費量!AC9*1.163/100</f>
        <v>0.11952395229999999</v>
      </c>
      <c r="AD9" s="101">
        <f>電力消費量!AD9*1.163/100</f>
        <v>0.11128200390000002</v>
      </c>
      <c r="AE9" s="101">
        <f>電力消費量!AE9*1.163/100</f>
        <v>0.1198859942</v>
      </c>
      <c r="AF9" s="101">
        <f>電力消費量!AF9*1.163/100</f>
        <v>0.12687097220000002</v>
      </c>
      <c r="AG9" s="101">
        <f>電力消費量!AG9*1.163/100</f>
        <v>0.1346720273</v>
      </c>
      <c r="AH9" s="101">
        <f>電力消費量!AH9*1.163/100</f>
        <v>0.14534894879999999</v>
      </c>
      <c r="AI9" s="101">
        <f>電力消費量!AI9*1.163/100</f>
        <v>0.1472030034</v>
      </c>
      <c r="AJ9" s="101">
        <f>電力消費量!AJ9*1.163/100</f>
        <v>0.14979300440000001</v>
      </c>
      <c r="AK9" s="101">
        <f>電力消費量!AK9*1.163/100</f>
        <v>0.17231496460000004</v>
      </c>
      <c r="AL9" s="101">
        <f>電力消費量!AL9*1.163/100</f>
        <v>0.18161396370000002</v>
      </c>
      <c r="AM9" s="101">
        <f>電力消費量!AM9*1.163/100</f>
        <v>0.1896720418</v>
      </c>
      <c r="AN9" s="101">
        <f>電力消費量!AN9*1.163/100</f>
        <v>0.1939580457</v>
      </c>
      <c r="AO9" s="101">
        <f>電力消費量!AO9*1.163/100</f>
        <v>0.20367805080000001</v>
      </c>
      <c r="AP9" s="101">
        <f>電力消費量!AP9*1.163/100</f>
        <v>0.20902296620000002</v>
      </c>
      <c r="AQ9" s="101">
        <f>電力消費量!AQ9*1.163/100</f>
        <v>0.20586100180000003</v>
      </c>
      <c r="AR9" s="101">
        <f>電力消費量!AR9*1.163/100</f>
        <v>0.21569405049999996</v>
      </c>
      <c r="AS9" s="101">
        <f>電力消費量!AS9*1.163/100</f>
        <v>0.23381696320000001</v>
      </c>
      <c r="AT9" s="101">
        <f>電力消費量!AT9*1.163/100</f>
        <v>0.24771004489999998</v>
      </c>
      <c r="AU9" s="101">
        <f>電力消費量!AU9*1.163/100</f>
        <v>0.24146996840000001</v>
      </c>
      <c r="AV9" s="101">
        <f>電力消費量!AV9*1.163/100</f>
        <v>0.25222004260000003</v>
      </c>
      <c r="AW9" s="101">
        <f>電力消費量!AW9*1.163/100</f>
        <v>0.25745005360000001</v>
      </c>
      <c r="AX9" s="101">
        <f>電力消費量!AX9*1.163/100</f>
        <v>0.27036702940000001</v>
      </c>
      <c r="AY9" s="101">
        <f>電力消費量!AY9*1.163/100</f>
        <v>0.27192126259999999</v>
      </c>
      <c r="AZ9" s="107">
        <f>電力消費量!AZ9*1.163/100</f>
        <v>0.28340763209999997</v>
      </c>
    </row>
    <row r="10" spans="2:52" ht="13.9" customHeight="1">
      <c r="C10" s="66" t="s">
        <v>2</v>
      </c>
      <c r="E10" s="30">
        <f>電力消費量!E10*1.163/100</f>
        <v>4.2394955300000002E-2</v>
      </c>
      <c r="F10" s="30">
        <f>電力消費量!F10*1.163/100</f>
        <v>4.7402019200000006E-2</v>
      </c>
      <c r="G10" s="30">
        <f>電力消費量!G10*1.163/100</f>
        <v>5.4154978700000002E-2</v>
      </c>
      <c r="H10" s="30">
        <f>電力消費量!H10*1.163/100</f>
        <v>6.087502530000001E-2</v>
      </c>
      <c r="I10" s="30">
        <f>電力消費量!I10*1.163/100</f>
        <v>6.7246055600000007E-2</v>
      </c>
      <c r="J10" s="30">
        <f>電力消費量!J10*1.163/100</f>
        <v>7.6201039299999995E-2</v>
      </c>
      <c r="K10" s="30">
        <f>電力消費量!K10*1.163/100</f>
        <v>8.5647041600000001E-2</v>
      </c>
      <c r="L10" s="30">
        <f>電力消費量!L10*1.163/100</f>
        <v>9.5486021599999998E-2</v>
      </c>
      <c r="M10" s="30">
        <f>電力消費量!M10*1.163/100</f>
        <v>0.1070649659</v>
      </c>
      <c r="N10" s="30">
        <f>電力消費量!N10*1.163/100</f>
        <v>0.11853400670000001</v>
      </c>
      <c r="O10" s="30">
        <f>電力消費量!O10*1.163/100</f>
        <v>0.1216970178</v>
      </c>
      <c r="P10" s="30">
        <f>電力消費量!P10*1.163/100</f>
        <v>0.1286519904</v>
      </c>
      <c r="Q10" s="30">
        <f>電力消費量!Q10*1.163/100</f>
        <v>0.1388799939</v>
      </c>
      <c r="R10" s="30">
        <f>電力消費量!R10*1.163/100</f>
        <v>0.1542919536</v>
      </c>
      <c r="S10" s="30">
        <f>電力消費量!S10*1.163/100</f>
        <v>0.1673399995</v>
      </c>
      <c r="T10" s="30">
        <f>電力消費量!T10*1.163/100</f>
        <v>0.18071496470000004</v>
      </c>
      <c r="U10" s="30">
        <f>電力消費量!U10*1.163/100</f>
        <v>0.1863779606</v>
      </c>
      <c r="V10" s="30">
        <f>電力消費量!V10*1.163/100</f>
        <v>0.1973509819</v>
      </c>
      <c r="W10" s="30">
        <f>電力消費量!W10*1.163/100</f>
        <v>0.20570795100000003</v>
      </c>
      <c r="X10" s="30">
        <f>電力消費量!X10*1.163/100</f>
        <v>0.2108200338</v>
      </c>
      <c r="Y10" s="30">
        <f>電力消費量!Y10*1.163/100</f>
        <v>0.2175960207</v>
      </c>
      <c r="Z10" s="30">
        <f>電力消費量!Z10*1.163/100</f>
        <v>0.22260203790000002</v>
      </c>
      <c r="AA10" s="30">
        <f>電力消費量!AA10*1.163/100</f>
        <v>0.23322895040000002</v>
      </c>
      <c r="AB10" s="30">
        <f>電力消費量!AB10*1.163/100</f>
        <v>0.24203902430000002</v>
      </c>
      <c r="AC10" s="30">
        <f>電力消費量!AC10*1.163/100</f>
        <v>0.25650604650000003</v>
      </c>
      <c r="AD10" s="30">
        <f>電力消費量!AD10*1.163/100</f>
        <v>0.26866300180000002</v>
      </c>
      <c r="AE10" s="30">
        <f>電力消費量!AE10*1.163/100</f>
        <v>0.28554499350000001</v>
      </c>
      <c r="AF10" s="30">
        <f>電力消費量!AF10*1.163/100</f>
        <v>0.29740201110000003</v>
      </c>
      <c r="AG10" s="30">
        <f>電力消費量!AG10*1.163/100</f>
        <v>0.30532901909999999</v>
      </c>
      <c r="AH10" s="30">
        <f>電力消費量!AH10*1.163/100</f>
        <v>0.32115896100000002</v>
      </c>
      <c r="AI10" s="30">
        <f>電力消費量!AI10*1.163/100</f>
        <v>0.29857501289999999</v>
      </c>
      <c r="AJ10" s="30">
        <f>電力消費量!AJ10*1.163/100</f>
        <v>0.31273000220000002</v>
      </c>
      <c r="AK10" s="30">
        <f>電力消費量!AK10*1.163/100</f>
        <v>0.33020396090000004</v>
      </c>
      <c r="AL10" s="30">
        <f>電力消費量!AL10*1.163/100</f>
        <v>0.34674600770000003</v>
      </c>
      <c r="AM10" s="30">
        <f>電力消費量!AM10*1.163/100</f>
        <v>0.36165997079999995</v>
      </c>
      <c r="AN10" s="30">
        <f>電力消費量!AN10*1.163/100</f>
        <v>0.37537895140000005</v>
      </c>
      <c r="AO10" s="30">
        <f>電力消費量!AO10*1.163/100</f>
        <v>0.39486094589999998</v>
      </c>
      <c r="AP10" s="30">
        <f>電力消費量!AP10*1.163/100</f>
        <v>0.40985597009999997</v>
      </c>
      <c r="AQ10" s="30">
        <f>電力消費量!AQ10*1.163/100</f>
        <v>0.40727097000000001</v>
      </c>
      <c r="AR10" s="30">
        <f>電力消費量!AR10*1.163/100</f>
        <v>0.43786205680000001</v>
      </c>
      <c r="AS10" s="30">
        <f>電力消費量!AS10*1.163/100</f>
        <v>0.45759595710000001</v>
      </c>
      <c r="AT10" s="30">
        <f>電力消費量!AT10*1.163/100</f>
        <v>0.4729319729</v>
      </c>
      <c r="AU10" s="30">
        <f>電力消費量!AU10*1.163/100</f>
        <v>0.48716697660000002</v>
      </c>
      <c r="AV10" s="30">
        <f>電力消費量!AV10*1.163/100</f>
        <v>0.5007760537</v>
      </c>
      <c r="AW10" s="30">
        <f>電力消費量!AW10*1.163/100</f>
        <v>0.49164999270000004</v>
      </c>
      <c r="AX10" s="30">
        <f>電力消費量!AX10*1.163/100</f>
        <v>0.49213403330000005</v>
      </c>
      <c r="AY10" s="30">
        <f>電力消費量!AY10*1.163/100</f>
        <v>0.49897700900000008</v>
      </c>
      <c r="AZ10" s="110">
        <f>電力消費量!AZ10*1.163/100</f>
        <v>0.50781278520000006</v>
      </c>
    </row>
    <row r="11" spans="2:52" ht="13.9" customHeight="1">
      <c r="C11" s="66" t="s">
        <v>53</v>
      </c>
      <c r="E11" s="30">
        <f>電力消費量!E11*1.163/100</f>
        <v>7.0780180000000002E-3</v>
      </c>
      <c r="F11" s="30">
        <f>電力消費量!F11*1.163/100</f>
        <v>7.4799507999999994E-3</v>
      </c>
      <c r="G11" s="30">
        <f>電力消費量!G11*1.163/100</f>
        <v>7.298988000000001E-3</v>
      </c>
      <c r="H11" s="30">
        <f>電力消費量!H11*1.163/100</f>
        <v>7.8659505000000015E-3</v>
      </c>
      <c r="I11" s="30">
        <f>電力消費量!I11*1.163/100</f>
        <v>7.3309705000000015E-3</v>
      </c>
      <c r="J11" s="30">
        <f>電力消費量!J11*1.163/100</f>
        <v>7.8030322000000006E-3</v>
      </c>
      <c r="K11" s="30">
        <f>電力消費量!K11*1.163/100</f>
        <v>8.2040346E-3</v>
      </c>
      <c r="L11" s="30">
        <f>電力消費量!L11*1.163/100</f>
        <v>8.7599486000000011E-3</v>
      </c>
      <c r="M11" s="30">
        <f>電力消費量!M11*1.163/100</f>
        <v>9.3520319000000001E-3</v>
      </c>
      <c r="N11" s="30">
        <f>電力消費量!N11*1.163/100</f>
        <v>9.7689674000000018E-3</v>
      </c>
      <c r="O11" s="30">
        <f>電力消費量!O11*1.163/100</f>
        <v>1.00810003E-2</v>
      </c>
      <c r="P11" s="30">
        <f>電力消費量!P11*1.163/100</f>
        <v>9.9089926000000012E-3</v>
      </c>
      <c r="Q11" s="30">
        <f>電力消費量!Q11*1.163/100</f>
        <v>1.02640565E-2</v>
      </c>
      <c r="R11" s="30">
        <f>電力消費量!R11*1.163/100</f>
        <v>1.1115023600000001E-2</v>
      </c>
      <c r="S11" s="30">
        <f>電力消費量!S11*1.163/100</f>
        <v>1.1536960000000001E-2</v>
      </c>
      <c r="T11" s="30">
        <f>電力消費量!T11*1.163/100</f>
        <v>1.2228945000000001E-2</v>
      </c>
      <c r="U11" s="30">
        <f>電力消費量!U11*1.163/100</f>
        <v>1.2731012100000001E-2</v>
      </c>
      <c r="V11" s="30">
        <f>電力消費量!V11*1.163/100</f>
        <v>1.3792017000000004E-2</v>
      </c>
      <c r="W11" s="30">
        <f>電力消費量!W11*1.163/100</f>
        <v>1.4911055600000001E-2</v>
      </c>
      <c r="X11" s="30">
        <f>電力消費量!X11*1.163/100</f>
        <v>1.54889503E-2</v>
      </c>
      <c r="Y11" s="30">
        <f>電力消費量!Y11*1.163/100</f>
        <v>1.6953981400000002E-2</v>
      </c>
      <c r="Z11" s="30">
        <f>電力消費量!Z11*1.163/100</f>
        <v>1.9314057300000003E-2</v>
      </c>
      <c r="AA11" s="30">
        <f>電力消費量!AA11*1.163/100</f>
        <v>2.0357035700000005E-2</v>
      </c>
      <c r="AB11" s="30">
        <f>電力消費量!AB11*1.163/100</f>
        <v>2.1649942799999999E-2</v>
      </c>
      <c r="AC11" s="30">
        <f>電力消費量!AC11*1.163/100</f>
        <v>2.4192028199999997E-2</v>
      </c>
      <c r="AD11" s="30">
        <f>電力消費量!AD11*1.163/100</f>
        <v>2.6946012200000004E-2</v>
      </c>
      <c r="AE11" s="30">
        <f>電力消費量!AE11*1.163/100</f>
        <v>2.9347025700000001E-2</v>
      </c>
      <c r="AF11" s="30">
        <f>電力消費量!AF11*1.163/100</f>
        <v>3.0953942800000002E-2</v>
      </c>
      <c r="AG11" s="30">
        <f>電力消費量!AG11*1.163/100</f>
        <v>3.4761953699999994E-2</v>
      </c>
      <c r="AH11" s="30">
        <f>電力消費量!AH11*1.163/100</f>
        <v>3.6751962999999999E-2</v>
      </c>
      <c r="AI11" s="30">
        <f>電力消費量!AI11*1.163/100</f>
        <v>3.9523973500000004E-2</v>
      </c>
      <c r="AJ11" s="30">
        <f>電力消費量!AJ11*1.163/100</f>
        <v>4.0947950699999999E-2</v>
      </c>
      <c r="AK11" s="30">
        <f>電力消費量!AK11*1.163/100</f>
        <v>4.4466025699999995E-2</v>
      </c>
      <c r="AL11" s="30">
        <f>電力消費量!AL11*1.163/100</f>
        <v>4.7056026700000003E-2</v>
      </c>
      <c r="AM11" s="30">
        <f>電力消費量!AM11*1.163/100</f>
        <v>4.8314974200000006E-2</v>
      </c>
      <c r="AN11" s="30">
        <f>電力消費量!AN11*1.163/100</f>
        <v>5.0807050599999994E-2</v>
      </c>
      <c r="AO11" s="30">
        <f>電力消費量!AO11*1.163/100</f>
        <v>5.3031985900000009E-2</v>
      </c>
      <c r="AP11" s="30">
        <f>電力消費量!AP11*1.163/100</f>
        <v>5.3508001800000003E-2</v>
      </c>
      <c r="AQ11" s="30">
        <f>電力消費量!AQ11*1.163/100</f>
        <v>5.4034026700000001E-2</v>
      </c>
      <c r="AR11" s="30">
        <f>電力消費量!AR11*1.163/100</f>
        <v>5.4737990600000001E-2</v>
      </c>
      <c r="AS11" s="30">
        <f>電力消費量!AS11*1.163/100</f>
        <v>5.7932053800000001E-2</v>
      </c>
      <c r="AT11" s="30">
        <f>電力消費量!AT11*1.163/100</f>
        <v>6.2245039299999999E-2</v>
      </c>
      <c r="AU11" s="30">
        <f>電力消費量!AU11*1.163/100</f>
        <v>6.5201036400000009E-2</v>
      </c>
      <c r="AV11" s="30">
        <f>電力消費量!AV11*1.163/100</f>
        <v>6.7148014699999994E-2</v>
      </c>
      <c r="AW11" s="30">
        <f>電力消費量!AW11*1.163/100</f>
        <v>6.7006942800000011E-2</v>
      </c>
      <c r="AX11" s="30">
        <f>電力消費量!AX11*1.163/100</f>
        <v>7.0171000599999991E-2</v>
      </c>
      <c r="AY11" s="30">
        <f>電力消費量!AY11*1.163/100</f>
        <v>6.9623576500000006E-2</v>
      </c>
      <c r="AZ11" s="110">
        <f>電力消費量!AZ11*1.163/100</f>
        <v>7.3033841399999994E-2</v>
      </c>
    </row>
    <row r="12" spans="2:52" s="11" customFormat="1" ht="13.9" customHeight="1">
      <c r="B12" s="23"/>
      <c r="C12" s="81" t="s">
        <v>54</v>
      </c>
      <c r="D12" s="23"/>
      <c r="E12" s="41">
        <f>電力消費量!E12*1.163/100</f>
        <v>5.3820150999999991E-3</v>
      </c>
      <c r="F12" s="41">
        <f>電力消費量!F12*1.163/100</f>
        <v>5.7880183999999999E-3</v>
      </c>
      <c r="G12" s="41">
        <f>電力消費量!G12*1.163/100</f>
        <v>5.9980562000000008E-3</v>
      </c>
      <c r="H12" s="41">
        <f>電力消費量!H12*1.163/100</f>
        <v>6.3939413999999995E-3</v>
      </c>
      <c r="I12" s="41">
        <f>電力消費量!I12*1.163/100</f>
        <v>6.7059743000000005E-3</v>
      </c>
      <c r="J12" s="41">
        <f>電力消費量!J12*1.163/100</f>
        <v>6.9980036000000002E-3</v>
      </c>
      <c r="K12" s="41">
        <f>電力消費量!K12*1.163/100</f>
        <v>7.6469576000000004E-3</v>
      </c>
      <c r="L12" s="41">
        <f>電力消費量!L12*1.163/100</f>
        <v>7.7289491000000011E-3</v>
      </c>
      <c r="M12" s="41">
        <f>電力消費量!M12*1.163/100</f>
        <v>8.1020394999999999E-3</v>
      </c>
      <c r="N12" s="41">
        <f>電力消費量!N12*1.163/100</f>
        <v>8.6940065000000004E-3</v>
      </c>
      <c r="O12" s="41">
        <f>電力消費量!O12*1.163/100</f>
        <v>9.3920391000000009E-3</v>
      </c>
      <c r="P12" s="41">
        <f>電力消費量!P12*1.163/100</f>
        <v>1.00499482E-2</v>
      </c>
      <c r="Q12" s="41">
        <f>電力消費量!Q12*1.163/100</f>
        <v>9.6249879999999993E-3</v>
      </c>
      <c r="R12" s="41">
        <f>電力消費量!R12*1.163/100</f>
        <v>1.0530965000000002E-2</v>
      </c>
      <c r="S12" s="41">
        <f>電力消費量!S12*1.163/100</f>
        <v>1.0647032400000001E-2</v>
      </c>
      <c r="T12" s="41">
        <f>電力消費量!T12*1.163/100</f>
        <v>1.13320394E-2</v>
      </c>
      <c r="U12" s="41">
        <f>電力消費量!U12*1.163/100</f>
        <v>1.20140226E-2</v>
      </c>
      <c r="V12" s="41">
        <f>電力消費量!V12*1.163/100</f>
        <v>1.14210089E-2</v>
      </c>
      <c r="W12" s="41">
        <f>電力消費量!W12*1.163/100</f>
        <v>1.0751004600000001E-2</v>
      </c>
      <c r="X12" s="41">
        <f>電力消費量!X12*1.163/100</f>
        <v>1.17859583E-2</v>
      </c>
      <c r="Y12" s="41">
        <f>電力消費量!Y12*1.163/100</f>
        <v>1.2657045299999998E-2</v>
      </c>
      <c r="Z12" s="41">
        <f>電力消費量!Z12*1.163/100</f>
        <v>1.05070072E-2</v>
      </c>
      <c r="AA12" s="41">
        <f>電力消費量!AA12*1.163/100</f>
        <v>1.1867019400000001E-2</v>
      </c>
      <c r="AB12" s="41">
        <f>電力消費量!AB12*1.163/100</f>
        <v>1.2368039800000001E-2</v>
      </c>
      <c r="AC12" s="41">
        <f>電力消費量!AC12*1.163/100</f>
        <v>1.2854987899999998E-2</v>
      </c>
      <c r="AD12" s="41">
        <f>電力消費量!AD12*1.163/100</f>
        <v>1.4051947500000002E-2</v>
      </c>
      <c r="AE12" s="41">
        <f>電力消費量!AE12*1.163/100</f>
        <v>1.47849864E-2</v>
      </c>
      <c r="AF12" s="41">
        <f>電力消費量!AF12*1.163/100</f>
        <v>1.5897977399999999E-2</v>
      </c>
      <c r="AG12" s="41">
        <f>電力消費量!AG12*1.163/100</f>
        <v>1.64829664E-2</v>
      </c>
      <c r="AH12" s="41">
        <f>電力消費量!AH12*1.163/100</f>
        <v>1.7323001299999998E-2</v>
      </c>
      <c r="AI12" s="41">
        <f>電力消費量!AI12*1.163/100</f>
        <v>1.8245958100000001E-2</v>
      </c>
      <c r="AJ12" s="41">
        <f>電力消費量!AJ12*1.163/100</f>
        <v>1.9336038E-2</v>
      </c>
      <c r="AK12" s="41">
        <f>電力消費量!AK12*1.163/100</f>
        <v>2.0203984900000003E-2</v>
      </c>
      <c r="AL12" s="41">
        <f>電力消費量!AL12*1.163/100</f>
        <v>2.1532944999999998E-2</v>
      </c>
      <c r="AM12" s="41">
        <f>電力消費量!AM12*1.163/100</f>
        <v>2.2736998899999999E-2</v>
      </c>
      <c r="AN12" s="41">
        <f>電力消費量!AN12*1.163/100</f>
        <v>2.4382992799999999E-2</v>
      </c>
      <c r="AO12" s="41">
        <f>電力消費量!AO12*1.163/100</f>
        <v>2.6897980299999999E-2</v>
      </c>
      <c r="AP12" s="41">
        <f>電力消費量!AP12*1.163/100</f>
        <v>2.9238052599999998E-2</v>
      </c>
      <c r="AQ12" s="41">
        <f>電力消費量!AQ12*1.163/100</f>
        <v>2.9681039300000003E-2</v>
      </c>
      <c r="AR12" s="41">
        <f>電力消費量!AR12*1.163/100</f>
        <v>3.4296986300000006E-2</v>
      </c>
      <c r="AS12" s="41">
        <f>電力消費量!AS12*1.163/100</f>
        <v>3.6619032100000004E-2</v>
      </c>
      <c r="AT12" s="41">
        <f>電力消費量!AT12*1.163/100</f>
        <v>3.5969031400000004E-2</v>
      </c>
      <c r="AU12" s="41">
        <f>電力消費量!AU12*1.163/100</f>
        <v>3.8260025099999997E-2</v>
      </c>
      <c r="AV12" s="41">
        <f>電力消費量!AV12*1.163/100</f>
        <v>3.9700051700000002E-2</v>
      </c>
      <c r="AW12" s="41">
        <f>電力消費量!AW12*1.163/100</f>
        <v>4.2312963800000006E-2</v>
      </c>
      <c r="AX12" s="41">
        <f>電力消費量!AX12*1.163/100</f>
        <v>4.5368048500000001E-2</v>
      </c>
      <c r="AY12" s="41">
        <f>電力消費量!AY12*1.163/100</f>
        <v>4.6442079000000004E-2</v>
      </c>
      <c r="AZ12" s="108">
        <f>電力消費量!AZ12*1.163/100</f>
        <v>4.8268454199999998E-2</v>
      </c>
    </row>
    <row r="13" spans="2:52" ht="13.9" customHeight="1">
      <c r="B13" s="78" t="s">
        <v>55</v>
      </c>
      <c r="C13" s="17"/>
      <c r="D13" s="17"/>
      <c r="E13" s="94">
        <f>電力消費量!E13*1.163/100</f>
        <v>1.8679040692000002</v>
      </c>
      <c r="F13" s="94">
        <f>電力消費量!F13*1.163/100</f>
        <v>2.0034429967</v>
      </c>
      <c r="G13" s="94">
        <f>電力消費量!G13*1.163/100</f>
        <v>2.1532629826999998</v>
      </c>
      <c r="H13" s="94">
        <f>電力消費量!H13*1.163/100</f>
        <v>2.2543710625999998</v>
      </c>
      <c r="I13" s="94">
        <f>電力消費量!I13*1.163/100</f>
        <v>2.2879669924999999</v>
      </c>
      <c r="J13" s="94">
        <f>電力消費量!J13*1.163/100</f>
        <v>2.43528711</v>
      </c>
      <c r="K13" s="94">
        <f>電力消費量!K13*1.163/100</f>
        <v>2.5232499172000002</v>
      </c>
      <c r="L13" s="94">
        <f>電力消費量!L13*1.163/100</f>
        <v>2.6446160615000003</v>
      </c>
      <c r="M13" s="94">
        <f>電力消費量!M13*1.163/100</f>
        <v>2.7515749617999994</v>
      </c>
      <c r="N13" s="94">
        <f>電力消費量!N13*1.163/100</f>
        <v>2.8090950810000006</v>
      </c>
      <c r="O13" s="94">
        <f>電力消費量!O13*1.163/100</f>
        <v>2.8565280360000003</v>
      </c>
      <c r="P13" s="94">
        <f>電力消費量!P13*1.163/100</f>
        <v>2.8902670149000005</v>
      </c>
      <c r="Q13" s="94">
        <f>電力消費量!Q13*1.163/100</f>
        <v>2.9872440024999998</v>
      </c>
      <c r="R13" s="94">
        <f>電力消費量!R13*1.163/100</f>
        <v>3.1314469310999997</v>
      </c>
      <c r="S13" s="94">
        <f>電力消費量!S13*1.163/100</f>
        <v>3.2334850621000002</v>
      </c>
      <c r="T13" s="94">
        <f>電力消費量!T13*1.163/100</f>
        <v>3.3335630729000001</v>
      </c>
      <c r="U13" s="94">
        <f>電力消費量!U13*1.163/100</f>
        <v>3.4536368916</v>
      </c>
      <c r="V13" s="94">
        <f>電力消費量!V13*1.163/100</f>
        <v>3.5452009282999999</v>
      </c>
      <c r="W13" s="94">
        <f>電力消費量!W13*1.163/100</f>
        <v>3.6069499480999996</v>
      </c>
      <c r="X13" s="94">
        <f>電力消費量!X13*1.163/100</f>
        <v>3.6975463688000003</v>
      </c>
      <c r="Y13" s="94">
        <f>電力消費量!Y13*1.163/100</f>
        <v>3.6885681251000006</v>
      </c>
      <c r="Z13" s="94">
        <f>電力消費量!Z13*1.163/100</f>
        <v>3.5954092664999995</v>
      </c>
      <c r="AA13" s="94">
        <f>電力消費量!AA13*1.163/100</f>
        <v>3.4990450635999997</v>
      </c>
      <c r="AB13" s="94">
        <f>電力消費量!AB13*1.163/100</f>
        <v>3.4139810339000003</v>
      </c>
      <c r="AC13" s="94">
        <f>電力消費量!AC13*1.163/100</f>
        <v>3.4487771798000004</v>
      </c>
      <c r="AD13" s="94">
        <f>電力消費量!AD13*1.163/100</f>
        <v>3.49145393</v>
      </c>
      <c r="AE13" s="94">
        <f>電力消費量!AE13*1.163/100</f>
        <v>3.5143004835000005</v>
      </c>
      <c r="AF13" s="94">
        <f>電力消費量!AF13*1.163/100</f>
        <v>3.5562281454000004</v>
      </c>
      <c r="AG13" s="94">
        <f>電力消費量!AG13*1.163/100</f>
        <v>3.6204043462000004</v>
      </c>
      <c r="AH13" s="94">
        <f>電力消費量!AH13*1.163/100</f>
        <v>3.7187455327999999</v>
      </c>
      <c r="AI13" s="94">
        <f>電力消費量!AI13*1.163/100</f>
        <v>3.7933266293999996</v>
      </c>
      <c r="AJ13" s="94">
        <f>電力消費量!AJ13*1.163/100</f>
        <v>3.8281201004000001</v>
      </c>
      <c r="AK13" s="94">
        <f>電力消費量!AK13*1.163/100</f>
        <v>3.9233756154000003</v>
      </c>
      <c r="AL13" s="94">
        <f>電力消費量!AL13*1.163/100</f>
        <v>4.0187689458999998</v>
      </c>
      <c r="AM13" s="94">
        <f>電力消費量!AM13*1.163/100</f>
        <v>4.0996874621000003</v>
      </c>
      <c r="AN13" s="94">
        <f>電力消費量!AN13*1.163/100</f>
        <v>4.2066071692999998</v>
      </c>
      <c r="AO13" s="94">
        <f>電力消費量!AO13*1.163/100</f>
        <v>4.2672090058999999</v>
      </c>
      <c r="AP13" s="94">
        <f>電力消費量!AP13*1.163/100</f>
        <v>4.3067101846</v>
      </c>
      <c r="AQ13" s="94">
        <f>電力消費量!AQ13*1.163/100</f>
        <v>4.0837656432000005</v>
      </c>
      <c r="AR13" s="94">
        <f>電力消費量!AR13*1.163/100</f>
        <v>4.2987068837999995</v>
      </c>
      <c r="AS13" s="94">
        <f>電力消費量!AS13*1.163/100</f>
        <v>4.2862231254999994</v>
      </c>
      <c r="AT13" s="94">
        <f>電力消費量!AT13*1.163/100</f>
        <v>4.3244298851999998</v>
      </c>
      <c r="AU13" s="94">
        <f>電力消費量!AU13*1.163/100</f>
        <v>4.3097030488000003</v>
      </c>
      <c r="AV13" s="94">
        <f>電力消費量!AV13*1.163/100</f>
        <v>4.2369271608000005</v>
      </c>
      <c r="AW13" s="94">
        <f>電力消費量!AW13*1.163/100</f>
        <v>4.2810259110999995</v>
      </c>
      <c r="AX13" s="94">
        <f>電力消費量!AX13*1.163/100</f>
        <v>4.3384298466000004</v>
      </c>
      <c r="AY13" s="94">
        <f>電力消費量!AY13*1.163/100</f>
        <v>4.4090754675000001</v>
      </c>
      <c r="AZ13" s="109">
        <f>電力消費量!AZ13*1.163/100</f>
        <v>4.4393113740999999</v>
      </c>
    </row>
    <row r="14" spans="2:52" ht="13.9" customHeight="1">
      <c r="B14" s="43"/>
      <c r="C14" s="82" t="s">
        <v>3</v>
      </c>
      <c r="D14" s="156"/>
      <c r="E14" s="162">
        <f>電力消費量!E14*1.163/100</f>
        <v>1.1606870256000001</v>
      </c>
      <c r="F14" s="115">
        <f>電力消費量!F14*1.163/100</f>
        <v>1.2433790005000001</v>
      </c>
      <c r="G14" s="115">
        <f>電力消費量!G14*1.163/100</f>
        <v>1.3421700355000001</v>
      </c>
      <c r="H14" s="115">
        <f>電力消費量!H14*1.163/100</f>
        <v>1.3872850152</v>
      </c>
      <c r="I14" s="115">
        <f>電力消費量!I14*1.163/100</f>
        <v>1.3931259501000002</v>
      </c>
      <c r="J14" s="115">
        <f>電力消費量!J14*1.163/100</f>
        <v>1.4896200601</v>
      </c>
      <c r="K14" s="115">
        <f>電力消費量!K14*1.163/100</f>
        <v>1.5395619550000001</v>
      </c>
      <c r="L14" s="115">
        <f>電力消費量!L14*1.163/100</f>
        <v>1.6163170475000002</v>
      </c>
      <c r="M14" s="115">
        <f>電力消費量!M14*1.163/100</f>
        <v>1.6928709410000005</v>
      </c>
      <c r="N14" s="115">
        <f>電力消費量!N14*1.163/100</f>
        <v>1.7087370522000001</v>
      </c>
      <c r="O14" s="115">
        <f>電力消費量!O14*1.163/100</f>
        <v>1.7143130557000001</v>
      </c>
      <c r="P14" s="115">
        <f>電力消費量!P14*1.163/100</f>
        <v>1.7220589846000001</v>
      </c>
      <c r="Q14" s="115">
        <f>電力消費量!Q14*1.163/100</f>
        <v>1.7787580258</v>
      </c>
      <c r="R14" s="115">
        <f>電力消費量!R14*1.163/100</f>
        <v>1.8607169617999997</v>
      </c>
      <c r="S14" s="115">
        <f>電力消費量!S14*1.163/100</f>
        <v>1.9400560077000002</v>
      </c>
      <c r="T14" s="115">
        <f>電力消費量!T14*1.163/100</f>
        <v>1.9922070210999998</v>
      </c>
      <c r="U14" s="115">
        <f>電力消費量!U14*1.163/100</f>
        <v>2.0724549515000001</v>
      </c>
      <c r="V14" s="115">
        <f>電力消費量!V14*1.163/100</f>
        <v>2.1313519464000001</v>
      </c>
      <c r="W14" s="115">
        <f>電力消費量!W14*1.163/100</f>
        <v>2.1889369610000005</v>
      </c>
      <c r="X14" s="115">
        <f>電力消費量!X14*1.163/100</f>
        <v>2.2481400575000001</v>
      </c>
      <c r="Y14" s="115">
        <f>電力消費量!Y14*1.163/100</f>
        <v>2.2840100013</v>
      </c>
      <c r="Z14" s="115">
        <f>電力消費量!Z14*1.163/100</f>
        <v>2.2925409552000002</v>
      </c>
      <c r="AA14" s="115">
        <f>電力消費量!AA14*1.163/100</f>
        <v>2.3033339441000003</v>
      </c>
      <c r="AB14" s="115">
        <f>電力消費量!AB14*1.163/100</f>
        <v>2.3370800172999999</v>
      </c>
      <c r="AC14" s="115">
        <f>電力消費量!AC14*1.163/100</f>
        <v>2.3999829657</v>
      </c>
      <c r="AD14" s="115">
        <f>電力消費量!AD14*1.163/100</f>
        <v>2.4740880464000004</v>
      </c>
      <c r="AE14" s="115">
        <f>電力消費量!AE14*1.163/100</f>
        <v>2.5227879735999998</v>
      </c>
      <c r="AF14" s="115">
        <f>電力消費量!AF14*1.163/100</f>
        <v>2.5833450347000002</v>
      </c>
      <c r="AG14" s="115">
        <f>電力消費量!AG14*1.163/100</f>
        <v>2.6393569754999997</v>
      </c>
      <c r="AH14" s="115">
        <f>電力消費量!AH14*1.163/100</f>
        <v>2.7176240843000001</v>
      </c>
      <c r="AI14" s="115">
        <f>電力消費量!AI14*1.163/100</f>
        <v>2.7834065043999998</v>
      </c>
      <c r="AJ14" s="115">
        <f>電力消費量!AJ14*1.163/100</f>
        <v>2.8162297371</v>
      </c>
      <c r="AK14" s="115">
        <f>電力消費量!AK14*1.163/100</f>
        <v>2.8816441839999998</v>
      </c>
      <c r="AL14" s="115">
        <f>電力消費量!AL14*1.163/100</f>
        <v>2.9525246146000002</v>
      </c>
      <c r="AM14" s="115">
        <f>電力消費量!AM14*1.163/100</f>
        <v>3.0024711614999999</v>
      </c>
      <c r="AN14" s="115">
        <f>電力消費量!AN14*1.163/100</f>
        <v>3.0580597702999999</v>
      </c>
      <c r="AO14" s="115">
        <f>電力消費量!AO14*1.163/100</f>
        <v>3.0896446405999995</v>
      </c>
      <c r="AP14" s="115">
        <f>電力消費量!AP14*1.163/100</f>
        <v>3.1134728823999995</v>
      </c>
      <c r="AQ14" s="115">
        <f>電力消費量!AQ14*1.163/100</f>
        <v>2.9614813428000004</v>
      </c>
      <c r="AR14" s="115">
        <f>電力消費量!AR14*1.163/100</f>
        <v>3.1052075576999996</v>
      </c>
      <c r="AS14" s="115">
        <f>電力消費量!AS14*1.163/100</f>
        <v>3.0669436947000004</v>
      </c>
      <c r="AT14" s="115">
        <f>電力消費量!AT14*1.163/100</f>
        <v>3.0905744590999999</v>
      </c>
      <c r="AU14" s="115">
        <f>電力消費量!AU14*1.163/100</f>
        <v>3.0749016385000005</v>
      </c>
      <c r="AV14" s="115">
        <f>電力消費量!AV14*1.163/100</f>
        <v>3.0128758247</v>
      </c>
      <c r="AW14" s="115">
        <f>電力消費量!AW14*1.163/100</f>
        <v>3.0646804967000008</v>
      </c>
      <c r="AX14" s="115">
        <f>電力消費量!AX14*1.163/100</f>
        <v>3.1118314242</v>
      </c>
      <c r="AY14" s="115">
        <f>電力消費量!AY14*1.163/100</f>
        <v>3.1471109129000006</v>
      </c>
      <c r="AZ14" s="118">
        <f>電力消費量!AZ14*1.163/100</f>
        <v>3.1598129663000005</v>
      </c>
    </row>
    <row r="15" spans="2:52" ht="13.9" customHeight="1">
      <c r="D15" s="66" t="s">
        <v>4</v>
      </c>
      <c r="E15" s="71">
        <f>電力消費量!E15*1.163/100</f>
        <v>0.20939198610000001</v>
      </c>
      <c r="F15" s="71">
        <f>電力消費量!F15*1.163/100</f>
        <v>0.2165880486</v>
      </c>
      <c r="G15" s="71">
        <f>電力消費量!G15*1.163/100</f>
        <v>0.23307299209999999</v>
      </c>
      <c r="H15" s="71">
        <f>電力消費量!H15*1.163/100</f>
        <v>0.22664497479999998</v>
      </c>
      <c r="I15" s="71">
        <f>電力消費量!I15*1.163/100</f>
        <v>0.22454401530000001</v>
      </c>
      <c r="J15" s="71">
        <f>電力消費量!J15*1.163/100</f>
        <v>0.22829899340000001</v>
      </c>
      <c r="K15" s="71">
        <f>電力消費量!K15*1.163/100</f>
        <v>0.23260104670000001</v>
      </c>
      <c r="L15" s="71">
        <f>電力消費量!L15*1.163/100</f>
        <v>0.23666898810000001</v>
      </c>
      <c r="M15" s="71">
        <f>電力消費量!M15*1.163/100</f>
        <v>0.24662403549999998</v>
      </c>
      <c r="N15" s="71">
        <f>電力消費量!N15*1.163/100</f>
        <v>0.2343320559</v>
      </c>
      <c r="O15" s="71">
        <f>電力消費量!O15*1.163/100</f>
        <v>0.22985904160000004</v>
      </c>
      <c r="P15" s="71">
        <f>電力消費量!P15*1.163/100</f>
        <v>0.22475603020000001</v>
      </c>
      <c r="Q15" s="71">
        <f>電力消費量!Q15*1.163/100</f>
        <v>0.2275359491</v>
      </c>
      <c r="R15" s="71">
        <f>電力消費量!R15*1.163/100</f>
        <v>0.23018200670000002</v>
      </c>
      <c r="S15" s="71">
        <f>電力消費量!S15*1.163/100</f>
        <v>0.24058794920000001</v>
      </c>
      <c r="T15" s="71">
        <f>電力消費量!T15*1.163/100</f>
        <v>0.24819501590000001</v>
      </c>
      <c r="U15" s="71">
        <f>電力消費量!U15*1.163/100</f>
        <v>0.25632194360000005</v>
      </c>
      <c r="V15" s="71">
        <f>電力消費量!V15*1.163/100</f>
        <v>0.26523098880000001</v>
      </c>
      <c r="W15" s="71">
        <f>電力消費量!W15*1.163/100</f>
        <v>0.27039796520000003</v>
      </c>
      <c r="X15" s="71">
        <f>電力消費量!X15*1.163/100</f>
        <v>0.27443194700000001</v>
      </c>
      <c r="Y15" s="71">
        <f>電力消費量!Y15*1.163/100</f>
        <v>0.28104802139999996</v>
      </c>
      <c r="Z15" s="71">
        <f>電力消費量!Z15*1.163/100</f>
        <v>0.28146902739999996</v>
      </c>
      <c r="AA15" s="71">
        <f>電力消費量!AA15*1.163/100</f>
        <v>0.28613102920000005</v>
      </c>
      <c r="AB15" s="71">
        <f>電力消費量!AB15*1.163/100</f>
        <v>0.28426394900000002</v>
      </c>
      <c r="AC15" s="71">
        <f>電力消費量!AC15*1.163/100</f>
        <v>0.29472199389999998</v>
      </c>
      <c r="AD15" s="71">
        <f>電力消費量!AD15*1.163/100</f>
        <v>0.30936602470000002</v>
      </c>
      <c r="AE15" s="71">
        <f>電力消費量!AE15*1.163/100</f>
        <v>0.31119600520000001</v>
      </c>
      <c r="AF15" s="71">
        <f>電力消費量!AF15*1.163/100</f>
        <v>0.31567797460000002</v>
      </c>
      <c r="AG15" s="71">
        <f>電力消費量!AG15*1.163/100</f>
        <v>0.3227440137</v>
      </c>
      <c r="AH15" s="71">
        <f>電力消費量!AH15*1.163/100</f>
        <v>0.32941998260000005</v>
      </c>
      <c r="AI15" s="71">
        <f>電力消費量!AI15*1.163/100</f>
        <v>0.33272197219999994</v>
      </c>
      <c r="AJ15" s="71">
        <f>電力消費量!AJ15*1.163/100</f>
        <v>0.33340104790000002</v>
      </c>
      <c r="AK15" s="71">
        <f>電力消費量!AK15*1.163/100</f>
        <v>0.3362179502</v>
      </c>
      <c r="AL15" s="71">
        <f>電力消費量!AL15*1.163/100</f>
        <v>0.33894599930000008</v>
      </c>
      <c r="AM15" s="71">
        <f>電力消費量!AM15*1.163/100</f>
        <v>0.34867495949999999</v>
      </c>
      <c r="AN15" s="71">
        <f>電力消費量!AN15*1.163/100</f>
        <v>0.3452289905</v>
      </c>
      <c r="AO15" s="71">
        <f>電力消費量!AO15*1.163/100</f>
        <v>0.3416560219</v>
      </c>
      <c r="AP15" s="71">
        <f>電力消費量!AP15*1.163/100</f>
        <v>0.34182198200000002</v>
      </c>
      <c r="AQ15" s="71">
        <f>電力消費量!AQ15*1.163/100</f>
        <v>0.3217469738</v>
      </c>
      <c r="AR15" s="71">
        <f>電力消費量!AR15*1.163/100</f>
        <v>0.32896699409999997</v>
      </c>
      <c r="AS15" s="71">
        <f>電力消費量!AS15*1.163/100</f>
        <v>0.31798804150000004</v>
      </c>
      <c r="AT15" s="71">
        <f>電力消費量!AT15*1.163/100</f>
        <v>0.31839497520000004</v>
      </c>
      <c r="AU15" s="71">
        <f>電力消費量!AU15*1.163/100</f>
        <v>0.31635798069999999</v>
      </c>
      <c r="AV15" s="71">
        <f>電力消費量!AV15*1.163/100</f>
        <v>0.30293800739999999</v>
      </c>
      <c r="AW15" s="71">
        <f>電力消費量!AW15*1.163/100</f>
        <v>0.30358591470000001</v>
      </c>
      <c r="AX15" s="71">
        <f>電力消費量!AX15*1.163/100</f>
        <v>0.30414066569999998</v>
      </c>
      <c r="AY15" s="71">
        <f>電力消費量!AY15*1.163/100</f>
        <v>0.29968079330000003</v>
      </c>
      <c r="AZ15" s="111">
        <f>電力消費量!AZ15*1.163/100</f>
        <v>0.29976010990000002</v>
      </c>
    </row>
    <row r="16" spans="2:52" ht="13.9" customHeight="1">
      <c r="D16" s="66" t="s">
        <v>56</v>
      </c>
      <c r="E16" s="30">
        <f>電力消費量!E16*1.163/100</f>
        <v>0.2708019914</v>
      </c>
      <c r="F16" s="30">
        <f>電力消費量!F16*1.163/100</f>
        <v>0.29284502820000002</v>
      </c>
      <c r="G16" s="30">
        <f>電力消費量!G16*1.163/100</f>
        <v>0.3129080575</v>
      </c>
      <c r="H16" s="30">
        <f>電力消費量!H16*1.163/100</f>
        <v>0.32530703309999998</v>
      </c>
      <c r="I16" s="30">
        <f>電力消費量!I16*1.163/100</f>
        <v>0.32150704689999998</v>
      </c>
      <c r="J16" s="30">
        <f>電力消費量!J16*1.163/100</f>
        <v>0.34676903510000001</v>
      </c>
      <c r="K16" s="30">
        <f>電力消費量!K16*1.163/100</f>
        <v>0.356890973</v>
      </c>
      <c r="L16" s="30">
        <f>電力消費量!L16*1.163/100</f>
        <v>0.37652601830000004</v>
      </c>
      <c r="M16" s="30">
        <f>電力消費量!M16*1.163/100</f>
        <v>0.3910520046</v>
      </c>
      <c r="N16" s="30">
        <f>電力消費量!N16*1.163/100</f>
        <v>0.39187203590000003</v>
      </c>
      <c r="O16" s="30">
        <f>電力消費量!O16*1.163/100</f>
        <v>0.39461194759999996</v>
      </c>
      <c r="P16" s="30">
        <f>電力消費量!P16*1.163/100</f>
        <v>0.39271602500000002</v>
      </c>
      <c r="Q16" s="30">
        <f>電力消費量!Q16*1.163/100</f>
        <v>0.40150295520000001</v>
      </c>
      <c r="R16" s="30">
        <f>電力消費量!R16*1.163/100</f>
        <v>0.41939501240000004</v>
      </c>
      <c r="S16" s="30">
        <f>電力消費量!S16*1.163/100</f>
        <v>0.43253505159999994</v>
      </c>
      <c r="T16" s="30">
        <f>電力消費量!T16*1.163/100</f>
        <v>0.43918903980000001</v>
      </c>
      <c r="U16" s="30">
        <f>電力消費量!U16*1.163/100</f>
        <v>0.45050700690000001</v>
      </c>
      <c r="V16" s="30">
        <f>電力消費量!V16*1.163/100</f>
        <v>0.45742197230000003</v>
      </c>
      <c r="W16" s="30">
        <f>電力消費量!W16*1.163/100</f>
        <v>0.46488599000000003</v>
      </c>
      <c r="X16" s="30">
        <f>電力消費量!X16*1.163/100</f>
        <v>0.4550789925</v>
      </c>
      <c r="Y16" s="30">
        <f>電力消費量!Y16*1.163/100</f>
        <v>0.45532298990000009</v>
      </c>
      <c r="Z16" s="30">
        <f>電力消費量!Z16*1.163/100</f>
        <v>0.45092603580000001</v>
      </c>
      <c r="AA16" s="30">
        <f>電力消費量!AA16*1.163/100</f>
        <v>0.44606597509999996</v>
      </c>
      <c r="AB16" s="30">
        <f>電力消費量!AB16*1.163/100</f>
        <v>0.44357296830000004</v>
      </c>
      <c r="AC16" s="30">
        <f>電力消費量!AC16*1.163/100</f>
        <v>0.45120899370000006</v>
      </c>
      <c r="AD16" s="30">
        <f>電力消費量!AD16*1.163/100</f>
        <v>0.45835795470000001</v>
      </c>
      <c r="AE16" s="30">
        <f>電力消費量!AE16*1.163/100</f>
        <v>0.46172704940000003</v>
      </c>
      <c r="AF16" s="30">
        <f>電力消費量!AF16*1.163/100</f>
        <v>0.4661270273</v>
      </c>
      <c r="AG16" s="30">
        <f>電力消費量!AG16*1.163/100</f>
        <v>0.47348102520000007</v>
      </c>
      <c r="AH16" s="30">
        <f>電力消費量!AH16*1.163/100</f>
        <v>0.48345305240000008</v>
      </c>
      <c r="AI16" s="30">
        <f>電力消費量!AI16*1.163/100</f>
        <v>0.49526703900000008</v>
      </c>
      <c r="AJ16" s="30">
        <f>電力消費量!AJ16*1.163/100</f>
        <v>0.50850802659999994</v>
      </c>
      <c r="AK16" s="30">
        <f>電力消費量!AK16*1.163/100</f>
        <v>0.51489999089999994</v>
      </c>
      <c r="AL16" s="30">
        <f>電力消費量!AL16*1.163/100</f>
        <v>0.52161794409999995</v>
      </c>
      <c r="AM16" s="30">
        <f>電力消費量!AM16*1.163/100</f>
        <v>0.52240203870000002</v>
      </c>
      <c r="AN16" s="30">
        <f>電力消費量!AN16*1.163/100</f>
        <v>0.52813097669999998</v>
      </c>
      <c r="AO16" s="30">
        <f>電力消費量!AO16*1.163/100</f>
        <v>0.5295270419</v>
      </c>
      <c r="AP16" s="30">
        <f>電力消費量!AP16*1.163/100</f>
        <v>0.5277549788</v>
      </c>
      <c r="AQ16" s="30">
        <f>電力消費量!AQ16*1.163/100</f>
        <v>0.49747104029999994</v>
      </c>
      <c r="AR16" s="30">
        <f>電力消費量!AR16*1.163/100</f>
        <v>0.53200597640000002</v>
      </c>
      <c r="AS16" s="30">
        <f>電力消費量!AS16*1.163/100</f>
        <v>0.52487701900000006</v>
      </c>
      <c r="AT16" s="30">
        <f>電力消費量!AT16*1.163/100</f>
        <v>0.52452404850000001</v>
      </c>
      <c r="AU16" s="30">
        <f>電力消費量!AU16*1.163/100</f>
        <v>0.52231004540000003</v>
      </c>
      <c r="AV16" s="30">
        <f>電力消費量!AV16*1.163/100</f>
        <v>0.51175698340000009</v>
      </c>
      <c r="AW16" s="30">
        <f>電力消費量!AW16*1.163/100</f>
        <v>0.51494802280000007</v>
      </c>
      <c r="AX16" s="30">
        <f>電力消費量!AX16*1.163/100</f>
        <v>0.51755395690000006</v>
      </c>
      <c r="AY16" s="30">
        <f>電力消費量!AY16*1.163/100</f>
        <v>0.51895304590000002</v>
      </c>
      <c r="AZ16" s="110">
        <f>電力消費量!AZ16*1.163/100</f>
        <v>0.51293405570000006</v>
      </c>
    </row>
    <row r="17" spans="2:52" ht="13.9" customHeight="1">
      <c r="D17" s="66" t="s">
        <v>5</v>
      </c>
      <c r="E17" s="30">
        <f>電力消費量!E17*1.163/100</f>
        <v>0.12624202180000002</v>
      </c>
      <c r="F17" s="30">
        <f>電力消費量!F17*1.163/100</f>
        <v>0.1357919963</v>
      </c>
      <c r="G17" s="30">
        <f>電力消費量!G17*1.163/100</f>
        <v>0.14862395680000001</v>
      </c>
      <c r="H17" s="30">
        <f>電力消費量!H17*1.163/100</f>
        <v>0.15709897039999998</v>
      </c>
      <c r="I17" s="30">
        <f>電力消費量!I17*1.163/100</f>
        <v>0.15772198949999999</v>
      </c>
      <c r="J17" s="30">
        <f>電力消費量!J17*1.163/100</f>
        <v>0.17148504779999998</v>
      </c>
      <c r="K17" s="30">
        <f>電力消費量!K17*1.163/100</f>
        <v>0.18061401630000001</v>
      </c>
      <c r="L17" s="30">
        <f>電力消費量!L17*1.163/100</f>
        <v>0.19315301709999996</v>
      </c>
      <c r="M17" s="30">
        <f>電力消費量!M17*1.163/100</f>
        <v>0.20340800219999999</v>
      </c>
      <c r="N17" s="30">
        <f>電力消費量!N17*1.163/100</f>
        <v>0.20911100530000001</v>
      </c>
      <c r="O17" s="30">
        <f>電力消費量!O17*1.163/100</f>
        <v>0.210459969</v>
      </c>
      <c r="P17" s="30">
        <f>電力消費量!P17*1.163/100</f>
        <v>0.21481203129999998</v>
      </c>
      <c r="Q17" s="30">
        <f>電力消費量!Q17*1.163/100</f>
        <v>0.22676104219999998</v>
      </c>
      <c r="R17" s="30">
        <f>電力消費量!R17*1.163/100</f>
        <v>0.2368270398</v>
      </c>
      <c r="S17" s="30">
        <f>電力消費量!S17*1.163/100</f>
        <v>0.2493919755</v>
      </c>
      <c r="T17" s="30">
        <f>電力消費量!T17*1.163/100</f>
        <v>0.26429896060000002</v>
      </c>
      <c r="U17" s="30">
        <f>電力消費量!U17*1.163/100</f>
        <v>0.27608898940000004</v>
      </c>
      <c r="V17" s="30">
        <f>電力消費量!V17*1.163/100</f>
        <v>0.28172104950000004</v>
      </c>
      <c r="W17" s="30">
        <f>電力消費量!W17*1.163/100</f>
        <v>0.2930920494</v>
      </c>
      <c r="X17" s="30">
        <f>電力消費量!X17*1.163/100</f>
        <v>0.30222997299999999</v>
      </c>
      <c r="Y17" s="30">
        <f>電力消費量!Y17*1.163/100</f>
        <v>0.32136202079999998</v>
      </c>
      <c r="Z17" s="30">
        <f>電力消費量!Z17*1.163/100</f>
        <v>0.3303270063</v>
      </c>
      <c r="AA17" s="30">
        <f>電力消費量!AA17*1.163/100</f>
        <v>0.33259799639999998</v>
      </c>
      <c r="AB17" s="30">
        <f>電力消費量!AB17*1.163/100</f>
        <v>0.3374929471</v>
      </c>
      <c r="AC17" s="30">
        <f>電力消費量!AC17*1.163/100</f>
        <v>0.34284995770000004</v>
      </c>
      <c r="AD17" s="30">
        <f>電力消費量!AD17*1.163/100</f>
        <v>0.35583403860000007</v>
      </c>
      <c r="AE17" s="30">
        <f>電力消費量!AE17*1.163/100</f>
        <v>0.35545804070000003</v>
      </c>
      <c r="AF17" s="30">
        <f>電力消費量!AF17*1.163/100</f>
        <v>0.36743705700000001</v>
      </c>
      <c r="AG17" s="30">
        <f>電力消費量!AG17*1.163/100</f>
        <v>0.37495899210000005</v>
      </c>
      <c r="AH17" s="30">
        <f>電力消費量!AH17*1.163/100</f>
        <v>0.38490299099999992</v>
      </c>
      <c r="AI17" s="30">
        <f>電力消費量!AI17*1.163/100</f>
        <v>0.395777041</v>
      </c>
      <c r="AJ17" s="30">
        <f>電力消費量!AJ17*1.163/100</f>
        <v>0.39348604729999997</v>
      </c>
      <c r="AK17" s="30">
        <f>電力消費量!AK17*1.163/100</f>
        <v>0.40840001040000007</v>
      </c>
      <c r="AL17" s="30">
        <f>電力消費量!AL17*1.163/100</f>
        <v>0.4201600338</v>
      </c>
      <c r="AM17" s="30">
        <f>電力消費量!AM17*1.163/100</f>
        <v>0.42277096880000004</v>
      </c>
      <c r="AN17" s="30">
        <f>電力消費量!AN17*1.163/100</f>
        <v>0.42692497220000009</v>
      </c>
      <c r="AO17" s="30">
        <f>電力消費量!AO17*1.163/100</f>
        <v>0.42601504099999998</v>
      </c>
      <c r="AP17" s="30">
        <f>電力消費量!AP17*1.163/100</f>
        <v>0.43273601799999994</v>
      </c>
      <c r="AQ17" s="30">
        <f>電力消費量!AQ17*1.163/100</f>
        <v>0.41795498580000001</v>
      </c>
      <c r="AR17" s="30">
        <f>電力消費量!AR17*1.163/100</f>
        <v>0.44408899139999997</v>
      </c>
      <c r="AS17" s="30">
        <f>電力消費量!AS17*1.163/100</f>
        <v>0.42793073460000003</v>
      </c>
      <c r="AT17" s="30">
        <f>電力消費量!AT17*1.163/100</f>
        <v>0.44746099359999997</v>
      </c>
      <c r="AU17" s="30">
        <f>電力消費量!AU17*1.163/100</f>
        <v>0.45446795229999998</v>
      </c>
      <c r="AV17" s="30">
        <f>電力消費量!AV17*1.163/100</f>
        <v>0.42864923599999999</v>
      </c>
      <c r="AW17" s="30">
        <f>電力消費量!AW17*1.163/100</f>
        <v>0.43819327920000001</v>
      </c>
      <c r="AX17" s="30">
        <f>電力消費量!AX17*1.163/100</f>
        <v>0.44597968049999998</v>
      </c>
      <c r="AY17" s="30">
        <f>電力消費量!AY17*1.163/100</f>
        <v>0.4427018813000001</v>
      </c>
      <c r="AZ17" s="110">
        <f>電力消費量!AZ17*1.163/100</f>
        <v>0.44028563250000002</v>
      </c>
    </row>
    <row r="18" spans="2:52" ht="13.9" customHeight="1">
      <c r="B18" s="11"/>
      <c r="C18" s="11"/>
      <c r="D18" s="83" t="s">
        <v>6</v>
      </c>
      <c r="E18" s="30">
        <f>電力消費量!E18*1.163/100</f>
        <v>0.10730198530000001</v>
      </c>
      <c r="F18" s="30">
        <f>電力消費量!F18*1.163/100</f>
        <v>0.1145970191</v>
      </c>
      <c r="G18" s="30">
        <f>電力消費量!G18*1.163/100</f>
        <v>0.12305295950000002</v>
      </c>
      <c r="H18" s="30">
        <f>電力消費量!H18*1.163/100</f>
        <v>0.1276790246</v>
      </c>
      <c r="I18" s="30">
        <f>電力消費量!I18*1.163/100</f>
        <v>0.12529801470000002</v>
      </c>
      <c r="J18" s="30">
        <f>電力消費量!J18*1.163/100</f>
        <v>0.13731203729999999</v>
      </c>
      <c r="K18" s="30">
        <f>電力消費量!K18*1.163/100</f>
        <v>0.14213499830000001</v>
      </c>
      <c r="L18" s="30">
        <f>電力消費量!L18*1.163/100</f>
        <v>0.14791999290000002</v>
      </c>
      <c r="M18" s="30">
        <f>電力消費量!M18*1.163/100</f>
        <v>0.15587700630000001</v>
      </c>
      <c r="N18" s="30">
        <f>電力消費量!N18*1.163/100</f>
        <v>0.15978305810000001</v>
      </c>
      <c r="O18" s="30">
        <f>電力消費量!O18*1.163/100</f>
        <v>0.15938798700000001</v>
      </c>
      <c r="P18" s="30">
        <f>電力消費量!P18*1.163/100</f>
        <v>0.16162897170000001</v>
      </c>
      <c r="Q18" s="30">
        <f>電力消費量!Q18*1.163/100</f>
        <v>0.16092896199999998</v>
      </c>
      <c r="R18" s="30">
        <f>電力消費量!R18*1.163/100</f>
        <v>0.16994604989999998</v>
      </c>
      <c r="S18" s="30">
        <f>電力消費量!S18*1.163/100</f>
        <v>0.17402096930000002</v>
      </c>
      <c r="T18" s="30">
        <f>電力消費量!T18*1.163/100</f>
        <v>0.1793690248</v>
      </c>
      <c r="U18" s="30">
        <f>電力消費量!U18*1.163/100</f>
        <v>0.18879700060000001</v>
      </c>
      <c r="V18" s="30">
        <f>電力消費量!V18*1.163/100</f>
        <v>0.19842396569999998</v>
      </c>
      <c r="W18" s="30">
        <f>電力消費量!W18*1.163/100</f>
        <v>0.20731603110000002</v>
      </c>
      <c r="X18" s="30">
        <f>電力消費量!X18*1.163/100</f>
        <v>0.21462699799999999</v>
      </c>
      <c r="Y18" s="30">
        <f>電力消費量!Y18*1.163/100</f>
        <v>0.2194370497</v>
      </c>
      <c r="Z18" s="30">
        <f>電力消費量!Z18*1.163/100</f>
        <v>0.22348603419999999</v>
      </c>
      <c r="AA18" s="30">
        <f>電力消費量!AA18*1.163/100</f>
        <v>0.22436305249999999</v>
      </c>
      <c r="AB18" s="30">
        <f>電力消費量!AB18*1.163/100</f>
        <v>0.23155202070000003</v>
      </c>
      <c r="AC18" s="30">
        <f>電力消費量!AC18*1.163/100</f>
        <v>0.23827195100000001</v>
      </c>
      <c r="AD18" s="30">
        <f>電力消費量!AD18*1.163/100</f>
        <v>0.24069401479999999</v>
      </c>
      <c r="AE18" s="30">
        <f>電力消費量!AE18*1.163/100</f>
        <v>0.2482050177</v>
      </c>
      <c r="AF18" s="30">
        <f>電力消費量!AF18*1.163/100</f>
        <v>0.25515999030000003</v>
      </c>
      <c r="AG18" s="30">
        <f>電力消費量!AG18*1.163/100</f>
        <v>0.26143297970000001</v>
      </c>
      <c r="AH18" s="30">
        <f>電力消費量!AH18*1.163/100</f>
        <v>0.27297505690000001</v>
      </c>
      <c r="AI18" s="30">
        <f>電力消費量!AI18*1.163/100</f>
        <v>0.27772405110000004</v>
      </c>
      <c r="AJ18" s="30">
        <f>電力消費量!AJ18*1.163/100</f>
        <v>0.2827510023</v>
      </c>
      <c r="AK18" s="30">
        <f>電力消費量!AK18*1.163/100</f>
        <v>0.29143605370000003</v>
      </c>
      <c r="AL18" s="30">
        <f>電力消費量!AL18*1.163/100</f>
        <v>0.29553097670000006</v>
      </c>
      <c r="AM18" s="30">
        <f>電力消費量!AM18*1.163/100</f>
        <v>0.30087996260000005</v>
      </c>
      <c r="AN18" s="30">
        <f>電力消費量!AN18*1.163/100</f>
        <v>0.30877696520000003</v>
      </c>
      <c r="AO18" s="30">
        <f>電力消費量!AO18*1.163/100</f>
        <v>0.3093179928</v>
      </c>
      <c r="AP18" s="30">
        <f>電力消費量!AP18*1.163/100</f>
        <v>0.30931694609999999</v>
      </c>
      <c r="AQ18" s="30">
        <f>電力消費量!AQ18*1.163/100</f>
        <v>0.29001603069999998</v>
      </c>
      <c r="AR18" s="30">
        <f>電力消費量!AR18*1.163/100</f>
        <v>0.29931305270000003</v>
      </c>
      <c r="AS18" s="30">
        <f>電力消費量!AS18*1.163/100</f>
        <v>0.30182804020000004</v>
      </c>
      <c r="AT18" s="30">
        <f>電力消費量!AT18*1.163/100</f>
        <v>0.29674200860000005</v>
      </c>
      <c r="AU18" s="30">
        <f>電力消費量!AU18*1.163/100</f>
        <v>0.28739800139999994</v>
      </c>
      <c r="AV18" s="30">
        <f>電力消費量!AV18*1.163/100</f>
        <v>0.28149798609999999</v>
      </c>
      <c r="AW18" s="30">
        <f>電力消費量!AW18*1.163/100</f>
        <v>0.28748301670000004</v>
      </c>
      <c r="AX18" s="30">
        <f>電力消費量!AX18*1.163/100</f>
        <v>0.28602705700000003</v>
      </c>
      <c r="AY18" s="30">
        <f>電力消費量!AY18*1.163/100</f>
        <v>0.29196533499999999</v>
      </c>
      <c r="AZ18" s="110">
        <f>電力消費量!AZ18*1.163/100</f>
        <v>0.29308111720000002</v>
      </c>
    </row>
    <row r="19" spans="2:52" s="11" customFormat="1" ht="13.9" customHeight="1">
      <c r="B19" s="47"/>
      <c r="C19" s="47"/>
      <c r="D19" s="80" t="s">
        <v>57</v>
      </c>
      <c r="E19" s="30">
        <f>電力消費量!E19*1.163/100</f>
        <v>4.7260016900000007E-2</v>
      </c>
      <c r="F19" s="30">
        <f>電力消費量!F19*1.163/100</f>
        <v>5.3051989499999994E-2</v>
      </c>
      <c r="G19" s="30">
        <f>電力消費量!G19*1.163/100</f>
        <v>5.9032019200000008E-2</v>
      </c>
      <c r="H19" s="30">
        <f>電力消費量!H19*1.163/100</f>
        <v>6.4710017800000005E-2</v>
      </c>
      <c r="I19" s="30">
        <f>電力消費量!I19*1.163/100</f>
        <v>6.6907041100000009E-2</v>
      </c>
      <c r="J19" s="30">
        <f>電力消費量!J19*1.163/100</f>
        <v>7.2764955800000003E-2</v>
      </c>
      <c r="K19" s="30">
        <f>電力消費量!K19*1.163/100</f>
        <v>7.5686993300000005E-2</v>
      </c>
      <c r="L19" s="30">
        <f>電力消費量!L19*1.163/100</f>
        <v>8.0268050300000005E-2</v>
      </c>
      <c r="M19" s="30">
        <f>電力消費量!M19*1.163/100</f>
        <v>8.5694026799999989E-2</v>
      </c>
      <c r="N19" s="30">
        <f>電力消費量!N19*1.163/100</f>
        <v>8.9769992899999998E-2</v>
      </c>
      <c r="O19" s="30">
        <f>電力消費量!O19*1.163/100</f>
        <v>9.0879029700000002E-2</v>
      </c>
      <c r="P19" s="30">
        <f>電力消費量!P19*1.163/100</f>
        <v>9.1290033899999998E-2</v>
      </c>
      <c r="Q19" s="30">
        <f>電力消費量!Q19*1.163/100</f>
        <v>9.5601042300000008E-2</v>
      </c>
      <c r="R19" s="30">
        <f>電力消費量!R19*1.163/100</f>
        <v>0.10009301350000001</v>
      </c>
      <c r="S19" s="30">
        <f>電力消費量!S19*1.163/100</f>
        <v>0.10282804060000002</v>
      </c>
      <c r="T19" s="30">
        <f>電力消費量!T19*1.163/100</f>
        <v>0.10503599609999999</v>
      </c>
      <c r="U19" s="30">
        <f>電力消費量!U19*1.163/100</f>
        <v>0.10921500399999999</v>
      </c>
      <c r="V19" s="30">
        <f>電力消費量!V19*1.163/100</f>
        <v>0.11415996370000001</v>
      </c>
      <c r="W19" s="30">
        <f>電力消費量!W19*1.163/100</f>
        <v>0.1224340109</v>
      </c>
      <c r="X19" s="30">
        <f>電力消費量!X19*1.163/100</f>
        <v>0.12579903510000001</v>
      </c>
      <c r="Y19" s="30">
        <f>電力消費量!Y19*1.163/100</f>
        <v>0.12863698770000001</v>
      </c>
      <c r="Z19" s="30">
        <f>電力消費量!Z19*1.163/100</f>
        <v>0.13076899930000002</v>
      </c>
      <c r="AA19" s="30">
        <f>電力消費量!AA19*1.163/100</f>
        <v>0.13068305359999999</v>
      </c>
      <c r="AB19" s="30">
        <f>電力消費量!AB19*1.163/100</f>
        <v>0.13696499810000001</v>
      </c>
      <c r="AC19" s="30">
        <f>電力消費量!AC19*1.163/100</f>
        <v>0.14091105710000001</v>
      </c>
      <c r="AD19" s="30">
        <f>電力消費量!AD19*1.163/100</f>
        <v>0.14718195310000001</v>
      </c>
      <c r="AE19" s="30">
        <f>電力消費量!AE19*1.163/100</f>
        <v>0.15902803850000002</v>
      </c>
      <c r="AF19" s="30">
        <f>電力消費量!AF19*1.163/100</f>
        <v>0.16517298159999999</v>
      </c>
      <c r="AG19" s="30">
        <f>電力消費量!AG19*1.163/100</f>
        <v>0.1772520159</v>
      </c>
      <c r="AH19" s="30">
        <f>電力消費量!AH19*1.163/100</f>
        <v>0.18845903280000001</v>
      </c>
      <c r="AI19" s="30">
        <f>電力消費量!AI19*1.163/100</f>
        <v>0.20095302549999999</v>
      </c>
      <c r="AJ19" s="30">
        <f>電力消費量!AJ19*1.163/100</f>
        <v>0.2055100084</v>
      </c>
      <c r="AK19" s="30">
        <f>電力消費量!AK19*1.163/100</f>
        <v>0.21789805179999999</v>
      </c>
      <c r="AL19" s="30">
        <f>電力消費量!AL19*1.163/100</f>
        <v>0.23066895479999999</v>
      </c>
      <c r="AM19" s="30">
        <f>電力消費量!AM19*1.163/100</f>
        <v>0.2422219642</v>
      </c>
      <c r="AN19" s="30">
        <f>電力消費量!AN19*1.163/100</f>
        <v>0.2461249922</v>
      </c>
      <c r="AO19" s="30">
        <f>電力消費量!AO19*1.163/100</f>
        <v>0.25078501689999999</v>
      </c>
      <c r="AP19" s="30">
        <f>電力消費量!AP19*1.163/100</f>
        <v>0.25509404819999998</v>
      </c>
      <c r="AQ19" s="30">
        <f>電力消費量!AQ19*1.163/100</f>
        <v>0.23977803600000003</v>
      </c>
      <c r="AR19" s="30">
        <f>電力消費量!AR19*1.163/100</f>
        <v>0.24480196339999999</v>
      </c>
      <c r="AS19" s="30">
        <f>電力消費量!AS19*1.163/100</f>
        <v>0.2435090563</v>
      </c>
      <c r="AT19" s="30">
        <f>電力消費量!AT19*1.163/100</f>
        <v>0.24024800430000004</v>
      </c>
      <c r="AU19" s="30">
        <f>電力消費量!AU19*1.163/100</f>
        <v>0.23008698960000001</v>
      </c>
      <c r="AV19" s="30">
        <f>電力消費量!AV19*1.163/100</f>
        <v>0.22689699690000001</v>
      </c>
      <c r="AW19" s="30">
        <f>電力消費量!AW19*1.163/100</f>
        <v>0.23203803839999998</v>
      </c>
      <c r="AX19" s="30">
        <f>電力消費量!AX19*1.163/100</f>
        <v>0.23251498470000001</v>
      </c>
      <c r="AY19" s="30">
        <f>電力消費量!AY19*1.163/100</f>
        <v>0.23910105370000004</v>
      </c>
      <c r="AZ19" s="110">
        <f>電力消費量!AZ19*1.163/100</f>
        <v>0.23846500900000003</v>
      </c>
    </row>
    <row r="20" spans="2:52" ht="13.9" customHeight="1">
      <c r="B20" s="43"/>
      <c r="C20" s="82" t="s">
        <v>7</v>
      </c>
      <c r="D20" s="156"/>
      <c r="E20" s="102">
        <f>電力消費量!E20*1.163/100</f>
        <v>0.70721704360000004</v>
      </c>
      <c r="F20" s="102">
        <f>電力消費量!F20*1.163/100</f>
        <v>0.76006399620000009</v>
      </c>
      <c r="G20" s="102">
        <f>電力消費量!G20*1.163/100</f>
        <v>0.81109294719999991</v>
      </c>
      <c r="H20" s="102">
        <f>電力消費量!H20*1.163/100</f>
        <v>0.86708604739999995</v>
      </c>
      <c r="I20" s="102">
        <f>電力消費量!I20*1.163/100</f>
        <v>0.89484104239999995</v>
      </c>
      <c r="J20" s="102">
        <f>電力消費量!J20*1.163/100</f>
        <v>0.94566704990000006</v>
      </c>
      <c r="K20" s="102">
        <f>電力消費量!K20*1.163/100</f>
        <v>0.9836879622000001</v>
      </c>
      <c r="L20" s="102">
        <f>電力消費量!L20*1.163/100</f>
        <v>1.0282990139999999</v>
      </c>
      <c r="M20" s="102">
        <f>電力消費量!M20*1.163/100</f>
        <v>1.0587040208</v>
      </c>
      <c r="N20" s="102">
        <f>電力消費量!N20*1.163/100</f>
        <v>1.1003580288000001</v>
      </c>
      <c r="O20" s="102">
        <f>電力消費量!O20*1.163/100</f>
        <v>1.1422149803000001</v>
      </c>
      <c r="P20" s="102">
        <f>電力消費量!P20*1.163/100</f>
        <v>1.1682080303</v>
      </c>
      <c r="Q20" s="102">
        <f>電力消費量!Q20*1.163/100</f>
        <v>1.2084859767</v>
      </c>
      <c r="R20" s="102">
        <f>電力消費量!R20*1.163/100</f>
        <v>1.2707299693</v>
      </c>
      <c r="S20" s="102">
        <f>電力消費量!S20*1.163/100</f>
        <v>1.2934290544</v>
      </c>
      <c r="T20" s="102">
        <f>電力消費量!T20*1.163/100</f>
        <v>1.3413560518000001</v>
      </c>
      <c r="U20" s="102">
        <f>電力消費量!U20*1.163/100</f>
        <v>1.3811819401000001</v>
      </c>
      <c r="V20" s="102">
        <f>電力消費量!V20*1.163/100</f>
        <v>1.4138489819</v>
      </c>
      <c r="W20" s="102">
        <f>電力消費量!W20*1.163/100</f>
        <v>1.4180129871</v>
      </c>
      <c r="X20" s="103">
        <f>電力消費量!X20*1.163/100</f>
        <v>1.4494063112999998</v>
      </c>
      <c r="Y20" s="102">
        <f>電力消費量!Y20*1.163/100</f>
        <v>1.4045581238</v>
      </c>
      <c r="Z20" s="102">
        <f>電力消費量!Z20*1.163/100</f>
        <v>1.3028683112999999</v>
      </c>
      <c r="AA20" s="102">
        <f>電力消費量!AA20*1.163/100</f>
        <v>1.1957111194999999</v>
      </c>
      <c r="AB20" s="102">
        <f>電力消費量!AB20*1.163/100</f>
        <v>1.0769010166000001</v>
      </c>
      <c r="AC20" s="102">
        <f>電力消費量!AC20*1.163/100</f>
        <v>1.0487942141</v>
      </c>
      <c r="AD20" s="102">
        <f>電力消費量!AD20*1.163/100</f>
        <v>1.0173658836000001</v>
      </c>
      <c r="AE20" s="102">
        <f>電力消費量!AE20*1.163/100</f>
        <v>0.99151250989999995</v>
      </c>
      <c r="AF20" s="102">
        <f>電力消費量!AF20*1.163/100</f>
        <v>0.97288311070000011</v>
      </c>
      <c r="AG20" s="102">
        <f>電力消費量!AG20*1.163/100</f>
        <v>0.98104737070000003</v>
      </c>
      <c r="AH20" s="103">
        <f>電力消費量!AH20*1.163/100</f>
        <v>1.0011214485000002</v>
      </c>
      <c r="AI20" s="102">
        <f>電力消費量!AI20*1.163/100</f>
        <v>1.0099201250000001</v>
      </c>
      <c r="AJ20" s="102">
        <f>電力消費量!AJ20*1.163/100</f>
        <v>1.0118903633</v>
      </c>
      <c r="AK20" s="102">
        <f>電力消費量!AK20*1.163/100</f>
        <v>1.0417314313999999</v>
      </c>
      <c r="AL20" s="102">
        <f>電力消費量!AL20*1.163/100</f>
        <v>1.0662443313000001</v>
      </c>
      <c r="AM20" s="102">
        <f>電力消費量!AM20*1.163/100</f>
        <v>1.0972163006000002</v>
      </c>
      <c r="AN20" s="102">
        <f>電力消費量!AN20*1.163/100</f>
        <v>1.1485473989999999</v>
      </c>
      <c r="AO20" s="102">
        <f>電力消費量!AO20*1.163/100</f>
        <v>1.1775643653000001</v>
      </c>
      <c r="AP20" s="102">
        <f>電力消費量!AP20*1.163/100</f>
        <v>1.1932373022</v>
      </c>
      <c r="AQ20" s="102">
        <f>電力消費量!AQ20*1.163/100</f>
        <v>1.1222843004</v>
      </c>
      <c r="AR20" s="103">
        <f>電力消費量!AR20*1.163/100</f>
        <v>1.1934993261000002</v>
      </c>
      <c r="AS20" s="102">
        <f>電力消費量!AS20*1.163/100</f>
        <v>1.2192794308000001</v>
      </c>
      <c r="AT20" s="102">
        <f>電力消費量!AT20*1.163/100</f>
        <v>1.2338554261000001</v>
      </c>
      <c r="AU20" s="102">
        <f>電力消費量!AU20*1.163/100</f>
        <v>1.2348014103000002</v>
      </c>
      <c r="AV20" s="102">
        <f>電力消費量!AV20*1.163/100</f>
        <v>1.2240513361000001</v>
      </c>
      <c r="AW20" s="102">
        <f>電力消費量!AW20*1.163/100</f>
        <v>1.2163454144000001</v>
      </c>
      <c r="AX20" s="102">
        <f>電力消費量!AX20*1.163/100</f>
        <v>1.2265984223999999</v>
      </c>
      <c r="AY20" s="102">
        <f>電力消費量!AY20*1.163/100</f>
        <v>1.2619645546</v>
      </c>
      <c r="AZ20" s="112">
        <f>電力消費量!AZ20*1.163/100</f>
        <v>1.2794984078</v>
      </c>
    </row>
    <row r="21" spans="2:52" ht="13.9" customHeight="1">
      <c r="B21" s="11"/>
      <c r="C21" s="11"/>
      <c r="D21" s="83" t="s">
        <v>58</v>
      </c>
      <c r="E21" s="94" t="e">
        <f>電力消費量!E21*1.163/100</f>
        <v>#VALUE!</v>
      </c>
      <c r="F21" s="94" t="e">
        <f>電力消費量!F21*1.163/100</f>
        <v>#VALUE!</v>
      </c>
      <c r="G21" s="94" t="e">
        <f>電力消費量!G21*1.163/100</f>
        <v>#VALUE!</v>
      </c>
      <c r="H21" s="94" t="e">
        <f>電力消費量!H21*1.163/100</f>
        <v>#VALUE!</v>
      </c>
      <c r="I21" s="94" t="e">
        <f>電力消費量!I21*1.163/100</f>
        <v>#VALUE!</v>
      </c>
      <c r="J21" s="94" t="e">
        <f>電力消費量!J21*1.163/100</f>
        <v>#VALUE!</v>
      </c>
      <c r="K21" s="94" t="e">
        <f>電力消費量!K21*1.163/100</f>
        <v>#VALUE!</v>
      </c>
      <c r="L21" s="94" t="e">
        <f>電力消費量!L21*1.163/100</f>
        <v>#VALUE!</v>
      </c>
      <c r="M21" s="94" t="e">
        <f>電力消費量!M21*1.163/100</f>
        <v>#VALUE!</v>
      </c>
      <c r="N21" s="94" t="e">
        <f>電力消費量!N21*1.163/100</f>
        <v>#VALUE!</v>
      </c>
      <c r="O21" s="94" t="e">
        <f>電力消費量!O21*1.163/100</f>
        <v>#VALUE!</v>
      </c>
      <c r="P21" s="94" t="e">
        <f>電力消費量!P21*1.163/100</f>
        <v>#VALUE!</v>
      </c>
      <c r="Q21" s="94" t="e">
        <f>電力消費量!Q21*1.163/100</f>
        <v>#VALUE!</v>
      </c>
      <c r="R21" s="94" t="e">
        <f>電力消費量!R21*1.163/100</f>
        <v>#VALUE!</v>
      </c>
      <c r="S21" s="94" t="e">
        <f>電力消費量!S21*1.163/100</f>
        <v>#VALUE!</v>
      </c>
      <c r="T21" s="94" t="e">
        <f>電力消費量!T21*1.163/100</f>
        <v>#VALUE!</v>
      </c>
      <c r="U21" s="94" t="e">
        <f>電力消費量!U21*1.163/100</f>
        <v>#VALUE!</v>
      </c>
      <c r="V21" s="94" t="e">
        <f>電力消費量!V21*1.163/100</f>
        <v>#VALUE!</v>
      </c>
      <c r="W21" s="94" t="e">
        <f>電力消費量!W21*1.163/100</f>
        <v>#VALUE!</v>
      </c>
      <c r="X21" s="94">
        <f>電力消費量!X21*1.163/100</f>
        <v>0.82663097610000014</v>
      </c>
      <c r="Y21" s="94">
        <f>電力消費量!Y21*1.163/100</f>
        <v>0.81130903259999998</v>
      </c>
      <c r="Z21" s="94">
        <f>電力消費量!Z21*1.163/100</f>
        <v>0.75635495660000007</v>
      </c>
      <c r="AA21" s="94">
        <f>電力消費量!AA21*1.163/100</f>
        <v>0.70577201610000007</v>
      </c>
      <c r="AB21" s="94">
        <f>電力消費量!AB21*1.163/100</f>
        <v>0.63528700549999995</v>
      </c>
      <c r="AC21" s="94">
        <f>電力消費量!AC21*1.163/100</f>
        <v>0.61833000029999996</v>
      </c>
      <c r="AD21" s="94">
        <f>電力消費量!AD21*1.163/100</f>
        <v>0.60117005160000003</v>
      </c>
      <c r="AE21" s="94">
        <f>電力消費量!AE21*1.163/100</f>
        <v>0.58987801939999995</v>
      </c>
      <c r="AF21" s="94">
        <f>電力消費量!AF21*1.163/100</f>
        <v>0.57852295259999997</v>
      </c>
      <c r="AG21" s="94">
        <f>電力消費量!AG21*1.163/100</f>
        <v>0.59261700070000001</v>
      </c>
      <c r="AH21" s="94">
        <f>電力消費量!AH21*1.163/100</f>
        <v>0.60852602659999999</v>
      </c>
      <c r="AI21" s="94">
        <f>電力消費量!AI21*1.163/100</f>
        <v>0.61803494720000007</v>
      </c>
      <c r="AJ21" s="94">
        <f>電力消費量!AJ21*1.163/100</f>
        <v>0.61823696029999997</v>
      </c>
      <c r="AK21" s="94">
        <f>電力消費量!AK21*1.163/100</f>
        <v>0.63223203709999998</v>
      </c>
      <c r="AL21" s="94">
        <f>電力消費量!AL21*1.163/100</f>
        <v>0.64553198880000007</v>
      </c>
      <c r="AM21" s="94">
        <f>電力消費量!AM21*1.163/100</f>
        <v>0.64997302060000006</v>
      </c>
      <c r="AN21" s="94">
        <f>電力消費量!AN21*1.163/100</f>
        <v>0.68140100220000011</v>
      </c>
      <c r="AO21" s="94">
        <f>電力消費量!AO21*1.163/100</f>
        <v>0.70094196080000004</v>
      </c>
      <c r="AP21" s="94">
        <f>電力消費量!AP21*1.163/100</f>
        <v>0.72545997790000005</v>
      </c>
      <c r="AQ21" s="94">
        <f>電力消費量!AQ21*1.163/100</f>
        <v>0.68623605840000002</v>
      </c>
      <c r="AR21" s="94">
        <f>電力消費量!AR21*1.163/100</f>
        <v>0.72668298870000003</v>
      </c>
      <c r="AS21" s="94">
        <f>電力消費量!AS21*1.163/100</f>
        <v>0.7288239554</v>
      </c>
      <c r="AT21" s="94">
        <f>電力消費量!AT21*1.163/100</f>
        <v>0.74028497150000006</v>
      </c>
      <c r="AU21" s="94">
        <f>電力消費量!AU21*1.163/100</f>
        <v>0.74409100530000005</v>
      </c>
      <c r="AV21" s="94">
        <f>電力消費量!AV21*1.163/100</f>
        <v>0.7378299948</v>
      </c>
      <c r="AW21" s="94">
        <f>電力消費量!AW21*1.163/100</f>
        <v>0.73233923919999999</v>
      </c>
      <c r="AX21" s="94">
        <f>電力消費量!AX21*1.163/100</f>
        <v>0.74397051849999996</v>
      </c>
      <c r="AY21" s="94">
        <f>電力消費量!AY21*1.163/100</f>
        <v>0.76088484159999992</v>
      </c>
      <c r="AZ21" s="109">
        <f>電力消費量!AZ21*1.163/100</f>
        <v>0.75958170010000003</v>
      </c>
    </row>
    <row r="22" spans="2:52" s="11" customFormat="1" ht="13.9" customHeight="1">
      <c r="B22" s="23"/>
      <c r="C22" s="23"/>
      <c r="D22" s="81" t="s">
        <v>59</v>
      </c>
      <c r="E22" s="94" t="e">
        <f>電力消費量!E22*1.163/100</f>
        <v>#VALUE!</v>
      </c>
      <c r="F22" s="94" t="e">
        <f>電力消費量!F22*1.163/100</f>
        <v>#VALUE!</v>
      </c>
      <c r="G22" s="94" t="e">
        <f>電力消費量!G22*1.163/100</f>
        <v>#VALUE!</v>
      </c>
      <c r="H22" s="94" t="e">
        <f>電力消費量!H22*1.163/100</f>
        <v>#VALUE!</v>
      </c>
      <c r="I22" s="94" t="e">
        <f>電力消費量!I22*1.163/100</f>
        <v>#VALUE!</v>
      </c>
      <c r="J22" s="94" t="e">
        <f>電力消費量!J22*1.163/100</f>
        <v>#VALUE!</v>
      </c>
      <c r="K22" s="94" t="e">
        <f>電力消費量!K22*1.163/100</f>
        <v>#VALUE!</v>
      </c>
      <c r="L22" s="94" t="e">
        <f>電力消費量!L22*1.163/100</f>
        <v>#VALUE!</v>
      </c>
      <c r="M22" s="94" t="e">
        <f>電力消費量!M22*1.163/100</f>
        <v>#VALUE!</v>
      </c>
      <c r="N22" s="94" t="e">
        <f>電力消費量!N22*1.163/100</f>
        <v>#VALUE!</v>
      </c>
      <c r="O22" s="94" t="e">
        <f>電力消費量!O22*1.163/100</f>
        <v>#VALUE!</v>
      </c>
      <c r="P22" s="94" t="e">
        <f>電力消費量!P22*1.163/100</f>
        <v>#VALUE!</v>
      </c>
      <c r="Q22" s="94" t="e">
        <f>電力消費量!Q22*1.163/100</f>
        <v>#VALUE!</v>
      </c>
      <c r="R22" s="94" t="e">
        <f>電力消費量!R22*1.163/100</f>
        <v>#VALUE!</v>
      </c>
      <c r="S22" s="94" t="e">
        <f>電力消費量!S22*1.163/100</f>
        <v>#VALUE!</v>
      </c>
      <c r="T22" s="94" t="e">
        <f>電力消費量!T22*1.163/100</f>
        <v>#VALUE!</v>
      </c>
      <c r="U22" s="94" t="e">
        <f>電力消費量!U22*1.163/100</f>
        <v>#VALUE!</v>
      </c>
      <c r="V22" s="94" t="e">
        <f>電力消費量!V22*1.163/100</f>
        <v>#VALUE!</v>
      </c>
      <c r="W22" s="94" t="e">
        <f>電力消費量!W22*1.163/100</f>
        <v>#VALUE!</v>
      </c>
      <c r="X22" s="94">
        <f>電力消費量!X22*1.163/100</f>
        <v>0.20553198910000003</v>
      </c>
      <c r="Y22" s="94">
        <f>電力消費量!Y22*1.163/100</f>
        <v>0.20084800659999999</v>
      </c>
      <c r="Z22" s="94">
        <f>電力消費量!Z22*1.163/100</f>
        <v>0.19107601540000002</v>
      </c>
      <c r="AA22" s="94">
        <f>電力消費量!AA22*1.163/100</f>
        <v>0.17403294819999998</v>
      </c>
      <c r="AB22" s="94">
        <f>電力消費量!AB22*1.163/100</f>
        <v>0.1502290131</v>
      </c>
      <c r="AC22" s="94">
        <f>電力消費量!AC22*1.163/100</f>
        <v>0.14349501050000002</v>
      </c>
      <c r="AD22" s="94">
        <f>電力消費量!AD22*1.163/100</f>
        <v>0.12919499509999999</v>
      </c>
      <c r="AE22" s="94">
        <f>電力消費量!AE22*1.163/100</f>
        <v>0.12415094780000001</v>
      </c>
      <c r="AF22" s="94">
        <f>電力消費量!AF22*1.163/100</f>
        <v>0.11820301689999999</v>
      </c>
      <c r="AG22" s="94">
        <f>電力消費量!AG22*1.163/100</f>
        <v>0.115073035</v>
      </c>
      <c r="AH22" s="94">
        <f>電力消費量!AH22*1.163/100</f>
        <v>0.11349100609999999</v>
      </c>
      <c r="AI22" s="94">
        <f>電力消費量!AI22*1.163/100</f>
        <v>0.1077190371</v>
      </c>
      <c r="AJ22" s="94">
        <f>電力消費量!AJ22*1.163/100</f>
        <v>0.1085989629</v>
      </c>
      <c r="AK22" s="94">
        <f>電力消費量!AK22*1.163/100</f>
        <v>0.11417403600000002</v>
      </c>
      <c r="AL22" s="94">
        <f>電力消費量!AL22*1.163/100</f>
        <v>0.12003904500000001</v>
      </c>
      <c r="AM22" s="94">
        <f>電力消費量!AM22*1.163/100</f>
        <v>0.12310401520000001</v>
      </c>
      <c r="AN22" s="94">
        <f>電力消費量!AN22*1.163/100</f>
        <v>0.12964495979999999</v>
      </c>
      <c r="AO22" s="94">
        <f>電力消費量!AO22*1.163/100</f>
        <v>0.13392898659999999</v>
      </c>
      <c r="AP22" s="94">
        <f>電力消費量!AP22*1.163/100</f>
        <v>0.13502499779999999</v>
      </c>
      <c r="AQ22" s="94">
        <f>電力消費量!AQ22*1.163/100</f>
        <v>0.1193090299</v>
      </c>
      <c r="AR22" s="94">
        <f>電力消費量!AR22*1.163/100</f>
        <v>0.13413495390000002</v>
      </c>
      <c r="AS22" s="94">
        <f>電力消費量!AS22*1.163/100</f>
        <v>0.1398000432</v>
      </c>
      <c r="AT22" s="94">
        <f>電力消費量!AT22*1.163/100</f>
        <v>0.13766803159999999</v>
      </c>
      <c r="AU22" s="94">
        <f>電力消費量!AU22*1.163/100</f>
        <v>0.13753103020000002</v>
      </c>
      <c r="AV22" s="94">
        <f>電力消費量!AV22*1.163/100</f>
        <v>0.12838694270000001</v>
      </c>
      <c r="AW22" s="94">
        <f>電力消費量!AW22*1.163/100</f>
        <v>0.1189889723</v>
      </c>
      <c r="AX22" s="94">
        <f>電力消費量!AX22*1.163/100</f>
        <v>0.1174399726</v>
      </c>
      <c r="AY22" s="94">
        <f>電力消費量!AY22*1.163/100</f>
        <v>0.11736565689999999</v>
      </c>
      <c r="AZ22" s="109">
        <f>電力消費量!AZ22*1.163/100</f>
        <v>0.11865705209999999</v>
      </c>
    </row>
    <row r="23" spans="2:52" ht="13.9" customHeight="1">
      <c r="B23" s="79" t="s">
        <v>8</v>
      </c>
      <c r="C23" s="70"/>
      <c r="D23" s="157"/>
      <c r="E23" s="94">
        <f>電力消費量!E23*1.163/100</f>
        <v>8.0380047199999999E-2</v>
      </c>
      <c r="F23" s="94">
        <f>電力消費量!F23*1.163/100</f>
        <v>8.7530985300000003E-2</v>
      </c>
      <c r="G23" s="94">
        <f>電力消費量!G23*1.163/100</f>
        <v>9.4699019500000009E-2</v>
      </c>
      <c r="H23" s="94">
        <f>電力消費量!H23*1.163/100</f>
        <v>0.10215303540000001</v>
      </c>
      <c r="I23" s="94">
        <f>電力消費量!I23*1.163/100</f>
        <v>0.11023995590000001</v>
      </c>
      <c r="J23" s="94">
        <f>電力消費量!J23*1.163/100</f>
        <v>0.12033095800000002</v>
      </c>
      <c r="K23" s="94">
        <f>電力消費量!K23*1.163/100</f>
        <v>0.1279850099</v>
      </c>
      <c r="L23" s="94">
        <f>電力消費量!L23*1.163/100</f>
        <v>0.13575594329999999</v>
      </c>
      <c r="M23" s="94">
        <f>電力消費量!M23*1.163/100</f>
        <v>0.1480200109</v>
      </c>
      <c r="N23" s="94">
        <f>電力消費量!N23*1.163/100</f>
        <v>0.16066705440000001</v>
      </c>
      <c r="O23" s="94">
        <f>電力消費量!O23*1.163/100</f>
        <v>0.1692799998</v>
      </c>
      <c r="P23" s="94">
        <f>電力消費量!P23*1.163/100</f>
        <v>0.17744402719999999</v>
      </c>
      <c r="Q23" s="94">
        <f>電力消費量!Q23*1.163/100</f>
        <v>0.1822450075</v>
      </c>
      <c r="R23" s="94">
        <f>電力消費量!R23*1.163/100</f>
        <v>0.19310405480000001</v>
      </c>
      <c r="S23" s="94">
        <f>電力消費量!S23*1.163/100</f>
        <v>0.20348696990000001</v>
      </c>
      <c r="T23" s="94">
        <f>電力消費量!T23*1.163/100</f>
        <v>0.22045804740000002</v>
      </c>
      <c r="U23" s="94">
        <f>電力消費量!U23*1.163/100</f>
        <v>0.2297829814</v>
      </c>
      <c r="V23" s="94">
        <f>電力消費量!V23*1.163/100</f>
        <v>0.24141995940000005</v>
      </c>
      <c r="W23" s="94">
        <f>電力消費量!W23*1.163/100</f>
        <v>0.25043797770000004</v>
      </c>
      <c r="X23" s="94">
        <f>電力消費量!X23*1.163/100</f>
        <v>0.25602700680000001</v>
      </c>
      <c r="Y23" s="94">
        <f>電力消費量!Y23*1.163/100</f>
        <v>0.26332994900000001</v>
      </c>
      <c r="Z23" s="94">
        <f>電力消費量!Z23*1.163/100</f>
        <v>0.25804597480000002</v>
      </c>
      <c r="AA23" s="94">
        <f>電力消費量!AA23*1.163/100</f>
        <v>0.2667260253</v>
      </c>
      <c r="AB23" s="94">
        <f>電力消費量!AB23*1.163/100</f>
        <v>0.275517026</v>
      </c>
      <c r="AC23" s="94">
        <f>電力消費量!AC23*1.163/100</f>
        <v>0.28628815049999995</v>
      </c>
      <c r="AD23" s="94">
        <f>電力消費量!AD23*1.163/100</f>
        <v>0.32060851310000005</v>
      </c>
      <c r="AE23" s="94">
        <f>電力消費量!AE23*1.163/100</f>
        <v>0.33498517020000002</v>
      </c>
      <c r="AF23" s="94">
        <f>電力消費量!AF23*1.163/100</f>
        <v>0.33701460519999998</v>
      </c>
      <c r="AG23" s="94">
        <f>電力消費量!AG23*1.163/100</f>
        <v>0.34395759889999999</v>
      </c>
      <c r="AH23" s="94">
        <f>電力消費量!AH23*1.163/100</f>
        <v>0.36308662289999999</v>
      </c>
      <c r="AI23" s="94">
        <f>電力消費量!AI23*1.163/100</f>
        <v>0.36866576649999999</v>
      </c>
      <c r="AJ23" s="94">
        <f>電力消費量!AJ23*1.163/100</f>
        <v>0.39637831200000001</v>
      </c>
      <c r="AK23" s="94">
        <f>電力消費量!AK23*1.163/100</f>
        <v>0.41667254570000006</v>
      </c>
      <c r="AL23" s="94">
        <f>電力消費量!AL23*1.163/100</f>
        <v>0.4363792318000001</v>
      </c>
      <c r="AM23" s="94">
        <f>電力消費量!AM23*1.163/100</f>
        <v>0.46238356289999999</v>
      </c>
      <c r="AN23" s="94">
        <f>電力消費量!AN23*1.163/100</f>
        <v>0.48442473890000004</v>
      </c>
      <c r="AO23" s="94">
        <f>電力消費量!AO23*1.163/100</f>
        <v>0.51086170599999992</v>
      </c>
      <c r="AP23" s="94">
        <f>電力消費量!AP23*1.163/100</f>
        <v>0.51007540169999999</v>
      </c>
      <c r="AQ23" s="94">
        <f>電力消費量!AQ23*1.163/100</f>
        <v>0.5082320467</v>
      </c>
      <c r="AR23" s="94">
        <f>電力消費量!AR23*1.163/100</f>
        <v>0.54398894689999999</v>
      </c>
      <c r="AS23" s="94">
        <f>電力消費量!AS23*1.163/100</f>
        <v>0.55190199890000002</v>
      </c>
      <c r="AT23" s="94">
        <f>電力消費量!AT23*1.163/100</f>
        <v>0.58240597700000007</v>
      </c>
      <c r="AU23" s="94">
        <f>電力消費量!AU23*1.163/100</f>
        <v>0.59566499110000004</v>
      </c>
      <c r="AV23" s="94">
        <f>電力消費量!AV23*1.163/100</f>
        <v>0.61090796690000004</v>
      </c>
      <c r="AW23" s="94">
        <f>電力消費量!AW23*1.163/100</f>
        <v>0.62353058740000011</v>
      </c>
      <c r="AX23" s="94">
        <f>電力消費量!AX23*1.163/100</f>
        <v>0.64094860580000002</v>
      </c>
      <c r="AY23" s="94">
        <f>電力消費量!AY23*1.163/100</f>
        <v>0.66179980020000007</v>
      </c>
      <c r="AZ23" s="109">
        <f>電力消費量!AZ23*1.163/100</f>
        <v>0.68045199420000002</v>
      </c>
    </row>
    <row r="24" spans="2:52" s="11" customFormat="1" ht="13.9" customHeight="1">
      <c r="B24" s="23"/>
      <c r="C24" s="81" t="s">
        <v>36</v>
      </c>
      <c r="D24" s="23"/>
      <c r="E24" s="102">
        <f>電力消費量!E24*1.163/100</f>
        <v>4.6606992400000005E-2</v>
      </c>
      <c r="F24" s="102">
        <f>電力消費量!F24*1.163/100</f>
        <v>5.12020054E-2</v>
      </c>
      <c r="G24" s="102">
        <f>電力消費量!G24*1.163/100</f>
        <v>5.5135038800000001E-2</v>
      </c>
      <c r="H24" s="102">
        <f>電力消費量!H24*1.163/100</f>
        <v>5.9486984800000003E-2</v>
      </c>
      <c r="I24" s="102">
        <f>電力消費量!I24*1.163/100</f>
        <v>6.3809041700000013E-2</v>
      </c>
      <c r="J24" s="102">
        <f>電力消費量!J24*1.163/100</f>
        <v>6.8874023000000006E-2</v>
      </c>
      <c r="K24" s="102">
        <f>電力消費量!K24*1.163/100</f>
        <v>7.27059917E-2</v>
      </c>
      <c r="L24" s="102">
        <f>電力消費量!L24*1.163/100</f>
        <v>7.8188955200000007E-2</v>
      </c>
      <c r="M24" s="102">
        <f>電力消費量!M24*1.163/100</f>
        <v>8.5707982800000013E-2</v>
      </c>
      <c r="N24" s="102">
        <f>電力消費量!N24*1.163/100</f>
        <v>9.2548051000000006E-2</v>
      </c>
      <c r="O24" s="102">
        <f>電力消費量!O24*1.163/100</f>
        <v>9.8114983100000011E-2</v>
      </c>
      <c r="P24" s="102">
        <f>電力消費量!P24*1.163/100</f>
        <v>9.9949964499999988E-2</v>
      </c>
      <c r="Q24" s="102">
        <f>電力消費量!Q24*1.163/100</f>
        <v>0.1026499853</v>
      </c>
      <c r="R24" s="102">
        <f>電力消費量!R24*1.163/100</f>
        <v>0.1124310479</v>
      </c>
      <c r="S24" s="102">
        <f>電力消費量!S24*1.163/100</f>
        <v>0.1176039556</v>
      </c>
      <c r="T24" s="102">
        <f>電力消費量!T24*1.163/100</f>
        <v>0.1237690186</v>
      </c>
      <c r="U24" s="102">
        <f>電力消費量!U24*1.163/100</f>
        <v>0.12722301229999999</v>
      </c>
      <c r="V24" s="102">
        <f>電力消費量!V24*1.163/100</f>
        <v>0.13340098460000002</v>
      </c>
      <c r="W24" s="102">
        <f>電力消費量!W24*1.163/100</f>
        <v>0.13773397370000001</v>
      </c>
      <c r="X24" s="102">
        <f>電力消費量!X24*1.163/100</f>
        <v>0.1384859695</v>
      </c>
      <c r="Y24" s="102">
        <f>電力消費量!Y24*1.163/100</f>
        <v>0.1377920074</v>
      </c>
      <c r="Z24" s="102">
        <f>電力消費量!Z24*1.163/100</f>
        <v>0.1271349732</v>
      </c>
      <c r="AA24" s="102">
        <f>電力消費量!AA24*1.163/100</f>
        <v>0.13100997289999999</v>
      </c>
      <c r="AB24" s="102">
        <f>電力消費量!AB24*1.163/100</f>
        <v>0.1364409503</v>
      </c>
      <c r="AC24" s="102">
        <f>電力消費量!AC24*1.163/100</f>
        <v>0.14097304499999999</v>
      </c>
      <c r="AD24" s="102">
        <f>電力消費量!AD24*1.163/100</f>
        <v>0.16702494279999999</v>
      </c>
      <c r="AE24" s="102">
        <f>電力消費量!AE24*1.163/100</f>
        <v>0.17511500340000002</v>
      </c>
      <c r="AF24" s="102">
        <f>電力消費量!AF24*1.163/100</f>
        <v>0.16987103640000001</v>
      </c>
      <c r="AG24" s="102">
        <f>電力消費量!AG24*1.163/100</f>
        <v>0.16692794859999999</v>
      </c>
      <c r="AH24" s="102">
        <f>電力消費量!AH24*1.163/100</f>
        <v>0.1741370367</v>
      </c>
      <c r="AI24" s="102">
        <f>電力消費量!AI24*1.163/100</f>
        <v>0.16707704520000002</v>
      </c>
      <c r="AJ24" s="102">
        <f>電力消費量!AJ24*1.163/100</f>
        <v>0.17919899419999999</v>
      </c>
      <c r="AK24" s="102">
        <f>電力消費量!AK24*1.163/100</f>
        <v>0.18579401830000003</v>
      </c>
      <c r="AL24" s="102">
        <f>電力消費量!AL24*1.163/100</f>
        <v>0.18826295099999998</v>
      </c>
      <c r="AM24" s="102">
        <f>電力消費量!AM24*1.163/100</f>
        <v>0.1931939547</v>
      </c>
      <c r="AN24" s="102">
        <f>電力消費量!AN24*1.163/100</f>
        <v>0.19924899790000006</v>
      </c>
      <c r="AO24" s="102">
        <f>電力消費量!AO24*1.163/100</f>
        <v>0.20887503259999998</v>
      </c>
      <c r="AP24" s="102">
        <f>電力消費量!AP24*1.163/100</f>
        <v>0.20199402679999998</v>
      </c>
      <c r="AQ24" s="102">
        <f>電力消費量!AQ24*1.163/100</f>
        <v>0.19257105190000004</v>
      </c>
      <c r="AR24" s="102">
        <f>電力消費量!AR24*1.163/100</f>
        <v>0.20268298800000001</v>
      </c>
      <c r="AS24" s="102">
        <f>電力消費量!AS24*1.163/100</f>
        <v>0.20470195600000005</v>
      </c>
      <c r="AT24" s="102">
        <f>電力消費量!AT24*1.163/100</f>
        <v>0.19790398840000001</v>
      </c>
      <c r="AU24" s="102">
        <f>電力消費量!AU24*1.163/100</f>
        <v>0.19680402299999997</v>
      </c>
      <c r="AV24" s="102">
        <f>電力消費量!AV24*1.163/100</f>
        <v>0.19550495200000004</v>
      </c>
      <c r="AW24" s="102">
        <f>電力消費量!AW24*1.163/100</f>
        <v>0.19132803750000002</v>
      </c>
      <c r="AX24" s="102">
        <f>電力消費量!AX24*1.163/100</f>
        <v>0.20437096620000006</v>
      </c>
      <c r="AY24" s="102">
        <f>電力消費量!AY24*1.163/100</f>
        <v>0.20343091329999999</v>
      </c>
      <c r="AZ24" s="112">
        <f>電力消費量!AZ24*1.163/100</f>
        <v>0.2054220856</v>
      </c>
    </row>
    <row r="25" spans="2:52" ht="13.9" customHeight="1">
      <c r="B25" s="79" t="s">
        <v>60</v>
      </c>
      <c r="C25" s="70"/>
      <c r="D25" s="157"/>
      <c r="E25" s="71">
        <f>電力消費量!E25*1.163/100</f>
        <v>2.3420959200000001E-2</v>
      </c>
      <c r="F25" s="71">
        <f>電力消費量!F25*1.163/100</f>
        <v>2.67499304E-2</v>
      </c>
      <c r="G25" s="71">
        <f>電力消費量!G25*1.163/100</f>
        <v>3.0964991300000001E-2</v>
      </c>
      <c r="H25" s="71">
        <f>電力消費量!H25*1.163/100</f>
        <v>3.4762069999999999E-2</v>
      </c>
      <c r="I25" s="71">
        <f>電力消費量!I25*1.163/100</f>
        <v>3.9017952200000004E-2</v>
      </c>
      <c r="J25" s="71">
        <f>電力消費量!J25*1.163/100</f>
        <v>4.45640666E-2</v>
      </c>
      <c r="K25" s="71">
        <f>電力消費量!K25*1.163/100</f>
        <v>4.8768893100000002E-2</v>
      </c>
      <c r="L25" s="71">
        <f>電力消費量!L25*1.163/100</f>
        <v>5.5198073400000006E-2</v>
      </c>
      <c r="M25" s="71">
        <f>電力消費量!M25*1.163/100</f>
        <v>6.76310086E-2</v>
      </c>
      <c r="N25" s="71">
        <f>電力消費量!N25*1.163/100</f>
        <v>7.5020012800000008E-2</v>
      </c>
      <c r="O25" s="71">
        <f>電力消費量!O25*1.163/100</f>
        <v>8.3212998900000001E-2</v>
      </c>
      <c r="P25" s="71">
        <f>電力消費量!P25*1.163/100</f>
        <v>9.8714044399999992E-2</v>
      </c>
      <c r="Q25" s="71">
        <f>電力消費量!Q25*1.163/100</f>
        <v>0.1127829717</v>
      </c>
      <c r="R25" s="71">
        <f>電力消費量!R25*1.163/100</f>
        <v>0.1326670153</v>
      </c>
      <c r="S25" s="71">
        <f>電力消費量!S25*1.163/100</f>
        <v>0.14429096770000002</v>
      </c>
      <c r="T25" s="71">
        <f>電力消費量!T25*1.163/100</f>
        <v>0.15562196040000001</v>
      </c>
      <c r="U25" s="71">
        <f>電力消費量!U25*1.163/100</f>
        <v>0.16769994800000002</v>
      </c>
      <c r="V25" s="71">
        <f>電力消費量!V25*1.163/100</f>
        <v>0.17842594810000001</v>
      </c>
      <c r="W25" s="71">
        <f>電力消費量!W25*1.163/100</f>
        <v>0.186985977</v>
      </c>
      <c r="X25" s="71">
        <f>電力消費量!X25*1.163/100</f>
        <v>0.1986859896</v>
      </c>
      <c r="Y25" s="71">
        <f>電力消費量!Y25*1.163/100</f>
        <v>0.20188202990000001</v>
      </c>
      <c r="Z25" s="71">
        <f>電力消費量!Z25*1.163/100</f>
        <v>0.22943803560000003</v>
      </c>
      <c r="AA25" s="71">
        <f>電力消費量!AA25*1.163/100</f>
        <v>0.25336199230000001</v>
      </c>
      <c r="AB25" s="71">
        <f>電力消費量!AB25*1.163/100</f>
        <v>0.26871894210000002</v>
      </c>
      <c r="AC25" s="71">
        <f>電力消費量!AC25*1.163/100</f>
        <v>0.28012006370000003</v>
      </c>
      <c r="AD25" s="71">
        <f>電力消費量!AD25*1.163/100</f>
        <v>0.29671898120000006</v>
      </c>
      <c r="AE25" s="71">
        <f>電力消費量!AE25*1.163/100</f>
        <v>0.31242901780000004</v>
      </c>
      <c r="AF25" s="71">
        <f>電力消費量!AF25*1.163/100</f>
        <v>0.33937898419999996</v>
      </c>
      <c r="AG25" s="71">
        <f>電力消費量!AG25*1.163/100</f>
        <v>0.3611260375</v>
      </c>
      <c r="AH25" s="71">
        <f>電力消費量!AH25*1.163/100</f>
        <v>0.37903205070000007</v>
      </c>
      <c r="AI25" s="71">
        <f>電力消費量!AI25*1.163/100</f>
        <v>0.39987498780000003</v>
      </c>
      <c r="AJ25" s="71">
        <f>電力消費量!AJ25*1.163/100</f>
        <v>0.42433997209999996</v>
      </c>
      <c r="AK25" s="71">
        <f>電力消費量!AK25*1.163/100</f>
        <v>0.4498424687</v>
      </c>
      <c r="AL25" s="71">
        <f>電力消費量!AL25*1.163/100</f>
        <v>0.477441738</v>
      </c>
      <c r="AM25" s="71">
        <f>電力消費量!AM25*1.163/100</f>
        <v>0.50248322140000001</v>
      </c>
      <c r="AN25" s="71">
        <f>電力消費量!AN25*1.163/100</f>
        <v>0.54387950860000001</v>
      </c>
      <c r="AO25" s="71">
        <f>電力消費量!AO25*1.163/100</f>
        <v>0.58071323050000001</v>
      </c>
      <c r="AP25" s="71">
        <f>電力消費量!AP25*1.163/100</f>
        <v>0.61579082240000005</v>
      </c>
      <c r="AQ25" s="71">
        <f>電力消費量!AQ25*1.163/100</f>
        <v>0.64789380919999995</v>
      </c>
      <c r="AR25" s="71">
        <f>電力消費量!AR25*1.163/100</f>
        <v>0.72111721959999997</v>
      </c>
      <c r="AS25" s="71">
        <f>電力消費量!AS25*1.163/100</f>
        <v>0.74225811730000002</v>
      </c>
      <c r="AT25" s="71">
        <f>電力消費量!AT25*1.163/100</f>
        <v>0.80365463180000007</v>
      </c>
      <c r="AU25" s="71">
        <f>電力消費量!AU25*1.163/100</f>
        <v>0.84190500400000001</v>
      </c>
      <c r="AV25" s="71">
        <f>電力消費量!AV25*1.163/100</f>
        <v>0.8926049423000002</v>
      </c>
      <c r="AW25" s="71">
        <f>電力消費量!AW25*1.163/100</f>
        <v>0.90688948980000017</v>
      </c>
      <c r="AX25" s="71">
        <f>電力消費量!AX25*1.163/100</f>
        <v>0.95120641890000002</v>
      </c>
      <c r="AY25" s="71">
        <f>電力消費量!AY25*1.163/100</f>
        <v>0.98183018600000016</v>
      </c>
      <c r="AZ25" s="111">
        <f>電力消費量!AZ25*1.163/100</f>
        <v>0.99959408059999999</v>
      </c>
    </row>
    <row r="26" spans="2:52" s="11" customFormat="1" ht="13.9" customHeight="1">
      <c r="C26" s="83" t="s">
        <v>61</v>
      </c>
      <c r="E26" s="30">
        <f>電力消費量!E26*1.163/100</f>
        <v>7.1339583000000007E-3</v>
      </c>
      <c r="F26" s="30">
        <f>電力消費量!F26*1.163/100</f>
        <v>8.4060477000000005E-3</v>
      </c>
      <c r="G26" s="30">
        <f>電力消費量!G26*1.163/100</f>
        <v>1.0565040899999999E-2</v>
      </c>
      <c r="H26" s="30">
        <f>電力消費量!H26*1.163/100</f>
        <v>1.1992041900000002E-2</v>
      </c>
      <c r="I26" s="30">
        <f>電力消費量!I26*1.163/100</f>
        <v>1.3367987200000001E-2</v>
      </c>
      <c r="J26" s="30">
        <f>電力消費量!J26*1.163/100</f>
        <v>1.4833948700000002E-2</v>
      </c>
      <c r="K26" s="30">
        <f>電力消費量!K26*1.163/100</f>
        <v>1.6195007599999998E-2</v>
      </c>
      <c r="L26" s="30">
        <f>電力消費量!L26*1.163/100</f>
        <v>1.6606011800000001E-2</v>
      </c>
      <c r="M26" s="30">
        <f>電力消費量!M26*1.163/100</f>
        <v>1.8384006200000001E-2</v>
      </c>
      <c r="N26" s="30">
        <f>電力消費量!N26*1.163/100</f>
        <v>1.9363950000000001E-2</v>
      </c>
      <c r="O26" s="30">
        <f>電力消費量!O26*1.163/100</f>
        <v>2.0736987799999999E-2</v>
      </c>
      <c r="P26" s="30">
        <f>電力消費量!P26*1.163/100</f>
        <v>2.38060285E-2</v>
      </c>
      <c r="Q26" s="30">
        <f>電力消費量!Q26*1.163/100</f>
        <v>2.7652999900000003E-2</v>
      </c>
      <c r="R26" s="30">
        <f>電力消費量!R26*1.163/100</f>
        <v>3.06770325E-2</v>
      </c>
      <c r="S26" s="30">
        <f>電力消費量!S26*1.163/100</f>
        <v>3.3312041600000002E-2</v>
      </c>
      <c r="T26" s="30">
        <f>電力消費量!T26*1.163/100</f>
        <v>3.5145045899999998E-2</v>
      </c>
      <c r="U26" s="30">
        <f>電力消費量!U26*1.163/100</f>
        <v>3.8382954200000007E-2</v>
      </c>
      <c r="V26" s="30">
        <f>電力消費量!V26*1.163/100</f>
        <v>3.9971961099999995E-2</v>
      </c>
      <c r="W26" s="30">
        <f>電力消費量!W26*1.163/100</f>
        <v>4.3943024600000005E-2</v>
      </c>
      <c r="X26" s="30">
        <f>電力消費量!X26*1.163/100</f>
        <v>4.9312944500000004E-2</v>
      </c>
      <c r="Y26" s="30">
        <f>電力消費量!Y26*1.163/100</f>
        <v>5.3591039999999993E-2</v>
      </c>
      <c r="Z26" s="30">
        <f>電力消費量!Z26*1.163/100</f>
        <v>5.6943038600000009E-2</v>
      </c>
      <c r="AA26" s="30">
        <f>電力消費量!AA26*1.163/100</f>
        <v>6.1772047199999999E-2</v>
      </c>
      <c r="AB26" s="30">
        <f>電力消費量!AB26*1.163/100</f>
        <v>6.5194058400000005E-2</v>
      </c>
      <c r="AC26" s="30">
        <f>電力消費量!AC26*1.163/100</f>
        <v>6.7555995100000016E-2</v>
      </c>
      <c r="AD26" s="30">
        <f>電力消費量!AD26*1.163/100</f>
        <v>7.3436006799999995E-2</v>
      </c>
      <c r="AE26" s="30">
        <f>電力消費量!AE26*1.163/100</f>
        <v>7.7306005600000005E-2</v>
      </c>
      <c r="AF26" s="30">
        <f>電力消費量!AF26*1.163/100</f>
        <v>8.1166002600000009E-2</v>
      </c>
      <c r="AG26" s="30">
        <f>電力消費量!AG26*1.163/100</f>
        <v>8.8234949200000024E-2</v>
      </c>
      <c r="AH26" s="30">
        <f>電力消費量!AH26*1.163/100</f>
        <v>9.4446997399999996E-2</v>
      </c>
      <c r="AI26" s="30">
        <f>電力消費量!AI26*1.163/100</f>
        <v>0.10104097479999999</v>
      </c>
      <c r="AJ26" s="30">
        <f>電力消費量!AJ26*1.163/100</f>
        <v>0.10895995810000002</v>
      </c>
      <c r="AK26" s="30">
        <f>電力消費量!AK26*1.163/100</f>
        <v>0.1197189874</v>
      </c>
      <c r="AL26" s="30">
        <f>電力消費量!AL26*1.163/100</f>
        <v>0.129206974</v>
      </c>
      <c r="AM26" s="30">
        <f>電力消費量!AM26*1.163/100</f>
        <v>0.13546403030000001</v>
      </c>
      <c r="AN26" s="30">
        <f>電力消費量!AN26*1.163/100</f>
        <v>0.14683700729999999</v>
      </c>
      <c r="AO26" s="30">
        <f>電力消費量!AO26*1.163/100</f>
        <v>0.15458002869999998</v>
      </c>
      <c r="AP26" s="30">
        <f>電力消費量!AP26*1.163/100</f>
        <v>0.16429596330000001</v>
      </c>
      <c r="AQ26" s="30">
        <f>電力消費量!AQ26*1.163/100</f>
        <v>0.17220099060000002</v>
      </c>
      <c r="AR26" s="30">
        <f>電力消費量!AR26*1.163/100</f>
        <v>0.1860589497</v>
      </c>
      <c r="AS26" s="30">
        <f>電力消費量!AS26*1.163/100</f>
        <v>0.18945804979999997</v>
      </c>
      <c r="AT26" s="30">
        <f>電力消費量!AT26*1.163/100</f>
        <v>0.19940204870000003</v>
      </c>
      <c r="AU26" s="30">
        <f>電力消費量!AU26*1.163/100</f>
        <v>0.20475603550000002</v>
      </c>
      <c r="AV26" s="30">
        <f>電力消費量!AV26*1.163/100</f>
        <v>0.22141100959999999</v>
      </c>
      <c r="AW26" s="30">
        <f>電力消費量!AW26*1.163/100</f>
        <v>0.21107705680000002</v>
      </c>
      <c r="AX26" s="30">
        <f>電力消費量!AX26*1.163/100</f>
        <v>0.24095499200000003</v>
      </c>
      <c r="AY26" s="30">
        <f>電力消費量!AY26*1.163/100</f>
        <v>0.25203349740000003</v>
      </c>
      <c r="AZ26" s="110">
        <f>電力消費量!AZ26*1.163/100</f>
        <v>0.25972395120000002</v>
      </c>
    </row>
    <row r="27" spans="2:52" s="11" customFormat="1" ht="13.9" customHeight="1">
      <c r="C27" s="83" t="s">
        <v>62</v>
      </c>
      <c r="E27" s="41">
        <f>電力消費量!E27*1.163/100</f>
        <v>1.9269747000000002E-3</v>
      </c>
      <c r="F27" s="41">
        <f>電力消費量!F27*1.163/100</f>
        <v>2.2329600000000004E-3</v>
      </c>
      <c r="G27" s="41">
        <f>電力消費量!G27*1.163/100</f>
        <v>2.7159539E-3</v>
      </c>
      <c r="H27" s="41">
        <f>電力消費量!H27*1.163/100</f>
        <v>3.4579478999999997E-3</v>
      </c>
      <c r="I27" s="41">
        <f>電力消費量!I27*1.163/100</f>
        <v>3.8639512000000005E-3</v>
      </c>
      <c r="J27" s="41">
        <f>電力消費量!J27*1.163/100</f>
        <v>5.5209936000000003E-3</v>
      </c>
      <c r="K27" s="41">
        <f>電力消費量!K27*1.163/100</f>
        <v>4.7130575000000003E-3</v>
      </c>
      <c r="L27" s="41">
        <f>電力消費量!L27*1.163/100</f>
        <v>5.9650270000000003E-3</v>
      </c>
      <c r="M27" s="41">
        <f>電力消費量!M27*1.163/100</f>
        <v>1.03939636E-2</v>
      </c>
      <c r="N27" s="41">
        <f>電力消費量!N27*1.163/100</f>
        <v>1.2707054299999998E-2</v>
      </c>
      <c r="O27" s="41">
        <f>電力消費量!O27*1.163/100</f>
        <v>1.63779475E-2</v>
      </c>
      <c r="P27" s="41">
        <f>電力消費量!P27*1.163/100</f>
        <v>2.0633946E-2</v>
      </c>
      <c r="Q27" s="41">
        <f>電力消費量!Q27*1.163/100</f>
        <v>2.4240990499999997E-2</v>
      </c>
      <c r="R27" s="41">
        <f>電力消費量!R27*1.163/100</f>
        <v>3.0612020799999997E-2</v>
      </c>
      <c r="S27" s="41">
        <f>電力消費量!S27*1.163/100</f>
        <v>3.3807014400000002E-2</v>
      </c>
      <c r="T27" s="41">
        <f>電力消費量!T27*1.163/100</f>
        <v>3.9045980499999994E-2</v>
      </c>
      <c r="U27" s="41">
        <f>電力消費量!U27*1.163/100</f>
        <v>4.4671993E-2</v>
      </c>
      <c r="V27" s="41">
        <f>電力消費量!V27*1.163/100</f>
        <v>4.8538037600000007E-2</v>
      </c>
      <c r="W27" s="41">
        <f>電力消費量!W27*1.163/100</f>
        <v>5.0633996200000003E-2</v>
      </c>
      <c r="X27" s="41">
        <f>電力消費量!X27*1.163/100</f>
        <v>5.4930001899999997E-2</v>
      </c>
      <c r="Y27" s="41">
        <f>電力消費量!Y27*1.163/100</f>
        <v>5.8621014999999999E-2</v>
      </c>
      <c r="Z27" s="41">
        <f>電力消費量!Z27*1.163/100</f>
        <v>6.4187016700000002E-2</v>
      </c>
      <c r="AA27" s="41">
        <f>電力消費量!AA27*1.163/100</f>
        <v>7.1858978800000001E-2</v>
      </c>
      <c r="AB27" s="41">
        <f>電力消費量!AB27*1.163/100</f>
        <v>7.4582026999999995E-2</v>
      </c>
      <c r="AC27" s="41">
        <f>電力消費量!AC27*1.163/100</f>
        <v>7.7103992499999996E-2</v>
      </c>
      <c r="AD27" s="41">
        <f>電力消費量!AD27*1.163/100</f>
        <v>7.8962001300000001E-2</v>
      </c>
      <c r="AE27" s="41">
        <f>電力消費量!AE27*1.163/100</f>
        <v>8.2972955700000017E-2</v>
      </c>
      <c r="AF27" s="41">
        <f>電力消費量!AF27*1.163/100</f>
        <v>9.1111048200000017E-2</v>
      </c>
      <c r="AG27" s="41">
        <f>電力消費量!AG27*1.163/100</f>
        <v>9.5932962499999996E-2</v>
      </c>
      <c r="AH27" s="41">
        <f>電力消費量!AH27*1.163/100</f>
        <v>9.8985953799999998E-2</v>
      </c>
      <c r="AI27" s="41">
        <f>電力消費量!AI27*1.163/100</f>
        <v>0.10727000279999999</v>
      </c>
      <c r="AJ27" s="41">
        <f>電力消費量!AJ27*1.163/100</f>
        <v>0.11242500030000001</v>
      </c>
      <c r="AK27" s="41">
        <f>電力消費量!AK27*1.163/100</f>
        <v>0.1244860081</v>
      </c>
      <c r="AL27" s="41">
        <f>電力消費量!AL27*1.163/100</f>
        <v>0.12743095670000001</v>
      </c>
      <c r="AM27" s="41">
        <f>電力消費量!AM27*1.163/100</f>
        <v>0.13498999149999999</v>
      </c>
      <c r="AN27" s="41">
        <f>電力消費量!AN27*1.163/100</f>
        <v>0.14548804360000001</v>
      </c>
      <c r="AO27" s="41">
        <f>電力消費量!AO27*1.163/100</f>
        <v>0.15746403610000001</v>
      </c>
      <c r="AP27" s="41">
        <f>電力消費量!AP27*1.163/100</f>
        <v>0.17108904630000002</v>
      </c>
      <c r="AQ27" s="41">
        <f>電力消費量!AQ27*1.163/100</f>
        <v>0.18388099959999998</v>
      </c>
      <c r="AR27" s="41">
        <f>電力消費量!AR27*1.163/100</f>
        <v>0.20281894269999998</v>
      </c>
      <c r="AS27" s="41">
        <f>電力消費量!AS27*1.163/100</f>
        <v>0.2103929802</v>
      </c>
      <c r="AT27" s="41">
        <f>電力消費量!AT27*1.163/100</f>
        <v>0.25297901639999998</v>
      </c>
      <c r="AU27" s="41">
        <f>電力消費量!AU27*1.163/100</f>
        <v>0.27014803649999997</v>
      </c>
      <c r="AV27" s="41">
        <f>電力消費量!AV27*1.163/100</f>
        <v>0.29249996610000006</v>
      </c>
      <c r="AW27" s="41">
        <f>電力消費量!AW27*1.163/100</f>
        <v>0.30661994910000001</v>
      </c>
      <c r="AX27" s="41">
        <f>電力消費量!AX27*1.163/100</f>
        <v>0.30897304700000006</v>
      </c>
      <c r="AY27" s="41">
        <f>電力消費量!AY27*1.163/100</f>
        <v>0.31095898579999998</v>
      </c>
      <c r="AZ27" s="108">
        <f>電力消費量!AZ27*1.163/100</f>
        <v>0.30816534350000002</v>
      </c>
    </row>
    <row r="28" spans="2:52" ht="13.9" customHeight="1">
      <c r="B28" s="78" t="s">
        <v>63</v>
      </c>
      <c r="C28" s="17"/>
      <c r="D28" s="155"/>
      <c r="E28" s="71">
        <f>電力消費量!E28*1.163/100</f>
        <v>0.57638803350000001</v>
      </c>
      <c r="F28" s="71">
        <f>電力消費量!F28*1.163/100</f>
        <v>0.63651699429999997</v>
      </c>
      <c r="G28" s="71">
        <f>電力消費量!G28*1.163/100</f>
        <v>0.69729409500000006</v>
      </c>
      <c r="H28" s="71">
        <f>電力消費量!H28*1.163/100</f>
        <v>0.70343194379999996</v>
      </c>
      <c r="I28" s="71">
        <f>電力消費量!I28*1.163/100</f>
        <v>0.75425190369999995</v>
      </c>
      <c r="J28" s="71">
        <f>電力消費量!J28*1.163/100</f>
        <v>0.8085010854000001</v>
      </c>
      <c r="K28" s="71">
        <f>電力消費量!K28*1.163/100</f>
        <v>0.86012095669999988</v>
      </c>
      <c r="L28" s="71">
        <f>電力消費量!L28*1.163/100</f>
        <v>0.9370499176999999</v>
      </c>
      <c r="M28" s="71">
        <f>電力消費量!M28*1.163/100</f>
        <v>0.99945498580000003</v>
      </c>
      <c r="N28" s="71">
        <f>電力消費量!N28*1.163/100</f>
        <v>1.0209248962000002</v>
      </c>
      <c r="O28" s="71">
        <f>電力消費量!O28*1.163/100</f>
        <v>1.0440649908999999</v>
      </c>
      <c r="P28" s="71">
        <f>電力消費量!P28*1.163/100</f>
        <v>1.0758979290999999</v>
      </c>
      <c r="Q28" s="71">
        <f>電力消費量!Q28*1.163/100</f>
        <v>1.1548500448999999</v>
      </c>
      <c r="R28" s="71">
        <f>電力消費量!R28*1.163/100</f>
        <v>1.2354090778000002</v>
      </c>
      <c r="S28" s="71">
        <f>電力消費量!S28*1.163/100</f>
        <v>1.2856240451000003</v>
      </c>
      <c r="T28" s="71">
        <f>電力消費量!T28*1.163/100</f>
        <v>1.3507949598000002</v>
      </c>
      <c r="U28" s="71">
        <f>電力消費量!U28*1.163/100</f>
        <v>1.4668600338</v>
      </c>
      <c r="V28" s="71">
        <f>電力消費量!V28*1.163/100</f>
        <v>1.5929059738</v>
      </c>
      <c r="W28" s="71">
        <f>電力消費量!W28*1.163/100</f>
        <v>1.7129689766</v>
      </c>
      <c r="X28" s="71">
        <f>電力消費量!X28*1.163/100</f>
        <v>1.8227880428000001</v>
      </c>
      <c r="Y28" s="71">
        <f>電力消費量!Y28*1.163/100</f>
        <v>1.9696046975999999</v>
      </c>
      <c r="Z28" s="71">
        <f>電力消費量!Z28*1.163/100</f>
        <v>2.0840427346000001</v>
      </c>
      <c r="AA28" s="71">
        <f>電力消費量!AA28*1.163/100</f>
        <v>2.2106127224000001</v>
      </c>
      <c r="AB28" s="71">
        <f>電力消費量!AB28*1.163/100</f>
        <v>2.4177546524000002</v>
      </c>
      <c r="AC28" s="71">
        <f>電力消費量!AC28*1.163/100</f>
        <v>2.5549552742999997</v>
      </c>
      <c r="AD28" s="71">
        <f>電力消費量!AD28*1.163/100</f>
        <v>2.7014881571000005</v>
      </c>
      <c r="AE28" s="71">
        <f>電力消費量!AE28*1.163/100</f>
        <v>2.8161018070999999</v>
      </c>
      <c r="AF28" s="71">
        <f>電力消費量!AF28*1.163/100</f>
        <v>2.8869994501000003</v>
      </c>
      <c r="AG28" s="71">
        <f>電力消費量!AG28*1.163/100</f>
        <v>3.0170757666000001</v>
      </c>
      <c r="AH28" s="71">
        <f>電力消費量!AH28*1.163/100</f>
        <v>3.2514266630999997</v>
      </c>
      <c r="AI28" s="71">
        <f>電力消費量!AI28*1.163/100</f>
        <v>3.3777007836999995</v>
      </c>
      <c r="AJ28" s="71">
        <f>電力消費量!AJ28*1.163/100</f>
        <v>3.6002073392999994</v>
      </c>
      <c r="AK28" s="71">
        <f>電力消費量!AK28*1.163/100</f>
        <v>3.9045207104999999</v>
      </c>
      <c r="AL28" s="71">
        <f>電力消費量!AL28*1.163/100</f>
        <v>4.2738433393999999</v>
      </c>
      <c r="AM28" s="71">
        <f>電力消費量!AM28*1.163/100</f>
        <v>4.6727710636999999</v>
      </c>
      <c r="AN28" s="71">
        <f>電力消費量!AN28*1.163/100</f>
        <v>5.1087189388000001</v>
      </c>
      <c r="AO28" s="71">
        <f>電力消費量!AO28*1.163/100</f>
        <v>5.6100952168000005</v>
      </c>
      <c r="AP28" s="71">
        <f>電力消費量!AP28*1.163/100</f>
        <v>5.7973035593999995</v>
      </c>
      <c r="AQ28" s="71">
        <f>電力消費量!AQ28*1.163/100</f>
        <v>6.0638360615</v>
      </c>
      <c r="AR28" s="71">
        <f>電力消費量!AR28*1.163/100</f>
        <v>6.6801966375999999</v>
      </c>
      <c r="AS28" s="71">
        <f>電力消費量!AS28*1.163/100</f>
        <v>7.1600933523000005</v>
      </c>
      <c r="AT28" s="71">
        <f>電力消費量!AT28*1.163/100</f>
        <v>7.5404473851000002</v>
      </c>
      <c r="AU28" s="71">
        <f>電力消費量!AU28*1.163/100</f>
        <v>8.0084862681000004</v>
      </c>
      <c r="AV28" s="71">
        <f>電力消費量!AV28*1.163/100</f>
        <v>8.3610173867000004</v>
      </c>
      <c r="AW28" s="71">
        <f>電力消費量!AW28*1.163/100</f>
        <v>8.6016195245000002</v>
      </c>
      <c r="AX28" s="71">
        <f>電力消費量!AX28*1.163/100</f>
        <v>9.0928035031000007</v>
      </c>
      <c r="AY28" s="71">
        <f>電力消費量!AY28*1.163/100</f>
        <v>9.5857664065000012</v>
      </c>
      <c r="AZ28" s="111">
        <f>電力消費量!AZ28*1.163/100</f>
        <v>10.1913924926</v>
      </c>
    </row>
    <row r="29" spans="2:52" ht="13.9" customHeight="1">
      <c r="C29" s="66" t="s">
        <v>64</v>
      </c>
      <c r="E29" s="95">
        <f>電力消費量!E29*1.163/100</f>
        <v>0.1141799673</v>
      </c>
      <c r="F29" s="95">
        <f>電力消費量!F29*1.163/100</f>
        <v>0.1257299529</v>
      </c>
      <c r="G29" s="95">
        <f>電力消費量!G29*1.163/100</f>
        <v>0.1376099979</v>
      </c>
      <c r="H29" s="95">
        <f>電力消費量!H29*1.163/100</f>
        <v>0.13925994600000002</v>
      </c>
      <c r="I29" s="95">
        <f>電力消費量!I29*1.163/100</f>
        <v>0.16156803050000001</v>
      </c>
      <c r="J29" s="95">
        <f>電力消費量!J29*1.163/100</f>
        <v>0.16758201979999998</v>
      </c>
      <c r="K29" s="95">
        <f>電力消費量!K29*1.163/100</f>
        <v>0.18430805320000002</v>
      </c>
      <c r="L29" s="95">
        <f>電力消費量!L29*1.163/100</f>
        <v>0.21165495150000002</v>
      </c>
      <c r="M29" s="95">
        <f>電力消費量!M29*1.163/100</f>
        <v>0.23260895510000001</v>
      </c>
      <c r="N29" s="95">
        <f>電力消費量!N29*1.163/100</f>
        <v>0.24821001860000003</v>
      </c>
      <c r="O29" s="95">
        <f>電力消費量!O29*1.163/100</f>
        <v>0.25481004359999998</v>
      </c>
      <c r="P29" s="95">
        <f>電力消費量!P29*1.163/100</f>
        <v>0.27129998799999994</v>
      </c>
      <c r="Q29" s="95">
        <f>電力消費量!Q29*1.163/100</f>
        <v>0.2922400356</v>
      </c>
      <c r="R29" s="95">
        <f>電力消費量!R29*1.163/100</f>
        <v>0.313809964</v>
      </c>
      <c r="S29" s="95">
        <f>電力消費量!S29*1.163/100</f>
        <v>0.31921605320000002</v>
      </c>
      <c r="T29" s="95">
        <f>電力消費量!T29*1.163/100</f>
        <v>0.34802205129999997</v>
      </c>
      <c r="U29" s="95">
        <f>電力消費量!U29*1.163/100</f>
        <v>0.38591003270000002</v>
      </c>
      <c r="V29" s="95">
        <f>電力消費量!V29*1.163/100</f>
        <v>0.42513499890000006</v>
      </c>
      <c r="W29" s="95">
        <f>電力消費量!W29*1.163/100</f>
        <v>0.45517098580000004</v>
      </c>
      <c r="X29" s="95">
        <f>電力消費量!X29*1.163/100</f>
        <v>0.45389401180000005</v>
      </c>
      <c r="Y29" s="95">
        <f>電力消費量!Y29*1.163/100</f>
        <v>0.52425097610000004</v>
      </c>
      <c r="Z29" s="95">
        <f>電力消費量!Z29*1.163/100</f>
        <v>0.58147697259999997</v>
      </c>
      <c r="AA29" s="95">
        <f>電力消費量!AA29*1.163/100</f>
        <v>0.64294896580000016</v>
      </c>
      <c r="AB29" s="95">
        <f>電力消費量!AB29*1.163/100</f>
        <v>0.71924304510000003</v>
      </c>
      <c r="AC29" s="95">
        <f>電力消費量!AC29*1.163/100</f>
        <v>0.76662296730000012</v>
      </c>
      <c r="AD29" s="95">
        <f>電力消費量!AD29*1.163/100</f>
        <v>0.83458101150000008</v>
      </c>
      <c r="AE29" s="95">
        <f>電力消費量!AE29*1.163/100</f>
        <v>0.8635090083000001</v>
      </c>
      <c r="AF29" s="95">
        <f>電力消費量!AF29*1.163/100</f>
        <v>0.89673498789999995</v>
      </c>
      <c r="AG29" s="95">
        <f>電力消費量!AG29*1.163/100</f>
        <v>0.95051501540000005</v>
      </c>
      <c r="AH29" s="95">
        <f>電力消費量!AH29*1.163/100</f>
        <v>1.0365820163000001</v>
      </c>
      <c r="AI29" s="95">
        <f>電力消費量!AI29*1.163/100</f>
        <v>1.1270130584</v>
      </c>
      <c r="AJ29" s="95">
        <f>電力消費量!AJ29*1.163/100</f>
        <v>1.2530479499</v>
      </c>
      <c r="AK29" s="95">
        <f>電力消費量!AK29*1.163/100</f>
        <v>1.4783809444</v>
      </c>
      <c r="AL29" s="95">
        <f>電力消費量!AL29*1.163/100</f>
        <v>1.7194550276</v>
      </c>
      <c r="AM29" s="95">
        <f>電力消費量!AM29*1.163/100</f>
        <v>1.9946089650000003</v>
      </c>
      <c r="AN29" s="95">
        <f>電力消費量!AN29*1.163/100</f>
        <v>2.3177930578999995</v>
      </c>
      <c r="AO29" s="95">
        <f>電力消費量!AO29*1.163/100</f>
        <v>2.6802779445999998</v>
      </c>
      <c r="AP29" s="95">
        <f>電力消費量!AP29*1.163/100</f>
        <v>2.8450189880000001</v>
      </c>
      <c r="AQ29" s="95">
        <f>電力消費量!AQ29*1.163/100</f>
        <v>3.0655420470999997</v>
      </c>
      <c r="AR29" s="95">
        <f>電力消費量!AR29*1.163/100</f>
        <v>3.4507460225000006</v>
      </c>
      <c r="AS29" s="95">
        <f>電力消費量!AS29*1.163/100</f>
        <v>3.8625400157999996</v>
      </c>
      <c r="AT29" s="95">
        <f>電力消費量!AT29*1.163/100</f>
        <v>4.1281019944000006</v>
      </c>
      <c r="AU29" s="95">
        <f>電力消費量!AU29*1.163/100</f>
        <v>4.4996820063000005</v>
      </c>
      <c r="AV29" s="95">
        <f>電力消費量!AV29*1.163/100</f>
        <v>4.7156979752000003</v>
      </c>
      <c r="AW29" s="95">
        <f>電力消費量!AW29*1.163/100</f>
        <v>4.8763119968000002</v>
      </c>
      <c r="AX29" s="95">
        <f>電力消費量!AX29*1.163/100</f>
        <v>5.1771019432000003</v>
      </c>
      <c r="AY29" s="95">
        <f>電力消費量!AY29*1.163/100</f>
        <v>5.5378270945999999</v>
      </c>
      <c r="AZ29" s="113">
        <f>電力消費量!AZ29*1.163/100</f>
        <v>6.0108153567000002</v>
      </c>
    </row>
    <row r="30" spans="2:52" ht="13.9" customHeight="1">
      <c r="C30" s="66" t="s">
        <v>65</v>
      </c>
      <c r="E30" s="95">
        <f>電力消費量!E30*1.163/100</f>
        <v>0.3402409998</v>
      </c>
      <c r="F30" s="95">
        <f>電力消費量!F30*1.163/100</f>
        <v>0.378275054</v>
      </c>
      <c r="G30" s="95">
        <f>電力消費量!G30*1.163/100</f>
        <v>0.41514099099999996</v>
      </c>
      <c r="H30" s="95">
        <f>電力消費量!H30*1.163/100</f>
        <v>0.40961394979999993</v>
      </c>
      <c r="I30" s="95">
        <f>電力消費量!I30*1.163/100</f>
        <v>0.42174194640000001</v>
      </c>
      <c r="J30" s="95">
        <f>電力消費量!J30*1.163/100</f>
        <v>0.45243002739999999</v>
      </c>
      <c r="K30" s="95">
        <f>電力消費量!K30*1.163/100</f>
        <v>0.47160196610000005</v>
      </c>
      <c r="L30" s="95">
        <f>電力消費量!L30*1.163/100</f>
        <v>0.49713900379999998</v>
      </c>
      <c r="M30" s="95">
        <f>電力消費量!M30*1.163/100</f>
        <v>0.52188299179999997</v>
      </c>
      <c r="N30" s="95">
        <f>電力消費量!N30*1.163/100</f>
        <v>0.51326899969999995</v>
      </c>
      <c r="O30" s="95">
        <f>電力消費量!O30*1.163/100</f>
        <v>0.51554394400000003</v>
      </c>
      <c r="P30" s="95">
        <f>電力消費量!P30*1.163/100</f>
        <v>0.51316398080000003</v>
      </c>
      <c r="Q30" s="95">
        <f>電力消費量!Q30*1.163/100</f>
        <v>0.5448929468</v>
      </c>
      <c r="R30" s="95">
        <f>電力消費量!R30*1.163/100</f>
        <v>0.57248895970000002</v>
      </c>
      <c r="S30" s="95">
        <f>電力消費量!S30*1.163/100</f>
        <v>0.59104194979999991</v>
      </c>
      <c r="T30" s="95">
        <f>電力消費量!T30*1.163/100</f>
        <v>0.59373196880000001</v>
      </c>
      <c r="U30" s="95">
        <f>電力消費量!U30*1.163/100</f>
        <v>0.62999698370000001</v>
      </c>
      <c r="V30" s="95">
        <f>電力消費量!V30*1.163/100</f>
        <v>0.66422605079999997</v>
      </c>
      <c r="W30" s="95">
        <f>電力消費量!W30*1.163/100</f>
        <v>0.70550801509999994</v>
      </c>
      <c r="X30" s="95">
        <f>電力消費量!X30*1.163/100</f>
        <v>0.76481101330000001</v>
      </c>
      <c r="Y30" s="95">
        <f>電力消費量!Y30*1.163/100</f>
        <v>0.78796564550000014</v>
      </c>
      <c r="Z30" s="95">
        <f>電力消費量!Z30*1.163/100</f>
        <v>0.79551863270000001</v>
      </c>
      <c r="AA30" s="95">
        <f>電力消費量!AA30*1.163/100</f>
        <v>0.80236463220000021</v>
      </c>
      <c r="AB30" s="95">
        <f>電力消費量!AB30*1.163/100</f>
        <v>0.85473568519999998</v>
      </c>
      <c r="AC30" s="95">
        <f>電力消費量!AC30*1.163/100</f>
        <v>0.87170525080000005</v>
      </c>
      <c r="AD30" s="95">
        <f>電力消費量!AD30*1.163/100</f>
        <v>0.89143101010000014</v>
      </c>
      <c r="AE30" s="95">
        <f>電力消費量!AE30*1.163/100</f>
        <v>0.90171576800000008</v>
      </c>
      <c r="AF30" s="95">
        <f>電力消費量!AF30*1.163/100</f>
        <v>0.91110431809999992</v>
      </c>
      <c r="AG30" s="95">
        <f>電力消費量!AG30*1.163/100</f>
        <v>0.93192783309999994</v>
      </c>
      <c r="AH30" s="95">
        <f>電力消費量!AH30*1.163/100</f>
        <v>0.97267865530000008</v>
      </c>
      <c r="AI30" s="95">
        <f>電力消費量!AI30*1.163/100</f>
        <v>0.9563248982</v>
      </c>
      <c r="AJ30" s="95">
        <f>電力消費量!AJ30*1.163/100</f>
        <v>0.97378338900000005</v>
      </c>
      <c r="AK30" s="95">
        <f>電力消費量!AK30*1.163/100</f>
        <v>0.96759169330000006</v>
      </c>
      <c r="AL30" s="95">
        <f>電力消費量!AL30*1.163/100</f>
        <v>1.0010723699000001</v>
      </c>
      <c r="AM30" s="95">
        <f>電力消費量!AM30*1.163/100</f>
        <v>1.0248480441000001</v>
      </c>
      <c r="AN30" s="95">
        <f>電力消費量!AN30*1.163/100</f>
        <v>1.0291259070000001</v>
      </c>
      <c r="AO30" s="95">
        <f>電力消費量!AO30*1.163/100</f>
        <v>1.0613172818000001</v>
      </c>
      <c r="AP30" s="95">
        <f>電力消費量!AP30*1.163/100</f>
        <v>1.0218215691999999</v>
      </c>
      <c r="AQ30" s="95">
        <f>電力消費量!AQ30*1.163/100</f>
        <v>0.98891808949999993</v>
      </c>
      <c r="AR30" s="95">
        <f>電力消費量!AR30*1.163/100</f>
        <v>1.0354185511000003</v>
      </c>
      <c r="AS30" s="95">
        <f>電力消費量!AS30*1.163/100</f>
        <v>0.99659040050000003</v>
      </c>
      <c r="AT30" s="95">
        <f>電力消費量!AT30*1.163/100</f>
        <v>0.99144145059999989</v>
      </c>
      <c r="AU30" s="95">
        <f>電力消費量!AU30*1.163/100</f>
        <v>0.98956122849999995</v>
      </c>
      <c r="AV30" s="95">
        <f>電力消費量!AV30*1.163/100</f>
        <v>0.97366045990000005</v>
      </c>
      <c r="AW30" s="95">
        <f>電力消費量!AW30*1.163/100</f>
        <v>0.94949157540000007</v>
      </c>
      <c r="AX30" s="95">
        <f>電力消費量!AX30*1.163/100</f>
        <v>0.94978360470000012</v>
      </c>
      <c r="AY30" s="95">
        <f>電力消費量!AY30*1.163/100</f>
        <v>0.96473210889999994</v>
      </c>
      <c r="AZ30" s="113">
        <f>電力消費量!AZ30*1.163/100</f>
        <v>0.94553353750000002</v>
      </c>
    </row>
    <row r="31" spans="2:52" ht="13.9" customHeight="1">
      <c r="C31" s="66" t="s">
        <v>66</v>
      </c>
      <c r="E31" s="95">
        <f>電力消費量!E31*1.163/100</f>
        <v>5.2500146000000001E-3</v>
      </c>
      <c r="F31" s="95">
        <f>電力消費量!F31*1.163/100</f>
        <v>5.4100433999999999E-3</v>
      </c>
      <c r="G31" s="95">
        <f>電力消費量!G31*1.163/100</f>
        <v>6.0080580000000001E-3</v>
      </c>
      <c r="H31" s="95">
        <f>電力消費量!H31*1.163/100</f>
        <v>5.9159484000000009E-3</v>
      </c>
      <c r="I31" s="95">
        <f>電力消費量!I31*1.163/100</f>
        <v>6.4219697000000011E-3</v>
      </c>
      <c r="J31" s="95">
        <f>電力消費量!J31*1.163/100</f>
        <v>7.273983500000001E-3</v>
      </c>
      <c r="K31" s="95">
        <f>電力消費量!K31*1.163/100</f>
        <v>8.2730005000000006E-3</v>
      </c>
      <c r="L31" s="95">
        <f>電力消費量!L31*1.163/100</f>
        <v>9.1050107000000009E-3</v>
      </c>
      <c r="M31" s="95">
        <f>電力消費量!M31*1.163/100</f>
        <v>9.8750330000000001E-3</v>
      </c>
      <c r="N31" s="95">
        <f>電力消費量!N31*1.163/100</f>
        <v>1.09190581E-2</v>
      </c>
      <c r="O31" s="95">
        <f>電力消費量!O31*1.163/100</f>
        <v>1.1556963600000001E-2</v>
      </c>
      <c r="P31" s="95">
        <f>電力消費量!P31*1.163/100</f>
        <v>1.2432004800000002E-2</v>
      </c>
      <c r="Q31" s="95">
        <f>電力消費量!Q31*1.163/100</f>
        <v>1.40299668E-2</v>
      </c>
      <c r="R31" s="95">
        <f>電力消費量!R31*1.163/100</f>
        <v>1.50409627E-2</v>
      </c>
      <c r="S31" s="95">
        <f>電力消費量!S31*1.163/100</f>
        <v>1.5922981900000001E-2</v>
      </c>
      <c r="T31" s="95">
        <f>電力消費量!T31*1.163/100</f>
        <v>1.76609691E-2</v>
      </c>
      <c r="U31" s="95">
        <f>電力消費量!U31*1.163/100</f>
        <v>2.1458978199999999E-2</v>
      </c>
      <c r="V31" s="95">
        <f>電力消費量!V31*1.163/100</f>
        <v>2.2915984600000005E-2</v>
      </c>
      <c r="W31" s="95">
        <f>電力消費量!W31*1.163/100</f>
        <v>2.23849588E-2</v>
      </c>
      <c r="X31" s="95">
        <f>電力消費量!X31*1.163/100</f>
        <v>2.38330101E-2</v>
      </c>
      <c r="Y31" s="95">
        <f>電力消費量!Y31*1.163/100</f>
        <v>2.5315951400000002E-2</v>
      </c>
      <c r="Z31" s="95">
        <f>電力消費量!Z31*1.163/100</f>
        <v>2.6147961600000002E-2</v>
      </c>
      <c r="AA31" s="95">
        <f>電力消費量!AA31*1.163/100</f>
        <v>2.7726966700000001E-2</v>
      </c>
      <c r="AB31" s="95">
        <f>電力消費量!AB31*1.163/100</f>
        <v>2.91839731E-2</v>
      </c>
      <c r="AC31" s="95">
        <f>電力消費量!AC31*1.163/100</f>
        <v>2.9855954500000004E-2</v>
      </c>
      <c r="AD31" s="95">
        <f>電力消費量!AD31*1.163/100</f>
        <v>3.16360423E-2</v>
      </c>
      <c r="AE31" s="95">
        <f>電力消費量!AE31*1.163/100</f>
        <v>3.2244989099999996E-2</v>
      </c>
      <c r="AF31" s="95">
        <f>電力消費量!AF31*1.163/100</f>
        <v>3.48489461E-2</v>
      </c>
      <c r="AG31" s="95">
        <f>電力消費量!AG31*1.163/100</f>
        <v>3.4801960899999998E-2</v>
      </c>
      <c r="AH31" s="95">
        <f>電力消費量!AH31*1.163/100</f>
        <v>3.6301998299999999E-2</v>
      </c>
      <c r="AI31" s="95">
        <f>電力消費量!AI31*1.163/100</f>
        <v>3.7264031900000001E-2</v>
      </c>
      <c r="AJ31" s="95">
        <f>電力消費量!AJ31*1.163/100</f>
        <v>3.8089994500000002E-2</v>
      </c>
      <c r="AK31" s="95">
        <f>電力消費量!AK31*1.163/100</f>
        <v>3.8457967700000005E-2</v>
      </c>
      <c r="AL31" s="95">
        <f>電力消費量!AL31*1.163/100</f>
        <v>3.9224966200000003E-2</v>
      </c>
      <c r="AM31" s="95">
        <f>電力消費量!AM31*1.163/100</f>
        <v>4.0051045099999995E-2</v>
      </c>
      <c r="AN31" s="95">
        <f>電力消費量!AN31*1.163/100</f>
        <v>4.0337026800000002E-2</v>
      </c>
      <c r="AO31" s="95">
        <f>電力消費量!AO31*1.163/100</f>
        <v>4.0855957400000004E-2</v>
      </c>
      <c r="AP31" s="95">
        <f>電力消費量!AP31*1.163/100</f>
        <v>4.0932017600000002E-2</v>
      </c>
      <c r="AQ31" s="95">
        <f>電力消費量!AQ31*1.163/100</f>
        <v>4.1493979200000003E-2</v>
      </c>
      <c r="AR31" s="95">
        <f>電力消費量!AR31*1.163/100</f>
        <v>4.1904983400000005E-2</v>
      </c>
      <c r="AS31" s="95">
        <f>電力消費量!AS31*1.163/100</f>
        <v>4.2110950699999997E-2</v>
      </c>
      <c r="AT31" s="95">
        <f>電力消費量!AT31*1.163/100</f>
        <v>4.3074961400000007E-2</v>
      </c>
      <c r="AU31" s="95">
        <f>電力消費量!AU31*1.163/100</f>
        <v>4.2596037999999996E-2</v>
      </c>
      <c r="AV31" s="95">
        <f>電力消費量!AV31*1.163/100</f>
        <v>4.3926975200000003E-2</v>
      </c>
      <c r="AW31" s="95">
        <f>電力消費量!AW31*1.163/100</f>
        <v>4.3958957700000002E-2</v>
      </c>
      <c r="AX31" s="95">
        <f>電力消費量!AX31*1.163/100</f>
        <v>4.4072001300000004E-2</v>
      </c>
      <c r="AY31" s="95">
        <f>電力消費量!AY31*1.163/100</f>
        <v>4.3823700800000004E-2</v>
      </c>
      <c r="AZ31" s="113">
        <f>電力消費量!AZ31*1.163/100</f>
        <v>4.4246102400000001E-2</v>
      </c>
    </row>
    <row r="32" spans="2:52" ht="13.9" customHeight="1">
      <c r="C32" s="66" t="s">
        <v>67</v>
      </c>
      <c r="E32" s="95">
        <f>電力消費量!E32*1.163/100</f>
        <v>1.3409041100000001E-2</v>
      </c>
      <c r="F32" s="95">
        <f>電力消費量!F32*1.163/100</f>
        <v>1.56009472E-2</v>
      </c>
      <c r="G32" s="95">
        <f>電力消費量!G32*1.163/100</f>
        <v>1.73969681E-2</v>
      </c>
      <c r="H32" s="95">
        <f>電力消費量!H32*1.163/100</f>
        <v>1.8374004400000005E-2</v>
      </c>
      <c r="I32" s="95">
        <f>電力消費量!I32*1.163/100</f>
        <v>2.0654996300000002E-2</v>
      </c>
      <c r="J32" s="95">
        <f>電力消費量!J32*1.163/100</f>
        <v>2.4057003900000002E-2</v>
      </c>
      <c r="K32" s="95">
        <f>電力消費量!K32*1.163/100</f>
        <v>2.6906005E-2</v>
      </c>
      <c r="L32" s="95">
        <f>電力消費量!L32*1.163/100</f>
        <v>3.1043959000000006E-2</v>
      </c>
      <c r="M32" s="95">
        <f>電力消費量!M32*1.163/100</f>
        <v>3.4343041099999999E-2</v>
      </c>
      <c r="N32" s="95">
        <f>電力消費量!N32*1.163/100</f>
        <v>3.6878032200000001E-2</v>
      </c>
      <c r="O32" s="95">
        <f>電力消費量!O32*1.163/100</f>
        <v>3.6462027100000002E-2</v>
      </c>
      <c r="P32" s="95">
        <f>電力消費量!P32*1.163/100</f>
        <v>3.7894029000000003E-2</v>
      </c>
      <c r="Q32" s="95">
        <f>電力消費量!Q32*1.163/100</f>
        <v>4.2028959200000007E-2</v>
      </c>
      <c r="R32" s="95">
        <f>電力消費量!R32*1.163/100</f>
        <v>4.5281056100000001E-2</v>
      </c>
      <c r="S32" s="95">
        <f>電力消費量!S32*1.163/100</f>
        <v>4.7315957199999994E-2</v>
      </c>
      <c r="T32" s="95">
        <f>電力消費量!T32*1.163/100</f>
        <v>5.3058037100000004E-2</v>
      </c>
      <c r="U32" s="95">
        <f>電力消費量!U32*1.163/100</f>
        <v>5.83679462E-2</v>
      </c>
      <c r="V32" s="95">
        <f>電力消費量!V32*1.163/100</f>
        <v>6.5109973500000001E-2</v>
      </c>
      <c r="W32" s="95">
        <f>電力消費量!W32*1.163/100</f>
        <v>7.1227004600000005E-2</v>
      </c>
      <c r="X32" s="95">
        <f>電力消費量!X32*1.163/100</f>
        <v>7.6654958199999998E-2</v>
      </c>
      <c r="Y32" s="95">
        <f>電力消費量!Y32*1.163/100</f>
        <v>8.4766999500000009E-2</v>
      </c>
      <c r="Z32" s="95">
        <f>電力消費量!Z32*1.163/100</f>
        <v>9.0680970799999996E-2</v>
      </c>
      <c r="AA32" s="95">
        <f>電力消費量!AA32*1.163/100</f>
        <v>9.8756959099999986E-2</v>
      </c>
      <c r="AB32" s="95">
        <f>電力消費量!AB32*1.163/100</f>
        <v>0.10580299459999999</v>
      </c>
      <c r="AC32" s="95">
        <f>電力消費量!AC32*1.163/100</f>
        <v>0.11279297350000002</v>
      </c>
      <c r="AD32" s="95">
        <f>電力消費量!AD32*1.163/100</f>
        <v>0.12004695339999999</v>
      </c>
      <c r="AE32" s="95">
        <f>電力消費量!AE32*1.163/100</f>
        <v>0.12862396210000002</v>
      </c>
      <c r="AF32" s="95">
        <f>電力消費量!AF32*1.163/100</f>
        <v>0.1389900137</v>
      </c>
      <c r="AG32" s="95">
        <f>電力消費量!AG32*1.163/100</f>
        <v>0.1453069645</v>
      </c>
      <c r="AH32" s="95">
        <f>電力消費量!AH32*1.163/100</f>
        <v>0.1600420582</v>
      </c>
      <c r="AI32" s="95">
        <f>電力消費量!AI32*1.163/100</f>
        <v>0.16242295180000002</v>
      </c>
      <c r="AJ32" s="95">
        <f>電力消費量!AJ32*1.163/100</f>
        <v>0.17213400180000002</v>
      </c>
      <c r="AK32" s="95">
        <f>電力消費量!AK32*1.163/100</f>
        <v>0.18121703180000001</v>
      </c>
      <c r="AL32" s="95">
        <f>電力消費量!AL32*1.163/100</f>
        <v>0.19095203959999998</v>
      </c>
      <c r="AM32" s="95">
        <f>電力消費量!AM32*1.163/100</f>
        <v>0.19890695959999999</v>
      </c>
      <c r="AN32" s="95">
        <f>電力消費量!AN32*1.163/100</f>
        <v>0.2057129519</v>
      </c>
      <c r="AO32" s="95">
        <f>電力消費量!AO32*1.163/100</f>
        <v>0.2127170031</v>
      </c>
      <c r="AP32" s="95">
        <f>電力消費量!AP32*1.163/100</f>
        <v>0.21012200120000002</v>
      </c>
      <c r="AQ32" s="95">
        <f>電力消費量!AQ32*1.163/100</f>
        <v>0.20168199389999997</v>
      </c>
      <c r="AR32" s="95">
        <f>電力消費量!AR32*1.163/100</f>
        <v>0.21837895230000001</v>
      </c>
      <c r="AS32" s="95">
        <f>電力消費量!AS32*1.163/100</f>
        <v>0.22304095409999999</v>
      </c>
      <c r="AT32" s="95">
        <f>電力消費量!AT32*1.163/100</f>
        <v>0.22245701180000002</v>
      </c>
      <c r="AU32" s="95">
        <f>電力消費量!AU32*1.163/100</f>
        <v>0.22670103140000003</v>
      </c>
      <c r="AV32" s="95">
        <f>電力消費量!AV32*1.163/100</f>
        <v>0.23223702770000001</v>
      </c>
      <c r="AW32" s="95">
        <f>電力消費量!AW32*1.163/100</f>
        <v>0.23102995000000001</v>
      </c>
      <c r="AX32" s="95">
        <f>電力消費量!AX32*1.163/100</f>
        <v>0.23650395840000002</v>
      </c>
      <c r="AY32" s="95">
        <f>電力消費量!AY32*1.163/100</f>
        <v>0.2415420744</v>
      </c>
      <c r="AZ32" s="113">
        <f>電力消費量!AZ32*1.163/100</f>
        <v>0.24740673450000003</v>
      </c>
    </row>
    <row r="33" spans="1:53" ht="13.9" customHeight="1">
      <c r="A33" s="56"/>
      <c r="B33" s="47"/>
      <c r="C33" s="80" t="s">
        <v>68</v>
      </c>
      <c r="D33" s="47"/>
      <c r="E33" s="102">
        <f>電力消費量!E33*1.163/100</f>
        <v>9.208052500000001E-3</v>
      </c>
      <c r="F33" s="102">
        <f>電力消費量!F33*1.163/100</f>
        <v>1.0879981299999999E-2</v>
      </c>
      <c r="G33" s="102">
        <f>電力消費量!G33*1.163/100</f>
        <v>1.2828006300000002E-2</v>
      </c>
      <c r="H33" s="102">
        <f>電力消費量!H33*1.163/100</f>
        <v>1.5023982900000002E-2</v>
      </c>
      <c r="I33" s="102">
        <f>電力消費量!I33*1.163/100</f>
        <v>1.6629969600000002E-2</v>
      </c>
      <c r="J33" s="102">
        <f>電力消費量!J33*1.163/100</f>
        <v>1.9620042600000002E-2</v>
      </c>
      <c r="K33" s="102">
        <f>電力消費量!K33*1.163/100</f>
        <v>2.2833993100000002E-2</v>
      </c>
      <c r="L33" s="102">
        <f>電力消費量!L33*1.163/100</f>
        <v>2.7325964300000005E-2</v>
      </c>
      <c r="M33" s="102">
        <f>電力消費量!M33*1.163/100</f>
        <v>3.11450237E-2</v>
      </c>
      <c r="N33" s="102">
        <f>電力消費量!N33*1.163/100</f>
        <v>3.2734961E-2</v>
      </c>
      <c r="O33" s="102">
        <f>電力消費量!O33*1.163/100</f>
        <v>3.5424979999999995E-2</v>
      </c>
      <c r="P33" s="102">
        <f>電力消費量!P33*1.163/100</f>
        <v>3.7879956700000002E-2</v>
      </c>
      <c r="Q33" s="102">
        <f>電力消費量!Q33*1.163/100</f>
        <v>4.2621042500000005E-2</v>
      </c>
      <c r="R33" s="102">
        <f>電力消費量!R33*1.163/100</f>
        <v>4.70510258E-2</v>
      </c>
      <c r="S33" s="102">
        <f>電力消費量!S33*1.163/100</f>
        <v>5.0732037099999995E-2</v>
      </c>
      <c r="T33" s="102">
        <f>電力消費量!T33*1.163/100</f>
        <v>5.6310017699999999E-2</v>
      </c>
      <c r="U33" s="102">
        <f>電力消費量!U33*1.163/100</f>
        <v>6.4168990200000012E-2</v>
      </c>
      <c r="V33" s="102">
        <f>電力消費量!V33*1.163/100</f>
        <v>7.4316979300000002E-2</v>
      </c>
      <c r="W33" s="102">
        <f>電力消費量!W33*1.163/100</f>
        <v>8.2192001200000003E-2</v>
      </c>
      <c r="X33" s="102">
        <f>電力消費量!X33*1.163/100</f>
        <v>9.4383962800000012E-2</v>
      </c>
      <c r="Y33" s="102">
        <f>電力消費量!Y33*1.163/100</f>
        <v>0.10437401649999999</v>
      </c>
      <c r="Z33" s="102">
        <f>電力消費量!Z33*1.163/100</f>
        <v>0.11524504270000001</v>
      </c>
      <c r="AA33" s="102">
        <f>電力消費量!AA33*1.163/100</f>
        <v>0.1277329878</v>
      </c>
      <c r="AB33" s="102">
        <f>電力消費量!AB33*1.163/100</f>
        <v>0.1465399771</v>
      </c>
      <c r="AC33" s="102">
        <f>電力消費量!AC33*1.163/100</f>
        <v>0.16326996470000002</v>
      </c>
      <c r="AD33" s="102">
        <f>電力消費量!AD33*1.163/100</f>
        <v>0.18247004800000002</v>
      </c>
      <c r="AE33" s="102">
        <f>電力消費量!AE33*1.163/100</f>
        <v>0.20078299490000004</v>
      </c>
      <c r="AF33" s="102">
        <f>電力消費量!AF33*1.163/100</f>
        <v>0.1934700509</v>
      </c>
      <c r="AG33" s="102">
        <f>電力消費量!AG33*1.163/100</f>
        <v>0.21421494709999997</v>
      </c>
      <c r="AH33" s="102">
        <f>電力消費量!AH33*1.163/100</f>
        <v>0.26312200459999996</v>
      </c>
      <c r="AI33" s="102">
        <f>電力消費量!AI33*1.163/100</f>
        <v>0.28157195290000003</v>
      </c>
      <c r="AJ33" s="102">
        <f>電力消費量!AJ33*1.163/100</f>
        <v>0.30078599219999996</v>
      </c>
      <c r="AK33" s="102">
        <f>電力消費量!AK33*1.163/100</f>
        <v>0.31806200830000003</v>
      </c>
      <c r="AL33" s="102">
        <f>電力消費量!AL33*1.163/100</f>
        <v>0.33793802720000005</v>
      </c>
      <c r="AM33" s="102">
        <f>電力消費量!AM33*1.163/100</f>
        <v>0.35762703569999998</v>
      </c>
      <c r="AN33" s="102">
        <f>電力消費量!AN33*1.163/100</f>
        <v>0.37135404100000002</v>
      </c>
      <c r="AO33" s="102">
        <f>電力消費量!AO33*1.163/100</f>
        <v>0.39118795930000005</v>
      </c>
      <c r="AP33" s="102">
        <f>電力消費量!AP33*1.163/100</f>
        <v>0.39959703080000003</v>
      </c>
      <c r="AQ33" s="102">
        <f>電力消費量!AQ33*1.163/100</f>
        <v>0.40569894290000008</v>
      </c>
      <c r="AR33" s="102">
        <f>電力消費量!AR33*1.163/100</f>
        <v>0.44934505360000004</v>
      </c>
      <c r="AS33" s="102">
        <f>電力消費量!AS33*1.163/100</f>
        <v>0.47061295089999999</v>
      </c>
      <c r="AT33" s="102">
        <f>電力消費量!AT33*1.163/100</f>
        <v>0.48140500940000003</v>
      </c>
      <c r="AU33" s="102">
        <f>電力消費量!AU33*1.163/100</f>
        <v>0.4871249923</v>
      </c>
      <c r="AV33" s="102">
        <f>電力消費量!AV33*1.163/100</f>
        <v>0.48683400970000007</v>
      </c>
      <c r="AW33" s="102">
        <f>電力消費量!AW33*1.163/100</f>
        <v>0.49531100040000003</v>
      </c>
      <c r="AX33" s="102">
        <f>電力消費量!AX33*1.163/100</f>
        <v>0.51727099899999995</v>
      </c>
      <c r="AY33" s="102">
        <f>電力消費量!AY33*1.163/100</f>
        <v>0.52323730530000001</v>
      </c>
      <c r="AZ33" s="112">
        <f>電力消費量!AZ33*1.163/100</f>
        <v>0.53137353700000001</v>
      </c>
    </row>
    <row r="34" spans="1:53" ht="13.9" customHeight="1">
      <c r="C34" s="66" t="s">
        <v>9</v>
      </c>
      <c r="E34" s="94">
        <f>電力消費量!E34*1.163/100</f>
        <v>2.0889806E-3</v>
      </c>
      <c r="F34" s="94">
        <f>電力消費量!F34*1.163/100</f>
        <v>2.5680203E-3</v>
      </c>
      <c r="G34" s="94">
        <f>電力消費量!G34*1.163/100</f>
        <v>2.9329697000000004E-3</v>
      </c>
      <c r="H34" s="94">
        <f>電力消費量!H34*1.163/100</f>
        <v>2.9009871999999999E-3</v>
      </c>
      <c r="I34" s="94">
        <f>電力消費量!I34*1.163/100</f>
        <v>3.2249990000000001E-3</v>
      </c>
      <c r="J34" s="94">
        <f>電力消費量!J34*1.163/100</f>
        <v>3.5670373E-3</v>
      </c>
      <c r="K34" s="94">
        <f>電力消費量!K34*1.163/100</f>
        <v>3.9630387999999997E-3</v>
      </c>
      <c r="L34" s="94">
        <f>電力消費量!L34*1.163/100</f>
        <v>4.6250184000000008E-3</v>
      </c>
      <c r="M34" s="94">
        <f>電力消費量!M34*1.163/100</f>
        <v>4.9949686999999996E-3</v>
      </c>
      <c r="N34" s="94">
        <f>電力消費量!N34*1.163/100</f>
        <v>5.5040138000000006E-3</v>
      </c>
      <c r="O34" s="94">
        <f>電力消費量!O34*1.163/100</f>
        <v>5.8780345999999992E-3</v>
      </c>
      <c r="P34" s="94">
        <f>電力消費量!P34*1.163/100</f>
        <v>6.1599458000000003E-3</v>
      </c>
      <c r="Q34" s="94">
        <f>電力消費量!Q34*1.163/100</f>
        <v>6.7290017000000016E-3</v>
      </c>
      <c r="R34" s="94">
        <f>電力消費量!R34*1.163/100</f>
        <v>7.4150554000000004E-3</v>
      </c>
      <c r="S34" s="94">
        <f>電力消費量!S34*1.163/100</f>
        <v>7.9350327000000005E-3</v>
      </c>
      <c r="T34" s="94">
        <f>電力消費量!T34*1.163/100</f>
        <v>8.4819916000000006E-3</v>
      </c>
      <c r="U34" s="94">
        <f>電力消費量!U34*1.163/100</f>
        <v>9.5990531000000011E-3</v>
      </c>
      <c r="V34" s="94">
        <f>電力消費量!V34*1.163/100</f>
        <v>1.0680992E-2</v>
      </c>
      <c r="W34" s="94">
        <f>電力消費量!W34*1.163/100</f>
        <v>1.1619998200000002E-2</v>
      </c>
      <c r="X34" s="94">
        <f>電力消費量!X34*1.163/100</f>
        <v>1.29610535E-2</v>
      </c>
      <c r="Y34" s="94">
        <f>電力消費量!Y34*1.163/100</f>
        <v>1.3473006100000002E-2</v>
      </c>
      <c r="Z34" s="94">
        <f>電力消費量!Z34*1.163/100</f>
        <v>1.4256054000000001E-2</v>
      </c>
      <c r="AA34" s="94">
        <f>電力消費量!AA34*1.163/100</f>
        <v>1.5426962400000001E-2</v>
      </c>
      <c r="AB34" s="94">
        <f>電力消費量!AB34*1.163/100</f>
        <v>1.70829581E-2</v>
      </c>
      <c r="AC34" s="94">
        <f>電力消費量!AC34*1.163/100</f>
        <v>1.8290966200000001E-2</v>
      </c>
      <c r="AD34" s="94">
        <f>電力消費量!AD34*1.163/100</f>
        <v>1.9764952400000001E-2</v>
      </c>
      <c r="AE34" s="94">
        <f>電力消費量!AE34*1.163/100</f>
        <v>2.2217952000000003E-2</v>
      </c>
      <c r="AF34" s="94">
        <f>電力消費量!AF34*1.163/100</f>
        <v>2.3819054100000004E-2</v>
      </c>
      <c r="AG34" s="94">
        <f>電力消費量!AG34*1.163/100</f>
        <v>2.5186044299999998E-2</v>
      </c>
      <c r="AH34" s="94">
        <f>電力消費量!AH34*1.163/100</f>
        <v>2.7305030299999998E-2</v>
      </c>
      <c r="AI34" s="94">
        <f>電力消費量!AI34*1.163/100</f>
        <v>2.7813028699999999E-2</v>
      </c>
      <c r="AJ34" s="94">
        <f>電力消費量!AJ34*1.163/100</f>
        <v>2.9310972700000004E-2</v>
      </c>
      <c r="AK34" s="94">
        <f>電力消費量!AK34*1.163/100</f>
        <v>2.9947947800000003E-2</v>
      </c>
      <c r="AL34" s="94">
        <f>電力消費量!AL34*1.163/100</f>
        <v>3.0757977300000003E-2</v>
      </c>
      <c r="AM34" s="94">
        <f>電力消費量!AM34*1.163/100</f>
        <v>3.5489991700000001E-2</v>
      </c>
      <c r="AN34" s="94">
        <f>電力消費量!AN34*1.163/100</f>
        <v>3.6801972000000002E-2</v>
      </c>
      <c r="AO34" s="94">
        <f>電力消費量!AO34*1.163/100</f>
        <v>3.83059636E-2</v>
      </c>
      <c r="AP34" s="94">
        <f>電力消費量!AP34*1.163/100</f>
        <v>3.8987946799999999E-2</v>
      </c>
      <c r="AQ34" s="94">
        <f>電力消費量!AQ34*1.163/100</f>
        <v>3.8823033399999998E-2</v>
      </c>
      <c r="AR34" s="94">
        <f>電力消費量!AR34*1.163/100</f>
        <v>4.2252022600000008E-2</v>
      </c>
      <c r="AS34" s="94">
        <f>電力消費量!AS34*1.163/100</f>
        <v>4.3007042199999998E-2</v>
      </c>
      <c r="AT34" s="94">
        <f>電力消費量!AT34*1.163/100</f>
        <v>4.4200977999999995E-2</v>
      </c>
      <c r="AU34" s="94">
        <f>電力消費量!AU34*1.163/100</f>
        <v>4.4949019600000001E-2</v>
      </c>
      <c r="AV34" s="94">
        <f>電力消費量!AV34*1.163/100</f>
        <v>4.6403002200000001E-2</v>
      </c>
      <c r="AW34" s="94">
        <f>電力消費量!AW34*1.163/100</f>
        <v>4.7514016100000001E-2</v>
      </c>
      <c r="AX34" s="94">
        <f>電力消費量!AX34*1.163/100</f>
        <v>4.8625960399999994E-2</v>
      </c>
      <c r="AY34" s="94">
        <f>電力消費量!AY34*1.163/100</f>
        <v>4.9643701700000008E-2</v>
      </c>
      <c r="AZ34" s="109">
        <f>電力消費量!AZ34*1.163/100</f>
        <v>5.04488466E-2</v>
      </c>
    </row>
    <row r="35" spans="1:53" ht="13.9" customHeight="1">
      <c r="C35" s="66" t="s">
        <v>10</v>
      </c>
      <c r="E35" s="94">
        <f>電力消費量!E35*1.163/100</f>
        <v>2.1503870000000002E-4</v>
      </c>
      <c r="F35" s="94">
        <f>電力消費量!F35*1.163/100</f>
        <v>2.1503870000000002E-4</v>
      </c>
      <c r="G35" s="94">
        <f>電力消費量!G35*1.163/100</f>
        <v>2.1201489999999999E-4</v>
      </c>
      <c r="H35" s="94">
        <f>電力消費量!H35*1.163/100</f>
        <v>2.159691E-4</v>
      </c>
      <c r="I35" s="94">
        <f>電力消費量!I35*1.163/100</f>
        <v>2.159691E-4</v>
      </c>
      <c r="J35" s="94">
        <f>電力消費量!J35*1.163/100</f>
        <v>2.159691E-4</v>
      </c>
      <c r="K35" s="94">
        <f>電力消費量!K35*1.163/100</f>
        <v>2.159691E-4</v>
      </c>
      <c r="L35" s="94">
        <f>電力消費量!L35*1.163/100</f>
        <v>2.159691E-4</v>
      </c>
      <c r="M35" s="94">
        <f>電力消費量!M35*1.163/100</f>
        <v>2.159691E-4</v>
      </c>
      <c r="N35" s="94">
        <f>電力消費量!N35*1.163/100</f>
        <v>2.9703020000000001E-4</v>
      </c>
      <c r="O35" s="94">
        <f>電力消費量!O35*1.163/100</f>
        <v>4.0995749999999997E-4</v>
      </c>
      <c r="P35" s="94">
        <f>電力消費量!P35*1.163/100</f>
        <v>4.9101860000000006E-4</v>
      </c>
      <c r="Q35" s="94">
        <f>電力消費量!Q35*1.163/100</f>
        <v>5.8998990000000005E-4</v>
      </c>
      <c r="R35" s="94">
        <f>電力消費量!R35*1.163/100</f>
        <v>6.4895399999999987E-4</v>
      </c>
      <c r="S35" s="94">
        <f>電力消費量!S35*1.163/100</f>
        <v>6.6302630000000004E-4</v>
      </c>
      <c r="T35" s="94">
        <f>電力消費量!T35*1.163/100</f>
        <v>6.7198140000000002E-4</v>
      </c>
      <c r="U35" s="94">
        <f>電力消費量!U35*1.163/100</f>
        <v>9.0097609999999998E-4</v>
      </c>
      <c r="V35" s="94">
        <f>電力消費量!V35*1.163/100</f>
        <v>9.4703090000000005E-4</v>
      </c>
      <c r="W35" s="94">
        <f>電力消費量!W35*1.163/100</f>
        <v>9.7796670000000006E-4</v>
      </c>
      <c r="X35" s="94">
        <f>電力消費量!X35*1.163/100</f>
        <v>1.0120426000000001E-3</v>
      </c>
      <c r="Y35" s="94">
        <f>電力消費量!Y35*1.163/100</f>
        <v>1.0360003999999999E-3</v>
      </c>
      <c r="Z35" s="94">
        <f>電力消費量!Z35*1.163/100</f>
        <v>1.1449735E-3</v>
      </c>
      <c r="AA35" s="94">
        <f>電力消費量!AA35*1.163/100</f>
        <v>1.3550113E-3</v>
      </c>
      <c r="AB35" s="94">
        <f>電力消費量!AB35*1.163/100</f>
        <v>1.5189943E-3</v>
      </c>
      <c r="AC35" s="94">
        <f>電力消費量!AC35*1.163/100</f>
        <v>1.7579907999999999E-3</v>
      </c>
      <c r="AD35" s="94">
        <f>電力消費量!AD35*1.163/100</f>
        <v>1.9930331E-3</v>
      </c>
      <c r="AE35" s="94">
        <f>電力消費量!AE35*1.163/100</f>
        <v>2.3209990999999998E-3</v>
      </c>
      <c r="AF35" s="94">
        <f>電力消費量!AF35*1.163/100</f>
        <v>2.4169465999999999E-3</v>
      </c>
      <c r="AG35" s="94">
        <f>電力消費量!AG35*1.163/100</f>
        <v>2.3490274000000002E-3</v>
      </c>
      <c r="AH35" s="94">
        <f>電力消費量!AH35*1.163/100</f>
        <v>2.4549767E-3</v>
      </c>
      <c r="AI35" s="94">
        <f>電力消費量!AI35*1.163/100</f>
        <v>2.2140031E-3</v>
      </c>
      <c r="AJ35" s="94">
        <f>電力消費量!AJ35*1.163/100</f>
        <v>2.3009955000000003E-3</v>
      </c>
      <c r="AK35" s="94">
        <f>電力消費量!AK35*1.163/100</f>
        <v>2.4569538000000003E-3</v>
      </c>
      <c r="AL35" s="94">
        <f>電力消費量!AL35*1.163/100</f>
        <v>2.5810459000000004E-3</v>
      </c>
      <c r="AM35" s="94">
        <f>電力消費量!AM35*1.163/100</f>
        <v>2.6369862000000001E-3</v>
      </c>
      <c r="AN35" s="94">
        <f>電力消費量!AN35*1.163/100</f>
        <v>2.6300081999999997E-3</v>
      </c>
      <c r="AO35" s="94">
        <f>電力消費量!AO35*1.163/100</f>
        <v>2.7480526999999998E-3</v>
      </c>
      <c r="AP35" s="94">
        <f>電力消費量!AP35*1.163/100</f>
        <v>2.7839893999999999E-3</v>
      </c>
      <c r="AQ35" s="94">
        <f>電力消費量!AQ35*1.163/100</f>
        <v>2.8709818000000002E-3</v>
      </c>
      <c r="AR35" s="94">
        <f>電力消費量!AR35*1.163/100</f>
        <v>2.9140128000000004E-3</v>
      </c>
      <c r="AS35" s="94">
        <f>電力消費量!AS35*1.163/100</f>
        <v>3.0640397999999996E-3</v>
      </c>
      <c r="AT35" s="94">
        <f>電力消費量!AT35*1.163/100</f>
        <v>3.2080191999999995E-3</v>
      </c>
      <c r="AU35" s="94">
        <f>電力消費量!AU35*1.163/100</f>
        <v>3.1549864E-3</v>
      </c>
      <c r="AV35" s="94">
        <f>電力消費量!AV35*1.163/100</f>
        <v>3.3569994999999996E-3</v>
      </c>
      <c r="AW35" s="94">
        <f>電力消費量!AW35*1.163/100</f>
        <v>3.3909590999999998E-3</v>
      </c>
      <c r="AX35" s="94">
        <f>電力消費量!AX35*1.163/100</f>
        <v>3.2269761000000008E-3</v>
      </c>
      <c r="AY35" s="94">
        <f>電力消費量!AY35*1.163/100</f>
        <v>3.1390533000000003E-3</v>
      </c>
      <c r="AZ35" s="109">
        <f>電力消費量!AZ35*1.163/100</f>
        <v>3.2845446000000001E-3</v>
      </c>
    </row>
    <row r="36" spans="1:53" ht="13.9" customHeight="1">
      <c r="C36" s="66" t="s">
        <v>11</v>
      </c>
      <c r="E36" s="94">
        <f>電力消費量!E36*1.163/100</f>
        <v>1.6920487000000001E-3</v>
      </c>
      <c r="F36" s="94">
        <f>電力消費量!F36*1.163/100</f>
        <v>1.9239508999999999E-3</v>
      </c>
      <c r="G36" s="94">
        <f>電力消費量!G36*1.163/100</f>
        <v>1.9650048000000001E-3</v>
      </c>
      <c r="H36" s="94">
        <f>電力消費量!H36*1.163/100</f>
        <v>2.4449749000000002E-3</v>
      </c>
      <c r="I36" s="94">
        <f>電力消費量!I36*1.163/100</f>
        <v>2.8029462999999998E-3</v>
      </c>
      <c r="J36" s="94">
        <f>電力消費量!J36*1.163/100</f>
        <v>2.4560234E-3</v>
      </c>
      <c r="K36" s="94">
        <f>電力消費量!K36*1.163/100</f>
        <v>2.9829787000000001E-3</v>
      </c>
      <c r="L36" s="94">
        <f>電力消費量!L36*1.163/100</f>
        <v>4.2860038999999999E-3</v>
      </c>
      <c r="M36" s="94">
        <f>電力消費量!M36*1.163/100</f>
        <v>5.3439849999999999E-3</v>
      </c>
      <c r="N36" s="94">
        <f>電力消費量!N36*1.163/100</f>
        <v>6.5330362000000008E-3</v>
      </c>
      <c r="O36" s="94">
        <f>電力消費量!O36*1.163/100</f>
        <v>7.5749679000000018E-3</v>
      </c>
      <c r="P36" s="94">
        <f>電力消費量!P36*1.163/100</f>
        <v>9.1010564999999995E-3</v>
      </c>
      <c r="Q36" s="94">
        <f>電力消費量!Q36*1.163/100</f>
        <v>1.00000555E-2</v>
      </c>
      <c r="R36" s="94">
        <f>電力消費量!R36*1.163/100</f>
        <v>1.1041056799999999E-2</v>
      </c>
      <c r="S36" s="94">
        <f>電力消費量!S36*1.163/100</f>
        <v>1.2642973E-2</v>
      </c>
      <c r="T36" s="94">
        <f>電力消費量!T36*1.163/100</f>
        <v>1.47860331E-2</v>
      </c>
      <c r="U36" s="94">
        <f>電力消費量!U36*1.163/100</f>
        <v>1.7077026799999999E-2</v>
      </c>
      <c r="V36" s="94">
        <f>電力消費量!V36*1.163/100</f>
        <v>1.9993016700000001E-2</v>
      </c>
      <c r="W36" s="94">
        <f>電力消費量!W36*1.163/100</f>
        <v>2.3490971800000003E-2</v>
      </c>
      <c r="X36" s="94">
        <f>電力消費量!X36*1.163/100</f>
        <v>2.82879979E-2</v>
      </c>
      <c r="Y36" s="94">
        <f>電力消費量!Y36*1.163/100</f>
        <v>3.1481944800000002E-2</v>
      </c>
      <c r="Z36" s="94">
        <f>電力消費量!Z36*1.163/100</f>
        <v>3.4963966800000003E-2</v>
      </c>
      <c r="AA36" s="94">
        <f>電力消費量!AA36*1.163/100</f>
        <v>3.8960965200000003E-2</v>
      </c>
      <c r="AB36" s="94">
        <f>電力消費量!AB36*1.163/100</f>
        <v>4.4668969199999999E-2</v>
      </c>
      <c r="AC36" s="94">
        <f>電力消費量!AC36*1.163/100</f>
        <v>4.9748953200000001E-2</v>
      </c>
      <c r="AD36" s="94">
        <f>電力消費量!AD36*1.163/100</f>
        <v>5.6931990099999996E-2</v>
      </c>
      <c r="AE36" s="94">
        <f>電力消費量!AE36*1.163/100</f>
        <v>6.4464043299999996E-2</v>
      </c>
      <c r="AF36" s="94">
        <f>電力消費量!AF36*1.163/100</f>
        <v>6.5261047200000005E-2</v>
      </c>
      <c r="AG36" s="94">
        <f>電力消費量!AG36*1.163/100</f>
        <v>7.133504730000001E-2</v>
      </c>
      <c r="AH36" s="94">
        <f>電力消費量!AH36*1.163/100</f>
        <v>7.916401440000001E-2</v>
      </c>
      <c r="AI36" s="94">
        <f>電力消費量!AI36*1.163/100</f>
        <v>8.4519978299999993E-2</v>
      </c>
      <c r="AJ36" s="94">
        <f>電力消費量!AJ36*1.163/100</f>
        <v>8.7086021500000013E-2</v>
      </c>
      <c r="AK36" s="94">
        <f>電力消費量!AK36*1.163/100</f>
        <v>9.0441043900000018E-2</v>
      </c>
      <c r="AL36" s="94">
        <f>電力消費量!AL36*1.163/100</f>
        <v>0.1000969677</v>
      </c>
      <c r="AM36" s="94">
        <f>電力消費量!AM36*1.163/100</f>
        <v>0.10770496479999998</v>
      </c>
      <c r="AN36" s="94">
        <f>電力消費量!AN36*1.163/100</f>
        <v>0.11341494589999999</v>
      </c>
      <c r="AO36" s="94">
        <f>電力消費量!AO36*1.163/100</f>
        <v>0.12161397960000001</v>
      </c>
      <c r="AP36" s="94">
        <f>電力消費量!AP36*1.163/100</f>
        <v>0.12881004209999999</v>
      </c>
      <c r="AQ36" s="94">
        <f>電力消費量!AQ36*1.163/100</f>
        <v>0.13605297350000004</v>
      </c>
      <c r="AR36" s="94">
        <f>電力消費量!AR36*1.163/100</f>
        <v>0.14729697380000001</v>
      </c>
      <c r="AS36" s="94">
        <f>電力消費量!AS36*1.163/100</f>
        <v>0.1579929685</v>
      </c>
      <c r="AT36" s="94">
        <f>電力消費量!AT36*1.163/100</f>
        <v>0.17399096390000002</v>
      </c>
      <c r="AU36" s="94">
        <f>電力消費量!AU36*1.163/100</f>
        <v>0.18754096060000003</v>
      </c>
      <c r="AV36" s="94">
        <f>電力消費量!AV36*1.163/100</f>
        <v>0.19860202100000002</v>
      </c>
      <c r="AW36" s="94">
        <f>電力消費量!AW36*1.163/100</f>
        <v>0.20284499389999999</v>
      </c>
      <c r="AX36" s="94">
        <f>電力消費量!AX36*1.163/100</f>
        <v>0.21600399000000001</v>
      </c>
      <c r="AY36" s="94">
        <f>電力消費量!AY36*1.163/100</f>
        <v>0.2231337615</v>
      </c>
      <c r="AZ36" s="109">
        <f>電力消費量!AZ36*1.163/100</f>
        <v>0.25609132070000001</v>
      </c>
    </row>
    <row r="37" spans="1:53" ht="13.9" customHeight="1">
      <c r="B37" s="47"/>
      <c r="C37" s="80" t="s">
        <v>12</v>
      </c>
      <c r="D37" s="47"/>
      <c r="E37" s="116">
        <f>電力消費量!E37*1.163/100</f>
        <v>3.2860565000000005E-3</v>
      </c>
      <c r="F37" s="116">
        <f>電力消費量!F37*1.163/100</f>
        <v>3.7319507000000002E-3</v>
      </c>
      <c r="G37" s="116">
        <f>電力消費量!G37*1.163/100</f>
        <v>4.1220209000000004E-3</v>
      </c>
      <c r="H37" s="116">
        <f>電力消費量!H37*1.163/100</f>
        <v>4.5010425999999996E-3</v>
      </c>
      <c r="I37" s="116">
        <f>電力消費量!I37*1.163/100</f>
        <v>4.9470531000000003E-3</v>
      </c>
      <c r="J37" s="116">
        <f>電力消費量!J37*1.163/100</f>
        <v>5.4970358000000011E-3</v>
      </c>
      <c r="K37" s="116">
        <f>電力消費量!K37*1.163/100</f>
        <v>6.4149916999999999E-3</v>
      </c>
      <c r="L37" s="116">
        <f>電力消費量!L37*1.163/100</f>
        <v>7.0240548000000003E-3</v>
      </c>
      <c r="M37" s="116">
        <f>電力消費量!M37*1.163/100</f>
        <v>7.9550363000000009E-3</v>
      </c>
      <c r="N37" s="116">
        <f>電力消費量!N37*1.163/100</f>
        <v>8.6879589000000007E-3</v>
      </c>
      <c r="O37" s="116">
        <f>電力消費量!O37*1.163/100</f>
        <v>9.3029533000000015E-3</v>
      </c>
      <c r="P37" s="116">
        <f>電力消費量!P37*1.163/100</f>
        <v>1.0070998500000001E-2</v>
      </c>
      <c r="Q37" s="116">
        <f>電力消費量!Q37*1.163/100</f>
        <v>1.0874050000000001E-2</v>
      </c>
      <c r="R37" s="116">
        <f>電力消費量!R37*1.163/100</f>
        <v>1.1850969999999999E-2</v>
      </c>
      <c r="S37" s="116">
        <f>電力消費量!S37*1.163/100</f>
        <v>1.2547955900000003E-2</v>
      </c>
      <c r="T37" s="116">
        <f>電力消費量!T37*1.163/100</f>
        <v>1.35369711E-2</v>
      </c>
      <c r="U37" s="116">
        <f>電力消費量!U37*1.163/100</f>
        <v>1.45729715E-2</v>
      </c>
      <c r="V37" s="116">
        <f>電力消費量!V37*1.163/100</f>
        <v>1.6201055200000002E-2</v>
      </c>
      <c r="W37" s="116">
        <f>電力消費量!W37*1.163/100</f>
        <v>1.80030074E-2</v>
      </c>
      <c r="X37" s="116">
        <f>電力消費量!X37*1.163/100</f>
        <v>1.9944984799999999E-2</v>
      </c>
      <c r="Y37" s="116">
        <f>電力消費量!Y37*1.163/100</f>
        <v>2.2387982599999998E-2</v>
      </c>
      <c r="Z37" s="116">
        <f>電力消費量!Z37*1.163/100</f>
        <v>2.5794991100000001E-2</v>
      </c>
      <c r="AA37" s="116">
        <f>電力消費量!AA37*1.163/100</f>
        <v>2.8493965199999999E-2</v>
      </c>
      <c r="AB37" s="116">
        <f>電力消費量!AB37*1.163/100</f>
        <v>3.4097997000000005E-2</v>
      </c>
      <c r="AC37" s="116">
        <f>電力消費量!AC37*1.163/100</f>
        <v>3.9251017400000004E-2</v>
      </c>
      <c r="AD37" s="116">
        <f>電力消費量!AD37*1.163/100</f>
        <v>4.3926975200000003E-2</v>
      </c>
      <c r="AE37" s="116">
        <f>電力消費量!AE37*1.163/100</f>
        <v>5.0986036300000002E-2</v>
      </c>
      <c r="AF37" s="116">
        <f>電力消費量!AF37*1.163/100</f>
        <v>5.3235045700000011E-2</v>
      </c>
      <c r="AG37" s="116">
        <f>電力消費量!AG37*1.163/100</f>
        <v>5.5999031500000004E-2</v>
      </c>
      <c r="AH37" s="116">
        <f>電力消費量!AH37*1.163/100</f>
        <v>6.1204968400000004E-2</v>
      </c>
      <c r="AI37" s="116">
        <f>電力消費量!AI37*1.163/100</f>
        <v>6.5056010300000008E-2</v>
      </c>
      <c r="AJ37" s="116">
        <f>電力消費量!AJ37*1.163/100</f>
        <v>6.8877046799999994E-2</v>
      </c>
      <c r="AK37" s="116">
        <f>電力消費量!AK37*1.163/100</f>
        <v>7.3419957399999999E-2</v>
      </c>
      <c r="AL37" s="116">
        <f>電力消費量!AL37*1.163/100</f>
        <v>7.7252042399999998E-2</v>
      </c>
      <c r="AM37" s="116">
        <f>電力消費量!AM37*1.163/100</f>
        <v>8.0754998400000014E-2</v>
      </c>
      <c r="AN37" s="116">
        <f>電力消費量!AN37*1.163/100</f>
        <v>8.4573011100000012E-2</v>
      </c>
      <c r="AO37" s="116">
        <f>電力消費量!AO37*1.163/100</f>
        <v>8.9357941999999996E-2</v>
      </c>
      <c r="AP37" s="116">
        <f>電力消費量!AP37*1.163/100</f>
        <v>9.2881017900000001E-2</v>
      </c>
      <c r="AQ37" s="116">
        <f>電力消費量!AQ37*1.163/100</f>
        <v>0.10292003390000001</v>
      </c>
      <c r="AR37" s="116">
        <f>電力消費量!AR37*1.163/100</f>
        <v>0.11085297320000001</v>
      </c>
      <c r="AS37" s="116">
        <f>電力消費量!AS37*1.163/100</f>
        <v>0.11185199020000003</v>
      </c>
      <c r="AT37" s="116">
        <f>電力消費量!AT37*1.163/100</f>
        <v>0.12063799</v>
      </c>
      <c r="AU37" s="116">
        <f>電力消費量!AU37*1.163/100</f>
        <v>0.12737699350000001</v>
      </c>
      <c r="AV37" s="116">
        <f>電力消費量!AV37*1.163/100</f>
        <v>0.1284190415</v>
      </c>
      <c r="AW37" s="116">
        <f>電力消費量!AW37*1.163/100</f>
        <v>0.1325519946</v>
      </c>
      <c r="AX37" s="116">
        <f>電力消費量!AX37*1.163/100</f>
        <v>0.1441210534</v>
      </c>
      <c r="AY37" s="116">
        <f>電力消費量!AY37*1.163/100</f>
        <v>0.14661766549999999</v>
      </c>
      <c r="AZ37" s="117">
        <f>電力消費量!AZ37*1.163/100</f>
        <v>0.15296811069999999</v>
      </c>
    </row>
    <row r="38" spans="1:53" ht="13.9" customHeight="1">
      <c r="C38" s="66" t="s">
        <v>13</v>
      </c>
      <c r="E38" s="94">
        <f>電力消費量!E38*1.163/100</f>
        <v>8.2860261000000015E-3</v>
      </c>
      <c r="F38" s="94">
        <f>電力消費量!F38*1.163/100</f>
        <v>9.4199511000000007E-3</v>
      </c>
      <c r="G38" s="94">
        <f>電力消費量!G38*1.163/100</f>
        <v>1.1975992499999999E-2</v>
      </c>
      <c r="H38" s="94">
        <f>電力消費量!H38*1.163/100</f>
        <v>1.2029025299999998E-2</v>
      </c>
      <c r="I38" s="94">
        <f>電力消費量!I38*1.163/100</f>
        <v>1.2398975599999999E-2</v>
      </c>
      <c r="J38" s="94">
        <f>電力消費量!J38*1.163/100</f>
        <v>1.34029935E-2</v>
      </c>
      <c r="K38" s="94">
        <f>電力消費量!K38*1.163/100</f>
        <v>1.3518014199999999E-2</v>
      </c>
      <c r="L38" s="94">
        <f>電力消費量!L38*1.163/100</f>
        <v>1.3904013900000001E-2</v>
      </c>
      <c r="M38" s="94">
        <f>電力消費量!M38*1.163/100</f>
        <v>1.5309964600000002E-2</v>
      </c>
      <c r="N38" s="94">
        <f>電力消費量!N38*1.163/100</f>
        <v>1.7037019600000002E-2</v>
      </c>
      <c r="O38" s="94">
        <f>電力消費量!O38*1.163/100</f>
        <v>1.5276004999999999E-2</v>
      </c>
      <c r="P38" s="94">
        <f>電力消費量!P38*1.163/100</f>
        <v>1.5596992999999998E-2</v>
      </c>
      <c r="Q38" s="94">
        <f>電力消費量!Q38*1.163/100</f>
        <v>1.7140991800000002E-2</v>
      </c>
      <c r="R38" s="94">
        <f>電力消費量!R38*1.163/100</f>
        <v>1.7092029500000001E-2</v>
      </c>
      <c r="S38" s="94">
        <f>電力消費量!S38*1.163/100</f>
        <v>1.8076974199999998E-2</v>
      </c>
      <c r="T38" s="94">
        <f>電力消費量!T38*1.163/100</f>
        <v>1.6054982400000001E-2</v>
      </c>
      <c r="U38" s="94">
        <f>電力消費量!U38*1.163/100</f>
        <v>1.7234031800000001E-2</v>
      </c>
      <c r="V38" s="94">
        <f>電力消費量!V38*1.163/100</f>
        <v>1.9114021300000002E-2</v>
      </c>
      <c r="W38" s="94">
        <f>電力消費量!W38*1.163/100</f>
        <v>2.0651042100000003E-2</v>
      </c>
      <c r="X38" s="94">
        <f>電力消費量!X38*1.163/100</f>
        <v>2.12140504E-2</v>
      </c>
      <c r="Y38" s="94">
        <f>電力消費量!Y38*1.163/100</f>
        <v>2.1386988500000002E-2</v>
      </c>
      <c r="Z38" s="94">
        <f>電力消費量!Z38*1.163/100</f>
        <v>2.0643947799999996E-2</v>
      </c>
      <c r="AA38" s="94">
        <f>電力消費量!AA38*1.163/100</f>
        <v>2.12080028E-2</v>
      </c>
      <c r="AB38" s="94">
        <f>電力消費量!AB38*1.163/100</f>
        <v>2.4593961000000001E-2</v>
      </c>
      <c r="AC38" s="94">
        <f>電力消費量!AC38*1.163/100</f>
        <v>2.6590948300000004E-2</v>
      </c>
      <c r="AD38" s="94">
        <f>電力消費量!AD38*1.163/100</f>
        <v>2.9238983000000003E-2</v>
      </c>
      <c r="AE38" s="94">
        <f>電力消費量!AE38*1.163/100</f>
        <v>3.2288020100000002E-2</v>
      </c>
      <c r="AF38" s="94">
        <f>電力消費量!AF38*1.163/100</f>
        <v>3.4139050899999995E-2</v>
      </c>
      <c r="AG38" s="94">
        <f>電力消費量!AG38*1.163/100</f>
        <v>3.4141028000000004E-2</v>
      </c>
      <c r="AH38" s="94">
        <f>電力消費量!AH38*1.163/100</f>
        <v>3.6552973699999998E-2</v>
      </c>
      <c r="AI38" s="94">
        <f>電力消費量!AI38*1.163/100</f>
        <v>3.9140997599999998E-2</v>
      </c>
      <c r="AJ38" s="94">
        <f>電力消費量!AJ38*1.163/100</f>
        <v>3.8624044100000005E-2</v>
      </c>
      <c r="AK38" s="94">
        <f>電力消費量!AK38*1.163/100</f>
        <v>4.2720013800000005E-2</v>
      </c>
      <c r="AL38" s="94">
        <f>電力消費量!AL38*1.163/100</f>
        <v>4.40759555E-2</v>
      </c>
      <c r="AM38" s="94">
        <f>電力消費量!AM38*1.163/100</f>
        <v>4.5158010700000001E-2</v>
      </c>
      <c r="AN38" s="94">
        <f>電力消費量!AN38*1.163/100</f>
        <v>4.56729871E-2</v>
      </c>
      <c r="AO38" s="94">
        <f>電力消費量!AO38*1.163/100</f>
        <v>4.8007942200000001E-2</v>
      </c>
      <c r="AP38" s="94">
        <f>電力消費量!AP38*1.163/100</f>
        <v>4.9205948500000006E-2</v>
      </c>
      <c r="AQ38" s="94">
        <f>電力消費量!AQ38*1.163/100</f>
        <v>5.0897997199999996E-2</v>
      </c>
      <c r="AR38" s="94">
        <f>電力消費量!AR38*1.163/100</f>
        <v>5.5265992600000008E-2</v>
      </c>
      <c r="AS38" s="94">
        <f>電力消費量!AS38*1.163/100</f>
        <v>5.6099049499999998E-2</v>
      </c>
      <c r="AT38" s="94">
        <f>電力消費量!AT38*1.163/100</f>
        <v>5.9211004899999996E-2</v>
      </c>
      <c r="AU38" s="94">
        <f>電力消費量!AU38*1.163/100</f>
        <v>6.1567010300000009E-2</v>
      </c>
      <c r="AV38" s="94">
        <f>電力消費量!AV38*1.163/100</f>
        <v>6.3345004699999985E-2</v>
      </c>
      <c r="AW38" s="94">
        <f>電力消費量!AW38*1.163/100</f>
        <v>6.7808017200000001E-2</v>
      </c>
      <c r="AX38" s="94">
        <f>電力消費量!AX38*1.163/100</f>
        <v>7.4154043000000003E-2</v>
      </c>
      <c r="AY38" s="94">
        <f>電力消費量!AY38*1.163/100</f>
        <v>7.7792837400000009E-2</v>
      </c>
      <c r="AZ38" s="109">
        <f>電力消費量!AZ38*1.163/100</f>
        <v>8.2617077700000013E-2</v>
      </c>
      <c r="BA38" s="11"/>
    </row>
    <row r="39" spans="1:53" ht="13.9" customHeight="1">
      <c r="B39" s="11"/>
      <c r="C39" s="83" t="s">
        <v>69</v>
      </c>
      <c r="D39" s="11"/>
      <c r="E39" s="94">
        <f>電力消費量!E39*1.163/100</f>
        <v>4.3349662000000009E-3</v>
      </c>
      <c r="F39" s="94">
        <f>電力消費量!F39*1.163/100</f>
        <v>5.1760477999999999E-3</v>
      </c>
      <c r="G39" s="94">
        <f>電力消費量!G39*1.163/100</f>
        <v>6.1329642000000004E-3</v>
      </c>
      <c r="H39" s="94">
        <f>電力消費量!H39*1.163/100</f>
        <v>6.4669777999999999E-3</v>
      </c>
      <c r="I39" s="94">
        <f>電力消費量!I39*1.163/100</f>
        <v>7.4009831000000003E-3</v>
      </c>
      <c r="J39" s="94">
        <f>電力消費量!J39*1.163/100</f>
        <v>8.5109503000000003E-3</v>
      </c>
      <c r="K39" s="94">
        <f>電力消費量!K39*1.163/100</f>
        <v>9.8909661000000006E-3</v>
      </c>
      <c r="L39" s="94">
        <f>電力消費量!L39*1.163/100</f>
        <v>1.1237022300000002E-2</v>
      </c>
      <c r="M39" s="94">
        <f>電力消費量!M39*1.163/100</f>
        <v>1.2298027200000001E-2</v>
      </c>
      <c r="N39" s="94">
        <f>電力消費量!N39*1.163/100</f>
        <v>1.3025948900000002E-2</v>
      </c>
      <c r="O39" s="94">
        <f>電力消費量!O39*1.163/100</f>
        <v>1.3618032200000001E-2</v>
      </c>
      <c r="P39" s="94">
        <f>電力消費量!P39*1.163/100</f>
        <v>1.4838949600000002E-2</v>
      </c>
      <c r="Q39" s="94">
        <f>電力消費量!Q39*1.163/100</f>
        <v>1.6604965100000001E-2</v>
      </c>
      <c r="R39" s="94">
        <f>電力消費量!R39*1.163/100</f>
        <v>1.8385983300000002E-2</v>
      </c>
      <c r="S39" s="94">
        <f>電力消費量!S39*1.163/100</f>
        <v>1.9844036400000001E-2</v>
      </c>
      <c r="T39" s="94">
        <f>電力消費量!T39*1.163/100</f>
        <v>2.1827998099999996E-2</v>
      </c>
      <c r="U39" s="94">
        <f>電力消費量!U39*1.163/100</f>
        <v>2.4673975399999999E-2</v>
      </c>
      <c r="V39" s="94">
        <f>電力消費量!V39*1.163/100</f>
        <v>2.8252991600000003E-2</v>
      </c>
      <c r="W39" s="94">
        <f>電力消費量!W39*1.163/100</f>
        <v>3.2834979000000007E-2</v>
      </c>
      <c r="X39" s="94">
        <f>電力消費量!X39*1.163/100</f>
        <v>3.8343993699999995E-2</v>
      </c>
      <c r="Y39" s="94">
        <f>電力消費量!Y39*1.163/100</f>
        <v>4.3398973200000003E-2</v>
      </c>
      <c r="Z39" s="94">
        <f>電力消費量!Z39*1.163/100</f>
        <v>4.9305036099999998E-2</v>
      </c>
      <c r="AA39" s="94">
        <f>電力消費量!AA39*1.163/100</f>
        <v>5.6278965600000008E-2</v>
      </c>
      <c r="AB39" s="94">
        <f>電力消費量!AB39*1.163/100</f>
        <v>6.2509970700000014E-2</v>
      </c>
      <c r="AC39" s="94">
        <f>電力消費量!AC39*1.163/100</f>
        <v>7.1225027499999996E-2</v>
      </c>
      <c r="AD39" s="94">
        <f>電力消費量!AD39*1.163/100</f>
        <v>7.73540375E-2</v>
      </c>
      <c r="AE39" s="94">
        <f>電力消費量!AE39*1.163/100</f>
        <v>8.24290206E-2</v>
      </c>
      <c r="AF39" s="94">
        <f>電力消費量!AF39*1.163/100</f>
        <v>8.0434010400000006E-2</v>
      </c>
      <c r="AG39" s="94">
        <f>電力消費量!AG39*1.163/100</f>
        <v>8.1450007199999994E-2</v>
      </c>
      <c r="AH39" s="94">
        <f>電力消費量!AH39*1.163/100</f>
        <v>8.7931987700000006E-2</v>
      </c>
      <c r="AI39" s="94">
        <f>電力消費量!AI39*1.163/100</f>
        <v>9.2289981300000004E-2</v>
      </c>
      <c r="AJ39" s="94">
        <f>電力消費量!AJ39*1.163/100</f>
        <v>0.1001730279</v>
      </c>
      <c r="AK39" s="94">
        <f>電力消費量!AK39*1.163/100</f>
        <v>0.10695901659999998</v>
      </c>
      <c r="AL39" s="94">
        <f>電力消費量!AL39*1.163/100</f>
        <v>0.11504396</v>
      </c>
      <c r="AM39" s="94">
        <f>電力消費量!AM39*1.163/100</f>
        <v>0.1212290266</v>
      </c>
      <c r="AN39" s="94">
        <f>電力消費量!AN39*1.163/100</f>
        <v>0.1278110251</v>
      </c>
      <c r="AO39" s="94">
        <f>電力消費量!AO39*1.163/100</f>
        <v>0.13317803749999998</v>
      </c>
      <c r="AP39" s="94">
        <f>電力消費量!AP39*1.163/100</f>
        <v>0.13544995800000004</v>
      </c>
      <c r="AQ39" s="94">
        <f>電力消費量!AQ39*1.163/100</f>
        <v>0.13520898439999998</v>
      </c>
      <c r="AR39" s="94">
        <f>電力消費量!AR39*1.163/100</f>
        <v>0.1493200123</v>
      </c>
      <c r="AS39" s="94">
        <f>電力消費量!AS39*1.163/100</f>
        <v>0.14870001699999999</v>
      </c>
      <c r="AT39" s="94">
        <f>電力消費量!AT39*1.163/100</f>
        <v>0.16174899329999998</v>
      </c>
      <c r="AU39" s="94">
        <f>電力消費量!AU39*1.163/100</f>
        <v>0.1643220145</v>
      </c>
      <c r="AV39" s="94">
        <f>電力消費量!AV39*1.163/100</f>
        <v>0.16878805080000001</v>
      </c>
      <c r="AW39" s="94">
        <f>電力消費量!AW39*1.163/100</f>
        <v>0.17405295180000002</v>
      </c>
      <c r="AX39" s="94">
        <f>電力消費量!AX39*1.163/100</f>
        <v>0.18496003100000002</v>
      </c>
      <c r="AY39" s="94">
        <f>電力消費量!AY39*1.163/100</f>
        <v>0.18536894180000002</v>
      </c>
      <c r="AZ39" s="109">
        <f>電力消費量!AZ39*1.163/100</f>
        <v>0.1880480286</v>
      </c>
      <c r="BA39" s="11"/>
    </row>
    <row r="40" spans="1:53" ht="13.9" customHeight="1">
      <c r="C40" s="66" t="s">
        <v>70</v>
      </c>
      <c r="E40" s="94">
        <f>電力消費量!E40*1.163/100</f>
        <v>5.1748964299999999E-2</v>
      </c>
      <c r="F40" s="94">
        <f>電力消費量!F40*1.163/100</f>
        <v>5.4203010599999997E-2</v>
      </c>
      <c r="G40" s="94">
        <f>電力消費量!G40*1.163/100</f>
        <v>5.5478007500000003E-2</v>
      </c>
      <c r="H40" s="94">
        <f>電力消費量!H40*1.163/100</f>
        <v>5.8155000900000003E-2</v>
      </c>
      <c r="I40" s="94">
        <f>電力消費量!I40*1.163/100</f>
        <v>6.5946054200000007E-2</v>
      </c>
      <c r="J40" s="94">
        <f>電力消費量!J40*1.163/100</f>
        <v>7.2836015100000012E-2</v>
      </c>
      <c r="K40" s="94">
        <f>電力消費量!K40*1.163/100</f>
        <v>7.5690017100000007E-2</v>
      </c>
      <c r="L40" s="94">
        <f>電力消費量!L40*1.163/100</f>
        <v>8.3769029200000011E-2</v>
      </c>
      <c r="M40" s="94">
        <f>電力消費量!M40*1.163/100</f>
        <v>8.5057982099999999E-2</v>
      </c>
      <c r="N40" s="94">
        <f>電力消費量!N40*1.163/100</f>
        <v>8.95320431E-2</v>
      </c>
      <c r="O40" s="94">
        <f>電力消費量!O40*1.163/100</f>
        <v>9.7927042300000003E-2</v>
      </c>
      <c r="P40" s="94">
        <f>電力消費量!P40*1.163/100</f>
        <v>0.10413199620000001</v>
      </c>
      <c r="Q40" s="94">
        <f>電力消費量!Q40*1.163/100</f>
        <v>0.1115520525</v>
      </c>
      <c r="R40" s="94">
        <f>電力消費量!R40*1.163/100</f>
        <v>0.12457800140000001</v>
      </c>
      <c r="S40" s="94">
        <f>電力消費量!S40*1.163/100</f>
        <v>0.13409994760000002</v>
      </c>
      <c r="T40" s="94">
        <f>電力消費量!T40*1.163/100</f>
        <v>0.14750305739999997</v>
      </c>
      <c r="U40" s="94">
        <f>電力消費量!U40*1.163/100</f>
        <v>0.1599949567</v>
      </c>
      <c r="V40" s="94">
        <f>電力消費量!V40*1.163/100</f>
        <v>0.17715304459999998</v>
      </c>
      <c r="W40" s="94">
        <f>電力消費量!W40*1.163/100</f>
        <v>0.19519698959999998</v>
      </c>
      <c r="X40" s="94">
        <f>電力消費量!X40*1.163/100</f>
        <v>0.21176601799999997</v>
      </c>
      <c r="Y40" s="94">
        <f>電力消費量!Y40*1.163/100</f>
        <v>0.23203303750000004</v>
      </c>
      <c r="Z40" s="94">
        <f>電力消費量!Z40*1.163/100</f>
        <v>0.24745104479999999</v>
      </c>
      <c r="AA40" s="94">
        <f>電力消費量!AA40*1.163/100</f>
        <v>0.26614603719999996</v>
      </c>
      <c r="AB40" s="94">
        <f>電力消費量!AB40*1.163/100</f>
        <v>0.28956897349999999</v>
      </c>
      <c r="AC40" s="94">
        <f>電力消費量!AC40*1.163/100</f>
        <v>0.30964898260000001</v>
      </c>
      <c r="AD40" s="94">
        <f>電力消費量!AD40*1.163/100</f>
        <v>0.31497598780000002</v>
      </c>
      <c r="AE40" s="94">
        <f>電力消費量!AE40*1.163/100</f>
        <v>0.3342579463</v>
      </c>
      <c r="AF40" s="94">
        <f>電力消費量!AF40*1.163/100</f>
        <v>0.35092303850000001</v>
      </c>
      <c r="AG40" s="94">
        <f>電力消費量!AG40*1.163/100</f>
        <v>0.36035601519999999</v>
      </c>
      <c r="AH40" s="94">
        <f>電力消費量!AH40*1.163/100</f>
        <v>0.36865495060000003</v>
      </c>
      <c r="AI40" s="94">
        <f>電力消費量!AI40*1.163/100</f>
        <v>0.37459101890000002</v>
      </c>
      <c r="AJ40" s="94">
        <f>電力消費量!AJ40*1.163/100</f>
        <v>0.39945002760000003</v>
      </c>
      <c r="AK40" s="94">
        <f>電力消費量!AK40*1.163/100</f>
        <v>0.42483296780000002</v>
      </c>
      <c r="AL40" s="94">
        <f>電力消費量!AL40*1.163/100</f>
        <v>0.45062202759999997</v>
      </c>
      <c r="AM40" s="94">
        <f>電力消費量!AM40*1.163/100</f>
        <v>0.48186404550000006</v>
      </c>
      <c r="AN40" s="94">
        <f>電力消費量!AN40*1.163/100</f>
        <v>0.53421695570000005</v>
      </c>
      <c r="AO40" s="94">
        <f>電力消費量!AO40*1.163/100</f>
        <v>0.5796150095999999</v>
      </c>
      <c r="AP40" s="94">
        <f>電力消費量!AP40*1.163/100</f>
        <v>0.61434405040000006</v>
      </c>
      <c r="AQ40" s="94">
        <f>電力消費量!AQ40*1.163/100</f>
        <v>0.65893695939999997</v>
      </c>
      <c r="AR40" s="94">
        <f>電力消費量!AR40*1.163/100</f>
        <v>0.72036394450000008</v>
      </c>
      <c r="AS40" s="94">
        <f>電力消費量!AS40*1.163/100</f>
        <v>0.77463603730000019</v>
      </c>
      <c r="AT40" s="94">
        <f>電力消費量!AT40*1.163/100</f>
        <v>0.82354902610000014</v>
      </c>
      <c r="AU40" s="94">
        <f>電力消費量!AU40*1.163/100</f>
        <v>0.86271305109999996</v>
      </c>
      <c r="AV40" s="94">
        <f>電力消費量!AV40*1.163/100</f>
        <v>0.96306204089999992</v>
      </c>
      <c r="AW40" s="94">
        <f>電力消費量!AW40*1.163/100</f>
        <v>1.0182119661</v>
      </c>
      <c r="AX40" s="94">
        <f>電力消費量!AX40*1.163/100</f>
        <v>1.0993400549000001</v>
      </c>
      <c r="AY40" s="94">
        <f>電力消費量!AY40*1.163/100</f>
        <v>1.1538150912</v>
      </c>
      <c r="AZ40" s="109">
        <f>電力消費量!AZ40*1.163/100</f>
        <v>1.2013182914</v>
      </c>
      <c r="BA40" s="11"/>
    </row>
    <row r="41" spans="1:53" ht="13.9" customHeight="1">
      <c r="B41" s="23"/>
      <c r="C41" s="81" t="s">
        <v>14</v>
      </c>
      <c r="D41" s="23"/>
      <c r="E41" s="94">
        <f>電力消費量!E41*1.163/100</f>
        <v>1.7940437999999998E-3</v>
      </c>
      <c r="F41" s="94">
        <f>電力消費量!F41*1.163/100</f>
        <v>1.7160065000000001E-3</v>
      </c>
      <c r="G41" s="94">
        <f>電力消費量!G41*1.163/100</f>
        <v>1.8330043000000002E-3</v>
      </c>
      <c r="H41" s="94">
        <f>電力消費量!H41*1.163/100</f>
        <v>1.6150581E-3</v>
      </c>
      <c r="I41" s="94">
        <f>電力消費量!I41*1.163/100</f>
        <v>1.8939454999999999E-3</v>
      </c>
      <c r="J41" s="94">
        <f>電力消費量!J41*1.163/100</f>
        <v>2.3059964000000004E-3</v>
      </c>
      <c r="K41" s="94">
        <f>電力消費量!K41*1.163/100</f>
        <v>2.7089759000000001E-3</v>
      </c>
      <c r="L41" s="94">
        <f>電力消費量!L41*1.163/100</f>
        <v>2.8079471999999999E-3</v>
      </c>
      <c r="M41" s="94">
        <f>電力消費量!M41*1.163/100</f>
        <v>2.8079471999999999E-3</v>
      </c>
      <c r="N41" s="94">
        <f>電力消費量!N41*1.163/100</f>
        <v>2.6989740999999999E-3</v>
      </c>
      <c r="O41" s="94">
        <f>電力消費量!O41*1.163/100</f>
        <v>2.7959682999999995E-3</v>
      </c>
      <c r="P41" s="94">
        <f>電力消費量!P41*1.163/100</f>
        <v>2.9829787000000001E-3</v>
      </c>
      <c r="Q41" s="94">
        <f>電力消費量!Q41*1.163/100</f>
        <v>3.1049774000000002E-3</v>
      </c>
      <c r="R41" s="94">
        <f>電力消費量!R41*1.163/100</f>
        <v>3.6120453999999996E-3</v>
      </c>
      <c r="S41" s="94">
        <f>電力消費量!S41*1.163/100</f>
        <v>3.8669750000000004E-3</v>
      </c>
      <c r="T41" s="94">
        <f>電力消費量!T41*1.163/100</f>
        <v>4.1520263000000002E-3</v>
      </c>
      <c r="U41" s="94">
        <f>電力消費量!U41*1.163/100</f>
        <v>4.6000138999999999E-3</v>
      </c>
      <c r="V41" s="94">
        <f>電力消費量!V41*1.163/100</f>
        <v>5.0260208000000002E-3</v>
      </c>
      <c r="W41" s="94">
        <f>電力消費量!W41*1.163/100</f>
        <v>5.6960250999999991E-3</v>
      </c>
      <c r="X41" s="94">
        <f>電力消費量!X41*1.163/100</f>
        <v>6.1859969999999995E-3</v>
      </c>
      <c r="Y41" s="94">
        <f>電力消費量!Y41*1.163/100</f>
        <v>6.583045200000001E-3</v>
      </c>
      <c r="Z41" s="94">
        <f>電力消費量!Z41*1.163/100</f>
        <v>6.9299681000000004E-3</v>
      </c>
      <c r="AA41" s="94">
        <f>電力消費量!AA41*1.163/100</f>
        <v>7.8380385E-3</v>
      </c>
      <c r="AB41" s="94">
        <f>電力消費量!AB41*1.163/100</f>
        <v>9.2839963999999994E-3</v>
      </c>
      <c r="AC41" s="94">
        <f>電力消費量!AC41*1.163/100</f>
        <v>1.1197945499999999E-2</v>
      </c>
      <c r="AD41" s="94">
        <f>電力消費量!AD41*1.163/100</f>
        <v>1.33749652E-2</v>
      </c>
      <c r="AE41" s="94">
        <f>電力消費量!AE41*1.163/100</f>
        <v>1.5302986599999999E-2</v>
      </c>
      <c r="AF41" s="94">
        <f>電力消費量!AF41*1.163/100</f>
        <v>1.7725050400000001E-2</v>
      </c>
      <c r="AG41" s="94">
        <f>電力消費量!AG41*1.163/100</f>
        <v>1.9550029999999999E-2</v>
      </c>
      <c r="AH41" s="94">
        <f>電力消費量!AH41*1.163/100</f>
        <v>2.2402985300000001E-2</v>
      </c>
      <c r="AI41" s="94">
        <f>電力消費量!AI41*1.163/100</f>
        <v>2.5746028800000004E-2</v>
      </c>
      <c r="AJ41" s="94">
        <f>電力消費量!AJ41*1.163/100</f>
        <v>3.0067969400000005E-2</v>
      </c>
      <c r="AK41" s="94">
        <f>電力消費量!AK41*1.163/100</f>
        <v>3.4834990099999998E-2</v>
      </c>
      <c r="AL41" s="94">
        <f>電力消費量!AL41*1.163/100</f>
        <v>3.9595963200000001E-2</v>
      </c>
      <c r="AM41" s="94">
        <f>電力消費量!AM41*1.163/100</f>
        <v>4.7108943199999996E-2</v>
      </c>
      <c r="AN41" s="94">
        <f>電力消費量!AN41*1.163/100</f>
        <v>5.3842015400000005E-2</v>
      </c>
      <c r="AO41" s="94">
        <f>電力消費量!AO41*1.163/100</f>
        <v>6.1338945999999998E-2</v>
      </c>
      <c r="AP41" s="94">
        <f>電力消費量!AP41*1.163/100</f>
        <v>6.7836045500000011E-2</v>
      </c>
      <c r="AQ41" s="94">
        <f>電力消費量!AQ41*1.163/100</f>
        <v>7.69130279E-2</v>
      </c>
      <c r="AR41" s="94">
        <f>電力消費量!AR41*1.163/100</f>
        <v>8.6924946000000003E-2</v>
      </c>
      <c r="AS41" s="94">
        <f>電力消費量!AS41*1.163/100</f>
        <v>9.4674945400000002E-2</v>
      </c>
      <c r="AT41" s="94">
        <f>電力消費量!AT41*1.163/100</f>
        <v>0.1054100169</v>
      </c>
      <c r="AU41" s="94">
        <f>電力消費量!AU41*1.163/100</f>
        <v>0.1161599748</v>
      </c>
      <c r="AV41" s="94">
        <f>電力消費量!AV41*1.163/100</f>
        <v>0.12845602490000002</v>
      </c>
      <c r="AW41" s="94">
        <f>電力消費量!AW41*1.163/100</f>
        <v>0.14078498790000002</v>
      </c>
      <c r="AX41" s="94">
        <f>電力消費量!AX41*1.163/100</f>
        <v>0.15739204640000001</v>
      </c>
      <c r="AY41" s="94">
        <f>電力消費量!AY41*1.163/100</f>
        <v>0.1727769082</v>
      </c>
      <c r="AZ41" s="109">
        <f>電力消費量!AZ41*1.163/100</f>
        <v>0.18938198959999997</v>
      </c>
      <c r="BA41" s="11"/>
    </row>
    <row r="42" spans="1:53" ht="13.9" customHeight="1">
      <c r="B42" s="80" t="s">
        <v>15</v>
      </c>
      <c r="C42" s="47"/>
      <c r="D42" s="158"/>
      <c r="E42" s="94">
        <f>電力消費量!E42*1.163/100</f>
        <v>5.8360037800000007E-2</v>
      </c>
      <c r="F42" s="94">
        <f>電力消費量!F42*1.163/100</f>
        <v>6.2792928600000006E-2</v>
      </c>
      <c r="G42" s="94">
        <f>電力消費量!G42*1.163/100</f>
        <v>6.8389982399999993E-2</v>
      </c>
      <c r="H42" s="94">
        <f>電力消費量!H42*1.163/100</f>
        <v>7.4351985600000003E-2</v>
      </c>
      <c r="I42" s="94">
        <f>電力消費量!I42*1.163/100</f>
        <v>7.91129587E-2</v>
      </c>
      <c r="J42" s="94">
        <f>電力消費量!J42*1.163/100</f>
        <v>8.2531015700000002E-2</v>
      </c>
      <c r="K42" s="94">
        <f>電力消費量!K42*1.163/100</f>
        <v>8.7424919699999992E-2</v>
      </c>
      <c r="L42" s="94">
        <f>電力消費量!L42*1.163/100</f>
        <v>9.0364053299999997E-2</v>
      </c>
      <c r="M42" s="94">
        <f>電力消費量!M42*1.163/100</f>
        <v>9.4522941300000024E-2</v>
      </c>
      <c r="N42" s="94">
        <f>電力消費量!N42*1.163/100</f>
        <v>9.8747073599999999E-2</v>
      </c>
      <c r="O42" s="94">
        <f>電力消費量!O42*1.163/100</f>
        <v>0.1039410316</v>
      </c>
      <c r="P42" s="94">
        <f>電力消費量!P42*1.163/100</f>
        <v>0.1082340135</v>
      </c>
      <c r="Q42" s="94">
        <f>電力消費量!Q42*1.163/100</f>
        <v>0.11063595739999998</v>
      </c>
      <c r="R42" s="94">
        <f>電力消費量!R42*1.163/100</f>
        <v>0.11741206060000002</v>
      </c>
      <c r="S42" s="94">
        <f>電力消費量!S42*1.163/100</f>
        <v>0.1223029408</v>
      </c>
      <c r="T42" s="94">
        <f>電力消費量!T42*1.163/100</f>
        <v>0.12954191800000001</v>
      </c>
      <c r="U42" s="94">
        <f>電力消費量!U42*1.163/100</f>
        <v>0.1348349636</v>
      </c>
      <c r="V42" s="94">
        <f>電力消費量!V42*1.163/100</f>
        <v>0.14244900830000001</v>
      </c>
      <c r="W42" s="94">
        <f>電力消費量!W42*1.163/100</f>
        <v>0.14993698380000001</v>
      </c>
      <c r="X42" s="94">
        <f>電力消費量!X42*1.163/100</f>
        <v>0.15778886199999997</v>
      </c>
      <c r="Y42" s="94">
        <f>電力消費量!Y42*1.163/100</f>
        <v>0.16073357799999999</v>
      </c>
      <c r="Z42" s="94">
        <f>電力消費量!Z42*1.163/100</f>
        <v>0.1614483578</v>
      </c>
      <c r="AA42" s="94">
        <f>電力消費量!AA42*1.163/100</f>
        <v>0.16649182359999998</v>
      </c>
      <c r="AB42" s="94">
        <f>電力消費量!AB42*1.163/100</f>
        <v>0.1707809676</v>
      </c>
      <c r="AC42" s="94">
        <f>電力消費量!AC42*1.163/100</f>
        <v>0.1756912699</v>
      </c>
      <c r="AD42" s="94">
        <f>電力消費量!AD42*1.163/100</f>
        <v>0.1805517958</v>
      </c>
      <c r="AE42" s="94">
        <f>電力消費量!AE42*1.163/100</f>
        <v>0.18647541999999998</v>
      </c>
      <c r="AF42" s="94">
        <f>電力消費量!AF42*1.163/100</f>
        <v>0.19590467510000001</v>
      </c>
      <c r="AG42" s="94">
        <f>電力消費量!AG42*1.163/100</f>
        <v>0.20200635459999997</v>
      </c>
      <c r="AH42" s="94">
        <f>電力消費量!AH42*1.163/100</f>
        <v>0.20693049659999999</v>
      </c>
      <c r="AI42" s="94">
        <f>電力消費量!AI42*1.163/100</f>
        <v>0.21529258290000006</v>
      </c>
      <c r="AJ42" s="94">
        <f>電力消費量!AJ42*1.163/100</f>
        <v>0.22673313020000002</v>
      </c>
      <c r="AK42" s="94">
        <f>電力消費量!AK42*1.163/100</f>
        <v>0.22077822129999997</v>
      </c>
      <c r="AL42" s="94">
        <f>電力消費量!AL42*1.163/100</f>
        <v>0.22669475120000004</v>
      </c>
      <c r="AM42" s="94">
        <f>電力消費量!AM42*1.163/100</f>
        <v>0.22718181559999998</v>
      </c>
      <c r="AN42" s="94">
        <f>電力消費量!AN42*1.163/100</f>
        <v>0.2314363022</v>
      </c>
      <c r="AO42" s="94">
        <f>電力消費量!AO42*1.163/100</f>
        <v>0.24055608299999995</v>
      </c>
      <c r="AP42" s="94">
        <f>電力消費量!AP42*1.163/100</f>
        <v>0.24105559149999997</v>
      </c>
      <c r="AQ42" s="94">
        <f>電力消費量!AQ42*1.163/100</f>
        <v>0.24525762680000004</v>
      </c>
      <c r="AR42" s="94">
        <f>電力消費量!AR42*1.163/100</f>
        <v>0.25014734399999999</v>
      </c>
      <c r="AS42" s="94">
        <f>電力消費量!AS42*1.163/100</f>
        <v>0.25198500030000004</v>
      </c>
      <c r="AT42" s="94">
        <f>電力消費量!AT42*1.163/100</f>
        <v>0.2491864734</v>
      </c>
      <c r="AU42" s="94">
        <f>電力消費量!AU42*1.163/100</f>
        <v>0.24872720469999998</v>
      </c>
      <c r="AV42" s="94">
        <f>電力消費量!AV42*1.163/100</f>
        <v>0.24708923549999998</v>
      </c>
      <c r="AW42" s="94">
        <f>電力消費量!AW42*1.163/100</f>
        <v>0.25102529270000001</v>
      </c>
      <c r="AX42" s="94">
        <f>電力消費量!AX42*1.163/100</f>
        <v>0.25072651800000001</v>
      </c>
      <c r="AY42" s="94">
        <f>電力消費量!AY42*1.163/100</f>
        <v>0.24998673370000002</v>
      </c>
      <c r="AZ42" s="109">
        <f>電力消費量!AZ42*1.163/100</f>
        <v>0.25218794379999998</v>
      </c>
      <c r="BA42" s="31"/>
    </row>
    <row r="43" spans="1:53" ht="13.9" customHeight="1">
      <c r="C43" s="66" t="s">
        <v>16</v>
      </c>
      <c r="E43" s="94">
        <f>電力消費量!E43*1.163/100</f>
        <v>4.5270007600000002E-2</v>
      </c>
      <c r="F43" s="94">
        <f>電力消費量!F43*1.163/100</f>
        <v>4.7761967700000005E-2</v>
      </c>
      <c r="G43" s="94">
        <f>電力消費量!G43*1.163/100</f>
        <v>5.246199960000001E-2</v>
      </c>
      <c r="H43" s="94">
        <f>電力消費量!H43*1.163/100</f>
        <v>5.8098013899999995E-2</v>
      </c>
      <c r="I43" s="94">
        <f>電力消費量!I43*1.163/100</f>
        <v>6.1478971199999996E-2</v>
      </c>
      <c r="J43" s="94">
        <f>電力消費量!J43*1.163/100</f>
        <v>6.3839977500000006E-2</v>
      </c>
      <c r="K43" s="94">
        <f>電力消費量!K43*1.163/100</f>
        <v>6.8538962700000011E-2</v>
      </c>
      <c r="L43" s="94">
        <f>電力消費量!L43*1.163/100</f>
        <v>7.1424016800000004E-2</v>
      </c>
      <c r="M43" s="94">
        <f>電力消費量!M43*1.163/100</f>
        <v>7.5504983800000008E-2</v>
      </c>
      <c r="N43" s="94">
        <f>電力消費量!N43*1.163/100</f>
        <v>7.923204989999999E-2</v>
      </c>
      <c r="O43" s="94">
        <f>電力消費量!O43*1.163/100</f>
        <v>8.3866023400000017E-2</v>
      </c>
      <c r="P43" s="94">
        <f>電力消費量!P43*1.163/100</f>
        <v>8.6894010199999996E-2</v>
      </c>
      <c r="Q43" s="94">
        <f>電力消費量!Q43*1.163/100</f>
        <v>8.7644959300000005E-2</v>
      </c>
      <c r="R43" s="94">
        <f>電力消費量!R43*1.163/100</f>
        <v>9.3457051799999996E-2</v>
      </c>
      <c r="S43" s="94">
        <f>電力消費量!S43*1.163/100</f>
        <v>9.806997499999999E-2</v>
      </c>
      <c r="T43" s="94">
        <f>電力消費量!T43*1.163/100</f>
        <v>0.1042379455</v>
      </c>
      <c r="U43" s="94">
        <f>電力消費量!U43*1.163/100</f>
        <v>0.1090680008</v>
      </c>
      <c r="V43" s="94">
        <f>電力消費量!V43*1.163/100</f>
        <v>0.1157830465</v>
      </c>
      <c r="W43" s="94">
        <f>電力消費量!W43*1.163/100</f>
        <v>0.1226580047</v>
      </c>
      <c r="X43" s="94">
        <f>電力消費量!X43*1.163/100</f>
        <v>0.12921395200000002</v>
      </c>
      <c r="Y43" s="94">
        <f>電力消費量!Y43*1.163/100</f>
        <v>0.1317160302</v>
      </c>
      <c r="Z43" s="94">
        <f>電力消費量!Z43*1.163/100</f>
        <v>0.1329540437</v>
      </c>
      <c r="AA43" s="94">
        <f>電力消費量!AA43*1.163/100</f>
        <v>0.13687405150000001</v>
      </c>
      <c r="AB43" s="94">
        <f>電力消費量!AB43*1.163/100</f>
        <v>0.14057797390000001</v>
      </c>
      <c r="AC43" s="94">
        <f>電力消費量!AC43*1.163/100</f>
        <v>0.1448789805</v>
      </c>
      <c r="AD43" s="94">
        <f>電力消費量!AD43*1.163/100</f>
        <v>0.14895901710000001</v>
      </c>
      <c r="AE43" s="94">
        <f>電力消費量!AE43*1.163/100</f>
        <v>0.1538709476</v>
      </c>
      <c r="AF43" s="94">
        <f>電力消費量!AF43*1.163/100</f>
        <v>0.16318401900000001</v>
      </c>
      <c r="AG43" s="94">
        <f>電力消費量!AG43*1.163/100</f>
        <v>0.1685060233</v>
      </c>
      <c r="AH43" s="94">
        <f>電力消費量!AH43*1.163/100</f>
        <v>0.1727489962</v>
      </c>
      <c r="AI43" s="94">
        <f>電力消費量!AI43*1.163/100</f>
        <v>0.18039804719999999</v>
      </c>
      <c r="AJ43" s="94">
        <f>電力消費量!AJ43*1.163/100</f>
        <v>0.19111695300000001</v>
      </c>
      <c r="AK43" s="94">
        <f>電力消費量!AK43*1.163/100</f>
        <v>0.1849359569</v>
      </c>
      <c r="AL43" s="94">
        <f>電力消費量!AL43*1.163/100</f>
        <v>0.18931697790000002</v>
      </c>
      <c r="AM43" s="94">
        <f>電力消費量!AM43*1.163/100</f>
        <v>0.18922800840000001</v>
      </c>
      <c r="AN43" s="94">
        <f>電力消費量!AN43*1.163/100</f>
        <v>0.19262803889999996</v>
      </c>
      <c r="AO43" s="94">
        <f>電力消費量!AO43*1.163/100</f>
        <v>0.20155697139999998</v>
      </c>
      <c r="AP43" s="94">
        <f>電力消費量!AP43*1.163/100</f>
        <v>0.20236200000000001</v>
      </c>
      <c r="AQ43" s="94">
        <f>電力消費量!AQ43*1.163/100</f>
        <v>0.20648995219999997</v>
      </c>
      <c r="AR43" s="94">
        <f>電力消費量!AR43*1.163/100</f>
        <v>0.21000500339999997</v>
      </c>
      <c r="AS43" s="94">
        <f>電力消費量!AS43*1.163/100</f>
        <v>0.21223703299999999</v>
      </c>
      <c r="AT43" s="94">
        <f>電力消費量!AT43*1.163/100</f>
        <v>0.20991696430000001</v>
      </c>
      <c r="AU43" s="94">
        <f>電力消費量!AU43*1.163/100</f>
        <v>0.20984497459999996</v>
      </c>
      <c r="AV43" s="94">
        <f>電力消費量!AV43*1.163/100</f>
        <v>0.20784496350000001</v>
      </c>
      <c r="AW43" s="94">
        <f>電力消費量!AW43*1.163/100</f>
        <v>0.21131698370000002</v>
      </c>
      <c r="AX43" s="94">
        <f>電力消費量!AX43*1.163/100</f>
        <v>0.21166402290000005</v>
      </c>
      <c r="AY43" s="94">
        <f>電力消費量!AY43*1.163/100</f>
        <v>0.21107903390000002</v>
      </c>
      <c r="AZ43" s="109">
        <f>電力消費量!AZ43*1.163/100</f>
        <v>0.21334304600000004</v>
      </c>
      <c r="BA43" s="11"/>
    </row>
    <row r="44" spans="1:53" ht="13.9" customHeight="1">
      <c r="B44" s="23"/>
      <c r="C44" s="81" t="s">
        <v>17</v>
      </c>
      <c r="D44" s="23"/>
      <c r="E44" s="94">
        <f>電力消費量!E44*1.163/100</f>
        <v>1.30900302E-2</v>
      </c>
      <c r="F44" s="94">
        <f>電力消費量!F44*1.163/100</f>
        <v>1.5030960900000001E-2</v>
      </c>
      <c r="G44" s="94">
        <f>電力消費量!G44*1.163/100</f>
        <v>1.5927982800000001E-2</v>
      </c>
      <c r="H44" s="94">
        <f>電力消費量!H44*1.163/100</f>
        <v>1.6253971699999998E-2</v>
      </c>
      <c r="I44" s="94">
        <f>電力消費量!I44*1.163/100</f>
        <v>1.76339875E-2</v>
      </c>
      <c r="J44" s="94">
        <f>電力消費量!J44*1.163/100</f>
        <v>1.8691038199999999E-2</v>
      </c>
      <c r="K44" s="94">
        <f>電力消費量!K44*1.163/100</f>
        <v>1.8885957000000002E-2</v>
      </c>
      <c r="L44" s="94">
        <f>電力消費量!L44*1.163/100</f>
        <v>1.89400365E-2</v>
      </c>
      <c r="M44" s="94">
        <f>電力消費量!M44*1.163/100</f>
        <v>1.9017957500000002E-2</v>
      </c>
      <c r="N44" s="94">
        <f>電力消費量!N44*1.163/100</f>
        <v>1.9515023700000002E-2</v>
      </c>
      <c r="O44" s="94">
        <f>電力消費量!O44*1.163/100</f>
        <v>2.0075008200000001E-2</v>
      </c>
      <c r="P44" s="94">
        <f>電力消費量!P44*1.163/100</f>
        <v>2.13400033E-2</v>
      </c>
      <c r="Q44" s="94">
        <f>電力消費量!Q44*1.163/100</f>
        <v>2.29909981E-2</v>
      </c>
      <c r="R44" s="94">
        <f>電力消費量!R44*1.163/100</f>
        <v>2.39550088E-2</v>
      </c>
      <c r="S44" s="94">
        <f>電力消費量!S44*1.163/100</f>
        <v>2.4232965800000002E-2</v>
      </c>
      <c r="T44" s="94">
        <f>電力消費量!T44*1.163/100</f>
        <v>2.5303972500000001E-2</v>
      </c>
      <c r="U44" s="94">
        <f>電力消費量!U44*1.163/100</f>
        <v>2.5766962800000001E-2</v>
      </c>
      <c r="V44" s="94">
        <f>電力消費量!V44*1.163/100</f>
        <v>2.6665961800000006E-2</v>
      </c>
      <c r="W44" s="94">
        <f>電力消費量!W44*1.163/100</f>
        <v>2.7278979100000007E-2</v>
      </c>
      <c r="X44" s="94">
        <f>電力消費量!X44*1.163/100</f>
        <v>2.8574909999999999E-2</v>
      </c>
      <c r="Y44" s="94">
        <f>電力消費量!Y44*1.163/100</f>
        <v>2.9017547800000001E-2</v>
      </c>
      <c r="Z44" s="94">
        <f>電力消費量!Z44*1.163/100</f>
        <v>2.8494314100000001E-2</v>
      </c>
      <c r="AA44" s="94">
        <f>電力消費量!AA44*1.163/100</f>
        <v>2.9617772100000002E-2</v>
      </c>
      <c r="AB44" s="94">
        <f>電力消費量!AB44*1.163/100</f>
        <v>3.02029937E-2</v>
      </c>
      <c r="AC44" s="94">
        <f>電力消費量!AC44*1.163/100</f>
        <v>3.0812289400000005E-2</v>
      </c>
      <c r="AD44" s="94">
        <f>電力消費量!AD44*1.163/100</f>
        <v>3.1592778699999997E-2</v>
      </c>
      <c r="AE44" s="94">
        <f>電力消費量!AE44*1.163/100</f>
        <v>3.2604472400000001E-2</v>
      </c>
      <c r="AF44" s="94">
        <f>電力消費量!AF44*1.163/100</f>
        <v>3.2720656099999995E-2</v>
      </c>
      <c r="AG44" s="94">
        <f>電力消費量!AG44*1.163/100</f>
        <v>3.3500331300000005E-2</v>
      </c>
      <c r="AH44" s="94">
        <f>電力消費量!AH44*1.163/100</f>
        <v>3.4181500400000002E-2</v>
      </c>
      <c r="AI44" s="94">
        <f>電力消費量!AI44*1.163/100</f>
        <v>3.48945357E-2</v>
      </c>
      <c r="AJ44" s="94">
        <f>電力消費量!AJ44*1.163/100</f>
        <v>3.5616177200000002E-2</v>
      </c>
      <c r="AK44" s="94">
        <f>電力消費量!AK44*1.163/100</f>
        <v>3.5842264400000004E-2</v>
      </c>
      <c r="AL44" s="94">
        <f>電力消費量!AL44*1.163/100</f>
        <v>3.73777733E-2</v>
      </c>
      <c r="AM44" s="94">
        <f>電力消費量!AM44*1.163/100</f>
        <v>3.7953807200000002E-2</v>
      </c>
      <c r="AN44" s="94">
        <f>電力消費量!AN44*1.163/100</f>
        <v>3.88082633E-2</v>
      </c>
      <c r="AO44" s="94">
        <f>電力消費量!AO44*1.163/100</f>
        <v>3.8999111600000004E-2</v>
      </c>
      <c r="AP44" s="94">
        <f>電力消費量!AP44*1.163/100</f>
        <v>3.8693591500000006E-2</v>
      </c>
      <c r="AQ44" s="94">
        <f>電力消費量!AQ44*1.163/100</f>
        <v>3.8767674600000003E-2</v>
      </c>
      <c r="AR44" s="94">
        <f>電力消費量!AR44*1.163/100</f>
        <v>4.01423406E-2</v>
      </c>
      <c r="AS44" s="94">
        <f>電力消費量!AS44*1.163/100</f>
        <v>3.9747967299999999E-2</v>
      </c>
      <c r="AT44" s="94">
        <f>電力消費量!AT44*1.163/100</f>
        <v>3.9269509100000002E-2</v>
      </c>
      <c r="AU44" s="94">
        <f>電力消費量!AU44*1.163/100</f>
        <v>3.8882230099999998E-2</v>
      </c>
      <c r="AV44" s="94">
        <f>電力消費量!AV44*1.163/100</f>
        <v>3.9244272000000004E-2</v>
      </c>
      <c r="AW44" s="94">
        <f>電力消費量!AW44*1.163/100</f>
        <v>3.9708309000000004E-2</v>
      </c>
      <c r="AX44" s="94">
        <f>電力消費量!AX44*1.163/100</f>
        <v>3.9062495099999997E-2</v>
      </c>
      <c r="AY44" s="94">
        <f>電力消費量!AY44*1.163/100</f>
        <v>3.8907699800000001E-2</v>
      </c>
      <c r="AZ44" s="109">
        <f>電力消費量!AZ44*1.163/100</f>
        <v>3.88448978E-2</v>
      </c>
      <c r="BA44" s="11"/>
    </row>
    <row r="45" spans="1:53" ht="13.9" customHeight="1">
      <c r="B45" s="11" t="s">
        <v>43</v>
      </c>
      <c r="C45" s="11"/>
      <c r="D45" s="11"/>
      <c r="E45" s="94">
        <f>電力消費量!E45*1.163/100</f>
        <v>3.2406499562</v>
      </c>
      <c r="F45" s="94">
        <f>電力消費量!F45*1.163/100</f>
        <v>3.5047690007000001</v>
      </c>
      <c r="G45" s="94">
        <f>電力消費量!G45*1.163/100</f>
        <v>3.7724070506000005</v>
      </c>
      <c r="H45" s="94">
        <f>電力消費量!H45*1.163/100</f>
        <v>3.8451029242000003</v>
      </c>
      <c r="I45" s="94">
        <f>電力消費量!I45*1.163/100</f>
        <v>3.8940239377000001</v>
      </c>
      <c r="J45" s="94">
        <f>電力消費量!J45*1.163/100</f>
        <v>4.1525670950000002</v>
      </c>
      <c r="K45" s="94">
        <f>電力消費量!K45*1.163/100</f>
        <v>4.3403120458000002</v>
      </c>
      <c r="L45" s="94">
        <f>電力消費量!L45*1.163/100</f>
        <v>4.5350399975000002</v>
      </c>
      <c r="M45" s="94">
        <f>電力消費量!M45*1.163/100</f>
        <v>4.7017659329999999</v>
      </c>
      <c r="N45" s="94">
        <f>電力消費量!N45*1.163/100</f>
        <v>4.7600971284</v>
      </c>
      <c r="O45" s="94">
        <f>電力消費量!O45*1.163/100</f>
        <v>4.8408910873000002</v>
      </c>
      <c r="P45" s="94">
        <f>電力消費量!P45*1.163/100</f>
        <v>4.7925499456000002</v>
      </c>
      <c r="Q45" s="94">
        <f>電力消費量!Q45*1.163/100</f>
        <v>4.9674900338000008</v>
      </c>
      <c r="R45" s="94">
        <f>電力消費量!R45*1.163/100</f>
        <v>5.2511959754000008</v>
      </c>
      <c r="S45" s="94">
        <f>電力消費量!S45*1.163/100</f>
        <v>5.4265210165999997</v>
      </c>
      <c r="T45" s="94">
        <f>電力消費量!T45*1.163/100</f>
        <v>5.5358670907</v>
      </c>
      <c r="U45" s="94">
        <f>電力消費量!U45*1.163/100</f>
        <v>5.7816800500000003</v>
      </c>
      <c r="V45" s="94">
        <f>電力消費量!V45*1.163/100</f>
        <v>6.0347389644999998</v>
      </c>
      <c r="W45" s="94">
        <f>電力消費量!W45*1.163/100</f>
        <v>6.2389468780999993</v>
      </c>
      <c r="X45" s="94">
        <f>電力消費量!X45*1.163/100</f>
        <v>6.4506069467999998</v>
      </c>
      <c r="Y45" s="94">
        <f>電力消費量!Y45*1.163/100</f>
        <v>6.6670041471000001</v>
      </c>
      <c r="Z45" s="94">
        <f>電力消費量!Z45*1.163/100</f>
        <v>6.7066168575000003</v>
      </c>
      <c r="AA45" s="94">
        <f>電力消費量!AA45*1.163/100</f>
        <v>6.8541664348999998</v>
      </c>
      <c r="AB45" s="94">
        <f>電力消費量!AB45*1.163/100</f>
        <v>7.0650927669000012</v>
      </c>
      <c r="AC45" s="94">
        <f>電力消費量!AC45*1.163/100</f>
        <v>7.2708004853000014</v>
      </c>
      <c r="AD45" s="94">
        <f>電力消費量!AD45*1.163/100</f>
        <v>7.4776137515000007</v>
      </c>
      <c r="AE45" s="94">
        <f>電力消費量!AE45*1.163/100</f>
        <v>7.6244672734000005</v>
      </c>
      <c r="AF45" s="94">
        <f>電力消費量!AF45*1.163/100</f>
        <v>7.8116029284999993</v>
      </c>
      <c r="AG45" s="94">
        <f>電力消費量!AG45*1.163/100</f>
        <v>8.0274591012000016</v>
      </c>
      <c r="AH45" s="94">
        <f>電力消費量!AH45*1.163/100</f>
        <v>8.3619972142000005</v>
      </c>
      <c r="AI45" s="94">
        <f>電力消費量!AI45*1.163/100</f>
        <v>8.3974979054999999</v>
      </c>
      <c r="AJ45" s="94">
        <f>電力消費量!AJ45*1.163/100</f>
        <v>8.5917703101000011</v>
      </c>
      <c r="AK45" s="94">
        <f>電力消費量!AK45*1.163/100</f>
        <v>8.7307040346000004</v>
      </c>
      <c r="AL45" s="94">
        <f>電力消費量!AL45*1.163/100</f>
        <v>8.9307016556000001</v>
      </c>
      <c r="AM45" s="94">
        <f>電力消費量!AM45*1.163/100</f>
        <v>9.1124090082000002</v>
      </c>
      <c r="AN45" s="94">
        <f>電力消費量!AN45*1.163/100</f>
        <v>9.206369871599998</v>
      </c>
      <c r="AO45" s="94">
        <f>電力消費量!AO45*1.163/100</f>
        <v>9.4240270661000007</v>
      </c>
      <c r="AP45" s="94">
        <f>電力消費量!AP45*1.163/100</f>
        <v>9.4008510347000005</v>
      </c>
      <c r="AQ45" s="94">
        <f>電力消費量!AQ45*1.163/100</f>
        <v>9.0247460224000005</v>
      </c>
      <c r="AR45" s="94">
        <f>電力消費量!AR45*1.163/100</f>
        <v>9.4242665278000022</v>
      </c>
      <c r="AS45" s="94">
        <f>電力消費量!AS45*1.163/100</f>
        <v>9.3917032256000006</v>
      </c>
      <c r="AT45" s="94">
        <f>電力消費量!AT45*1.163/100</f>
        <v>9.380734391099999</v>
      </c>
      <c r="AU45" s="94">
        <f>電力消費量!AU45*1.163/100</f>
        <v>9.4178642127999996</v>
      </c>
      <c r="AV45" s="94">
        <f>電力消費量!AV45*1.163/100</f>
        <v>9.3810456098999992</v>
      </c>
      <c r="AW45" s="94">
        <f>電力消費量!AW45*1.163/100</f>
        <v>9.4181469381000014</v>
      </c>
      <c r="AX45" s="94">
        <f>電力消費量!AX45*1.163/100</f>
        <v>9.5339080039000006</v>
      </c>
      <c r="AY45" s="94">
        <f>電力消費量!AY45*1.163/100</f>
        <v>9.5527480223999994</v>
      </c>
      <c r="AZ45" s="109">
        <f>電力消費量!AZ45*1.163/100</f>
        <v>9.7280756222000004</v>
      </c>
      <c r="BA45" s="11"/>
    </row>
    <row r="46" spans="1:53" ht="13.9" customHeight="1">
      <c r="B46" s="80" t="s">
        <v>18</v>
      </c>
      <c r="C46" s="47"/>
      <c r="D46" s="47"/>
      <c r="E46" s="94" t="e">
        <f>#REF!*1.163/100</f>
        <v>#REF!</v>
      </c>
      <c r="F46" s="94">
        <f>電力消費量!F46*1.163/100</f>
        <v>1.2389699512000001</v>
      </c>
      <c r="G46" s="94">
        <f>電力消費量!G46*1.163/100</f>
        <v>1.3350089793000002</v>
      </c>
      <c r="H46" s="94">
        <f>電力消費量!H46*1.163/100</f>
        <v>1.4236020162</v>
      </c>
      <c r="I46" s="94">
        <f>電力消費量!I46*1.163/100</f>
        <v>1.5097840378</v>
      </c>
      <c r="J46" s="94">
        <f>電力消費量!J46*1.163/100</f>
        <v>1.6123079539000003</v>
      </c>
      <c r="K46" s="94">
        <f>電力消費量!K46*1.163/100</f>
        <v>1.7083280250999999</v>
      </c>
      <c r="L46" s="94">
        <f>電力消費量!L46*1.163/100</f>
        <v>1.8301320389000002</v>
      </c>
      <c r="M46" s="94">
        <f>電力消費量!M46*1.163/100</f>
        <v>1.9423970103999999</v>
      </c>
      <c r="N46" s="94">
        <f>電力消費量!N46*1.163/100</f>
        <v>2.0511510012</v>
      </c>
      <c r="O46" s="94">
        <f>電力消費量!O46*1.163/100</f>
        <v>2.1370770465</v>
      </c>
      <c r="P46" s="94">
        <f>電力消費量!P46*1.163/100</f>
        <v>2.2263529969999998</v>
      </c>
      <c r="Q46" s="94">
        <f>電力消費量!Q46*1.163/100</f>
        <v>2.3436820194000005</v>
      </c>
      <c r="R46" s="94">
        <f>電力消費量!R46*1.163/100</f>
        <v>2.5088750046000001</v>
      </c>
      <c r="S46" s="94">
        <f>電力消費量!S46*1.163/100</f>
        <v>2.5949539843999996</v>
      </c>
      <c r="T46" s="94">
        <f>電力消費量!T46*1.163/100</f>
        <v>2.7515849636</v>
      </c>
      <c r="U46" s="94">
        <f>電力消費量!U46*1.163/100</f>
        <v>2.8994779749000004</v>
      </c>
      <c r="V46" s="94">
        <f>電力消費量!V46*1.163/100</f>
        <v>3.0513729854999996</v>
      </c>
      <c r="W46" s="94">
        <f>電力消費量!W46*1.163/100</f>
        <v>3.1517139506</v>
      </c>
      <c r="X46" s="94">
        <f>電力消費量!X46*1.163/100</f>
        <v>3.2517673057999996</v>
      </c>
      <c r="Y46" s="94">
        <f>電力消費量!Y46*1.163/100</f>
        <v>3.3443421057999996</v>
      </c>
      <c r="Z46" s="94">
        <f>電力消費量!Z46*1.163/100</f>
        <v>3.3717522713000005</v>
      </c>
      <c r="AA46" s="94">
        <f>電力消費量!AA46*1.163/100</f>
        <v>3.4243070783</v>
      </c>
      <c r="AB46" s="94">
        <f>電力消費量!AB46*1.163/100</f>
        <v>3.4818160326999998</v>
      </c>
      <c r="AC46" s="94">
        <f>電力消費量!AC46*1.163/100</f>
        <v>3.6033462763000004</v>
      </c>
      <c r="AD46" s="94">
        <f>電力消費量!AD46*1.163/100</f>
        <v>3.7525063760999999</v>
      </c>
      <c r="AE46" s="94">
        <f>電力消費量!AE46*1.163/100</f>
        <v>3.8706956695999999</v>
      </c>
      <c r="AF46" s="94">
        <f>電力消費量!AF46*1.163/100</f>
        <v>3.9718846942999999</v>
      </c>
      <c r="AG46" s="94">
        <f>電力消費量!AG46*1.163/100</f>
        <v>4.1104910342999998</v>
      </c>
      <c r="AH46" s="94">
        <f>電力消費量!AH46*1.163/100</f>
        <v>4.3356091064000006</v>
      </c>
      <c r="AI46" s="94">
        <f>電力消費量!AI46*1.163/100</f>
        <v>4.4836958735000003</v>
      </c>
      <c r="AJ46" s="94">
        <f>電力消費量!AJ46*1.163/100</f>
        <v>4.7428876359000007</v>
      </c>
      <c r="AK46" s="94">
        <f>電力消費量!AK46*1.163/100</f>
        <v>5.1384403342000011</v>
      </c>
      <c r="AL46" s="94">
        <f>電力消費量!AL46*1.163/100</f>
        <v>5.5559232583000009</v>
      </c>
      <c r="AM46" s="94">
        <f>電力消費量!AM46*1.163/100</f>
        <v>6.0216411422</v>
      </c>
      <c r="AN46" s="94">
        <f>電力消費量!AN46*1.163/100</f>
        <v>6.5858786169000005</v>
      </c>
      <c r="AO46" s="94">
        <f>電力消費量!AO46*1.163/100</f>
        <v>7.1583543184000007</v>
      </c>
      <c r="AP46" s="94">
        <f>電力消費量!AP46*1.163/100</f>
        <v>7.4501636951000014</v>
      </c>
      <c r="AQ46" s="94">
        <f>電力消費量!AQ46*1.163/100</f>
        <v>7.7116642451000006</v>
      </c>
      <c r="AR46" s="94">
        <f>電力消費量!AR46*1.163/100</f>
        <v>8.4626495144000007</v>
      </c>
      <c r="AS46" s="94">
        <f>電力消費量!AS46*1.163/100</f>
        <v>9.0488885068000009</v>
      </c>
      <c r="AT46" s="94">
        <f>電力消費量!AT46*1.163/100</f>
        <v>9.5551220543000017</v>
      </c>
      <c r="AU46" s="94">
        <f>電力消費量!AU46*1.163/100</f>
        <v>10.109944462500001</v>
      </c>
      <c r="AV46" s="94">
        <f>電力消費量!AV46*1.163/100</f>
        <v>10.5363343384</v>
      </c>
      <c r="AW46" s="94">
        <f>電力消費量!AW46*1.163/100</f>
        <v>10.826493069200001</v>
      </c>
      <c r="AX46" s="94">
        <f>電力消費量!AX46*1.163/100</f>
        <v>11.362291472299999</v>
      </c>
      <c r="AY46" s="94">
        <f>電力消費量!AY46*1.163/100</f>
        <v>11.9073137447</v>
      </c>
      <c r="AZ46" s="109">
        <f>電力消費量!AZ46*1.163/100</f>
        <v>12.587321472900001</v>
      </c>
      <c r="BA46" s="11"/>
    </row>
    <row r="47" spans="1:53" ht="13.9" customHeight="1">
      <c r="B47" s="1" t="s">
        <v>125</v>
      </c>
      <c r="E47" s="94" t="e">
        <f>電力消費量!E47*1.163/100</f>
        <v>#VALUE!</v>
      </c>
      <c r="F47" s="94" t="e">
        <f>電力消費量!F47*1.163/100</f>
        <v>#VALUE!</v>
      </c>
      <c r="G47" s="94" t="e">
        <f>電力消費量!G47*1.163/100</f>
        <v>#VALUE!</v>
      </c>
      <c r="H47" s="94" t="e">
        <f>電力消費量!H47*1.163/100</f>
        <v>#VALUE!</v>
      </c>
      <c r="I47" s="94" t="e">
        <f>電力消費量!I47*1.163/100</f>
        <v>#VALUE!</v>
      </c>
      <c r="J47" s="94" t="e">
        <f>電力消費量!J47*1.163/100</f>
        <v>#VALUE!</v>
      </c>
      <c r="K47" s="94" t="e">
        <f>電力消費量!K47*1.163/100</f>
        <v>#VALUE!</v>
      </c>
      <c r="L47" s="94" t="e">
        <f>電力消費量!L47*1.163/100</f>
        <v>#VALUE!</v>
      </c>
      <c r="M47" s="94" t="e">
        <f>電力消費量!M47*1.163/100</f>
        <v>#VALUE!</v>
      </c>
      <c r="N47" s="94" t="e">
        <f>電力消費量!N47*1.163/100</f>
        <v>#VALUE!</v>
      </c>
      <c r="O47" s="94" t="e">
        <f>電力消費量!O47*1.163/100</f>
        <v>#VALUE!</v>
      </c>
      <c r="P47" s="94" t="e">
        <f>電力消費量!P47*1.163/100</f>
        <v>#VALUE!</v>
      </c>
      <c r="Q47" s="94" t="e">
        <f>電力消費量!Q47*1.163/100</f>
        <v>#VALUE!</v>
      </c>
      <c r="R47" s="94" t="e">
        <f>電力消費量!R47*1.163/100</f>
        <v>#VALUE!</v>
      </c>
      <c r="S47" s="94" t="e">
        <f>電力消費量!S47*1.163/100</f>
        <v>#VALUE!</v>
      </c>
      <c r="T47" s="94" t="e">
        <f>電力消費量!T47*1.163/100</f>
        <v>#VALUE!</v>
      </c>
      <c r="U47" s="94" t="e">
        <f>電力消費量!U47*1.163/100</f>
        <v>#VALUE!</v>
      </c>
      <c r="V47" s="94" t="e">
        <f>電力消費量!V47*1.163/100</f>
        <v>#VALUE!</v>
      </c>
      <c r="W47" s="94" t="e">
        <f>電力消費量!W47*1.163/100</f>
        <v>#VALUE!</v>
      </c>
      <c r="X47" s="94">
        <f>電力消費量!X47*1.163/100</f>
        <v>1.8869720357000004</v>
      </c>
      <c r="Y47" s="94">
        <f>電力消費量!Y47*1.163/100</f>
        <v>1.8958959673000002</v>
      </c>
      <c r="Z47" s="94">
        <f>電力消費量!Z47*1.163/100</f>
        <v>1.8887130467</v>
      </c>
      <c r="AA47" s="94">
        <f>電力消費量!AA47*1.163/100</f>
        <v>1.8839730075999999</v>
      </c>
      <c r="AB47" s="94">
        <f>電力消費量!AB47*1.163/100</f>
        <v>1.9148540302999999</v>
      </c>
      <c r="AC47" s="94">
        <f>電力消費量!AC47*1.163/100</f>
        <v>1.9626670536999997</v>
      </c>
      <c r="AD47" s="94">
        <f>電力消費量!AD47*1.163/100</f>
        <v>2.0206990091999999</v>
      </c>
      <c r="AE47" s="94">
        <f>電力消費量!AE47*1.163/100</f>
        <v>2.0548320124999999</v>
      </c>
      <c r="AF47" s="94">
        <f>電力消費量!AF47*1.163/100</f>
        <v>2.0950659974999999</v>
      </c>
      <c r="AG47" s="94">
        <f>電力消費量!AG47*1.163/100</f>
        <v>2.1342570041000002</v>
      </c>
      <c r="AH47" s="94">
        <f>電力消費量!AH47*1.163/100</f>
        <v>2.1981060530000001</v>
      </c>
      <c r="AI47" s="94">
        <f>電力消費量!AI47*1.163/100</f>
        <v>2.2598055289999994</v>
      </c>
      <c r="AJ47" s="94">
        <f>電力消費量!AJ47*1.163/100</f>
        <v>2.2880337487000002</v>
      </c>
      <c r="AK47" s="94">
        <f>電力消費量!AK47*1.163/100</f>
        <v>2.3503151899000003</v>
      </c>
      <c r="AL47" s="94">
        <f>電力消費量!AL47*1.163/100</f>
        <v>2.4050439928</v>
      </c>
      <c r="AM47" s="94">
        <f>電力消費量!AM47*1.163/100</f>
        <v>2.4340864288000001</v>
      </c>
      <c r="AN47" s="94">
        <f>電力消費量!AN47*1.163/100</f>
        <v>2.4862151126000001</v>
      </c>
      <c r="AO47" s="94">
        <f>電力消費量!AO47*1.163/100</f>
        <v>2.5060470538000006</v>
      </c>
      <c r="AP47" s="94">
        <f>電力消費量!AP47*1.163/100</f>
        <v>2.5191332461</v>
      </c>
      <c r="AQ47" s="94">
        <f>電力消費量!AQ47*1.163/100</f>
        <v>2.3908006154999999</v>
      </c>
      <c r="AR47" s="94">
        <f>電力消費量!AR47*1.163/100</f>
        <v>2.5085498298000002</v>
      </c>
      <c r="AS47" s="94">
        <f>電力消費量!AS47*1.163/100</f>
        <v>2.4761760966000002</v>
      </c>
      <c r="AT47" s="94">
        <f>電力消費量!AT47*1.163/100</f>
        <v>2.4855879067000002</v>
      </c>
      <c r="AU47" s="94">
        <f>電力消費量!AU47*1.163/100</f>
        <v>2.4643439672</v>
      </c>
      <c r="AV47" s="94">
        <f>電力消費量!AV47*1.163/100</f>
        <v>2.4120091997999999</v>
      </c>
      <c r="AW47" s="94">
        <f>電力消費量!AW47*1.163/100</f>
        <v>2.4527119900999996</v>
      </c>
      <c r="AX47" s="94">
        <f>電力消費量!AX47*1.163/100</f>
        <v>2.4844173472000004</v>
      </c>
      <c r="AY47" s="94">
        <f>電力消費量!AY47*1.163/100</f>
        <v>2.5090634106</v>
      </c>
      <c r="AZ47" s="117">
        <f>電力消費量!AZ47*1.163/100</f>
        <v>2.5117690138000004</v>
      </c>
      <c r="BA47" s="11"/>
    </row>
    <row r="48" spans="1:53" ht="13.9" customHeight="1">
      <c r="C48" s="1" t="s">
        <v>19</v>
      </c>
      <c r="D48" s="148"/>
      <c r="E48" s="94" t="e">
        <f>#REF!*1.163/100</f>
        <v>#REF!</v>
      </c>
      <c r="F48" s="94" t="e">
        <f>#REF!*1.163/100</f>
        <v>#REF!</v>
      </c>
      <c r="G48" s="94" t="e">
        <f>#REF!*1.163/100</f>
        <v>#REF!</v>
      </c>
      <c r="H48" s="94" t="e">
        <f>#REF!*1.163/100</f>
        <v>#REF!</v>
      </c>
      <c r="I48" s="94" t="e">
        <f>#REF!*1.163/100</f>
        <v>#REF!</v>
      </c>
      <c r="J48" s="94" t="e">
        <f>#REF!*1.163/100</f>
        <v>#REF!</v>
      </c>
      <c r="K48" s="94" t="e">
        <f>#REF!*1.163/100</f>
        <v>#REF!</v>
      </c>
      <c r="L48" s="94" t="e">
        <f>#REF!*1.163/100</f>
        <v>#REF!</v>
      </c>
      <c r="M48" s="94" t="e">
        <f>#REF!*1.163/100</f>
        <v>#REF!</v>
      </c>
      <c r="N48" s="94" t="e">
        <f>#REF!*1.163/100</f>
        <v>#REF!</v>
      </c>
      <c r="O48" s="94" t="e">
        <f>#REF!*1.163/100</f>
        <v>#REF!</v>
      </c>
      <c r="P48" s="94" t="e">
        <f>#REF!*1.163/100</f>
        <v>#REF!</v>
      </c>
      <c r="Q48" s="94" t="e">
        <f>#REF!*1.163/100</f>
        <v>#REF!</v>
      </c>
      <c r="R48" s="94" t="e">
        <f>#REF!*1.163/100</f>
        <v>#REF!</v>
      </c>
      <c r="S48" s="94" t="e">
        <f>#REF!*1.163/100</f>
        <v>#REF!</v>
      </c>
      <c r="T48" s="94" t="e">
        <f>#REF!*1.163/100</f>
        <v>#REF!</v>
      </c>
      <c r="U48" s="94" t="e">
        <f>#REF!*1.163/100</f>
        <v>#REF!</v>
      </c>
      <c r="V48" s="94" t="e">
        <f>#REF!*1.163/100</f>
        <v>#REF!</v>
      </c>
      <c r="W48" s="94" t="e">
        <f>#REF!*1.163/100</f>
        <v>#REF!</v>
      </c>
      <c r="X48" s="94" t="e">
        <f>#REF!*1.163/100</f>
        <v>#REF!</v>
      </c>
      <c r="Y48" s="94" t="e">
        <f>#REF!*1.163/100</f>
        <v>#REF!</v>
      </c>
      <c r="Z48" s="94" t="e">
        <f>#REF!*1.163/100</f>
        <v>#REF!</v>
      </c>
      <c r="AA48" s="94" t="e">
        <f>#REF!*1.163/100</f>
        <v>#REF!</v>
      </c>
      <c r="AB48" s="94" t="e">
        <f>#REF!*1.163/100</f>
        <v>#REF!</v>
      </c>
      <c r="AC48" s="94" t="e">
        <f>#REF!*1.163/100</f>
        <v>#REF!</v>
      </c>
      <c r="AD48" s="94" t="e">
        <f>#REF!*1.163/100</f>
        <v>#REF!</v>
      </c>
      <c r="AE48" s="94" t="e">
        <f>#REF!*1.163/100</f>
        <v>#REF!</v>
      </c>
      <c r="AF48" s="94" t="e">
        <f>#REF!*1.163/100</f>
        <v>#REF!</v>
      </c>
      <c r="AG48" s="94" t="e">
        <f>#REF!*1.163/100</f>
        <v>#REF!</v>
      </c>
      <c r="AH48" s="94" t="e">
        <f>#REF!*1.163/100</f>
        <v>#REF!</v>
      </c>
      <c r="AI48" s="94" t="e">
        <f>#REF!*1.163/100</f>
        <v>#REF!</v>
      </c>
      <c r="AJ48" s="94" t="e">
        <f>#REF!*1.163/100</f>
        <v>#REF!</v>
      </c>
      <c r="AK48" s="94" t="e">
        <f>#REF!*1.163/100</f>
        <v>#REF!</v>
      </c>
      <c r="AL48" s="94" t="e">
        <f>#REF!*1.163/100</f>
        <v>#REF!</v>
      </c>
      <c r="AM48" s="94" t="e">
        <f>#REF!*1.163/100</f>
        <v>#REF!</v>
      </c>
      <c r="AN48" s="94" t="e">
        <f>#REF!*1.163/100</f>
        <v>#REF!</v>
      </c>
      <c r="AO48" s="94" t="e">
        <f>#REF!*1.163/100</f>
        <v>#REF!</v>
      </c>
      <c r="AP48" s="94" t="e">
        <f>#REF!*1.163/100</f>
        <v>#REF!</v>
      </c>
      <c r="AQ48" s="94" t="e">
        <f>#REF!*1.163/100</f>
        <v>#REF!</v>
      </c>
      <c r="AR48" s="94" t="e">
        <f>#REF!*1.163/100</f>
        <v>#REF!</v>
      </c>
      <c r="AS48" s="94" t="e">
        <f>#REF!*1.163/100</f>
        <v>#REF!</v>
      </c>
      <c r="AT48" s="94" t="e">
        <f>#REF!*1.163/100</f>
        <v>#REF!</v>
      </c>
      <c r="AU48" s="94" t="e">
        <f>#REF!*1.163/100</f>
        <v>#REF!</v>
      </c>
      <c r="AV48" s="94" t="e">
        <f>#REF!*1.163/100</f>
        <v>#REF!</v>
      </c>
      <c r="AW48" s="94" t="e">
        <f>#REF!*1.163/100</f>
        <v>#REF!</v>
      </c>
      <c r="AX48" s="94" t="e">
        <f>#REF!*1.163/100</f>
        <v>#REF!</v>
      </c>
      <c r="AY48" s="151" t="e">
        <f>#REF!*1.163/100</f>
        <v>#REF!</v>
      </c>
      <c r="AZ48" s="152"/>
      <c r="BA48" s="11"/>
    </row>
    <row r="49" spans="2:53" ht="13.9" customHeight="1">
      <c r="C49" s="2" t="s">
        <v>126</v>
      </c>
      <c r="D49" s="149"/>
      <c r="E49" s="94" t="e">
        <f>電力消費量!E48*1.163/100</f>
        <v>#VALUE!</v>
      </c>
      <c r="F49" s="94" t="e">
        <f>電力消費量!F48*1.163/100</f>
        <v>#VALUE!</v>
      </c>
      <c r="G49" s="94" t="e">
        <f>電力消費量!G48*1.163/100</f>
        <v>#VALUE!</v>
      </c>
      <c r="H49" s="94" t="e">
        <f>電力消費量!H48*1.163/100</f>
        <v>#VALUE!</v>
      </c>
      <c r="I49" s="94" t="e">
        <f>電力消費量!I48*1.163/100</f>
        <v>#VALUE!</v>
      </c>
      <c r="J49" s="94" t="e">
        <f>電力消費量!J48*1.163/100</f>
        <v>#VALUE!</v>
      </c>
      <c r="K49" s="94" t="e">
        <f>電力消費量!K48*1.163/100</f>
        <v>#VALUE!</v>
      </c>
      <c r="L49" s="94" t="e">
        <f>電力消費量!L48*1.163/100</f>
        <v>#VALUE!</v>
      </c>
      <c r="M49" s="94" t="e">
        <f>電力消費量!M48*1.163/100</f>
        <v>#VALUE!</v>
      </c>
      <c r="N49" s="94" t="e">
        <f>電力消費量!N48*1.163/100</f>
        <v>#VALUE!</v>
      </c>
      <c r="O49" s="94" t="e">
        <f>電力消費量!O48*1.163/100</f>
        <v>#VALUE!</v>
      </c>
      <c r="P49" s="94" t="e">
        <f>電力消費量!P48*1.163/100</f>
        <v>#VALUE!</v>
      </c>
      <c r="Q49" s="94" t="e">
        <f>電力消費量!Q48*1.163/100</f>
        <v>#VALUE!</v>
      </c>
      <c r="R49" s="94" t="e">
        <f>電力消費量!R48*1.163/100</f>
        <v>#VALUE!</v>
      </c>
      <c r="S49" s="94" t="e">
        <f>電力消費量!S48*1.163/100</f>
        <v>#VALUE!</v>
      </c>
      <c r="T49" s="94" t="e">
        <f>電力消費量!T48*1.163/100</f>
        <v>#VALUE!</v>
      </c>
      <c r="U49" s="94" t="e">
        <f>電力消費量!U48*1.163/100</f>
        <v>#VALUE!</v>
      </c>
      <c r="V49" s="94" t="e">
        <f>電力消費量!V48*1.163/100</f>
        <v>#VALUE!</v>
      </c>
      <c r="W49" s="94" t="e">
        <f>電力消費量!W48*1.163/100</f>
        <v>#VALUE!</v>
      </c>
      <c r="X49" s="94">
        <f>電力消費量!X48*1.163/100</f>
        <v>1.4594390471000001</v>
      </c>
      <c r="Y49" s="94">
        <f>電力消費量!Y48*1.163/100</f>
        <v>1.4939101345000001</v>
      </c>
      <c r="Z49" s="94">
        <f>電力消費量!Z48*1.163/100</f>
        <v>1.5044451700000001</v>
      </c>
      <c r="AA49" s="94">
        <f>電力消費量!AA48*1.163/100</f>
        <v>1.5038490162</v>
      </c>
      <c r="AB49" s="94">
        <f>電力消費量!AB48*1.163/100</f>
        <v>1.5334637645</v>
      </c>
      <c r="AC49" s="94">
        <f>電力消費量!AC48*1.163/100</f>
        <v>1.5667348685000002</v>
      </c>
      <c r="AD49" s="94">
        <f>電力消費量!AD48*1.163/100</f>
        <v>1.6092139087000001</v>
      </c>
      <c r="AE49" s="94">
        <f>電力消費量!AE48*1.163/100</f>
        <v>1.6461403216999999</v>
      </c>
      <c r="AF49" s="94">
        <f>電力消費量!AF48*1.163/100</f>
        <v>1.6881419503999999</v>
      </c>
      <c r="AG49" s="94">
        <f>電力消費量!AG48*1.163/100</f>
        <v>1.7334080038000002</v>
      </c>
      <c r="AH49" s="94">
        <f>電力消費量!AH48*1.163/100</f>
        <v>1.7900062129000001</v>
      </c>
      <c r="AI49" s="94">
        <f>電力消費量!AI48*1.163/100</f>
        <v>1.8424026192999998</v>
      </c>
      <c r="AJ49" s="94">
        <f>電力消費量!AJ48*1.163/100</f>
        <v>1.8729589324</v>
      </c>
      <c r="AK49" s="94">
        <f>電力消費量!AK48*1.163/100</f>
        <v>1.9283935600000002</v>
      </c>
      <c r="AL49" s="94">
        <f>電力消費量!AL48*1.163/100</f>
        <v>1.9759620045000004</v>
      </c>
      <c r="AM49" s="94">
        <f>電力消費量!AM48*1.163/100</f>
        <v>1.9999906312</v>
      </c>
      <c r="AN49" s="94">
        <f>電力消費量!AN48*1.163/100</f>
        <v>2.0395940375999997</v>
      </c>
      <c r="AO49" s="94">
        <f>電力消費量!AO48*1.163/100</f>
        <v>2.0547160614000002</v>
      </c>
      <c r="AP49" s="94">
        <f>電力消費量!AP48*1.163/100</f>
        <v>2.0631012914000002</v>
      </c>
      <c r="AQ49" s="94">
        <f>電力消費量!AQ48*1.163/100</f>
        <v>1.9574256453000001</v>
      </c>
      <c r="AR49" s="94">
        <f>電力消費量!AR48*1.163/100</f>
        <v>2.0538730027000001</v>
      </c>
      <c r="AS49" s="94">
        <f>電力消費量!AS48*1.163/100</f>
        <v>2.0233362280000002</v>
      </c>
      <c r="AT49" s="94">
        <f>電力消費量!AT48*1.163/100</f>
        <v>2.0304829792999999</v>
      </c>
      <c r="AU49" s="94">
        <f>電力消費量!AU48*1.163/100</f>
        <v>2.0133429178999998</v>
      </c>
      <c r="AV49" s="94">
        <f>電力消費量!AV48*1.163/100</f>
        <v>1.9613318134000002</v>
      </c>
      <c r="AW49" s="94">
        <f>電力消費量!AW48*1.163/100</f>
        <v>1.991758452</v>
      </c>
      <c r="AX49" s="94">
        <f>電力消費量!AX48*1.163/100</f>
        <v>2.0125296320000001</v>
      </c>
      <c r="AY49" s="116">
        <f>電力消費量!AY48*1.163/100</f>
        <v>2.0282737444999999</v>
      </c>
      <c r="AZ49" s="117">
        <f>電力消費量!AZ48*1.163/100</f>
        <v>2.0235863892999997</v>
      </c>
      <c r="BA49" s="11"/>
    </row>
    <row r="50" spans="2:53" ht="13.9" customHeight="1">
      <c r="B50" s="1" t="s">
        <v>71</v>
      </c>
      <c r="E50" s="94">
        <f>電力消費量!E49*1.163/100</f>
        <v>0.63569998679999995</v>
      </c>
      <c r="F50" s="94">
        <f>電力消費量!F49*1.163/100</f>
        <v>0.68099999979999992</v>
      </c>
      <c r="G50" s="94">
        <f>電力消費量!G49*1.163/100</f>
        <v>0.72570002110000009</v>
      </c>
      <c r="H50" s="94">
        <f>電力消費量!H49*1.163/100</f>
        <v>0.77449996629999984</v>
      </c>
      <c r="I50" s="94">
        <f>電力消費量!I49*1.163/100</f>
        <v>0.79579996239999995</v>
      </c>
      <c r="J50" s="94">
        <f>電力消費量!J49*1.163/100</f>
        <v>0.8364000598000001</v>
      </c>
      <c r="K50" s="94">
        <f>電力消費量!K49*1.163/100</f>
        <v>0.86660002970000005</v>
      </c>
      <c r="L50" s="94">
        <f>電力消費量!L49*1.163/100</f>
        <v>0.90379998030000008</v>
      </c>
      <c r="M50" s="94">
        <f>電力消費量!M49*1.163/100</f>
        <v>0.92873004829999994</v>
      </c>
      <c r="N50" s="94">
        <f>電力消費量!N49*1.163/100</f>
        <v>0.9633900069000001</v>
      </c>
      <c r="O50" s="94">
        <f>電力消費量!O49*1.163/100</f>
        <v>0.9909999758000001</v>
      </c>
      <c r="P50" s="94">
        <f>電力消費量!P49*1.163/100</f>
        <v>1.0146999387000002</v>
      </c>
      <c r="Q50" s="94">
        <f>電力消費量!Q49*1.163/100</f>
        <v>1.0506000042000001</v>
      </c>
      <c r="R50" s="94">
        <f>電力消費量!R49*1.163/100</f>
        <v>1.1051000450000001</v>
      </c>
      <c r="S50" s="94">
        <f>電力消費量!S49*1.163/100</f>
        <v>1.1337999775000001</v>
      </c>
      <c r="T50" s="94">
        <f>電力消費量!T49*1.163/100</f>
        <v>1.1715000180999999</v>
      </c>
      <c r="U50" s="94">
        <f>電力消費量!U49*1.163/100</f>
        <v>1.2104000421000001</v>
      </c>
      <c r="V50" s="94">
        <f>電力消費量!V49*1.163/100</f>
        <v>1.2436999885</v>
      </c>
      <c r="W50" s="94">
        <f>電力消費量!W49*1.163/100</f>
        <v>1.2470000010000002</v>
      </c>
      <c r="X50" s="94">
        <f>電力消費量!X49*1.163/100</f>
        <v>1.3232339531999999</v>
      </c>
      <c r="Y50" s="94">
        <f>電力消費量!Y49*1.163/100</f>
        <v>1.2985830052</v>
      </c>
      <c r="Z50" s="94">
        <f>電力消費量!Z49*1.163/100</f>
        <v>1.2044830469999999</v>
      </c>
      <c r="AA50" s="94">
        <f>電力消費量!AA49*1.163/100</f>
        <v>1.1042080240000001</v>
      </c>
      <c r="AB50" s="94">
        <f>電力消費量!AB49*1.163/100</f>
        <v>0.9853099983000001</v>
      </c>
      <c r="AC50" s="94">
        <f>電力消費量!AC49*1.163/100</f>
        <v>0.9497789526999999</v>
      </c>
      <c r="AD50" s="94">
        <f>電力消費量!AD49*1.163/100</f>
        <v>0.91023602230000011</v>
      </c>
      <c r="AE50" s="94">
        <f>電力消費量!AE49*1.163/100</f>
        <v>0.8873450422000001</v>
      </c>
      <c r="AF50" s="94">
        <f>電力消費量!AF49*1.163/100</f>
        <v>0.87010798660000011</v>
      </c>
      <c r="AG50" s="94">
        <f>電力消費量!AG49*1.163/100</f>
        <v>0.88250103089999998</v>
      </c>
      <c r="AH50" s="94">
        <f>電力消費量!AH49*1.163/100</f>
        <v>0.8971050545</v>
      </c>
      <c r="AI50" s="94">
        <f>電力消費量!AI49*1.163/100</f>
        <v>0.90149898480000001</v>
      </c>
      <c r="AJ50" s="94">
        <f>電力消費量!AJ49*1.163/100</f>
        <v>0.90329605239999988</v>
      </c>
      <c r="AK50" s="94">
        <f>電力消費量!AK49*1.163/100</f>
        <v>0.9300479599</v>
      </c>
      <c r="AL50" s="94">
        <f>電力消費量!AL49*1.163/100</f>
        <v>0.9522519559</v>
      </c>
      <c r="AM50" s="94">
        <f>電力消費量!AM49*1.163/100</f>
        <v>0.98031200580000022</v>
      </c>
      <c r="AN50" s="94">
        <f>電力消費量!AN49*1.163/100</f>
        <v>1.0299719894999999</v>
      </c>
      <c r="AO50" s="94">
        <f>電力消費量!AO49*1.163/100</f>
        <v>1.0576399920999999</v>
      </c>
      <c r="AP50" s="94">
        <f>電力消費量!AP49*1.163/100</f>
        <v>1.066086047</v>
      </c>
      <c r="AQ50" s="94">
        <f>電力消費量!AQ49*1.163/100</f>
        <v>1.0018390195</v>
      </c>
      <c r="AR50" s="94">
        <f>電力消費量!AR49*1.163/100</f>
        <v>1.0659079917000001</v>
      </c>
      <c r="AS50" s="94">
        <f>電力消費量!AS49*1.163/100</f>
        <v>1.0870300488</v>
      </c>
      <c r="AT50" s="94">
        <f>電力消費量!AT49*1.163/100</f>
        <v>1.1056050196</v>
      </c>
      <c r="AU50" s="94">
        <f>電力消費量!AU49*1.163/100</f>
        <v>1.1088159463</v>
      </c>
      <c r="AV50" s="94">
        <f>電力消費量!AV49*1.163/100</f>
        <v>1.0988578751</v>
      </c>
      <c r="AW50" s="94">
        <f>電力消費量!AW49*1.163/100</f>
        <v>1.0881859545000001</v>
      </c>
      <c r="AX50" s="94">
        <f>電力消費量!AX49*1.163/100</f>
        <v>1.0990295339</v>
      </c>
      <c r="AY50" s="94">
        <f>電力消費量!AY49*1.163/100</f>
        <v>1.1293487113</v>
      </c>
      <c r="AZ50" s="109">
        <f>電力消費量!AZ49*1.163/100</f>
        <v>1.1462159329000001</v>
      </c>
      <c r="BA50" s="11"/>
    </row>
    <row r="51" spans="2:53" ht="13.9" customHeight="1">
      <c r="B51" s="1" t="s">
        <v>30</v>
      </c>
      <c r="E51" s="94" t="e">
        <f>電力消費量!E50*1.163/100</f>
        <v>#VALUE!</v>
      </c>
      <c r="F51" s="94" t="e">
        <f>電力消費量!F50*1.163/100</f>
        <v>#VALUE!</v>
      </c>
      <c r="G51" s="94" t="e">
        <f>電力消費量!G50*1.163/100</f>
        <v>#VALUE!</v>
      </c>
      <c r="H51" s="94" t="e">
        <f>電力消費量!H50*1.163/100</f>
        <v>#VALUE!</v>
      </c>
      <c r="I51" s="94" t="e">
        <f>電力消費量!I50*1.163/100</f>
        <v>#VALUE!</v>
      </c>
      <c r="J51" s="94" t="e">
        <f>電力消費量!J50*1.163/100</f>
        <v>#VALUE!</v>
      </c>
      <c r="K51" s="94" t="e">
        <f>電力消費量!K50*1.163/100</f>
        <v>#VALUE!</v>
      </c>
      <c r="L51" s="94" t="e">
        <f>電力消費量!L50*1.163/100</f>
        <v>#VALUE!</v>
      </c>
      <c r="M51" s="94" t="e">
        <f>電力消費量!M50*1.163/100</f>
        <v>#VALUE!</v>
      </c>
      <c r="N51" s="94" t="e">
        <f>電力消費量!N50*1.163/100</f>
        <v>#VALUE!</v>
      </c>
      <c r="O51" s="94" t="e">
        <f>電力消費量!O50*1.163/100</f>
        <v>#VALUE!</v>
      </c>
      <c r="P51" s="94" t="e">
        <f>電力消費量!P50*1.163/100</f>
        <v>#VALUE!</v>
      </c>
      <c r="Q51" s="94" t="e">
        <f>電力消費量!Q50*1.163/100</f>
        <v>#VALUE!</v>
      </c>
      <c r="R51" s="94" t="e">
        <f>電力消費量!R50*1.163/100</f>
        <v>#VALUE!</v>
      </c>
      <c r="S51" s="94" t="e">
        <f>電力消費量!S50*1.163/100</f>
        <v>#VALUE!</v>
      </c>
      <c r="T51" s="94" t="e">
        <f>電力消費量!T50*1.163/100</f>
        <v>#VALUE!</v>
      </c>
      <c r="U51" s="94" t="e">
        <f>電力消費量!U50*1.163/100</f>
        <v>#VALUE!</v>
      </c>
      <c r="V51" s="94" t="e">
        <f>電力消費量!V50*1.163/100</f>
        <v>#VALUE!</v>
      </c>
      <c r="W51" s="94" t="e">
        <f>電力消費量!W50*1.163/100</f>
        <v>#VALUE!</v>
      </c>
      <c r="X51" s="94">
        <f>電力消費量!X50*1.163/100</f>
        <v>5.7050318372</v>
      </c>
      <c r="Y51" s="94">
        <f>電力消費量!Y50*1.163/100</f>
        <v>5.9623830357999994</v>
      </c>
      <c r="Z51" s="94">
        <f>電力消費量!Z50*1.163/100</f>
        <v>6.0108030289000007</v>
      </c>
      <c r="AA51" s="94">
        <f>電力消費量!AA50*1.163/100</f>
        <v>6.1847613125000009</v>
      </c>
      <c r="AB51" s="94">
        <f>電力消費量!AB50*1.163/100</f>
        <v>6.3979124635000009</v>
      </c>
      <c r="AC51" s="94">
        <f>電力消費量!AC50*1.163/100</f>
        <v>6.6015462039999999</v>
      </c>
      <c r="AD51" s="94">
        <f>電力消費量!AD50*1.163/100</f>
        <v>6.8177997738000009</v>
      </c>
      <c r="AE51" s="94">
        <f>電力消費量!AE50*1.163/100</f>
        <v>6.9703251303999991</v>
      </c>
      <c r="AF51" s="94">
        <f>電力消費量!AF50*1.163/100</f>
        <v>7.1376350082000002</v>
      </c>
      <c r="AG51" s="94">
        <f>電力消費量!AG50*1.163/100</f>
        <v>7.383103254299999</v>
      </c>
      <c r="AH51" s="94">
        <f>電力消費量!AH50*1.163/100</f>
        <v>7.7815911320000009</v>
      </c>
      <c r="AI51" s="94">
        <f>電力消費量!AI50*1.163/100</f>
        <v>7.8762424684999992</v>
      </c>
      <c r="AJ51" s="94">
        <f>電力消費量!AJ50*1.163/100</f>
        <v>8.1943664646999999</v>
      </c>
      <c r="AK51" s="94">
        <f>電力消費量!AK50*1.163/100</f>
        <v>8.5403558246000006</v>
      </c>
      <c r="AL51" s="94">
        <f>電力消費量!AL50*1.163/100</f>
        <v>8.9632939164999996</v>
      </c>
      <c r="AM51" s="94">
        <f>電力消費量!AM50*1.163/100</f>
        <v>9.4138167401999997</v>
      </c>
      <c r="AN51" s="94">
        <f>電力消費量!AN50*1.163/100</f>
        <v>9.8387163478999984</v>
      </c>
      <c r="AO51" s="94">
        <f>電力消費量!AO50*1.163/100</f>
        <v>10.444276026699999</v>
      </c>
      <c r="AP51" s="94">
        <f>電力消費量!AP50*1.163/100</f>
        <v>10.606330074899999</v>
      </c>
      <c r="AQ51" s="94">
        <f>電力消費量!AQ50*1.163/100</f>
        <v>10.586143767599999</v>
      </c>
      <c r="AR51" s="94">
        <f>電力消費量!AR50*1.163/100</f>
        <v>11.337176836200001</v>
      </c>
      <c r="AS51" s="94">
        <f>電力消費量!AS50*1.163/100</f>
        <v>11.784328239199999</v>
      </c>
      <c r="AT51" s="94">
        <f>電力消費量!AT50*1.163/100</f>
        <v>12.076651894500001</v>
      </c>
      <c r="AU51" s="94">
        <f>電力消費量!AU50*1.163/100</f>
        <v>12.547723532600001</v>
      </c>
      <c r="AV51" s="94">
        <f>電力消費量!AV50*1.163/100</f>
        <v>12.823613881600002</v>
      </c>
      <c r="AW51" s="94">
        <f>電力消費量!AW50*1.163/100</f>
        <v>12.994346933599999</v>
      </c>
      <c r="AX51" s="94">
        <f>電力消費量!AX50*1.163/100</f>
        <v>13.4418898024</v>
      </c>
      <c r="AY51" s="94">
        <f>電力消費量!AY50*1.163/100</f>
        <v>13.838335103199997</v>
      </c>
      <c r="AZ51" s="109">
        <f>電力消費量!AZ50*1.163/100</f>
        <v>14.5439402288</v>
      </c>
      <c r="BA51" s="11"/>
    </row>
    <row r="52" spans="2:53" ht="13.9" customHeight="1">
      <c r="B52" s="11" t="s">
        <v>72</v>
      </c>
      <c r="C52" s="11"/>
      <c r="D52" s="11"/>
      <c r="E52" s="94" t="e">
        <f>電力消費量!E51*1.163/100</f>
        <v>#VALUE!</v>
      </c>
      <c r="F52" s="94" t="e">
        <f>電力消費量!F51*1.163/100</f>
        <v>#VALUE!</v>
      </c>
      <c r="G52" s="94" t="e">
        <f>電力消費量!G51*1.163/100</f>
        <v>#VALUE!</v>
      </c>
      <c r="H52" s="94" t="e">
        <f>電力消費量!H51*1.163/100</f>
        <v>#VALUE!</v>
      </c>
      <c r="I52" s="94" t="e">
        <f>電力消費量!I51*1.163/100</f>
        <v>#VALUE!</v>
      </c>
      <c r="J52" s="94" t="e">
        <f>電力消費量!J51*1.163/100</f>
        <v>#VALUE!</v>
      </c>
      <c r="K52" s="94" t="e">
        <f>電力消費量!K51*1.163/100</f>
        <v>#VALUE!</v>
      </c>
      <c r="L52" s="94" t="e">
        <f>電力消費量!L51*1.163/100</f>
        <v>#VALUE!</v>
      </c>
      <c r="M52" s="94" t="e">
        <f>電力消費量!M51*1.163/100</f>
        <v>#VALUE!</v>
      </c>
      <c r="N52" s="94" t="e">
        <f>電力消費量!N51*1.163/100</f>
        <v>#VALUE!</v>
      </c>
      <c r="O52" s="94" t="e">
        <f>電力消費量!O51*1.163/100</f>
        <v>#VALUE!</v>
      </c>
      <c r="P52" s="94" t="e">
        <f>電力消費量!P51*1.163/100</f>
        <v>#VALUE!</v>
      </c>
      <c r="Q52" s="94" t="e">
        <f>電力消費量!Q51*1.163/100</f>
        <v>#VALUE!</v>
      </c>
      <c r="R52" s="94" t="e">
        <f>電力消費量!R51*1.163/100</f>
        <v>#VALUE!</v>
      </c>
      <c r="S52" s="94" t="e">
        <f>電力消費量!S51*1.163/100</f>
        <v>#VALUE!</v>
      </c>
      <c r="T52" s="94" t="e">
        <f>電力消費量!T51*1.163/100</f>
        <v>#VALUE!</v>
      </c>
      <c r="U52" s="94" t="e">
        <f>電力消費量!U51*1.163/100</f>
        <v>#VALUE!</v>
      </c>
      <c r="V52" s="94" t="e">
        <f>電力消費量!V51*1.163/100</f>
        <v>#VALUE!</v>
      </c>
      <c r="W52" s="94" t="e">
        <f>電力消費量!W51*1.163/100</f>
        <v>#VALUE!</v>
      </c>
      <c r="X52" s="94" t="e">
        <f>電力消費量!X51*1.163/100</f>
        <v>#VALUE!</v>
      </c>
      <c r="Y52" s="94" t="e">
        <f>電力消費量!Y51*1.163/100</f>
        <v>#VALUE!</v>
      </c>
      <c r="Z52" s="94" t="e">
        <f>電力消費量!Z51*1.163/100</f>
        <v>#VALUE!</v>
      </c>
      <c r="AA52" s="94" t="e">
        <f>電力消費量!AA51*1.163/100</f>
        <v>#VALUE!</v>
      </c>
      <c r="AB52" s="94" t="e">
        <f>電力消費量!AB51*1.163/100</f>
        <v>#VALUE!</v>
      </c>
      <c r="AC52" s="94" t="e">
        <f>電力消費量!AC51*1.163/100</f>
        <v>#VALUE!</v>
      </c>
      <c r="AD52" s="94" t="e">
        <f>電力消費量!AD51*1.163/100</f>
        <v>#VALUE!</v>
      </c>
      <c r="AE52" s="94" t="e">
        <f>電力消費量!AE51*1.163/100</f>
        <v>#VALUE!</v>
      </c>
      <c r="AF52" s="94" t="e">
        <f>電力消費量!AF51*1.163/100</f>
        <v>#VALUE!</v>
      </c>
      <c r="AG52" s="94" t="e">
        <f>電力消費量!AG51*1.163/100</f>
        <v>#VALUE!</v>
      </c>
      <c r="AH52" s="94">
        <f>電力消費量!AH51*1.163/100</f>
        <v>0.32130794129999996</v>
      </c>
      <c r="AI52" s="94">
        <f>電力消費量!AI51*1.163/100</f>
        <v>0.34088309210000001</v>
      </c>
      <c r="AJ52" s="94">
        <f>電力消費量!AJ51*1.163/100</f>
        <v>0.36130606990000003</v>
      </c>
      <c r="AK52" s="94">
        <f>電力消費量!AK51*1.163/100</f>
        <v>0.38615182040000001</v>
      </c>
      <c r="AL52" s="94">
        <f>電力消費量!AL51*1.163/100</f>
        <v>0.414918858</v>
      </c>
      <c r="AM52" s="94">
        <f>電力消費量!AM51*1.163/100</f>
        <v>0.44561589409999997</v>
      </c>
      <c r="AN52" s="94">
        <f>電力消費量!AN51*1.163/100</f>
        <v>0.47156091220000002</v>
      </c>
      <c r="AO52" s="94">
        <f>電力消費量!AO51*1.163/100</f>
        <v>0.50192288799999996</v>
      </c>
      <c r="AP52" s="94">
        <f>電力消費量!AP51*1.163/100</f>
        <v>0.52413293160000007</v>
      </c>
      <c r="AQ52" s="94">
        <f>電力消費量!AQ51*1.163/100</f>
        <v>0.55271505220000006</v>
      </c>
      <c r="AR52" s="94">
        <f>電力消費量!AR51*1.163/100</f>
        <v>0.60559794150000013</v>
      </c>
      <c r="AS52" s="94">
        <f>電力消費量!AS51*1.163/100</f>
        <v>0.62803197889999995</v>
      </c>
      <c r="AT52" s="94">
        <f>電力消費量!AT51*1.163/100</f>
        <v>0.68297186630000017</v>
      </c>
      <c r="AU52" s="94">
        <f>電力消費量!AU51*1.163/100</f>
        <v>0.72157299930000007</v>
      </c>
      <c r="AV52" s="94">
        <f>電力消費量!AV51*1.163/100</f>
        <v>0.75647614119999995</v>
      </c>
      <c r="AW52" s="94">
        <f>電力消費量!AW51*1.163/100</f>
        <v>0.79156792170000001</v>
      </c>
      <c r="AX52" s="94">
        <f>電力消費量!AX51*1.163/100</f>
        <v>0.85455100080000013</v>
      </c>
      <c r="AY52" s="94">
        <f>電力消費量!AY51*1.163/100</f>
        <v>0.88726002690000016</v>
      </c>
      <c r="AZ52" s="109">
        <f>電力消費量!AZ51*1.163/100</f>
        <v>0.95497442260000009</v>
      </c>
      <c r="BA52" s="11"/>
    </row>
    <row r="53" spans="2:53" ht="13.9" customHeight="1">
      <c r="B53" s="15" t="s">
        <v>38</v>
      </c>
      <c r="C53" s="15"/>
      <c r="D53" s="15"/>
      <c r="E53" s="94">
        <f>電力消費量!E52*1.163/100</f>
        <v>0</v>
      </c>
      <c r="F53" s="94">
        <f>電力消費量!F52*1.163/100</f>
        <v>0</v>
      </c>
      <c r="G53" s="94">
        <f>電力消費量!G52*1.163/100</f>
        <v>0</v>
      </c>
      <c r="H53" s="94">
        <f>電力消費量!H52*1.163/100</f>
        <v>0</v>
      </c>
      <c r="I53" s="94">
        <f>電力消費量!I52*1.163/100</f>
        <v>0</v>
      </c>
      <c r="J53" s="94">
        <f>電力消費量!J52*1.163/100</f>
        <v>0</v>
      </c>
      <c r="K53" s="94">
        <f>電力消費量!K52*1.163/100</f>
        <v>0</v>
      </c>
      <c r="L53" s="94">
        <f>電力消費量!L52*1.163/100</f>
        <v>0</v>
      </c>
      <c r="M53" s="94">
        <f>電力消費量!M52*1.163/100</f>
        <v>0</v>
      </c>
      <c r="N53" s="94">
        <f>電力消費量!N52*1.163/100</f>
        <v>0</v>
      </c>
      <c r="O53" s="94">
        <f>電力消費量!O52*1.163/100</f>
        <v>0</v>
      </c>
      <c r="P53" s="94">
        <f>電力消費量!P52*1.163/100</f>
        <v>0</v>
      </c>
      <c r="Q53" s="94">
        <f>電力消費量!Q52*1.163/100</f>
        <v>0</v>
      </c>
      <c r="R53" s="94">
        <f>電力消費量!R52*1.163/100</f>
        <v>0</v>
      </c>
      <c r="S53" s="94">
        <f>電力消費量!S52*1.163/100</f>
        <v>0</v>
      </c>
      <c r="T53" s="94">
        <f>電力消費量!T52*1.163/100</f>
        <v>0</v>
      </c>
      <c r="U53" s="94">
        <f>電力消費量!U52*1.163/100</f>
        <v>0</v>
      </c>
      <c r="V53" s="94">
        <f>電力消費量!V52*1.163/100</f>
        <v>0</v>
      </c>
      <c r="W53" s="94">
        <f>電力消費量!W52*1.163/100</f>
        <v>0</v>
      </c>
      <c r="X53" s="94">
        <f>電力消費量!X52*1.163/100</f>
        <v>0</v>
      </c>
      <c r="Y53" s="94">
        <f>電力消費量!Y52*1.163/100</f>
        <v>0</v>
      </c>
      <c r="Z53" s="94">
        <f>電力消費量!Z52*1.163/100</f>
        <v>0</v>
      </c>
      <c r="AA53" s="94">
        <f>電力消費量!AA52*1.163/100</f>
        <v>0</v>
      </c>
      <c r="AB53" s="94">
        <f>電力消費量!AB52*1.163/100</f>
        <v>0</v>
      </c>
      <c r="AC53" s="94">
        <f>電力消費量!AC52*1.163/100</f>
        <v>0</v>
      </c>
      <c r="AD53" s="94">
        <f>電力消費量!AD52*1.163/100</f>
        <v>0</v>
      </c>
      <c r="AE53" s="94">
        <f>電力消費量!AE52*1.163/100</f>
        <v>0</v>
      </c>
      <c r="AF53" s="94">
        <f>電力消費量!AF52*1.163/100</f>
        <v>0</v>
      </c>
      <c r="AG53" s="94">
        <f>電力消費量!AG52*1.163/100</f>
        <v>0</v>
      </c>
      <c r="AH53" s="94">
        <f>電力消費量!AH52*1.163/100</f>
        <v>0</v>
      </c>
      <c r="AI53" s="94">
        <f>電力消費量!AI52*1.163/100</f>
        <v>0</v>
      </c>
      <c r="AJ53" s="94">
        <f>電力消費量!AJ52*1.163/100</f>
        <v>0</v>
      </c>
      <c r="AK53" s="94">
        <f>電力消費量!AK52*1.163/100</f>
        <v>0</v>
      </c>
      <c r="AL53" s="94">
        <f>電力消費量!AL52*1.163/100</f>
        <v>0</v>
      </c>
      <c r="AM53" s="94">
        <f>電力消費量!AM52*1.163/100</f>
        <v>0</v>
      </c>
      <c r="AN53" s="94">
        <f>電力消費量!AN52*1.163/100</f>
        <v>0</v>
      </c>
      <c r="AO53" s="94">
        <f>電力消費量!AO52*1.163/100</f>
        <v>0</v>
      </c>
      <c r="AP53" s="94">
        <f>電力消費量!AP52*1.163/100</f>
        <v>0</v>
      </c>
      <c r="AQ53" s="94">
        <f>電力消費量!AQ52*1.163/100</f>
        <v>0</v>
      </c>
      <c r="AR53" s="94">
        <f>電力消費量!AR52*1.163/100</f>
        <v>0</v>
      </c>
      <c r="AS53" s="94">
        <f>電力消費量!AS52*1.163/100</f>
        <v>0</v>
      </c>
      <c r="AT53" s="94">
        <f>電力消費量!AT52*1.163/100</f>
        <v>0</v>
      </c>
      <c r="AU53" s="94">
        <f>電力消費量!AU52*1.163/100</f>
        <v>0</v>
      </c>
      <c r="AV53" s="94">
        <f>電力消費量!AV52*1.163/100</f>
        <v>0</v>
      </c>
      <c r="AW53" s="94">
        <f>電力消費量!AW52*1.163/100</f>
        <v>0</v>
      </c>
      <c r="AX53" s="94">
        <f>電力消費量!AX52*1.163/100</f>
        <v>0</v>
      </c>
      <c r="AY53" s="94">
        <f>電力消費量!AY52*1.163/100</f>
        <v>0</v>
      </c>
      <c r="AZ53" s="109">
        <f>電力消費量!AZ52*1.163/100</f>
        <v>0</v>
      </c>
      <c r="BA53" s="31"/>
    </row>
    <row r="54" spans="2:53" ht="13.9" customHeight="1">
      <c r="B54" s="81" t="s">
        <v>73</v>
      </c>
      <c r="C54" s="23"/>
      <c r="D54" s="23"/>
      <c r="E54" s="161">
        <f>電力消費量!E53*1.163/100</f>
        <v>4.3854270255000003</v>
      </c>
      <c r="F54" s="94">
        <f>電力消費量!F53*1.163/100</f>
        <v>4.7437389519000002</v>
      </c>
      <c r="G54" s="94">
        <f>電力消費量!G53*1.163/100</f>
        <v>5.1074160298999995</v>
      </c>
      <c r="H54" s="94">
        <f>電力消費量!H53*1.163/100</f>
        <v>5.2687050567000009</v>
      </c>
      <c r="I54" s="94">
        <f>電力消費量!I53*1.163/100</f>
        <v>5.4038079755000004</v>
      </c>
      <c r="J54" s="94">
        <f>電力消費量!J53*1.163/100</f>
        <v>5.7648750489000005</v>
      </c>
      <c r="K54" s="94">
        <f>電力消費量!K53*1.163/100</f>
        <v>6.0486399546000005</v>
      </c>
      <c r="L54" s="94">
        <f>電力消費量!L53*1.163/100</f>
        <v>6.3651720364000006</v>
      </c>
      <c r="M54" s="94">
        <f>電力消費量!M53*1.163/100</f>
        <v>6.6441630596999994</v>
      </c>
      <c r="N54" s="94">
        <f>電力消費量!N53*1.163/100</f>
        <v>6.8112480133000011</v>
      </c>
      <c r="O54" s="94">
        <f>電力消費量!O53*1.163/100</f>
        <v>6.9779680175000003</v>
      </c>
      <c r="P54" s="94">
        <f>電力消費量!P53*1.163/100</f>
        <v>7.0189029426000005</v>
      </c>
      <c r="Q54" s="94">
        <f>電力消費量!Q53*1.163/100</f>
        <v>7.3111720532</v>
      </c>
      <c r="R54" s="94">
        <f>電力消費量!R53*1.163/100</f>
        <v>7.7600709800000001</v>
      </c>
      <c r="S54" s="94">
        <f>電力消費量!S53*1.163/100</f>
        <v>8.0214750009999989</v>
      </c>
      <c r="T54" s="94">
        <f>電力消費量!T53*1.163/100</f>
        <v>8.287452054300001</v>
      </c>
      <c r="U54" s="94">
        <f>電力消費量!U53*1.163/100</f>
        <v>8.6811580249000002</v>
      </c>
      <c r="V54" s="94">
        <f>電力消費量!V53*1.163/100</f>
        <v>9.0861119500000012</v>
      </c>
      <c r="W54" s="94">
        <f>電力消費量!W53*1.163/100</f>
        <v>9.3906609450000005</v>
      </c>
      <c r="X54" s="94">
        <f>電力消費量!X53*1.163/100</f>
        <v>9.7023742526000003</v>
      </c>
      <c r="Y54" s="94">
        <f>電力消費量!Y53*1.163/100</f>
        <v>10.011346252900001</v>
      </c>
      <c r="Z54" s="94">
        <f>電力消費量!Z53*1.163/100</f>
        <v>10.078369245100001</v>
      </c>
      <c r="AA54" s="94">
        <f>電力消費量!AA53*1.163/100</f>
        <v>10.2784735132</v>
      </c>
      <c r="AB54" s="94">
        <f>電力消費量!AB53*1.163/100</f>
        <v>10.5469086833</v>
      </c>
      <c r="AC54" s="94">
        <f>電力消費量!AC53*1.163/100</f>
        <v>10.8741467616</v>
      </c>
      <c r="AD54" s="94">
        <f>電力消費量!AD53*1.163/100</f>
        <v>11.230120127600001</v>
      </c>
      <c r="AE54" s="94">
        <f>電力消費量!AE53*1.163/100</f>
        <v>11.495162943</v>
      </c>
      <c r="AF54" s="94">
        <f>電力消費量!AF53*1.163/100</f>
        <v>11.783487622800001</v>
      </c>
      <c r="AG54" s="94">
        <f>電力消費量!AG53*1.163/100</f>
        <v>12.137950135500001</v>
      </c>
      <c r="AH54" s="94">
        <f>電力消費量!AH53*1.163/100</f>
        <v>12.6976062043</v>
      </c>
      <c r="AI54" s="94">
        <f>電力消費量!AI53*1.163/100</f>
        <v>12.881193895300001</v>
      </c>
      <c r="AJ54" s="94">
        <f>電力消費量!AJ53*1.163/100</f>
        <v>13.334657946</v>
      </c>
      <c r="AK54" s="94">
        <f>電力消費量!AK53*1.163/100</f>
        <v>13.869144368800001</v>
      </c>
      <c r="AL54" s="94">
        <f>電力消費量!AL53*1.163/100</f>
        <v>14.486625030200001</v>
      </c>
      <c r="AM54" s="94">
        <f>電力消費量!AM53*1.163/100</f>
        <v>15.1340501504</v>
      </c>
      <c r="AN54" s="94">
        <f>電力消費量!AN53*1.163/100</f>
        <v>15.792248488500002</v>
      </c>
      <c r="AO54" s="94">
        <f>電力消費量!AO53*1.163/100</f>
        <v>16.5823813845</v>
      </c>
      <c r="AP54" s="94">
        <f>電力消費量!AP53*1.163/100</f>
        <v>16.851014613499999</v>
      </c>
      <c r="AQ54" s="94">
        <f>電力消費量!AQ53*1.163/100</f>
        <v>16.736410267500002</v>
      </c>
      <c r="AR54" s="94">
        <f>電力消費量!AR53*1.163/100</f>
        <v>17.886916042199999</v>
      </c>
      <c r="AS54" s="94">
        <f>電力消費量!AS53*1.163/100</f>
        <v>18.440591732400001</v>
      </c>
      <c r="AT54" s="94">
        <f>電力消費量!AT53*1.163/100</f>
        <v>18.935856445400002</v>
      </c>
      <c r="AU54" s="94">
        <f>電力消費量!AU53*1.163/100</f>
        <v>19.527808559000004</v>
      </c>
      <c r="AV54" s="94">
        <f>電力消費量!AV53*1.163/100</f>
        <v>19.917379831999998</v>
      </c>
      <c r="AW54" s="94">
        <f>電力消費量!AW53*1.163/100</f>
        <v>20.244639890999998</v>
      </c>
      <c r="AX54" s="94">
        <f>電力消費量!AX53*1.163/100</f>
        <v>20.8961994762</v>
      </c>
      <c r="AY54" s="94">
        <f>電力消費量!AY53*1.163/100</f>
        <v>21.460061767100001</v>
      </c>
      <c r="AZ54" s="120">
        <f>電力消費量!AZ53*1.163/100</f>
        <v>22.315397095100003</v>
      </c>
      <c r="BA54" s="11"/>
    </row>
    <row r="55" spans="2:53" ht="13.9" customHeight="1">
      <c r="D55" s="93"/>
      <c r="F55" s="11">
        <f t="shared" ref="F55:O55" si="0">F54/E54-1</f>
        <v>8.1705139389281589E-2</v>
      </c>
      <c r="G55" s="11">
        <f t="shared" si="0"/>
        <v>7.6664648221069776E-2</v>
      </c>
      <c r="H55" s="11">
        <f t="shared" si="0"/>
        <v>3.1579379055040269E-2</v>
      </c>
      <c r="I55" s="11">
        <f t="shared" si="0"/>
        <v>2.5642528352995297E-2</v>
      </c>
      <c r="J55" s="11">
        <f t="shared" si="0"/>
        <v>6.6817154687401903E-2</v>
      </c>
      <c r="K55" s="11">
        <f t="shared" si="0"/>
        <v>4.9223079996182362E-2</v>
      </c>
      <c r="L55" s="11">
        <f t="shared" si="0"/>
        <v>5.2331116445321957E-2</v>
      </c>
      <c r="M55" s="11">
        <f t="shared" si="0"/>
        <v>4.3830869252952542E-2</v>
      </c>
      <c r="N55" s="11">
        <f t="shared" si="0"/>
        <v>2.514762989690178E-2</v>
      </c>
      <c r="O55" s="11">
        <f t="shared" si="0"/>
        <v>2.4477159527072523E-2</v>
      </c>
      <c r="P55" s="11">
        <f t="shared" ref="P55:AQ55" si="1">P54/O54-1</f>
        <v>5.8663102205884776E-3</v>
      </c>
      <c r="Q55" s="11">
        <f t="shared" si="1"/>
        <v>4.1640283815028045E-2</v>
      </c>
      <c r="R55" s="11">
        <f t="shared" si="1"/>
        <v>6.1399037463975903E-2</v>
      </c>
      <c r="S55" s="11">
        <f t="shared" si="1"/>
        <v>3.3685777059734967E-2</v>
      </c>
      <c r="T55" s="11">
        <f t="shared" si="1"/>
        <v>3.3158122822404046E-2</v>
      </c>
      <c r="U55" s="11">
        <f t="shared" si="1"/>
        <v>4.7506274307279162E-2</v>
      </c>
      <c r="V55" s="11">
        <f t="shared" si="1"/>
        <v>4.6647454629725527E-2</v>
      </c>
      <c r="W55" s="11">
        <f t="shared" si="1"/>
        <v>3.3518076452931922E-2</v>
      </c>
      <c r="X55" s="11">
        <f t="shared" si="1"/>
        <v>3.3193968925687711E-2</v>
      </c>
      <c r="Y55" s="11">
        <f t="shared" si="1"/>
        <v>3.1844988891992498E-2</v>
      </c>
      <c r="Z55" s="11">
        <f t="shared" si="1"/>
        <v>6.6947032403943396E-3</v>
      </c>
      <c r="AA55" s="11">
        <f t="shared" si="1"/>
        <v>1.9854826037187356E-2</v>
      </c>
      <c r="AB55" s="11">
        <f t="shared" si="1"/>
        <v>2.6116248658447638E-2</v>
      </c>
      <c r="AC55" s="11">
        <f t="shared" si="1"/>
        <v>3.1026918704449402E-2</v>
      </c>
      <c r="AD55" s="11">
        <f t="shared" si="1"/>
        <v>3.273575148507768E-2</v>
      </c>
      <c r="AE55" s="11">
        <f t="shared" si="1"/>
        <v>2.3601066808591753E-2</v>
      </c>
      <c r="AF55" s="11">
        <f t="shared" si="1"/>
        <v>2.5082261228456693E-2</v>
      </c>
      <c r="AG55" s="11">
        <f t="shared" si="1"/>
        <v>3.008129036552365E-2</v>
      </c>
      <c r="AH55" s="11">
        <f>AH54/AG54-1</f>
        <v>4.6107955837054071E-2</v>
      </c>
      <c r="AI55" s="11">
        <f>AI54/AH54-1</f>
        <v>1.4458448942748836E-2</v>
      </c>
      <c r="AJ55" s="11">
        <f>AJ54/AI54-1</f>
        <v>3.5203573083816053E-2</v>
      </c>
      <c r="AK55" s="11">
        <f t="shared" si="1"/>
        <v>4.0082499675991423E-2</v>
      </c>
      <c r="AL55" s="11">
        <f t="shared" si="1"/>
        <v>4.4521900196603514E-2</v>
      </c>
      <c r="AM55" s="11">
        <f t="shared" si="1"/>
        <v>4.46912320054067E-2</v>
      </c>
      <c r="AN55" s="11">
        <f t="shared" si="1"/>
        <v>4.349122221473567E-2</v>
      </c>
      <c r="AO55" s="11">
        <f t="shared" si="1"/>
        <v>5.003295740789393E-2</v>
      </c>
      <c r="AP55" s="11">
        <f t="shared" si="1"/>
        <v>1.6199918622731513E-2</v>
      </c>
      <c r="AQ55" s="11">
        <f t="shared" si="1"/>
        <v>-6.8010353458587414E-3</v>
      </c>
      <c r="AR55" s="11">
        <f t="shared" ref="AR55:AZ55" si="2">AR54/AQ54-1</f>
        <v>6.8742684740116244E-2</v>
      </c>
      <c r="AS55" s="11">
        <f t="shared" si="2"/>
        <v>3.0954228716327359E-2</v>
      </c>
      <c r="AT55" s="11">
        <f t="shared" si="2"/>
        <v>2.6857311315548804E-2</v>
      </c>
      <c r="AU55" s="11">
        <f t="shared" si="2"/>
        <v>3.126091050102997E-2</v>
      </c>
      <c r="AV55" s="11">
        <f t="shared" si="2"/>
        <v>1.9949564326328328E-2</v>
      </c>
      <c r="AW55" s="11">
        <f t="shared" si="2"/>
        <v>1.6430879049372349E-2</v>
      </c>
      <c r="AX55" s="11">
        <f t="shared" si="2"/>
        <v>3.2184301064780207E-2</v>
      </c>
      <c r="AY55" s="11">
        <f t="shared" si="2"/>
        <v>2.6983963832380997E-2</v>
      </c>
      <c r="AZ55" s="11">
        <f t="shared" si="2"/>
        <v>3.9857076707547012E-2</v>
      </c>
    </row>
    <row r="56" spans="2:53" ht="13.9" customHeight="1">
      <c r="D56" s="93"/>
    </row>
    <row r="57" spans="2:53" ht="13.9" customHeight="1"/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71755-1A0C-46B1-B679-627F4289AD92}">
  <sheetPr codeName="Sheet42">
    <pageSetUpPr fitToPage="1"/>
  </sheetPr>
  <dimension ref="A1:AZ79"/>
  <sheetViews>
    <sheetView workbookViewId="0">
      <selection activeCell="A2" sqref="A2"/>
    </sheetView>
  </sheetViews>
  <sheetFormatPr defaultColWidth="9.140625" defaultRowHeight="12.75"/>
  <cols>
    <col min="1" max="1" width="9.140625" style="121"/>
    <col min="2" max="3" width="0.85546875" style="121" customWidth="1"/>
    <col min="4" max="4" width="13.7109375" style="121" customWidth="1"/>
    <col min="5" max="45" width="7.28515625" style="121" customWidth="1"/>
    <col min="46" max="16384" width="9.140625" style="121"/>
  </cols>
  <sheetData>
    <row r="1" spans="1:52" ht="13.5">
      <c r="A1" s="100" t="s">
        <v>124</v>
      </c>
    </row>
    <row r="3" spans="1:52" ht="13.9" customHeight="1">
      <c r="B3" s="121" t="s">
        <v>123</v>
      </c>
      <c r="AS3" s="147"/>
      <c r="AZ3" s="121" t="s">
        <v>136</v>
      </c>
    </row>
    <row r="4" spans="1:52" ht="16.149999999999999" customHeight="1">
      <c r="B4" s="146" t="s">
        <v>93</v>
      </c>
      <c r="C4" s="145"/>
      <c r="D4" s="145"/>
      <c r="E4" s="143">
        <v>1971</v>
      </c>
      <c r="F4" s="127">
        <v>1972</v>
      </c>
      <c r="G4" s="127">
        <v>1973</v>
      </c>
      <c r="H4" s="144">
        <v>1974</v>
      </c>
      <c r="I4" s="143">
        <v>1975</v>
      </c>
      <c r="J4" s="127">
        <v>1976</v>
      </c>
      <c r="K4" s="127">
        <v>1977</v>
      </c>
      <c r="L4" s="127">
        <v>1978</v>
      </c>
      <c r="M4" s="144">
        <v>1979</v>
      </c>
      <c r="N4" s="143">
        <v>1980</v>
      </c>
      <c r="O4" s="127">
        <v>1981</v>
      </c>
      <c r="P4" s="127">
        <v>1982</v>
      </c>
      <c r="Q4" s="127">
        <v>1983</v>
      </c>
      <c r="R4" s="144">
        <v>1984</v>
      </c>
      <c r="S4" s="143">
        <v>1985</v>
      </c>
      <c r="T4" s="127">
        <v>1986</v>
      </c>
      <c r="U4" s="127">
        <v>1987</v>
      </c>
      <c r="V4" s="127">
        <v>1988</v>
      </c>
      <c r="W4" s="144">
        <v>1989</v>
      </c>
      <c r="X4" s="143">
        <v>1990</v>
      </c>
      <c r="Y4" s="127">
        <v>1991</v>
      </c>
      <c r="Z4" s="127">
        <v>1992</v>
      </c>
      <c r="AA4" s="127">
        <v>1993</v>
      </c>
      <c r="AB4" s="144">
        <v>1994</v>
      </c>
      <c r="AC4" s="143">
        <v>1995</v>
      </c>
      <c r="AD4" s="127">
        <v>1996</v>
      </c>
      <c r="AE4" s="127">
        <v>1997</v>
      </c>
      <c r="AF4" s="127">
        <v>1998</v>
      </c>
      <c r="AG4" s="144">
        <v>1999</v>
      </c>
      <c r="AH4" s="127">
        <v>2000</v>
      </c>
      <c r="AI4" s="127">
        <v>2001</v>
      </c>
      <c r="AJ4" s="127">
        <v>2002</v>
      </c>
      <c r="AK4" s="127">
        <v>2003</v>
      </c>
      <c r="AL4" s="144">
        <v>2004</v>
      </c>
      <c r="AM4" s="127">
        <v>2005</v>
      </c>
      <c r="AN4" s="127">
        <v>2006</v>
      </c>
      <c r="AO4" s="127">
        <v>2007</v>
      </c>
      <c r="AP4" s="127">
        <v>2008</v>
      </c>
      <c r="AQ4" s="127">
        <v>2009</v>
      </c>
      <c r="AR4" s="143">
        <v>2010</v>
      </c>
      <c r="AS4" s="127">
        <v>2011</v>
      </c>
      <c r="AT4" s="127">
        <v>2012</v>
      </c>
      <c r="AU4" s="127">
        <v>2013</v>
      </c>
      <c r="AV4" s="127">
        <v>2014</v>
      </c>
      <c r="AW4" s="127">
        <v>2015</v>
      </c>
      <c r="AX4" s="127">
        <v>2016</v>
      </c>
      <c r="AY4" s="127">
        <v>2017</v>
      </c>
      <c r="AZ4" s="127">
        <v>2018</v>
      </c>
    </row>
    <row r="5" spans="1:52" ht="13.9" customHeight="1">
      <c r="A5" s="121" t="s">
        <v>137</v>
      </c>
      <c r="B5" s="137" t="s">
        <v>122</v>
      </c>
      <c r="C5" s="136"/>
      <c r="D5" s="136"/>
      <c r="E5" s="18">
        <v>140.38254000000001</v>
      </c>
      <c r="F5" s="19">
        <v>151.82579000000001</v>
      </c>
      <c r="G5" s="19">
        <v>162.28855999999999</v>
      </c>
      <c r="H5" s="20">
        <v>164.07386</v>
      </c>
      <c r="I5" s="18">
        <v>165.96645999999998</v>
      </c>
      <c r="J5" s="19">
        <v>176.35330999999999</v>
      </c>
      <c r="K5" s="19">
        <v>185.45735999999999</v>
      </c>
      <c r="L5" s="19">
        <v>192.25407999999999</v>
      </c>
      <c r="M5" s="20">
        <v>196.74823999999998</v>
      </c>
      <c r="N5" s="18">
        <v>200.23464999999999</v>
      </c>
      <c r="O5" s="19">
        <v>205.34419</v>
      </c>
      <c r="P5" s="19">
        <v>199.60239999999999</v>
      </c>
      <c r="Q5" s="19">
        <v>206.25485</v>
      </c>
      <c r="R5" s="20">
        <v>219.78735999999998</v>
      </c>
      <c r="S5" s="18">
        <v>225.23464999999999</v>
      </c>
      <c r="T5" s="19">
        <v>228.55459999999999</v>
      </c>
      <c r="U5" s="19">
        <v>237.93526</v>
      </c>
      <c r="V5" s="19">
        <v>249.55261999999999</v>
      </c>
      <c r="W5" s="20">
        <v>256.56853000000001</v>
      </c>
      <c r="X5" s="18">
        <v>262.39175</v>
      </c>
      <c r="Y5" s="19">
        <v>274.71391999999997</v>
      </c>
      <c r="Z5" s="19">
        <v>275.00765999999999</v>
      </c>
      <c r="AA5" s="19">
        <v>284.15906999999999</v>
      </c>
      <c r="AB5" s="20">
        <v>291.80360999999999</v>
      </c>
      <c r="AC5" s="18">
        <v>299.96939000000003</v>
      </c>
      <c r="AD5" s="19">
        <v>307.91470000000004</v>
      </c>
      <c r="AE5" s="19">
        <v>312.38761</v>
      </c>
      <c r="AF5" s="19">
        <v>321.35046999999997</v>
      </c>
      <c r="AG5" s="20">
        <v>329.81822999999997</v>
      </c>
      <c r="AH5" s="19">
        <v>342.30154999999996</v>
      </c>
      <c r="AI5" s="19">
        <v>338.48366999999996</v>
      </c>
      <c r="AJ5" s="19">
        <v>347.81065999999998</v>
      </c>
      <c r="AK5" s="19">
        <v>351.32166999999998</v>
      </c>
      <c r="AL5" s="20">
        <v>356.21821999999997</v>
      </c>
      <c r="AM5" s="19">
        <v>362.83859999999999</v>
      </c>
      <c r="AN5" s="19">
        <v>363.51350000000002</v>
      </c>
      <c r="AO5" s="19">
        <v>373.02346999999997</v>
      </c>
      <c r="AP5" s="19">
        <v>370.98872999999998</v>
      </c>
      <c r="AQ5" s="19">
        <v>354.08873</v>
      </c>
      <c r="AR5" s="18">
        <v>366.72372999999999</v>
      </c>
      <c r="AS5" s="19">
        <v>366.71246000000002</v>
      </c>
      <c r="AT5" s="19">
        <v>361.68253999999996</v>
      </c>
      <c r="AU5" s="19">
        <v>366.22854999999998</v>
      </c>
      <c r="AV5" s="19">
        <v>368.86500000000001</v>
      </c>
      <c r="AW5" s="19">
        <v>367.94162</v>
      </c>
      <c r="AX5" s="19">
        <v>370.42734999999999</v>
      </c>
      <c r="AY5" s="19">
        <v>367.14028000000002</v>
      </c>
      <c r="AZ5" s="19">
        <v>380.50261999999998</v>
      </c>
    </row>
    <row r="6" spans="1:52" ht="13.9" customHeight="1">
      <c r="A6" s="121" t="s">
        <v>138</v>
      </c>
      <c r="C6" s="133" t="s">
        <v>0</v>
      </c>
      <c r="E6" s="21">
        <v>123.80765</v>
      </c>
      <c r="F6" s="130">
        <v>133.88753</v>
      </c>
      <c r="G6" s="130">
        <v>143.36569</v>
      </c>
      <c r="H6" s="22">
        <v>143.51978</v>
      </c>
      <c r="I6" s="21">
        <v>145.78796</v>
      </c>
      <c r="J6" s="130">
        <v>154.7227</v>
      </c>
      <c r="K6" s="130">
        <v>162.21487999999999</v>
      </c>
      <c r="L6" s="130">
        <v>167.946</v>
      </c>
      <c r="M6" s="22">
        <v>171.85185000000001</v>
      </c>
      <c r="N6" s="21">
        <v>174.16327999999999</v>
      </c>
      <c r="O6" s="130">
        <v>178.44772</v>
      </c>
      <c r="P6" s="130">
        <v>172.86757999999998</v>
      </c>
      <c r="Q6" s="130">
        <v>178.25838000000002</v>
      </c>
      <c r="R6" s="22">
        <v>189.64497</v>
      </c>
      <c r="S6" s="21">
        <v>193.72442000000001</v>
      </c>
      <c r="T6" s="130">
        <v>195.58048000000002</v>
      </c>
      <c r="U6" s="130">
        <v>204.33026999999998</v>
      </c>
      <c r="V6" s="130">
        <v>214.30464000000001</v>
      </c>
      <c r="W6" s="22">
        <v>220.56182000000001</v>
      </c>
      <c r="X6" s="21">
        <v>226.44668999999999</v>
      </c>
      <c r="Y6" s="130">
        <v>238.4288</v>
      </c>
      <c r="Z6" s="130">
        <v>238.64592000000002</v>
      </c>
      <c r="AA6" s="130">
        <v>247.03603000000001</v>
      </c>
      <c r="AB6" s="22">
        <v>254.19243</v>
      </c>
      <c r="AC6" s="21">
        <v>261.56303000000003</v>
      </c>
      <c r="AD6" s="130">
        <v>268.95752000000005</v>
      </c>
      <c r="AE6" s="130">
        <v>272.93137999999999</v>
      </c>
      <c r="AF6" s="130">
        <v>282.14341999999999</v>
      </c>
      <c r="AG6" s="22">
        <v>289.75794999999999</v>
      </c>
      <c r="AH6" s="130">
        <v>300.89965999999998</v>
      </c>
      <c r="AI6" s="130">
        <v>297.16793000000001</v>
      </c>
      <c r="AJ6" s="130">
        <v>305.73559999999998</v>
      </c>
      <c r="AK6" s="130">
        <v>308.25554999999997</v>
      </c>
      <c r="AL6" s="22">
        <v>312.64530999999999</v>
      </c>
      <c r="AM6" s="130">
        <v>320.85390999999998</v>
      </c>
      <c r="AN6" s="130">
        <v>322.32355999999999</v>
      </c>
      <c r="AO6" s="130">
        <v>330.97059000000002</v>
      </c>
      <c r="AP6" s="130">
        <v>329.28924999999998</v>
      </c>
      <c r="AQ6" s="130">
        <v>313.38796000000002</v>
      </c>
      <c r="AR6" s="21">
        <v>325.73696999999999</v>
      </c>
      <c r="AS6" s="130">
        <v>324.97188</v>
      </c>
      <c r="AT6" s="130">
        <v>320.44488000000001</v>
      </c>
      <c r="AU6" s="130">
        <v>323.83113000000003</v>
      </c>
      <c r="AV6" s="130">
        <v>325.79140000000001</v>
      </c>
      <c r="AW6" s="130">
        <v>325.09338000000002</v>
      </c>
      <c r="AX6" s="130">
        <v>327.93990000000002</v>
      </c>
      <c r="AY6" s="130">
        <v>322.96778999999998</v>
      </c>
      <c r="AZ6" s="130">
        <v>335.41492</v>
      </c>
    </row>
    <row r="7" spans="1:52" ht="13.9" customHeight="1">
      <c r="A7" s="121" t="s">
        <v>139</v>
      </c>
      <c r="B7" s="125"/>
      <c r="C7" s="126" t="s">
        <v>121</v>
      </c>
      <c r="D7" s="125"/>
      <c r="E7" s="24">
        <v>16.57489</v>
      </c>
      <c r="F7" s="25">
        <v>17.93826</v>
      </c>
      <c r="G7" s="25">
        <v>18.92287</v>
      </c>
      <c r="H7" s="26">
        <v>20.554080000000003</v>
      </c>
      <c r="I7" s="24">
        <v>20.1785</v>
      </c>
      <c r="J7" s="25">
        <v>21.630610000000001</v>
      </c>
      <c r="K7" s="25">
        <v>23.24248</v>
      </c>
      <c r="L7" s="25">
        <v>24.30808</v>
      </c>
      <c r="M7" s="26">
        <v>24.89639</v>
      </c>
      <c r="N7" s="24">
        <v>26.071369999999998</v>
      </c>
      <c r="O7" s="25">
        <v>26.896470000000001</v>
      </c>
      <c r="P7" s="25">
        <v>26.734819999999999</v>
      </c>
      <c r="Q7" s="25">
        <v>27.996470000000002</v>
      </c>
      <c r="R7" s="26">
        <v>30.142389999999999</v>
      </c>
      <c r="S7" s="24">
        <v>31.51023</v>
      </c>
      <c r="T7" s="25">
        <v>32.974119999999999</v>
      </c>
      <c r="U7" s="25">
        <v>33.604990000000001</v>
      </c>
      <c r="V7" s="25">
        <v>35.247980000000005</v>
      </c>
      <c r="W7" s="26">
        <v>36.006709999999998</v>
      </c>
      <c r="X7" s="24">
        <v>35.945059999999998</v>
      </c>
      <c r="Y7" s="25">
        <v>36.285119999999999</v>
      </c>
      <c r="Z7" s="25">
        <v>36.361739999999998</v>
      </c>
      <c r="AA7" s="25">
        <v>37.123040000000003</v>
      </c>
      <c r="AB7" s="26">
        <v>37.611179999999997</v>
      </c>
      <c r="AC7" s="24">
        <v>38.406359999999999</v>
      </c>
      <c r="AD7" s="25">
        <v>38.957180000000001</v>
      </c>
      <c r="AE7" s="25">
        <v>39.456230000000005</v>
      </c>
      <c r="AF7" s="25">
        <v>39.207050000000002</v>
      </c>
      <c r="AG7" s="26">
        <v>40.060279999999999</v>
      </c>
      <c r="AH7" s="25">
        <v>41.401890000000002</v>
      </c>
      <c r="AI7" s="25">
        <v>41.315739999999998</v>
      </c>
      <c r="AJ7" s="25">
        <v>42.075060000000001</v>
      </c>
      <c r="AK7" s="25">
        <v>43.066120000000005</v>
      </c>
      <c r="AL7" s="26">
        <v>43.57291</v>
      </c>
      <c r="AM7" s="25">
        <v>41.984690000000001</v>
      </c>
      <c r="AN7" s="25">
        <v>41.18994</v>
      </c>
      <c r="AO7" s="25">
        <v>42.052879999999995</v>
      </c>
      <c r="AP7" s="25">
        <v>41.699480000000001</v>
      </c>
      <c r="AQ7" s="25">
        <v>40.700769999999999</v>
      </c>
      <c r="AR7" s="24">
        <v>40.986760000000004</v>
      </c>
      <c r="AS7" s="25">
        <v>41.740580000000001</v>
      </c>
      <c r="AT7" s="25">
        <v>41.237660000000005</v>
      </c>
      <c r="AU7" s="25">
        <v>42.397419999999997</v>
      </c>
      <c r="AV7" s="25">
        <v>43.073599999999999</v>
      </c>
      <c r="AW7" s="25">
        <v>42.848239999999997</v>
      </c>
      <c r="AX7" s="25">
        <v>42.487449999999995</v>
      </c>
      <c r="AY7" s="25">
        <v>44.172489999999996</v>
      </c>
      <c r="AZ7" s="25">
        <v>45.087699999999998</v>
      </c>
    </row>
    <row r="8" spans="1:52" ht="13.9" customHeight="1">
      <c r="A8" s="121" t="s">
        <v>140</v>
      </c>
      <c r="B8" s="137" t="s">
        <v>120</v>
      </c>
      <c r="C8" s="136"/>
      <c r="D8" s="136"/>
      <c r="E8" s="27">
        <v>12.58169</v>
      </c>
      <c r="F8" s="28">
        <v>13.841010000000001</v>
      </c>
      <c r="G8" s="28">
        <v>15.08074</v>
      </c>
      <c r="H8" s="29">
        <v>16.462250000000001</v>
      </c>
      <c r="I8" s="27">
        <v>17.457259999999998</v>
      </c>
      <c r="J8" s="28">
        <v>19.146349999999998</v>
      </c>
      <c r="K8" s="28">
        <v>20.999230000000001</v>
      </c>
      <c r="L8" s="28">
        <v>22.895349999999997</v>
      </c>
      <c r="M8" s="29">
        <v>25.346259999999997</v>
      </c>
      <c r="N8" s="27">
        <v>27.348659999999999</v>
      </c>
      <c r="O8" s="28">
        <v>28.614619999999999</v>
      </c>
      <c r="P8" s="28">
        <v>29.834049999999998</v>
      </c>
      <c r="Q8" s="28">
        <v>31.355979999999999</v>
      </c>
      <c r="R8" s="29">
        <v>33.86974</v>
      </c>
      <c r="S8" s="27">
        <v>35.494930000000004</v>
      </c>
      <c r="T8" s="28">
        <v>37.780050000000003</v>
      </c>
      <c r="U8" s="28">
        <v>39.652279999999998</v>
      </c>
      <c r="V8" s="28">
        <v>41.566040000000001</v>
      </c>
      <c r="W8" s="29">
        <v>42.948329999999999</v>
      </c>
      <c r="X8" s="27">
        <v>44.533269999999995</v>
      </c>
      <c r="Y8" s="28">
        <v>45.76999</v>
      </c>
      <c r="Z8" s="28">
        <v>47.433030000000002</v>
      </c>
      <c r="AA8" s="28">
        <v>49.65314</v>
      </c>
      <c r="AB8" s="29">
        <v>52.147889999999997</v>
      </c>
      <c r="AC8" s="27">
        <v>55.001800000000003</v>
      </c>
      <c r="AD8" s="28">
        <v>56.599400000000003</v>
      </c>
      <c r="AE8" s="28">
        <v>60.000260000000004</v>
      </c>
      <c r="AF8" s="28">
        <v>62.825099999999999</v>
      </c>
      <c r="AG8" s="29">
        <v>65.141360000000006</v>
      </c>
      <c r="AH8" s="28">
        <v>68.565600000000003</v>
      </c>
      <c r="AI8" s="28">
        <v>67.907820000000001</v>
      </c>
      <c r="AJ8" s="28">
        <v>69.977729999999994</v>
      </c>
      <c r="AK8" s="28">
        <v>74.64179</v>
      </c>
      <c r="AL8" s="29">
        <v>78.304299999999998</v>
      </c>
      <c r="AM8" s="28">
        <v>81.662080000000003</v>
      </c>
      <c r="AN8" s="28">
        <v>85.083410000000001</v>
      </c>
      <c r="AO8" s="28">
        <v>88.966729999999998</v>
      </c>
      <c r="AP8" s="28">
        <v>91.614789999999999</v>
      </c>
      <c r="AQ8" s="28">
        <v>91.949529999999996</v>
      </c>
      <c r="AR8" s="27">
        <v>96.970079999999996</v>
      </c>
      <c r="AS8" s="19">
        <v>101.74239</v>
      </c>
      <c r="AT8" s="19">
        <v>105.70627999999999</v>
      </c>
      <c r="AU8" s="19">
        <v>108.69166</v>
      </c>
      <c r="AV8" s="19">
        <v>109.96844999999999</v>
      </c>
      <c r="AW8" s="19">
        <v>111.89923</v>
      </c>
      <c r="AX8" s="19">
        <v>112.98491</v>
      </c>
      <c r="AY8" s="19">
        <v>111.93136</v>
      </c>
      <c r="AZ8" s="19">
        <v>114.11984</v>
      </c>
    </row>
    <row r="9" spans="1:52" ht="13.9" customHeight="1">
      <c r="A9" s="121" t="s">
        <v>141</v>
      </c>
      <c r="C9" s="133" t="s">
        <v>1</v>
      </c>
      <c r="E9" s="30">
        <v>2.2288899999999998</v>
      </c>
      <c r="F9" s="129">
        <v>2.4885600000000001</v>
      </c>
      <c r="G9" s="129">
        <v>2.71367</v>
      </c>
      <c r="H9" s="32">
        <v>2.9998299999999998</v>
      </c>
      <c r="I9" s="30">
        <v>3.2215799999999999</v>
      </c>
      <c r="J9" s="129">
        <v>3.4946700000000002</v>
      </c>
      <c r="K9" s="129">
        <v>3.8103200000000004</v>
      </c>
      <c r="L9" s="129">
        <v>4.2036099999999994</v>
      </c>
      <c r="M9" s="32">
        <v>4.5588100000000003</v>
      </c>
      <c r="N9" s="30">
        <v>4.9142700000000001</v>
      </c>
      <c r="O9" s="129">
        <v>5.3372299999999999</v>
      </c>
      <c r="P9" s="129">
        <v>5.8428199999999997</v>
      </c>
      <c r="Q9" s="129">
        <v>5.9194300000000002</v>
      </c>
      <c r="R9" s="32">
        <v>6.2949299999999999</v>
      </c>
      <c r="S9" s="30">
        <v>6.6765299999999996</v>
      </c>
      <c r="T9" s="129">
        <v>6.8961300000000003</v>
      </c>
      <c r="U9" s="129">
        <v>7.3147000000000002</v>
      </c>
      <c r="V9" s="129">
        <v>7.6923500000000002</v>
      </c>
      <c r="W9" s="32">
        <v>8.2270000000000003</v>
      </c>
      <c r="X9" s="30">
        <v>8.6151299999999988</v>
      </c>
      <c r="Y9" s="129">
        <v>8.5455699999999997</v>
      </c>
      <c r="Z9" s="129">
        <v>8.8332800000000002</v>
      </c>
      <c r="AA9" s="129">
        <v>9.1497000000000011</v>
      </c>
      <c r="AB9" s="32">
        <v>9.8785900000000009</v>
      </c>
      <c r="AC9" s="33">
        <v>10.277209999999998</v>
      </c>
      <c r="AD9" s="128">
        <v>9.5685300000000009</v>
      </c>
      <c r="AE9" s="128">
        <v>10.308339999999999</v>
      </c>
      <c r="AF9" s="128">
        <v>10.908940000000001</v>
      </c>
      <c r="AG9" s="34">
        <v>11.579709999999999</v>
      </c>
      <c r="AH9" s="128">
        <v>12.49776</v>
      </c>
      <c r="AI9" s="128">
        <v>12.65718</v>
      </c>
      <c r="AJ9" s="128">
        <v>12.87988</v>
      </c>
      <c r="AK9" s="128">
        <v>14.816420000000001</v>
      </c>
      <c r="AL9" s="34">
        <v>15.61599</v>
      </c>
      <c r="AM9" s="128">
        <v>16.308859999999999</v>
      </c>
      <c r="AN9" s="128">
        <v>16.677389999999999</v>
      </c>
      <c r="AO9" s="128">
        <v>17.513159999999999</v>
      </c>
      <c r="AP9" s="128">
        <v>17.972740000000002</v>
      </c>
      <c r="AQ9" s="128">
        <v>17.700860000000002</v>
      </c>
      <c r="AR9" s="33">
        <v>18.546349999999997</v>
      </c>
      <c r="AS9" s="128">
        <v>20.10464</v>
      </c>
      <c r="AT9" s="128">
        <v>21.299229999999998</v>
      </c>
      <c r="AU9" s="128">
        <v>20.76268</v>
      </c>
      <c r="AV9" s="128">
        <v>21.68702</v>
      </c>
      <c r="AW9" s="128">
        <v>22.13672</v>
      </c>
      <c r="AX9" s="128">
        <v>23.24738</v>
      </c>
      <c r="AY9" s="128">
        <v>23.381019999999999</v>
      </c>
      <c r="AZ9" s="128">
        <v>24.368669999999998</v>
      </c>
    </row>
    <row r="10" spans="1:52" ht="13.9" customHeight="1">
      <c r="A10" s="121" t="s">
        <v>142</v>
      </c>
      <c r="C10" s="133" t="s">
        <v>2</v>
      </c>
      <c r="E10" s="30">
        <v>3.6453099999999998</v>
      </c>
      <c r="F10" s="129">
        <v>4.0758400000000004</v>
      </c>
      <c r="G10" s="129">
        <v>4.6564899999999998</v>
      </c>
      <c r="H10" s="32">
        <v>5.2343100000000007</v>
      </c>
      <c r="I10" s="30">
        <v>5.7821199999999999</v>
      </c>
      <c r="J10" s="129">
        <v>6.5521099999999999</v>
      </c>
      <c r="K10" s="129">
        <v>7.3643199999999993</v>
      </c>
      <c r="L10" s="129">
        <v>8.2103199999999994</v>
      </c>
      <c r="M10" s="32">
        <v>9.2059300000000004</v>
      </c>
      <c r="N10" s="33">
        <v>10.19209</v>
      </c>
      <c r="O10" s="128">
        <v>10.46406</v>
      </c>
      <c r="P10" s="128">
        <v>11.06208</v>
      </c>
      <c r="Q10" s="128">
        <v>11.94153</v>
      </c>
      <c r="R10" s="34">
        <v>13.266719999999999</v>
      </c>
      <c r="S10" s="33">
        <v>14.38865</v>
      </c>
      <c r="T10" s="128">
        <v>15.538690000000001</v>
      </c>
      <c r="U10" s="128">
        <v>16.02562</v>
      </c>
      <c r="V10" s="128">
        <v>16.96913</v>
      </c>
      <c r="W10" s="34">
        <v>17.6877</v>
      </c>
      <c r="X10" s="33">
        <v>18.12726</v>
      </c>
      <c r="Y10" s="128">
        <v>18.709889999999998</v>
      </c>
      <c r="Z10" s="128">
        <v>19.140330000000002</v>
      </c>
      <c r="AA10" s="128">
        <v>20.054080000000003</v>
      </c>
      <c r="AB10" s="34">
        <v>20.811610000000002</v>
      </c>
      <c r="AC10" s="33">
        <v>22.05555</v>
      </c>
      <c r="AD10" s="128">
        <v>23.100860000000001</v>
      </c>
      <c r="AE10" s="128">
        <v>24.55245</v>
      </c>
      <c r="AF10" s="128">
        <v>25.57197</v>
      </c>
      <c r="AG10" s="34">
        <v>26.25357</v>
      </c>
      <c r="AH10" s="128">
        <v>27.614699999999999</v>
      </c>
      <c r="AI10" s="128">
        <v>25.672830000000001</v>
      </c>
      <c r="AJ10" s="128">
        <v>26.889939999999999</v>
      </c>
      <c r="AK10" s="128">
        <v>28.392430000000001</v>
      </c>
      <c r="AL10" s="34">
        <v>29.814790000000002</v>
      </c>
      <c r="AM10" s="128">
        <v>31.097159999999999</v>
      </c>
      <c r="AN10" s="128">
        <v>32.276780000000002</v>
      </c>
      <c r="AO10" s="128">
        <v>33.951929999999997</v>
      </c>
      <c r="AP10" s="128">
        <v>35.24127</v>
      </c>
      <c r="AQ10" s="128">
        <v>35.018999999999998</v>
      </c>
      <c r="AR10" s="33">
        <v>37.649360000000001</v>
      </c>
      <c r="AS10" s="128">
        <v>39.346170000000001</v>
      </c>
      <c r="AT10" s="128">
        <v>40.664830000000002</v>
      </c>
      <c r="AU10" s="128">
        <v>41.888820000000003</v>
      </c>
      <c r="AV10" s="128">
        <v>43.058990000000001</v>
      </c>
      <c r="AW10" s="128">
        <v>42.274290000000001</v>
      </c>
      <c r="AX10" s="128">
        <v>42.315910000000002</v>
      </c>
      <c r="AY10" s="128">
        <v>42.904300000000006</v>
      </c>
      <c r="AZ10" s="128">
        <v>43.66404</v>
      </c>
    </row>
    <row r="11" spans="1:52" ht="13.9" customHeight="1">
      <c r="A11" s="121" t="s">
        <v>143</v>
      </c>
      <c r="C11" s="133" t="s">
        <v>119</v>
      </c>
      <c r="E11" s="35">
        <v>0.60860000000000003</v>
      </c>
      <c r="F11" s="134">
        <v>0.64315999999999995</v>
      </c>
      <c r="G11" s="134">
        <v>0.62760000000000005</v>
      </c>
      <c r="H11" s="36">
        <v>0.67635000000000001</v>
      </c>
      <c r="I11" s="35">
        <v>0.63035000000000008</v>
      </c>
      <c r="J11" s="134">
        <v>0.67094000000000009</v>
      </c>
      <c r="K11" s="134">
        <v>0.70541999999999994</v>
      </c>
      <c r="L11" s="134">
        <v>0.75322</v>
      </c>
      <c r="M11" s="36">
        <v>0.80413000000000001</v>
      </c>
      <c r="N11" s="35">
        <v>0.83998000000000006</v>
      </c>
      <c r="O11" s="134">
        <v>0.86680999999999997</v>
      </c>
      <c r="P11" s="134">
        <v>0.85202</v>
      </c>
      <c r="Q11" s="134">
        <v>0.88254999999999995</v>
      </c>
      <c r="R11" s="36">
        <v>0.95572000000000001</v>
      </c>
      <c r="S11" s="35">
        <v>0.99199999999999999</v>
      </c>
      <c r="T11" s="129">
        <v>1.0515000000000001</v>
      </c>
      <c r="U11" s="129">
        <v>1.09467</v>
      </c>
      <c r="V11" s="129">
        <v>1.1859000000000002</v>
      </c>
      <c r="W11" s="32">
        <v>1.2821199999999999</v>
      </c>
      <c r="X11" s="30">
        <v>1.3318099999999999</v>
      </c>
      <c r="Y11" s="129">
        <v>1.4577800000000001</v>
      </c>
      <c r="Z11" s="129">
        <v>1.6607100000000001</v>
      </c>
      <c r="AA11" s="129">
        <v>1.7503900000000001</v>
      </c>
      <c r="AB11" s="32">
        <v>1.8615599999999999</v>
      </c>
      <c r="AC11" s="30">
        <v>2.0801399999999997</v>
      </c>
      <c r="AD11" s="129">
        <v>2.3169400000000002</v>
      </c>
      <c r="AE11" s="129">
        <v>2.52339</v>
      </c>
      <c r="AF11" s="129">
        <v>2.6615600000000001</v>
      </c>
      <c r="AG11" s="32">
        <v>2.9889899999999998</v>
      </c>
      <c r="AH11" s="129">
        <v>3.1600999999999999</v>
      </c>
      <c r="AI11" s="129">
        <v>3.39845</v>
      </c>
      <c r="AJ11" s="129">
        <v>3.5208900000000001</v>
      </c>
      <c r="AK11" s="129">
        <v>3.8233899999999998</v>
      </c>
      <c r="AL11" s="32">
        <v>4.0460900000000004</v>
      </c>
      <c r="AM11" s="129">
        <v>4.1543400000000004</v>
      </c>
      <c r="AN11" s="129">
        <v>4.3686199999999999</v>
      </c>
      <c r="AO11" s="129">
        <v>4.5599300000000005</v>
      </c>
      <c r="AP11" s="129">
        <v>4.6008599999999999</v>
      </c>
      <c r="AQ11" s="129">
        <v>4.6460900000000001</v>
      </c>
      <c r="AR11" s="30">
        <v>4.70662</v>
      </c>
      <c r="AS11" s="129">
        <v>4.9812599999999998</v>
      </c>
      <c r="AT11" s="129">
        <v>5.3521099999999997</v>
      </c>
      <c r="AU11" s="129">
        <v>5.6062799999999999</v>
      </c>
      <c r="AV11" s="129">
        <v>5.7736899999999993</v>
      </c>
      <c r="AW11" s="129">
        <v>5.7615600000000002</v>
      </c>
      <c r="AX11" s="129">
        <v>6.03362</v>
      </c>
      <c r="AY11" s="129">
        <v>5.9865500000000003</v>
      </c>
      <c r="AZ11" s="129">
        <v>6.2797799999999997</v>
      </c>
    </row>
    <row r="12" spans="1:52" ht="13.9" customHeight="1">
      <c r="A12" s="121" t="s">
        <v>144</v>
      </c>
      <c r="B12" s="125"/>
      <c r="C12" s="126" t="s">
        <v>118</v>
      </c>
      <c r="D12" s="125"/>
      <c r="E12" s="37">
        <v>0.46276999999999996</v>
      </c>
      <c r="F12" s="38">
        <v>0.49768000000000001</v>
      </c>
      <c r="G12" s="38">
        <v>0.51573999999999998</v>
      </c>
      <c r="H12" s="39">
        <v>0.54977999999999994</v>
      </c>
      <c r="I12" s="37">
        <v>0.57661000000000007</v>
      </c>
      <c r="J12" s="38">
        <v>0.60172000000000003</v>
      </c>
      <c r="K12" s="38">
        <v>0.65751999999999999</v>
      </c>
      <c r="L12" s="38">
        <v>0.66457000000000011</v>
      </c>
      <c r="M12" s="39">
        <v>0.69664999999999999</v>
      </c>
      <c r="N12" s="37">
        <v>0.74754999999999994</v>
      </c>
      <c r="O12" s="38">
        <v>0.80757000000000001</v>
      </c>
      <c r="P12" s="38">
        <v>0.86414000000000002</v>
      </c>
      <c r="Q12" s="38">
        <v>0.8276</v>
      </c>
      <c r="R12" s="39">
        <v>0.90549999999999997</v>
      </c>
      <c r="S12" s="37">
        <v>0.91548000000000007</v>
      </c>
      <c r="T12" s="38">
        <v>0.97438000000000002</v>
      </c>
      <c r="U12" s="40">
        <v>1.03302</v>
      </c>
      <c r="V12" s="38">
        <v>0.98202999999999996</v>
      </c>
      <c r="W12" s="39">
        <v>0.92441999999999991</v>
      </c>
      <c r="X12" s="41">
        <v>1.0134099999999999</v>
      </c>
      <c r="Y12" s="40">
        <v>1.0883099999999999</v>
      </c>
      <c r="Z12" s="38">
        <v>0.90344000000000002</v>
      </c>
      <c r="AA12" s="40">
        <v>1.0203800000000001</v>
      </c>
      <c r="AB12" s="42">
        <v>1.0634600000000001</v>
      </c>
      <c r="AC12" s="41">
        <v>1.1053299999999999</v>
      </c>
      <c r="AD12" s="40">
        <v>1.20825</v>
      </c>
      <c r="AE12" s="40">
        <v>1.27128</v>
      </c>
      <c r="AF12" s="40">
        <v>1.3669800000000001</v>
      </c>
      <c r="AG12" s="42">
        <v>1.4172799999999999</v>
      </c>
      <c r="AH12" s="40">
        <v>1.4895099999999999</v>
      </c>
      <c r="AI12" s="40">
        <v>1.56887</v>
      </c>
      <c r="AJ12" s="40">
        <v>1.6625999999999999</v>
      </c>
      <c r="AK12" s="40">
        <v>1.7372300000000001</v>
      </c>
      <c r="AL12" s="42">
        <v>1.8514999999999999</v>
      </c>
      <c r="AM12" s="40">
        <v>1.95503</v>
      </c>
      <c r="AN12" s="40">
        <v>2.0965599999999998</v>
      </c>
      <c r="AO12" s="40">
        <v>2.3128099999999998</v>
      </c>
      <c r="AP12" s="40">
        <v>2.5140199999999999</v>
      </c>
      <c r="AQ12" s="40">
        <v>2.5521100000000003</v>
      </c>
      <c r="AR12" s="41">
        <v>2.9490100000000004</v>
      </c>
      <c r="AS12" s="40">
        <v>3.1486700000000001</v>
      </c>
      <c r="AT12" s="40">
        <v>3.0927800000000003</v>
      </c>
      <c r="AU12" s="40">
        <v>3.2897699999999999</v>
      </c>
      <c r="AV12" s="40">
        <v>3.4135900000000001</v>
      </c>
      <c r="AW12" s="40">
        <v>3.6382600000000003</v>
      </c>
      <c r="AX12" s="40">
        <v>3.9009499999999999</v>
      </c>
      <c r="AY12" s="40">
        <v>3.9933000000000001</v>
      </c>
      <c r="AZ12" s="40">
        <v>4.1503399999999999</v>
      </c>
    </row>
    <row r="13" spans="1:52" ht="13.9" customHeight="1">
      <c r="A13" s="121" t="s">
        <v>145</v>
      </c>
      <c r="B13" s="137" t="s">
        <v>117</v>
      </c>
      <c r="C13" s="136"/>
      <c r="D13" s="136"/>
      <c r="E13" s="18">
        <v>160.61084</v>
      </c>
      <c r="F13" s="19">
        <v>172.26508999999999</v>
      </c>
      <c r="G13" s="19">
        <v>185.14729</v>
      </c>
      <c r="H13" s="20">
        <v>193.84101999999999</v>
      </c>
      <c r="I13" s="18">
        <v>196.72975</v>
      </c>
      <c r="J13" s="19">
        <v>209.39699999999999</v>
      </c>
      <c r="K13" s="19">
        <v>216.96044000000001</v>
      </c>
      <c r="L13" s="19">
        <v>227.39605</v>
      </c>
      <c r="M13" s="20">
        <v>236.59285999999997</v>
      </c>
      <c r="N13" s="18">
        <v>241.53870000000001</v>
      </c>
      <c r="O13" s="19">
        <v>245.61720000000003</v>
      </c>
      <c r="P13" s="19">
        <v>248.51823000000002</v>
      </c>
      <c r="Q13" s="19">
        <v>256.85674999999998</v>
      </c>
      <c r="R13" s="20">
        <v>269.25596999999999</v>
      </c>
      <c r="S13" s="18">
        <v>278.02967000000001</v>
      </c>
      <c r="T13" s="19">
        <v>286.63483000000002</v>
      </c>
      <c r="U13" s="19">
        <v>296.95931999999999</v>
      </c>
      <c r="V13" s="19">
        <v>304.83240999999998</v>
      </c>
      <c r="W13" s="20">
        <v>310.14186999999998</v>
      </c>
      <c r="X13" s="18">
        <v>317.93176</v>
      </c>
      <c r="Y13" s="19">
        <v>317.15977000000004</v>
      </c>
      <c r="Z13" s="19">
        <v>309.14954999999998</v>
      </c>
      <c r="AA13" s="19">
        <v>300.86371999999994</v>
      </c>
      <c r="AB13" s="20">
        <v>293.54953</v>
      </c>
      <c r="AC13" s="18">
        <v>296.54146000000003</v>
      </c>
      <c r="AD13" s="19">
        <v>300.21100000000001</v>
      </c>
      <c r="AE13" s="19">
        <v>302.17545000000001</v>
      </c>
      <c r="AF13" s="19">
        <v>305.78058000000004</v>
      </c>
      <c r="AG13" s="20">
        <v>311.29874000000001</v>
      </c>
      <c r="AH13" s="19">
        <v>319.75455999999997</v>
      </c>
      <c r="AI13" s="19">
        <v>326.16737999999998</v>
      </c>
      <c r="AJ13" s="19">
        <v>329.15908000000002</v>
      </c>
      <c r="AK13" s="19">
        <v>337.34958</v>
      </c>
      <c r="AL13" s="20">
        <v>345.55192999999997</v>
      </c>
      <c r="AM13" s="19">
        <v>352.50966999999997</v>
      </c>
      <c r="AN13" s="19">
        <v>361.70310999999998</v>
      </c>
      <c r="AO13" s="19">
        <v>366.91392999999999</v>
      </c>
      <c r="AP13" s="19">
        <v>370.31041999999997</v>
      </c>
      <c r="AQ13" s="19">
        <v>351.14064000000002</v>
      </c>
      <c r="AR13" s="18">
        <v>369.62225999999998</v>
      </c>
      <c r="AS13" s="19">
        <v>368.54884999999996</v>
      </c>
      <c r="AT13" s="19">
        <v>371.83403999999996</v>
      </c>
      <c r="AU13" s="19">
        <v>370.56776000000002</v>
      </c>
      <c r="AV13" s="19">
        <v>364.31016</v>
      </c>
      <c r="AW13" s="19">
        <v>368.10196999999999</v>
      </c>
      <c r="AX13" s="19">
        <v>373.03782000000001</v>
      </c>
      <c r="AY13" s="19">
        <v>379.11225000000002</v>
      </c>
      <c r="AZ13" s="19">
        <v>381.71206999999998</v>
      </c>
    </row>
    <row r="14" spans="1:52" ht="13.9" customHeight="1">
      <c r="A14" s="121" t="s">
        <v>146</v>
      </c>
      <c r="B14" s="141"/>
      <c r="C14" s="142" t="s">
        <v>3</v>
      </c>
      <c r="D14" s="141"/>
      <c r="E14" s="44">
        <v>99.801119999999997</v>
      </c>
      <c r="F14" s="45">
        <v>106.91135</v>
      </c>
      <c r="G14" s="45">
        <v>115.40585</v>
      </c>
      <c r="H14" s="46">
        <v>119.28504</v>
      </c>
      <c r="I14" s="86">
        <v>119.78727000000001</v>
      </c>
      <c r="J14" s="45">
        <v>128.08427</v>
      </c>
      <c r="K14" s="45">
        <v>132.3785</v>
      </c>
      <c r="L14" s="45">
        <v>138.97825</v>
      </c>
      <c r="M14" s="46">
        <v>145.56070000000003</v>
      </c>
      <c r="N14" s="86">
        <v>146.92493999999999</v>
      </c>
      <c r="O14" s="45">
        <v>147.40439000000001</v>
      </c>
      <c r="P14" s="45">
        <v>148.07042000000001</v>
      </c>
      <c r="Q14" s="45">
        <v>152.94566</v>
      </c>
      <c r="R14" s="46">
        <v>159.99285999999998</v>
      </c>
      <c r="S14" s="86">
        <v>166.81479000000002</v>
      </c>
      <c r="T14" s="45">
        <v>171.29897</v>
      </c>
      <c r="U14" s="45">
        <v>178.19905</v>
      </c>
      <c r="V14" s="45">
        <v>183.26328000000001</v>
      </c>
      <c r="W14" s="46">
        <v>188.21470000000002</v>
      </c>
      <c r="X14" s="86">
        <v>193.30525</v>
      </c>
      <c r="Y14" s="45">
        <v>196.38951</v>
      </c>
      <c r="Z14" s="45">
        <v>197.12304</v>
      </c>
      <c r="AA14" s="45">
        <v>198.05107000000001</v>
      </c>
      <c r="AB14" s="46">
        <v>200.95271</v>
      </c>
      <c r="AC14" s="86">
        <v>206.36139</v>
      </c>
      <c r="AD14" s="45">
        <v>212.73328000000001</v>
      </c>
      <c r="AE14" s="45">
        <v>216.92071999999999</v>
      </c>
      <c r="AF14" s="45">
        <v>222.12769</v>
      </c>
      <c r="AG14" s="46">
        <v>226.94385</v>
      </c>
      <c r="AH14" s="45">
        <v>233.67361</v>
      </c>
      <c r="AI14" s="45">
        <v>239.32988</v>
      </c>
      <c r="AJ14" s="45">
        <v>242.15217000000001</v>
      </c>
      <c r="AK14" s="45">
        <v>247.77679999999998</v>
      </c>
      <c r="AL14" s="46">
        <v>253.87142</v>
      </c>
      <c r="AM14" s="45">
        <v>258.16604999999998</v>
      </c>
      <c r="AN14" s="45">
        <v>262.94580999999999</v>
      </c>
      <c r="AO14" s="45">
        <v>265.66161999999997</v>
      </c>
      <c r="AP14" s="45">
        <v>267.71047999999996</v>
      </c>
      <c r="AQ14" s="45">
        <v>254.64156</v>
      </c>
      <c r="AR14" s="86">
        <v>266.99978999999996</v>
      </c>
      <c r="AS14" s="45">
        <v>263.70969000000002</v>
      </c>
      <c r="AT14" s="45">
        <v>265.74157000000002</v>
      </c>
      <c r="AU14" s="45">
        <v>264.39395000000002</v>
      </c>
      <c r="AV14" s="45">
        <v>259.06069000000002</v>
      </c>
      <c r="AW14" s="45">
        <v>263.51509000000004</v>
      </c>
      <c r="AX14" s="45">
        <v>267.56934000000001</v>
      </c>
      <c r="AY14" s="45">
        <v>270.60283000000004</v>
      </c>
      <c r="AZ14" s="45">
        <v>271.69501000000002</v>
      </c>
    </row>
    <row r="15" spans="1:52" ht="13.9" customHeight="1">
      <c r="A15" s="121" t="s">
        <v>147</v>
      </c>
      <c r="D15" s="133" t="s">
        <v>4</v>
      </c>
      <c r="E15" s="33">
        <v>18.004470000000001</v>
      </c>
      <c r="F15" s="128">
        <v>18.62322</v>
      </c>
      <c r="G15" s="128">
        <v>20.040669999999999</v>
      </c>
      <c r="H15" s="34">
        <v>19.487959999999998</v>
      </c>
      <c r="I15" s="33">
        <v>19.307310000000001</v>
      </c>
      <c r="J15" s="128">
        <v>19.630179999999999</v>
      </c>
      <c r="K15" s="128">
        <v>20.00009</v>
      </c>
      <c r="L15" s="128">
        <v>20.349869999999999</v>
      </c>
      <c r="M15" s="34">
        <v>21.205849999999998</v>
      </c>
      <c r="N15" s="33">
        <v>20.14893</v>
      </c>
      <c r="O15" s="128">
        <v>19.764320000000001</v>
      </c>
      <c r="P15" s="128">
        <v>19.32554</v>
      </c>
      <c r="Q15" s="128">
        <v>19.56457</v>
      </c>
      <c r="R15" s="34">
        <v>19.792090000000002</v>
      </c>
      <c r="S15" s="33">
        <v>20.68684</v>
      </c>
      <c r="T15" s="128">
        <v>21.34093</v>
      </c>
      <c r="U15" s="128">
        <v>22.039720000000003</v>
      </c>
      <c r="V15" s="128">
        <v>22.805759999999999</v>
      </c>
      <c r="W15" s="34">
        <v>23.250040000000002</v>
      </c>
      <c r="X15" s="33">
        <v>23.596900000000002</v>
      </c>
      <c r="Y15" s="128">
        <v>24.165779999999998</v>
      </c>
      <c r="Z15" s="128">
        <v>24.201979999999999</v>
      </c>
      <c r="AA15" s="128">
        <v>24.60284</v>
      </c>
      <c r="AB15" s="34">
        <v>24.442299999999999</v>
      </c>
      <c r="AC15" s="33">
        <v>25.341529999999999</v>
      </c>
      <c r="AD15" s="128">
        <v>26.60069</v>
      </c>
      <c r="AE15" s="128">
        <v>26.758040000000001</v>
      </c>
      <c r="AF15" s="128">
        <v>27.143419999999999</v>
      </c>
      <c r="AG15" s="34">
        <v>27.750990000000002</v>
      </c>
      <c r="AH15" s="128">
        <v>28.325020000000002</v>
      </c>
      <c r="AI15" s="128">
        <v>28.608939999999997</v>
      </c>
      <c r="AJ15" s="128">
        <v>28.667330000000003</v>
      </c>
      <c r="AK15" s="128">
        <v>28.90954</v>
      </c>
      <c r="AL15" s="34">
        <v>29.144110000000001</v>
      </c>
      <c r="AM15" s="128">
        <v>29.980650000000001</v>
      </c>
      <c r="AN15" s="128">
        <v>29.684349999999998</v>
      </c>
      <c r="AO15" s="128">
        <v>29.377130000000001</v>
      </c>
      <c r="AP15" s="128">
        <v>29.391400000000001</v>
      </c>
      <c r="AQ15" s="128">
        <v>27.66526</v>
      </c>
      <c r="AR15" s="33">
        <v>28.286069999999999</v>
      </c>
      <c r="AS15" s="128">
        <v>27.34205</v>
      </c>
      <c r="AT15" s="128">
        <v>27.377040000000001</v>
      </c>
      <c r="AU15" s="128">
        <v>27.201889999999999</v>
      </c>
      <c r="AV15" s="128">
        <v>26.047979999999999</v>
      </c>
      <c r="AW15" s="128">
        <v>26.10369</v>
      </c>
      <c r="AX15" s="128">
        <v>26.151389999999999</v>
      </c>
      <c r="AY15" s="128">
        <v>25.767910000000001</v>
      </c>
      <c r="AZ15" s="128">
        <v>25.774729999999998</v>
      </c>
    </row>
    <row r="16" spans="1:52" ht="13.9" customHeight="1">
      <c r="A16" s="121" t="s">
        <v>148</v>
      </c>
      <c r="D16" s="133" t="s">
        <v>116</v>
      </c>
      <c r="E16" s="33">
        <v>23.284779999999998</v>
      </c>
      <c r="F16" s="128">
        <v>25.180139999999998</v>
      </c>
      <c r="G16" s="128">
        <v>26.905249999999999</v>
      </c>
      <c r="H16" s="34">
        <v>27.97137</v>
      </c>
      <c r="I16" s="33">
        <v>27.644629999999999</v>
      </c>
      <c r="J16" s="128">
        <v>29.816770000000002</v>
      </c>
      <c r="K16" s="128">
        <v>30.687099999999997</v>
      </c>
      <c r="L16" s="128">
        <v>32.375410000000002</v>
      </c>
      <c r="M16" s="34">
        <v>33.624420000000001</v>
      </c>
      <c r="N16" s="33">
        <v>33.694929999999999</v>
      </c>
      <c r="O16" s="128">
        <v>33.930519999999994</v>
      </c>
      <c r="P16" s="128">
        <v>33.767499999999998</v>
      </c>
      <c r="Q16" s="128">
        <v>34.523040000000002</v>
      </c>
      <c r="R16" s="34">
        <v>36.061480000000003</v>
      </c>
      <c r="S16" s="33">
        <v>37.191319999999997</v>
      </c>
      <c r="T16" s="128">
        <v>37.763460000000002</v>
      </c>
      <c r="U16" s="128">
        <v>38.736629999999998</v>
      </c>
      <c r="V16" s="128">
        <v>39.331209999999999</v>
      </c>
      <c r="W16" s="34">
        <v>39.972999999999999</v>
      </c>
      <c r="X16" s="33">
        <v>39.129750000000001</v>
      </c>
      <c r="Y16" s="128">
        <v>39.150730000000003</v>
      </c>
      <c r="Z16" s="128">
        <v>38.772660000000002</v>
      </c>
      <c r="AA16" s="128">
        <v>38.354769999999995</v>
      </c>
      <c r="AB16" s="34">
        <v>38.140410000000003</v>
      </c>
      <c r="AC16" s="33">
        <v>38.796990000000001</v>
      </c>
      <c r="AD16" s="128">
        <v>39.41169</v>
      </c>
      <c r="AE16" s="128">
        <v>39.70138</v>
      </c>
      <c r="AF16" s="128">
        <v>40.079709999999999</v>
      </c>
      <c r="AG16" s="34">
        <v>40.712040000000002</v>
      </c>
      <c r="AH16" s="128">
        <v>41.569480000000006</v>
      </c>
      <c r="AI16" s="128">
        <v>42.585300000000004</v>
      </c>
      <c r="AJ16" s="128">
        <v>43.723819999999996</v>
      </c>
      <c r="AK16" s="128">
        <v>44.273429999999998</v>
      </c>
      <c r="AL16" s="34">
        <v>44.85107</v>
      </c>
      <c r="AM16" s="128">
        <v>44.918489999999998</v>
      </c>
      <c r="AN16" s="128">
        <v>45.411089999999994</v>
      </c>
      <c r="AO16" s="128">
        <v>45.531129999999997</v>
      </c>
      <c r="AP16" s="128">
        <v>45.37876</v>
      </c>
      <c r="AQ16" s="128">
        <v>42.774809999999995</v>
      </c>
      <c r="AR16" s="33">
        <v>45.744279999999996</v>
      </c>
      <c r="AS16" s="128">
        <v>45.131300000000003</v>
      </c>
      <c r="AT16" s="128">
        <v>45.100949999999997</v>
      </c>
      <c r="AU16" s="128">
        <v>44.910580000000003</v>
      </c>
      <c r="AV16" s="128">
        <v>44.00318</v>
      </c>
      <c r="AW16" s="128">
        <v>44.277560000000001</v>
      </c>
      <c r="AX16" s="128">
        <v>44.501629999999999</v>
      </c>
      <c r="AY16" s="128">
        <v>44.621929999999999</v>
      </c>
      <c r="AZ16" s="128">
        <v>44.104390000000002</v>
      </c>
    </row>
    <row r="17" spans="1:52" ht="13.9" customHeight="1">
      <c r="A17" s="121" t="s">
        <v>149</v>
      </c>
      <c r="D17" s="133" t="s">
        <v>5</v>
      </c>
      <c r="E17" s="33">
        <v>10.85486</v>
      </c>
      <c r="F17" s="128">
        <v>11.67601</v>
      </c>
      <c r="G17" s="128">
        <v>12.77936</v>
      </c>
      <c r="H17" s="34">
        <v>13.50808</v>
      </c>
      <c r="I17" s="33">
        <v>13.56165</v>
      </c>
      <c r="J17" s="128">
        <v>14.745059999999999</v>
      </c>
      <c r="K17" s="128">
        <v>15.530010000000001</v>
      </c>
      <c r="L17" s="128">
        <v>16.608169999999998</v>
      </c>
      <c r="M17" s="34">
        <v>17.489939999999997</v>
      </c>
      <c r="N17" s="33">
        <v>17.980310000000003</v>
      </c>
      <c r="O17" s="128">
        <v>18.096299999999999</v>
      </c>
      <c r="P17" s="128">
        <v>18.470509999999997</v>
      </c>
      <c r="Q17" s="128">
        <v>19.49794</v>
      </c>
      <c r="R17" s="34">
        <v>20.36346</v>
      </c>
      <c r="S17" s="33">
        <v>21.443849999999998</v>
      </c>
      <c r="T17" s="128">
        <v>22.725619999999999</v>
      </c>
      <c r="U17" s="128">
        <v>23.739380000000001</v>
      </c>
      <c r="V17" s="128">
        <v>24.223650000000003</v>
      </c>
      <c r="W17" s="34">
        <v>25.20138</v>
      </c>
      <c r="X17" s="33">
        <v>25.987099999999998</v>
      </c>
      <c r="Y17" s="128">
        <v>27.632159999999999</v>
      </c>
      <c r="Z17" s="128">
        <v>28.403009999999998</v>
      </c>
      <c r="AA17" s="128">
        <v>28.598279999999999</v>
      </c>
      <c r="AB17" s="34">
        <v>29.019169999999999</v>
      </c>
      <c r="AC17" s="33">
        <v>29.479790000000001</v>
      </c>
      <c r="AD17" s="128">
        <v>30.596220000000002</v>
      </c>
      <c r="AE17" s="128">
        <v>30.563890000000001</v>
      </c>
      <c r="AF17" s="128">
        <v>31.593900000000001</v>
      </c>
      <c r="AG17" s="34">
        <v>32.240670000000001</v>
      </c>
      <c r="AH17" s="128">
        <v>33.095699999999994</v>
      </c>
      <c r="AI17" s="128">
        <v>34.030699999999996</v>
      </c>
      <c r="AJ17" s="128">
        <v>33.833709999999996</v>
      </c>
      <c r="AK17" s="128">
        <v>35.116080000000004</v>
      </c>
      <c r="AL17" s="34">
        <v>36.12726</v>
      </c>
      <c r="AM17" s="128">
        <v>36.351759999999999</v>
      </c>
      <c r="AN17" s="128">
        <v>36.708940000000005</v>
      </c>
      <c r="AO17" s="128">
        <v>36.630699999999997</v>
      </c>
      <c r="AP17" s="128">
        <v>37.208599999999997</v>
      </c>
      <c r="AQ17" s="128">
        <v>35.937660000000001</v>
      </c>
      <c r="AR17" s="33">
        <v>38.184779999999996</v>
      </c>
      <c r="AS17" s="128">
        <v>36.79542</v>
      </c>
      <c r="AT17" s="128">
        <v>38.474719999999998</v>
      </c>
      <c r="AU17" s="128">
        <v>39.077210000000001</v>
      </c>
      <c r="AV17" s="128">
        <v>36.857199999999999</v>
      </c>
      <c r="AW17" s="128">
        <v>37.677839999999996</v>
      </c>
      <c r="AX17" s="128">
        <v>38.347349999999999</v>
      </c>
      <c r="AY17" s="128">
        <v>38.065510000000003</v>
      </c>
      <c r="AZ17" s="128">
        <v>37.857750000000003</v>
      </c>
    </row>
    <row r="18" spans="1:52" ht="13.9" customHeight="1">
      <c r="A18" s="121" t="s">
        <v>150</v>
      </c>
      <c r="D18" s="133" t="s">
        <v>6</v>
      </c>
      <c r="E18" s="30">
        <v>9.2263099999999998</v>
      </c>
      <c r="F18" s="129">
        <v>9.8535699999999995</v>
      </c>
      <c r="G18" s="128">
        <v>10.58065</v>
      </c>
      <c r="H18" s="34">
        <v>10.97842</v>
      </c>
      <c r="I18" s="33">
        <v>10.77369</v>
      </c>
      <c r="J18" s="128">
        <v>11.806709999999999</v>
      </c>
      <c r="K18" s="128">
        <v>12.221410000000001</v>
      </c>
      <c r="L18" s="128">
        <v>12.718830000000001</v>
      </c>
      <c r="M18" s="34">
        <v>13.40301</v>
      </c>
      <c r="N18" s="33">
        <v>13.73887</v>
      </c>
      <c r="O18" s="128">
        <v>13.7049</v>
      </c>
      <c r="P18" s="128">
        <v>13.897590000000001</v>
      </c>
      <c r="Q18" s="128">
        <v>13.837399999999999</v>
      </c>
      <c r="R18" s="34">
        <v>14.612729999999999</v>
      </c>
      <c r="S18" s="33">
        <v>14.96311</v>
      </c>
      <c r="T18" s="128">
        <v>15.42296</v>
      </c>
      <c r="U18" s="128">
        <v>16.233620000000002</v>
      </c>
      <c r="V18" s="128">
        <v>17.061389999999999</v>
      </c>
      <c r="W18" s="34">
        <v>17.825970000000002</v>
      </c>
      <c r="X18" s="33">
        <v>18.454599999999999</v>
      </c>
      <c r="Y18" s="128">
        <v>18.868189999999998</v>
      </c>
      <c r="Z18" s="128">
        <v>19.216339999999999</v>
      </c>
      <c r="AA18" s="128">
        <v>19.29175</v>
      </c>
      <c r="AB18" s="34">
        <v>19.909890000000001</v>
      </c>
      <c r="AC18" s="33">
        <v>20.4877</v>
      </c>
      <c r="AD18" s="128">
        <v>20.695959999999999</v>
      </c>
      <c r="AE18" s="128">
        <v>21.34179</v>
      </c>
      <c r="AF18" s="128">
        <v>21.939810000000001</v>
      </c>
      <c r="AG18" s="34">
        <v>22.479189999999999</v>
      </c>
      <c r="AH18" s="128">
        <v>23.471630000000001</v>
      </c>
      <c r="AI18" s="128">
        <v>23.87997</v>
      </c>
      <c r="AJ18" s="128">
        <v>24.31221</v>
      </c>
      <c r="AK18" s="128">
        <v>25.058990000000001</v>
      </c>
      <c r="AL18" s="34">
        <v>25.411090000000002</v>
      </c>
      <c r="AM18" s="128">
        <v>25.871020000000001</v>
      </c>
      <c r="AN18" s="128">
        <v>26.550039999999999</v>
      </c>
      <c r="AO18" s="128">
        <v>26.59656</v>
      </c>
      <c r="AP18" s="128">
        <v>26.59647</v>
      </c>
      <c r="AQ18" s="128">
        <v>24.936889999999998</v>
      </c>
      <c r="AR18" s="33">
        <v>25.73629</v>
      </c>
      <c r="AS18" s="128">
        <v>25.952540000000003</v>
      </c>
      <c r="AT18" s="128">
        <v>25.515220000000003</v>
      </c>
      <c r="AU18" s="128">
        <v>24.711779999999997</v>
      </c>
      <c r="AV18" s="128">
        <v>24.204470000000001</v>
      </c>
      <c r="AW18" s="128">
        <v>24.719090000000001</v>
      </c>
      <c r="AX18" s="128">
        <v>24.593900000000001</v>
      </c>
      <c r="AY18" s="128">
        <v>25.104500000000002</v>
      </c>
      <c r="AZ18" s="128">
        <v>25.20044</v>
      </c>
    </row>
    <row r="19" spans="1:52" ht="13.9" customHeight="1">
      <c r="A19" s="121" t="s">
        <v>151</v>
      </c>
      <c r="B19" s="131"/>
      <c r="C19" s="131"/>
      <c r="D19" s="132" t="s">
        <v>57</v>
      </c>
      <c r="E19" s="48">
        <v>4.0636299999999999</v>
      </c>
      <c r="F19" s="49">
        <v>4.5616499999999993</v>
      </c>
      <c r="G19" s="49">
        <v>5.0758400000000004</v>
      </c>
      <c r="H19" s="59">
        <v>5.5640600000000004</v>
      </c>
      <c r="I19" s="48">
        <v>5.7529700000000004</v>
      </c>
      <c r="J19" s="49">
        <v>6.2566600000000001</v>
      </c>
      <c r="K19" s="49">
        <v>6.5079099999999999</v>
      </c>
      <c r="L19" s="49">
        <v>6.9018100000000002</v>
      </c>
      <c r="M19" s="59">
        <v>7.36836</v>
      </c>
      <c r="N19" s="48">
        <v>7.7188299999999996</v>
      </c>
      <c r="O19" s="49">
        <v>7.81419</v>
      </c>
      <c r="P19" s="49">
        <v>7.8495299999999997</v>
      </c>
      <c r="Q19" s="49">
        <v>8.2202099999999998</v>
      </c>
      <c r="R19" s="59">
        <v>8.6064500000000006</v>
      </c>
      <c r="S19" s="48">
        <v>8.8416200000000007</v>
      </c>
      <c r="T19" s="49">
        <v>9.0314699999999988</v>
      </c>
      <c r="U19" s="49">
        <v>9.3907999999999987</v>
      </c>
      <c r="V19" s="49">
        <v>9.8159899999999993</v>
      </c>
      <c r="W19" s="87">
        <v>10.527430000000001</v>
      </c>
      <c r="X19" s="50">
        <v>10.81677</v>
      </c>
      <c r="Y19" s="88">
        <v>11.060790000000001</v>
      </c>
      <c r="Z19" s="88">
        <v>11.244110000000001</v>
      </c>
      <c r="AA19" s="88">
        <v>11.23672</v>
      </c>
      <c r="AB19" s="87">
        <v>11.776870000000001</v>
      </c>
      <c r="AC19" s="50">
        <v>12.11617</v>
      </c>
      <c r="AD19" s="88">
        <v>12.655370000000001</v>
      </c>
      <c r="AE19" s="88">
        <v>13.673950000000001</v>
      </c>
      <c r="AF19" s="88">
        <v>14.20232</v>
      </c>
      <c r="AG19" s="87">
        <v>15.240930000000001</v>
      </c>
      <c r="AH19" s="88">
        <v>16.204560000000001</v>
      </c>
      <c r="AI19" s="88">
        <v>17.278849999999998</v>
      </c>
      <c r="AJ19" s="88">
        <v>17.670680000000001</v>
      </c>
      <c r="AK19" s="88">
        <v>18.735859999999999</v>
      </c>
      <c r="AL19" s="87">
        <v>19.833959999999998</v>
      </c>
      <c r="AM19" s="88">
        <v>20.82734</v>
      </c>
      <c r="AN19" s="88">
        <v>21.162939999999999</v>
      </c>
      <c r="AO19" s="88">
        <v>21.56363</v>
      </c>
      <c r="AP19" s="88">
        <v>21.934139999999999</v>
      </c>
      <c r="AQ19" s="88">
        <v>20.6172</v>
      </c>
      <c r="AR19" s="50">
        <v>21.04918</v>
      </c>
      <c r="AS19" s="88">
        <v>20.938009999999998</v>
      </c>
      <c r="AT19" s="88">
        <v>20.657610000000002</v>
      </c>
      <c r="AU19" s="88">
        <v>19.783919999999998</v>
      </c>
      <c r="AV19" s="88">
        <v>19.509630000000001</v>
      </c>
      <c r="AW19" s="88">
        <v>19.95168</v>
      </c>
      <c r="AX19" s="88">
        <v>19.99269</v>
      </c>
      <c r="AY19" s="88">
        <v>20.558990000000001</v>
      </c>
      <c r="AZ19" s="88">
        <v>20.504300000000001</v>
      </c>
    </row>
    <row r="20" spans="1:52" ht="13.9" customHeight="1">
      <c r="A20" s="121" t="s">
        <v>152</v>
      </c>
      <c r="B20" s="141"/>
      <c r="C20" s="142" t="s">
        <v>7</v>
      </c>
      <c r="D20" s="141"/>
      <c r="E20" s="44">
        <v>60.809719999999999</v>
      </c>
      <c r="F20" s="51">
        <v>65.353740000000002</v>
      </c>
      <c r="G20" s="51">
        <v>69.741439999999997</v>
      </c>
      <c r="H20" s="52">
        <v>74.555979999999991</v>
      </c>
      <c r="I20" s="44">
        <v>76.942479999999989</v>
      </c>
      <c r="J20" s="51">
        <v>81.312730000000002</v>
      </c>
      <c r="K20" s="51">
        <v>84.581940000000003</v>
      </c>
      <c r="L20" s="51">
        <v>88.4178</v>
      </c>
      <c r="M20" s="52">
        <v>91.032160000000005</v>
      </c>
      <c r="N20" s="44">
        <v>94.613759999999999</v>
      </c>
      <c r="O20" s="51">
        <v>98.212810000000005</v>
      </c>
      <c r="P20" s="45">
        <v>100.44781</v>
      </c>
      <c r="Q20" s="45">
        <v>103.91109</v>
      </c>
      <c r="R20" s="46">
        <v>109.26311</v>
      </c>
      <c r="S20" s="86">
        <v>111.21488000000001</v>
      </c>
      <c r="T20" s="45">
        <v>115.33586</v>
      </c>
      <c r="U20" s="45">
        <v>118.76027000000001</v>
      </c>
      <c r="V20" s="45">
        <v>121.56913</v>
      </c>
      <c r="W20" s="46">
        <v>121.92717</v>
      </c>
      <c r="X20" s="86">
        <v>124.62651</v>
      </c>
      <c r="Y20" s="45">
        <v>120.77025999999999</v>
      </c>
      <c r="Z20" s="45">
        <v>112.02651</v>
      </c>
      <c r="AA20" s="45">
        <v>102.81264999999999</v>
      </c>
      <c r="AB20" s="52">
        <v>92.596820000000008</v>
      </c>
      <c r="AC20" s="44">
        <v>90.180070000000001</v>
      </c>
      <c r="AD20" s="51">
        <v>87.477720000000005</v>
      </c>
      <c r="AE20" s="51">
        <v>85.254729999999995</v>
      </c>
      <c r="AF20" s="51">
        <v>83.652889999999999</v>
      </c>
      <c r="AG20" s="52">
        <v>84.354889999999997</v>
      </c>
      <c r="AH20" s="51">
        <v>86.080950000000001</v>
      </c>
      <c r="AI20" s="51">
        <v>86.837500000000006</v>
      </c>
      <c r="AJ20" s="51">
        <v>87.006910000000005</v>
      </c>
      <c r="AK20" s="51">
        <v>89.572779999999995</v>
      </c>
      <c r="AL20" s="52">
        <v>91.680509999999998</v>
      </c>
      <c r="AM20" s="51">
        <v>94.343620000000001</v>
      </c>
      <c r="AN20" s="45">
        <v>98.757300000000001</v>
      </c>
      <c r="AO20" s="45">
        <v>101.25230999999999</v>
      </c>
      <c r="AP20" s="45">
        <v>102.59994</v>
      </c>
      <c r="AQ20" s="51">
        <v>96.499080000000006</v>
      </c>
      <c r="AR20" s="86">
        <v>102.62247000000001</v>
      </c>
      <c r="AS20" s="45">
        <v>104.83916000000001</v>
      </c>
      <c r="AT20" s="45">
        <v>106.09247000000001</v>
      </c>
      <c r="AU20" s="45">
        <v>106.17381</v>
      </c>
      <c r="AV20" s="45">
        <v>105.24947</v>
      </c>
      <c r="AW20" s="45">
        <v>104.58688000000001</v>
      </c>
      <c r="AX20" s="45">
        <v>105.46848</v>
      </c>
      <c r="AY20" s="45">
        <v>108.50941999999999</v>
      </c>
      <c r="AZ20" s="45">
        <v>110.01706</v>
      </c>
    </row>
    <row r="21" spans="1:52" ht="13.9" customHeight="1">
      <c r="A21" s="121" t="s">
        <v>153</v>
      </c>
      <c r="D21" s="133" t="s">
        <v>115</v>
      </c>
      <c r="E21" s="68" t="s">
        <v>86</v>
      </c>
      <c r="F21" s="140" t="s">
        <v>86</v>
      </c>
      <c r="G21" s="140" t="s">
        <v>86</v>
      </c>
      <c r="H21" s="69" t="s">
        <v>86</v>
      </c>
      <c r="I21" s="68" t="s">
        <v>86</v>
      </c>
      <c r="J21" s="140" t="s">
        <v>86</v>
      </c>
      <c r="K21" s="140" t="s">
        <v>86</v>
      </c>
      <c r="L21" s="140" t="s">
        <v>86</v>
      </c>
      <c r="M21" s="69" t="s">
        <v>86</v>
      </c>
      <c r="N21" s="68" t="s">
        <v>86</v>
      </c>
      <c r="O21" s="140" t="s">
        <v>86</v>
      </c>
      <c r="P21" s="140" t="s">
        <v>86</v>
      </c>
      <c r="Q21" s="140" t="s">
        <v>86</v>
      </c>
      <c r="R21" s="69" t="s">
        <v>86</v>
      </c>
      <c r="S21" s="68" t="s">
        <v>86</v>
      </c>
      <c r="T21" s="140" t="s">
        <v>86</v>
      </c>
      <c r="U21" s="140" t="s">
        <v>86</v>
      </c>
      <c r="V21" s="140" t="s">
        <v>86</v>
      </c>
      <c r="W21" s="69" t="s">
        <v>86</v>
      </c>
      <c r="X21" s="33">
        <v>71.077470000000005</v>
      </c>
      <c r="Y21" s="128">
        <v>69.760019999999997</v>
      </c>
      <c r="Z21" s="128">
        <v>65.034819999999996</v>
      </c>
      <c r="AA21" s="128">
        <v>60.685470000000002</v>
      </c>
      <c r="AB21" s="34">
        <v>54.624849999999995</v>
      </c>
      <c r="AC21" s="33">
        <v>53.166809999999998</v>
      </c>
      <c r="AD21" s="128">
        <v>51.691319999999997</v>
      </c>
      <c r="AE21" s="128">
        <v>50.720379999999999</v>
      </c>
      <c r="AF21" s="128">
        <v>49.744019999999999</v>
      </c>
      <c r="AG21" s="34">
        <v>50.955889999999997</v>
      </c>
      <c r="AH21" s="128">
        <v>52.323819999999998</v>
      </c>
      <c r="AI21" s="128">
        <v>53.141440000000003</v>
      </c>
      <c r="AJ21" s="128">
        <v>53.158809999999995</v>
      </c>
      <c r="AK21" s="128">
        <v>54.362169999999999</v>
      </c>
      <c r="AL21" s="34">
        <v>55.505760000000002</v>
      </c>
      <c r="AM21" s="128">
        <v>55.887620000000005</v>
      </c>
      <c r="AN21" s="128">
        <v>58.589940000000006</v>
      </c>
      <c r="AO21" s="128">
        <v>60.270160000000004</v>
      </c>
      <c r="AP21" s="128">
        <v>62.378329999999998</v>
      </c>
      <c r="AQ21" s="128">
        <v>59.005679999999998</v>
      </c>
      <c r="AR21" s="33">
        <v>62.483489999999996</v>
      </c>
      <c r="AS21" s="128">
        <v>62.667580000000001</v>
      </c>
      <c r="AT21" s="128">
        <v>63.65305</v>
      </c>
      <c r="AU21" s="128">
        <v>63.980309999999996</v>
      </c>
      <c r="AV21" s="128">
        <v>63.441960000000002</v>
      </c>
      <c r="AW21" s="128">
        <v>62.969839999999998</v>
      </c>
      <c r="AX21" s="128">
        <v>63.969949999999997</v>
      </c>
      <c r="AY21" s="128">
        <v>65.424319999999994</v>
      </c>
      <c r="AZ21" s="128">
        <v>65.312269999999998</v>
      </c>
    </row>
    <row r="22" spans="1:52" ht="13.9" customHeight="1">
      <c r="A22" s="121" t="s">
        <v>154</v>
      </c>
      <c r="B22" s="125"/>
      <c r="C22" s="125"/>
      <c r="D22" s="126" t="s">
        <v>59</v>
      </c>
      <c r="E22" s="53" t="s">
        <v>86</v>
      </c>
      <c r="F22" s="54" t="s">
        <v>86</v>
      </c>
      <c r="G22" s="54" t="s">
        <v>86</v>
      </c>
      <c r="H22" s="55" t="s">
        <v>86</v>
      </c>
      <c r="I22" s="53" t="s">
        <v>86</v>
      </c>
      <c r="J22" s="54" t="s">
        <v>86</v>
      </c>
      <c r="K22" s="54" t="s">
        <v>86</v>
      </c>
      <c r="L22" s="54" t="s">
        <v>86</v>
      </c>
      <c r="M22" s="55" t="s">
        <v>86</v>
      </c>
      <c r="N22" s="53" t="s">
        <v>86</v>
      </c>
      <c r="O22" s="54" t="s">
        <v>86</v>
      </c>
      <c r="P22" s="54" t="s">
        <v>86</v>
      </c>
      <c r="Q22" s="54" t="s">
        <v>86</v>
      </c>
      <c r="R22" s="55" t="s">
        <v>86</v>
      </c>
      <c r="S22" s="53" t="s">
        <v>86</v>
      </c>
      <c r="T22" s="54" t="s">
        <v>86</v>
      </c>
      <c r="U22" s="54" t="s">
        <v>86</v>
      </c>
      <c r="V22" s="54" t="s">
        <v>86</v>
      </c>
      <c r="W22" s="55" t="s">
        <v>86</v>
      </c>
      <c r="X22" s="24">
        <v>17.67257</v>
      </c>
      <c r="Y22" s="25">
        <v>17.269819999999999</v>
      </c>
      <c r="Z22" s="25">
        <v>16.429580000000001</v>
      </c>
      <c r="AA22" s="25">
        <v>14.964139999999999</v>
      </c>
      <c r="AB22" s="26">
        <v>12.91737</v>
      </c>
      <c r="AC22" s="24">
        <v>12.33835</v>
      </c>
      <c r="AD22" s="25">
        <v>11.10877</v>
      </c>
      <c r="AE22" s="25">
        <v>10.67506</v>
      </c>
      <c r="AF22" s="25">
        <v>10.163629999999999</v>
      </c>
      <c r="AG22" s="42">
        <v>9.8945000000000007</v>
      </c>
      <c r="AH22" s="40">
        <v>9.7584699999999991</v>
      </c>
      <c r="AI22" s="40">
        <v>9.2621699999999993</v>
      </c>
      <c r="AJ22" s="40">
        <v>9.3378300000000003</v>
      </c>
      <c r="AK22" s="40">
        <v>9.8172000000000015</v>
      </c>
      <c r="AL22" s="26">
        <v>10.3215</v>
      </c>
      <c r="AM22" s="25">
        <v>10.585040000000001</v>
      </c>
      <c r="AN22" s="25">
        <v>11.147459999999999</v>
      </c>
      <c r="AO22" s="25">
        <v>11.51582</v>
      </c>
      <c r="AP22" s="25">
        <v>11.610059999999999</v>
      </c>
      <c r="AQ22" s="25">
        <v>10.25873</v>
      </c>
      <c r="AR22" s="24">
        <v>11.533530000000001</v>
      </c>
      <c r="AS22" s="25">
        <v>12.02064</v>
      </c>
      <c r="AT22" s="25">
        <v>11.83732</v>
      </c>
      <c r="AU22" s="25">
        <v>11.82554</v>
      </c>
      <c r="AV22" s="25">
        <v>11.039290000000001</v>
      </c>
      <c r="AW22" s="25">
        <v>10.231209999999999</v>
      </c>
      <c r="AX22" s="25">
        <v>10.09802</v>
      </c>
      <c r="AY22" s="25">
        <v>10.091629999999999</v>
      </c>
      <c r="AZ22" s="25">
        <v>10.202669999999999</v>
      </c>
    </row>
    <row r="23" spans="1:52" ht="13.9" customHeight="1">
      <c r="A23" s="121" t="s">
        <v>155</v>
      </c>
      <c r="B23" s="139" t="s">
        <v>8</v>
      </c>
      <c r="C23" s="138"/>
      <c r="D23" s="138"/>
      <c r="E23" s="71">
        <v>6.9114399999999998</v>
      </c>
      <c r="F23" s="72">
        <v>7.5263100000000005</v>
      </c>
      <c r="G23" s="72">
        <v>8.1426499999999997</v>
      </c>
      <c r="H23" s="73">
        <v>8.7835800000000006</v>
      </c>
      <c r="I23" s="71">
        <v>9.4789300000000001</v>
      </c>
      <c r="J23" s="89">
        <v>10.3466</v>
      </c>
      <c r="K23" s="89">
        <v>11.00473</v>
      </c>
      <c r="L23" s="89">
        <v>11.67291</v>
      </c>
      <c r="M23" s="90">
        <v>12.72743</v>
      </c>
      <c r="N23" s="91">
        <v>13.814879999999999</v>
      </c>
      <c r="O23" s="89">
        <v>14.555459999999998</v>
      </c>
      <c r="P23" s="89">
        <v>15.257440000000001</v>
      </c>
      <c r="Q23" s="89">
        <v>15.670249999999999</v>
      </c>
      <c r="R23" s="90">
        <v>16.603960000000001</v>
      </c>
      <c r="S23" s="91">
        <v>17.496729999999999</v>
      </c>
      <c r="T23" s="89">
        <v>18.95598</v>
      </c>
      <c r="U23" s="89">
        <v>19.75778</v>
      </c>
      <c r="V23" s="89">
        <v>20.758380000000002</v>
      </c>
      <c r="W23" s="90">
        <v>21.53379</v>
      </c>
      <c r="X23" s="91">
        <v>22.01436</v>
      </c>
      <c r="Y23" s="89">
        <v>22.642299999999999</v>
      </c>
      <c r="Z23" s="89">
        <v>22.18796</v>
      </c>
      <c r="AA23" s="89">
        <v>22.93431</v>
      </c>
      <c r="AB23" s="90">
        <v>23.690200000000001</v>
      </c>
      <c r="AC23" s="91">
        <v>24.616349999999997</v>
      </c>
      <c r="AD23" s="89">
        <v>27.56737</v>
      </c>
      <c r="AE23" s="89">
        <v>28.803540000000002</v>
      </c>
      <c r="AF23" s="89">
        <v>28.97804</v>
      </c>
      <c r="AG23" s="90">
        <v>29.575029999999998</v>
      </c>
      <c r="AH23" s="89">
        <v>31.219830000000002</v>
      </c>
      <c r="AI23" s="89">
        <v>31.699549999999999</v>
      </c>
      <c r="AJ23" s="89">
        <v>34.0824</v>
      </c>
      <c r="AK23" s="89">
        <v>35.827390000000001</v>
      </c>
      <c r="AL23" s="90">
        <v>37.521860000000004</v>
      </c>
      <c r="AM23" s="89">
        <v>39.757829999999998</v>
      </c>
      <c r="AN23" s="89">
        <v>41.653030000000001</v>
      </c>
      <c r="AO23" s="89">
        <v>43.926199999999994</v>
      </c>
      <c r="AP23" s="89">
        <v>43.85859</v>
      </c>
      <c r="AQ23" s="89">
        <v>43.700089999999996</v>
      </c>
      <c r="AR23" s="91">
        <v>46.774629999999995</v>
      </c>
      <c r="AS23" s="89">
        <v>47.455030000000001</v>
      </c>
      <c r="AT23" s="89">
        <v>50.0779</v>
      </c>
      <c r="AU23" s="89">
        <v>51.217970000000001</v>
      </c>
      <c r="AV23" s="89">
        <v>52.52863</v>
      </c>
      <c r="AW23" s="89">
        <v>53.613980000000005</v>
      </c>
      <c r="AX23" s="89">
        <v>55.111660000000001</v>
      </c>
      <c r="AY23" s="89">
        <v>56.904540000000004</v>
      </c>
      <c r="AZ23" s="89">
        <v>58.508339999999997</v>
      </c>
    </row>
    <row r="24" spans="1:52" ht="13.9" customHeight="1">
      <c r="A24" s="121" t="s">
        <v>156</v>
      </c>
      <c r="B24" s="125"/>
      <c r="C24" s="126" t="s">
        <v>36</v>
      </c>
      <c r="D24" s="125"/>
      <c r="E24" s="41">
        <v>4.0074800000000002</v>
      </c>
      <c r="F24" s="40">
        <v>4.4025799999999995</v>
      </c>
      <c r="G24" s="40">
        <v>4.7407599999999999</v>
      </c>
      <c r="H24" s="42">
        <v>5.11496</v>
      </c>
      <c r="I24" s="41">
        <v>5.4865900000000005</v>
      </c>
      <c r="J24" s="40">
        <v>5.9221000000000004</v>
      </c>
      <c r="K24" s="40">
        <v>6.2515900000000002</v>
      </c>
      <c r="L24" s="40">
        <v>6.7230400000000001</v>
      </c>
      <c r="M24" s="42">
        <v>7.3695600000000008</v>
      </c>
      <c r="N24" s="41">
        <v>7.9577</v>
      </c>
      <c r="O24" s="40">
        <v>8.4363700000000001</v>
      </c>
      <c r="P24" s="40">
        <v>8.5941499999999991</v>
      </c>
      <c r="Q24" s="40">
        <v>8.8263099999999994</v>
      </c>
      <c r="R24" s="42">
        <v>9.6673299999999998</v>
      </c>
      <c r="S24" s="24">
        <v>10.112120000000001</v>
      </c>
      <c r="T24" s="25">
        <v>10.64222</v>
      </c>
      <c r="U24" s="25">
        <v>10.939209999999999</v>
      </c>
      <c r="V24" s="25">
        <v>11.470420000000001</v>
      </c>
      <c r="W24" s="26">
        <v>11.84299</v>
      </c>
      <c r="X24" s="24">
        <v>11.90765</v>
      </c>
      <c r="Y24" s="25">
        <v>11.84798</v>
      </c>
      <c r="Z24" s="25">
        <v>10.93164</v>
      </c>
      <c r="AA24" s="25">
        <v>11.26483</v>
      </c>
      <c r="AB24" s="26">
        <v>11.731809999999999</v>
      </c>
      <c r="AC24" s="24">
        <v>12.121499999999999</v>
      </c>
      <c r="AD24" s="25">
        <v>14.361559999999999</v>
      </c>
      <c r="AE24" s="25">
        <v>15.057180000000001</v>
      </c>
      <c r="AF24" s="25">
        <v>14.60628</v>
      </c>
      <c r="AG24" s="26">
        <v>14.353219999999999</v>
      </c>
      <c r="AH24" s="25">
        <v>14.973090000000001</v>
      </c>
      <c r="AI24" s="25">
        <v>14.366040000000002</v>
      </c>
      <c r="AJ24" s="25">
        <v>15.408340000000001</v>
      </c>
      <c r="AK24" s="25">
        <v>15.97541</v>
      </c>
      <c r="AL24" s="26">
        <v>16.1877</v>
      </c>
      <c r="AM24" s="25">
        <v>16.611689999999999</v>
      </c>
      <c r="AN24" s="25">
        <v>17.132330000000003</v>
      </c>
      <c r="AO24" s="25">
        <v>17.96002</v>
      </c>
      <c r="AP24" s="25">
        <v>17.368359999999999</v>
      </c>
      <c r="AQ24" s="25">
        <v>16.558130000000002</v>
      </c>
      <c r="AR24" s="24">
        <v>17.427599999999998</v>
      </c>
      <c r="AS24" s="25">
        <v>17.601200000000002</v>
      </c>
      <c r="AT24" s="25">
        <v>17.016680000000001</v>
      </c>
      <c r="AU24" s="25">
        <v>16.922099999999997</v>
      </c>
      <c r="AV24" s="25">
        <v>16.810400000000001</v>
      </c>
      <c r="AW24" s="25">
        <v>16.451250000000002</v>
      </c>
      <c r="AX24" s="25">
        <v>17.572740000000003</v>
      </c>
      <c r="AY24" s="25">
        <v>17.491910000000001</v>
      </c>
      <c r="AZ24" s="25">
        <v>17.663119999999999</v>
      </c>
    </row>
    <row r="25" spans="1:52" ht="13.9" customHeight="1">
      <c r="A25" s="121" t="s">
        <v>157</v>
      </c>
      <c r="B25" s="139" t="s">
        <v>114</v>
      </c>
      <c r="C25" s="138"/>
      <c r="D25" s="138"/>
      <c r="E25" s="71">
        <v>2.0138400000000001</v>
      </c>
      <c r="F25" s="72">
        <v>2.3000799999999999</v>
      </c>
      <c r="G25" s="72">
        <v>2.6625100000000002</v>
      </c>
      <c r="H25" s="73">
        <v>2.9889999999999999</v>
      </c>
      <c r="I25" s="71">
        <v>3.35494</v>
      </c>
      <c r="J25" s="72">
        <v>3.83182</v>
      </c>
      <c r="K25" s="72">
        <v>4.1933699999999998</v>
      </c>
      <c r="L25" s="72">
        <v>4.7461800000000007</v>
      </c>
      <c r="M25" s="73">
        <v>5.8152200000000001</v>
      </c>
      <c r="N25" s="71">
        <v>6.4505600000000003</v>
      </c>
      <c r="O25" s="72">
        <v>7.15503</v>
      </c>
      <c r="P25" s="72">
        <v>8.4878799999999988</v>
      </c>
      <c r="Q25" s="72">
        <v>9.6975899999999999</v>
      </c>
      <c r="R25" s="90">
        <v>11.407309999999999</v>
      </c>
      <c r="S25" s="91">
        <v>12.406790000000001</v>
      </c>
      <c r="T25" s="89">
        <v>13.381080000000001</v>
      </c>
      <c r="U25" s="89">
        <v>14.419600000000001</v>
      </c>
      <c r="V25" s="89">
        <v>15.34187</v>
      </c>
      <c r="W25" s="90">
        <v>16.0779</v>
      </c>
      <c r="X25" s="91">
        <v>17.083919999999999</v>
      </c>
      <c r="Y25" s="89">
        <v>17.358730000000001</v>
      </c>
      <c r="Z25" s="89">
        <v>19.728120000000001</v>
      </c>
      <c r="AA25" s="89">
        <v>21.785209999999999</v>
      </c>
      <c r="AB25" s="90">
        <v>23.10567</v>
      </c>
      <c r="AC25" s="91">
        <v>24.085990000000002</v>
      </c>
      <c r="AD25" s="89">
        <v>25.513240000000003</v>
      </c>
      <c r="AE25" s="89">
        <v>26.864060000000002</v>
      </c>
      <c r="AF25" s="89">
        <v>29.181339999999999</v>
      </c>
      <c r="AG25" s="90">
        <v>31.05125</v>
      </c>
      <c r="AH25" s="89">
        <v>32.590890000000002</v>
      </c>
      <c r="AI25" s="89">
        <v>34.38306</v>
      </c>
      <c r="AJ25" s="89">
        <v>36.486669999999997</v>
      </c>
      <c r="AK25" s="89">
        <v>38.679490000000001</v>
      </c>
      <c r="AL25" s="90">
        <v>41.052599999999998</v>
      </c>
      <c r="AM25" s="89">
        <v>43.205779999999997</v>
      </c>
      <c r="AN25" s="89">
        <v>46.765219999999999</v>
      </c>
      <c r="AO25" s="89">
        <v>49.93235</v>
      </c>
      <c r="AP25" s="89">
        <v>52.948480000000004</v>
      </c>
      <c r="AQ25" s="89">
        <v>55.708839999999995</v>
      </c>
      <c r="AR25" s="91">
        <v>62.004919999999998</v>
      </c>
      <c r="AS25" s="89">
        <v>63.822710000000001</v>
      </c>
      <c r="AT25" s="89">
        <v>69.101860000000002</v>
      </c>
      <c r="AU25" s="89">
        <v>72.390799999999999</v>
      </c>
      <c r="AV25" s="89">
        <v>76.75021000000001</v>
      </c>
      <c r="AW25" s="89">
        <v>77.978460000000013</v>
      </c>
      <c r="AX25" s="89">
        <v>81.789029999999997</v>
      </c>
      <c r="AY25" s="89">
        <v>84.422200000000004</v>
      </c>
      <c r="AZ25" s="89">
        <v>85.949619999999996</v>
      </c>
    </row>
    <row r="26" spans="1:52" ht="13.9" customHeight="1">
      <c r="A26" s="121" t="s">
        <v>158</v>
      </c>
      <c r="C26" s="133" t="s">
        <v>113</v>
      </c>
      <c r="E26" s="35">
        <v>0.61341000000000001</v>
      </c>
      <c r="F26" s="134">
        <v>0.72278999999999993</v>
      </c>
      <c r="G26" s="134">
        <v>0.90842999999999996</v>
      </c>
      <c r="H26" s="32">
        <v>1.0311300000000001</v>
      </c>
      <c r="I26" s="30">
        <v>1.14944</v>
      </c>
      <c r="J26" s="129">
        <v>1.27549</v>
      </c>
      <c r="K26" s="129">
        <v>1.39252</v>
      </c>
      <c r="L26" s="129">
        <v>1.4278599999999999</v>
      </c>
      <c r="M26" s="32">
        <v>1.58074</v>
      </c>
      <c r="N26" s="30">
        <v>1.665</v>
      </c>
      <c r="O26" s="129">
        <v>1.7830599999999999</v>
      </c>
      <c r="P26" s="129">
        <v>2.0469499999999998</v>
      </c>
      <c r="Q26" s="129">
        <v>2.3777300000000001</v>
      </c>
      <c r="R26" s="32">
        <v>2.63775</v>
      </c>
      <c r="S26" s="30">
        <v>2.8643200000000002</v>
      </c>
      <c r="T26" s="129">
        <v>3.0219299999999998</v>
      </c>
      <c r="U26" s="129">
        <v>3.3003400000000003</v>
      </c>
      <c r="V26" s="129">
        <v>3.4369699999999996</v>
      </c>
      <c r="W26" s="32">
        <v>3.7784200000000001</v>
      </c>
      <c r="X26" s="30">
        <v>4.2401499999999999</v>
      </c>
      <c r="Y26" s="129">
        <v>4.6079999999999997</v>
      </c>
      <c r="Z26" s="129">
        <v>4.8962200000000005</v>
      </c>
      <c r="AA26" s="129">
        <v>5.3114399999999993</v>
      </c>
      <c r="AB26" s="32">
        <v>5.6056800000000004</v>
      </c>
      <c r="AC26" s="30">
        <v>5.8087700000000009</v>
      </c>
      <c r="AD26" s="129">
        <v>6.3143599999999998</v>
      </c>
      <c r="AE26" s="129">
        <v>6.6471200000000001</v>
      </c>
      <c r="AF26" s="129">
        <v>6.9790200000000002</v>
      </c>
      <c r="AG26" s="32">
        <v>7.5868400000000005</v>
      </c>
      <c r="AH26" s="129">
        <v>8.1209799999999994</v>
      </c>
      <c r="AI26" s="129">
        <v>8.6879599999999986</v>
      </c>
      <c r="AJ26" s="129">
        <v>9.3688700000000011</v>
      </c>
      <c r="AK26" s="128">
        <v>10.293979999999999</v>
      </c>
      <c r="AL26" s="34">
        <v>11.1098</v>
      </c>
      <c r="AM26" s="128">
        <v>11.64781</v>
      </c>
      <c r="AN26" s="128">
        <v>12.62571</v>
      </c>
      <c r="AO26" s="128">
        <v>13.29149</v>
      </c>
      <c r="AP26" s="128">
        <v>14.126910000000001</v>
      </c>
      <c r="AQ26" s="128">
        <v>14.806620000000001</v>
      </c>
      <c r="AR26" s="33">
        <v>15.998190000000001</v>
      </c>
      <c r="AS26" s="128">
        <v>16.290459999999999</v>
      </c>
      <c r="AT26" s="128">
        <v>17.145490000000002</v>
      </c>
      <c r="AU26" s="128">
        <v>17.60585</v>
      </c>
      <c r="AV26" s="128">
        <v>19.03792</v>
      </c>
      <c r="AW26" s="128">
        <v>18.149360000000001</v>
      </c>
      <c r="AX26" s="128">
        <v>20.718400000000003</v>
      </c>
      <c r="AY26" s="128">
        <v>21.67098</v>
      </c>
      <c r="AZ26" s="128">
        <v>22.332240000000002</v>
      </c>
    </row>
    <row r="27" spans="1:52" ht="13.9" customHeight="1">
      <c r="A27" s="121" t="s">
        <v>159</v>
      </c>
      <c r="C27" s="133" t="s">
        <v>62</v>
      </c>
      <c r="E27" s="35">
        <v>0.16569</v>
      </c>
      <c r="F27" s="134">
        <v>0.192</v>
      </c>
      <c r="G27" s="134">
        <v>0.23352999999999999</v>
      </c>
      <c r="H27" s="36">
        <v>0.29732999999999998</v>
      </c>
      <c r="I27" s="35">
        <v>0.33224000000000004</v>
      </c>
      <c r="J27" s="134">
        <v>0.47472000000000003</v>
      </c>
      <c r="K27" s="134">
        <v>0.40525</v>
      </c>
      <c r="L27" s="134">
        <v>0.51290000000000002</v>
      </c>
      <c r="M27" s="36">
        <v>0.89372000000000007</v>
      </c>
      <c r="N27" s="30">
        <v>1.0926099999999999</v>
      </c>
      <c r="O27" s="129">
        <v>1.40825</v>
      </c>
      <c r="P27" s="129">
        <v>1.7742</v>
      </c>
      <c r="Q27" s="129">
        <v>2.0843499999999997</v>
      </c>
      <c r="R27" s="32">
        <v>2.6321599999999998</v>
      </c>
      <c r="S27" s="30">
        <v>2.9068800000000001</v>
      </c>
      <c r="T27" s="129">
        <v>3.3573499999999998</v>
      </c>
      <c r="U27" s="129">
        <v>3.8411</v>
      </c>
      <c r="V27" s="129">
        <v>4.1735200000000008</v>
      </c>
      <c r="W27" s="32">
        <v>4.3537400000000002</v>
      </c>
      <c r="X27" s="30">
        <v>4.7231300000000003</v>
      </c>
      <c r="Y27" s="129">
        <v>5.0404999999999998</v>
      </c>
      <c r="Z27" s="129">
        <v>5.5190900000000003</v>
      </c>
      <c r="AA27" s="129">
        <v>6.1787600000000005</v>
      </c>
      <c r="AB27" s="32">
        <v>6.4128999999999996</v>
      </c>
      <c r="AC27" s="30">
        <v>6.6297499999999996</v>
      </c>
      <c r="AD27" s="129">
        <v>6.7895099999999999</v>
      </c>
      <c r="AE27" s="129">
        <v>7.1343900000000007</v>
      </c>
      <c r="AF27" s="129">
        <v>7.8341400000000005</v>
      </c>
      <c r="AG27" s="32">
        <v>8.2487499999999994</v>
      </c>
      <c r="AH27" s="129">
        <v>8.51126</v>
      </c>
      <c r="AI27" s="129">
        <v>9.2235599999999991</v>
      </c>
      <c r="AJ27" s="129">
        <v>9.6668099999999999</v>
      </c>
      <c r="AK27" s="128">
        <v>10.70387</v>
      </c>
      <c r="AL27" s="34">
        <v>10.957090000000001</v>
      </c>
      <c r="AM27" s="128">
        <v>11.607049999999999</v>
      </c>
      <c r="AN27" s="128">
        <v>12.50972</v>
      </c>
      <c r="AO27" s="128">
        <v>13.53947</v>
      </c>
      <c r="AP27" s="128">
        <v>14.71101</v>
      </c>
      <c r="AQ27" s="128">
        <v>15.810919999999999</v>
      </c>
      <c r="AR27" s="33">
        <v>17.43929</v>
      </c>
      <c r="AS27" s="128">
        <v>18.090540000000001</v>
      </c>
      <c r="AT27" s="128">
        <v>21.752279999999999</v>
      </c>
      <c r="AU27" s="128">
        <v>23.228549999999998</v>
      </c>
      <c r="AV27" s="128">
        <v>25.150470000000002</v>
      </c>
      <c r="AW27" s="128">
        <v>26.364570000000001</v>
      </c>
      <c r="AX27" s="128">
        <v>26.5669</v>
      </c>
      <c r="AY27" s="128">
        <v>26.737659999999998</v>
      </c>
      <c r="AZ27" s="128">
        <v>26.497450000000001</v>
      </c>
    </row>
    <row r="28" spans="1:52" ht="13.9" customHeight="1">
      <c r="A28" s="121" t="s">
        <v>160</v>
      </c>
      <c r="B28" s="137" t="s">
        <v>112</v>
      </c>
      <c r="C28" s="136"/>
      <c r="D28" s="136"/>
      <c r="E28" s="27">
        <v>49.560449999999996</v>
      </c>
      <c r="F28" s="28">
        <v>54.730609999999999</v>
      </c>
      <c r="G28" s="28">
        <v>59.956499999999998</v>
      </c>
      <c r="H28" s="29">
        <v>60.484259999999999</v>
      </c>
      <c r="I28" s="27">
        <v>64.853989999999996</v>
      </c>
      <c r="J28" s="28">
        <v>69.51858</v>
      </c>
      <c r="K28" s="28">
        <v>73.957089999999994</v>
      </c>
      <c r="L28" s="28">
        <v>80.571789999999993</v>
      </c>
      <c r="M28" s="29">
        <v>85.937660000000008</v>
      </c>
      <c r="N28" s="27">
        <v>87.783740000000009</v>
      </c>
      <c r="O28" s="28">
        <v>89.773429999999991</v>
      </c>
      <c r="P28" s="28">
        <v>92.510570000000001</v>
      </c>
      <c r="Q28" s="28">
        <v>99.299229999999994</v>
      </c>
      <c r="R28" s="20">
        <v>106.22606</v>
      </c>
      <c r="S28" s="18">
        <v>110.54377000000001</v>
      </c>
      <c r="T28" s="19">
        <v>116.14746000000001</v>
      </c>
      <c r="U28" s="19">
        <v>126.12725999999999</v>
      </c>
      <c r="V28" s="19">
        <v>136.96526</v>
      </c>
      <c r="W28" s="20">
        <v>147.28882000000002</v>
      </c>
      <c r="X28" s="18">
        <v>156.73156</v>
      </c>
      <c r="Y28" s="19">
        <v>169.35551999999998</v>
      </c>
      <c r="Z28" s="19">
        <v>179.19542000000001</v>
      </c>
      <c r="AA28" s="19">
        <v>190.07848000000001</v>
      </c>
      <c r="AB28" s="20">
        <v>207.88948000000002</v>
      </c>
      <c r="AC28" s="18">
        <v>219.68660999999997</v>
      </c>
      <c r="AD28" s="19">
        <v>232.28617000000003</v>
      </c>
      <c r="AE28" s="19">
        <v>242.14117000000002</v>
      </c>
      <c r="AF28" s="19">
        <v>248.23727</v>
      </c>
      <c r="AG28" s="20">
        <v>259.42182000000003</v>
      </c>
      <c r="AH28" s="19">
        <v>279.57236999999998</v>
      </c>
      <c r="AI28" s="19">
        <v>290.42998999999998</v>
      </c>
      <c r="AJ28" s="19">
        <v>309.56210999999996</v>
      </c>
      <c r="AK28" s="19">
        <v>335.72834999999998</v>
      </c>
      <c r="AL28" s="20">
        <v>367.48437999999999</v>
      </c>
      <c r="AM28" s="19">
        <v>401.78598999999997</v>
      </c>
      <c r="AN28" s="19">
        <v>439.27076</v>
      </c>
      <c r="AO28" s="19">
        <v>482.38135999999997</v>
      </c>
      <c r="AP28" s="19">
        <v>498.47838000000002</v>
      </c>
      <c r="AQ28" s="19">
        <v>521.39604999999995</v>
      </c>
      <c r="AR28" s="18">
        <v>574.39351999999997</v>
      </c>
      <c r="AS28" s="19">
        <v>615.65720999999996</v>
      </c>
      <c r="AT28" s="19">
        <v>648.36176999999998</v>
      </c>
      <c r="AU28" s="19">
        <v>688.60586999999998</v>
      </c>
      <c r="AV28" s="19">
        <v>718.91809000000001</v>
      </c>
      <c r="AW28" s="19">
        <v>739.60615000000007</v>
      </c>
      <c r="AX28" s="19">
        <v>781.84037000000001</v>
      </c>
      <c r="AY28" s="19">
        <v>824.22755000000006</v>
      </c>
      <c r="AZ28" s="19">
        <v>876.30201999999997</v>
      </c>
    </row>
    <row r="29" spans="1:52" ht="13.9" customHeight="1">
      <c r="A29" s="121" t="s">
        <v>161</v>
      </c>
      <c r="C29" s="133" t="s">
        <v>111</v>
      </c>
      <c r="E29" s="30">
        <v>9.8177099999999999</v>
      </c>
      <c r="F29" s="128">
        <v>10.810829999999999</v>
      </c>
      <c r="G29" s="128">
        <v>11.832330000000001</v>
      </c>
      <c r="H29" s="34">
        <v>11.974200000000002</v>
      </c>
      <c r="I29" s="33">
        <v>13.89235</v>
      </c>
      <c r="J29" s="128">
        <v>14.409459999999999</v>
      </c>
      <c r="K29" s="128">
        <v>15.84764</v>
      </c>
      <c r="L29" s="128">
        <v>18.19905</v>
      </c>
      <c r="M29" s="34">
        <v>20.000769999999999</v>
      </c>
      <c r="N29" s="33">
        <v>21.342220000000001</v>
      </c>
      <c r="O29" s="128">
        <v>21.90972</v>
      </c>
      <c r="P29" s="128">
        <v>23.327599999999997</v>
      </c>
      <c r="Q29" s="128">
        <v>25.128119999999999</v>
      </c>
      <c r="R29" s="34">
        <v>26.982800000000001</v>
      </c>
      <c r="S29" s="33">
        <v>27.44764</v>
      </c>
      <c r="T29" s="128">
        <v>29.924509999999998</v>
      </c>
      <c r="U29" s="128">
        <v>33.182290000000002</v>
      </c>
      <c r="V29" s="128">
        <v>36.555030000000002</v>
      </c>
      <c r="W29" s="34">
        <v>39.137660000000004</v>
      </c>
      <c r="X29" s="33">
        <v>39.027860000000004</v>
      </c>
      <c r="Y29" s="128">
        <v>45.077469999999998</v>
      </c>
      <c r="Z29" s="128">
        <v>49.998019999999997</v>
      </c>
      <c r="AA29" s="128">
        <v>55.283660000000005</v>
      </c>
      <c r="AB29" s="34">
        <v>61.843769999999999</v>
      </c>
      <c r="AC29" s="33">
        <v>65.91771</v>
      </c>
      <c r="AD29" s="128">
        <v>71.761049999999997</v>
      </c>
      <c r="AE29" s="128">
        <v>74.248410000000007</v>
      </c>
      <c r="AF29" s="128">
        <v>77.105329999999995</v>
      </c>
      <c r="AG29" s="34">
        <v>81.729579999999999</v>
      </c>
      <c r="AH29" s="128">
        <v>89.130009999999999</v>
      </c>
      <c r="AI29" s="128">
        <v>96.90567999999999</v>
      </c>
      <c r="AJ29" s="130">
        <v>107.74272999999999</v>
      </c>
      <c r="AK29" s="130">
        <v>127.11788</v>
      </c>
      <c r="AL29" s="22">
        <v>147.84652</v>
      </c>
      <c r="AM29" s="130">
        <v>171.50550000000001</v>
      </c>
      <c r="AN29" s="130">
        <v>199.29432999999997</v>
      </c>
      <c r="AO29" s="130">
        <v>230.46242000000001</v>
      </c>
      <c r="AP29" s="130">
        <v>244.6276</v>
      </c>
      <c r="AQ29" s="130">
        <v>263.58916999999997</v>
      </c>
      <c r="AR29" s="21">
        <v>296.71075000000002</v>
      </c>
      <c r="AS29" s="130">
        <v>332.11865999999998</v>
      </c>
      <c r="AT29" s="130">
        <v>354.95287999999999</v>
      </c>
      <c r="AU29" s="130">
        <v>386.90300999999999</v>
      </c>
      <c r="AV29" s="130">
        <v>405.47703999999999</v>
      </c>
      <c r="AW29" s="130">
        <v>419.28735999999998</v>
      </c>
      <c r="AX29" s="130">
        <v>445.15064000000001</v>
      </c>
      <c r="AY29" s="130">
        <v>476.16741999999999</v>
      </c>
      <c r="AZ29" s="130">
        <v>516.83708999999999</v>
      </c>
    </row>
    <row r="30" spans="1:52" ht="13.9" customHeight="1">
      <c r="A30" s="121" t="s">
        <v>162</v>
      </c>
      <c r="C30" s="133" t="s">
        <v>110</v>
      </c>
      <c r="E30" s="33">
        <v>29.255459999999999</v>
      </c>
      <c r="F30" s="128">
        <v>32.525799999999997</v>
      </c>
      <c r="G30" s="128">
        <v>35.695699999999995</v>
      </c>
      <c r="H30" s="34">
        <v>35.220459999999996</v>
      </c>
      <c r="I30" s="33">
        <v>36.263280000000002</v>
      </c>
      <c r="J30" s="128">
        <v>38.901980000000002</v>
      </c>
      <c r="K30" s="128">
        <v>40.550470000000004</v>
      </c>
      <c r="L30" s="128">
        <v>42.746259999999999</v>
      </c>
      <c r="M30" s="34">
        <v>44.873860000000001</v>
      </c>
      <c r="N30" s="33">
        <v>44.133189999999999</v>
      </c>
      <c r="O30" s="128">
        <v>44.328800000000001</v>
      </c>
      <c r="P30" s="128">
        <v>44.124160000000003</v>
      </c>
      <c r="Q30" s="128">
        <v>46.852359999999997</v>
      </c>
      <c r="R30" s="34">
        <v>49.225190000000005</v>
      </c>
      <c r="S30" s="33">
        <v>50.820459999999997</v>
      </c>
      <c r="T30" s="128">
        <v>51.051760000000002</v>
      </c>
      <c r="U30" s="128">
        <v>54.169989999999999</v>
      </c>
      <c r="V30" s="128">
        <v>57.113160000000001</v>
      </c>
      <c r="W30" s="34">
        <v>60.662769999999995</v>
      </c>
      <c r="X30" s="33">
        <v>65.76191</v>
      </c>
      <c r="Y30" s="128">
        <v>67.752850000000009</v>
      </c>
      <c r="Z30" s="128">
        <v>68.402289999999994</v>
      </c>
      <c r="AA30" s="128">
        <v>68.990940000000009</v>
      </c>
      <c r="AB30" s="34">
        <v>73.494039999999998</v>
      </c>
      <c r="AC30" s="33">
        <v>74.953159999999997</v>
      </c>
      <c r="AD30" s="128">
        <v>76.649270000000001</v>
      </c>
      <c r="AE30" s="128">
        <v>77.533600000000007</v>
      </c>
      <c r="AF30" s="128">
        <v>78.340869999999995</v>
      </c>
      <c r="AG30" s="34">
        <v>80.13136999999999</v>
      </c>
      <c r="AH30" s="128">
        <v>83.635310000000004</v>
      </c>
      <c r="AI30" s="128">
        <v>82.229140000000001</v>
      </c>
      <c r="AJ30" s="128">
        <v>83.7303</v>
      </c>
      <c r="AK30" s="128">
        <v>83.197910000000007</v>
      </c>
      <c r="AL30" s="34">
        <v>86.076729999999998</v>
      </c>
      <c r="AM30" s="128">
        <v>88.121070000000003</v>
      </c>
      <c r="AN30" s="128">
        <v>88.488900000000001</v>
      </c>
      <c r="AO30" s="128">
        <v>91.256860000000003</v>
      </c>
      <c r="AP30" s="128">
        <v>87.860839999999996</v>
      </c>
      <c r="AQ30" s="128">
        <v>85.031649999999999</v>
      </c>
      <c r="AR30" s="33">
        <v>89.029970000000006</v>
      </c>
      <c r="AS30" s="128">
        <v>85.69135</v>
      </c>
      <c r="AT30" s="128">
        <v>85.248619999999988</v>
      </c>
      <c r="AU30" s="128">
        <v>85.086950000000002</v>
      </c>
      <c r="AV30" s="128">
        <v>83.719729999999998</v>
      </c>
      <c r="AW30" s="128">
        <v>81.641580000000005</v>
      </c>
      <c r="AX30" s="128">
        <v>81.666690000000003</v>
      </c>
      <c r="AY30" s="128">
        <v>82.952029999999993</v>
      </c>
      <c r="AZ30" s="128">
        <v>81.301249999999996</v>
      </c>
    </row>
    <row r="31" spans="1:52" ht="13.9" customHeight="1">
      <c r="A31" s="121" t="s">
        <v>163</v>
      </c>
      <c r="C31" s="133" t="s">
        <v>109</v>
      </c>
      <c r="E31" s="35">
        <v>0.45142000000000004</v>
      </c>
      <c r="F31" s="134">
        <v>0.46517999999999998</v>
      </c>
      <c r="G31" s="134">
        <v>0.51660000000000006</v>
      </c>
      <c r="H31" s="36">
        <v>0.50868000000000002</v>
      </c>
      <c r="I31" s="35">
        <v>0.55219000000000007</v>
      </c>
      <c r="J31" s="134">
        <v>0.62545000000000006</v>
      </c>
      <c r="K31" s="134">
        <v>0.71135000000000004</v>
      </c>
      <c r="L31" s="134">
        <v>0.78288999999999997</v>
      </c>
      <c r="M31" s="36">
        <v>0.84910000000000008</v>
      </c>
      <c r="N31" s="35">
        <v>0.93886999999999998</v>
      </c>
      <c r="O31" s="134">
        <v>0.99372000000000005</v>
      </c>
      <c r="P31" s="129">
        <v>1.0689600000000001</v>
      </c>
      <c r="Q31" s="129">
        <v>1.2063599999999999</v>
      </c>
      <c r="R31" s="32">
        <v>1.2932900000000001</v>
      </c>
      <c r="S31" s="30">
        <v>1.3691300000000002</v>
      </c>
      <c r="T31" s="129">
        <v>1.51857</v>
      </c>
      <c r="U31" s="129">
        <v>1.84514</v>
      </c>
      <c r="V31" s="129">
        <v>1.9704200000000001</v>
      </c>
      <c r="W31" s="32">
        <v>1.92476</v>
      </c>
      <c r="X31" s="30">
        <v>2.0492699999999999</v>
      </c>
      <c r="Y31" s="129">
        <v>2.1767800000000004</v>
      </c>
      <c r="Z31" s="129">
        <v>2.2483200000000001</v>
      </c>
      <c r="AA31" s="129">
        <v>2.38409</v>
      </c>
      <c r="AB31" s="32">
        <v>2.5093700000000001</v>
      </c>
      <c r="AC31" s="30">
        <v>2.5671500000000003</v>
      </c>
      <c r="AD31" s="129">
        <v>2.7202100000000002</v>
      </c>
      <c r="AE31" s="129">
        <v>2.77257</v>
      </c>
      <c r="AF31" s="129">
        <v>2.99647</v>
      </c>
      <c r="AG31" s="32">
        <v>2.9924299999999997</v>
      </c>
      <c r="AH31" s="129">
        <v>3.12141</v>
      </c>
      <c r="AI31" s="129">
        <v>3.2041300000000001</v>
      </c>
      <c r="AJ31" s="129">
        <v>3.27515</v>
      </c>
      <c r="AK31" s="129">
        <v>3.3067899999999999</v>
      </c>
      <c r="AL31" s="32">
        <v>3.3727399999999998</v>
      </c>
      <c r="AM31" s="129">
        <v>3.4437699999999998</v>
      </c>
      <c r="AN31" s="129">
        <v>3.4683600000000001</v>
      </c>
      <c r="AO31" s="129">
        <v>3.5129800000000002</v>
      </c>
      <c r="AP31" s="129">
        <v>3.51952</v>
      </c>
      <c r="AQ31" s="129">
        <v>3.5678400000000003</v>
      </c>
      <c r="AR31" s="30">
        <v>3.60318</v>
      </c>
      <c r="AS31" s="129">
        <v>3.6208899999999997</v>
      </c>
      <c r="AT31" s="129">
        <v>3.7037800000000001</v>
      </c>
      <c r="AU31" s="129">
        <v>3.6625999999999999</v>
      </c>
      <c r="AV31" s="129">
        <v>3.77704</v>
      </c>
      <c r="AW31" s="129">
        <v>3.7797899999999998</v>
      </c>
      <c r="AX31" s="129">
        <v>3.7895100000000004</v>
      </c>
      <c r="AY31" s="129">
        <v>3.76816</v>
      </c>
      <c r="AZ31" s="129">
        <v>3.8044799999999999</v>
      </c>
    </row>
    <row r="32" spans="1:52" ht="13.9" customHeight="1">
      <c r="A32" s="121" t="s">
        <v>164</v>
      </c>
      <c r="C32" s="133" t="s">
        <v>108</v>
      </c>
      <c r="E32" s="30">
        <v>1.1529700000000001</v>
      </c>
      <c r="F32" s="129">
        <v>1.34144</v>
      </c>
      <c r="G32" s="129">
        <v>1.4958699999999998</v>
      </c>
      <c r="H32" s="32">
        <v>1.5798800000000002</v>
      </c>
      <c r="I32" s="30">
        <v>1.7760100000000001</v>
      </c>
      <c r="J32" s="129">
        <v>2.06853</v>
      </c>
      <c r="K32" s="129">
        <v>2.3134999999999999</v>
      </c>
      <c r="L32" s="129">
        <v>2.6693000000000002</v>
      </c>
      <c r="M32" s="32">
        <v>2.9529699999999997</v>
      </c>
      <c r="N32" s="30">
        <v>3.1709399999999999</v>
      </c>
      <c r="O32" s="129">
        <v>3.13517</v>
      </c>
      <c r="P32" s="129">
        <v>3.2583000000000002</v>
      </c>
      <c r="Q32" s="129">
        <v>3.6138400000000002</v>
      </c>
      <c r="R32" s="32">
        <v>3.8934699999999998</v>
      </c>
      <c r="S32" s="30">
        <v>4.0684399999999998</v>
      </c>
      <c r="T32" s="129">
        <v>4.5621700000000001</v>
      </c>
      <c r="U32" s="129">
        <v>5.0187400000000002</v>
      </c>
      <c r="V32" s="129">
        <v>5.5984499999999997</v>
      </c>
      <c r="W32" s="32">
        <v>6.1244199999999998</v>
      </c>
      <c r="X32" s="30">
        <v>6.5911400000000002</v>
      </c>
      <c r="Y32" s="129">
        <v>7.2886499999999996</v>
      </c>
      <c r="Z32" s="129">
        <v>7.7971599999999999</v>
      </c>
      <c r="AA32" s="129">
        <v>8.4915699999999994</v>
      </c>
      <c r="AB32" s="32">
        <v>9.0974199999999996</v>
      </c>
      <c r="AC32" s="30">
        <v>9.6984500000000011</v>
      </c>
      <c r="AD32" s="128">
        <v>10.322179999999999</v>
      </c>
      <c r="AE32" s="128">
        <v>11.059670000000001</v>
      </c>
      <c r="AF32" s="128">
        <v>11.950989999999999</v>
      </c>
      <c r="AG32" s="34">
        <v>12.494149999999999</v>
      </c>
      <c r="AH32" s="128">
        <v>13.761139999999999</v>
      </c>
      <c r="AI32" s="128">
        <v>13.965860000000001</v>
      </c>
      <c r="AJ32" s="128">
        <v>14.80086</v>
      </c>
      <c r="AK32" s="128">
        <v>15.581860000000001</v>
      </c>
      <c r="AL32" s="34">
        <v>16.41892</v>
      </c>
      <c r="AM32" s="128">
        <v>17.102919999999997</v>
      </c>
      <c r="AN32" s="128">
        <v>17.688130000000001</v>
      </c>
      <c r="AO32" s="128">
        <v>18.290369999999999</v>
      </c>
      <c r="AP32" s="128">
        <v>18.067240000000002</v>
      </c>
      <c r="AQ32" s="128">
        <v>17.341529999999999</v>
      </c>
      <c r="AR32" s="33">
        <v>18.77721</v>
      </c>
      <c r="AS32" s="128">
        <v>19.178069999999998</v>
      </c>
      <c r="AT32" s="128">
        <v>19.127860000000002</v>
      </c>
      <c r="AU32" s="128">
        <v>19.49278</v>
      </c>
      <c r="AV32" s="128">
        <v>19.968790000000002</v>
      </c>
      <c r="AW32" s="128">
        <v>19.864999999999998</v>
      </c>
      <c r="AX32" s="128">
        <v>20.33568</v>
      </c>
      <c r="AY32" s="128">
        <v>20.768879999999999</v>
      </c>
      <c r="AZ32" s="128">
        <v>21.273150000000001</v>
      </c>
    </row>
    <row r="33" spans="1:52" ht="13.9" customHeight="1">
      <c r="A33" s="135" t="s">
        <v>165</v>
      </c>
      <c r="B33" s="131"/>
      <c r="C33" s="132" t="s">
        <v>107</v>
      </c>
      <c r="D33" s="131"/>
      <c r="E33" s="57">
        <v>0.79174999999999995</v>
      </c>
      <c r="F33" s="58">
        <v>0.93550999999999995</v>
      </c>
      <c r="G33" s="49">
        <v>1.10301</v>
      </c>
      <c r="H33" s="59">
        <v>1.29183</v>
      </c>
      <c r="I33" s="48">
        <v>1.4299200000000001</v>
      </c>
      <c r="J33" s="49">
        <v>1.68702</v>
      </c>
      <c r="K33" s="49">
        <v>1.9633699999999998</v>
      </c>
      <c r="L33" s="49">
        <v>2.3496100000000002</v>
      </c>
      <c r="M33" s="59">
        <v>2.6779899999999999</v>
      </c>
      <c r="N33" s="48">
        <v>2.8146999999999998</v>
      </c>
      <c r="O33" s="49">
        <v>3.0459999999999998</v>
      </c>
      <c r="P33" s="49">
        <v>3.2570900000000003</v>
      </c>
      <c r="Q33" s="49">
        <v>3.6647500000000002</v>
      </c>
      <c r="R33" s="59">
        <v>4.0456599999999998</v>
      </c>
      <c r="S33" s="48">
        <v>4.3621699999999999</v>
      </c>
      <c r="T33" s="49">
        <v>4.8417899999999996</v>
      </c>
      <c r="U33" s="49">
        <v>5.5175400000000003</v>
      </c>
      <c r="V33" s="49">
        <v>6.39011</v>
      </c>
      <c r="W33" s="59">
        <v>7.06724</v>
      </c>
      <c r="X33" s="48">
        <v>8.1155600000000003</v>
      </c>
      <c r="Y33" s="49">
        <v>8.9745499999999989</v>
      </c>
      <c r="Z33" s="49">
        <v>9.9092900000000004</v>
      </c>
      <c r="AA33" s="88">
        <v>10.98306</v>
      </c>
      <c r="AB33" s="87">
        <v>12.60017</v>
      </c>
      <c r="AC33" s="50">
        <v>14.038690000000001</v>
      </c>
      <c r="AD33" s="88">
        <v>15.6896</v>
      </c>
      <c r="AE33" s="88">
        <v>17.264230000000001</v>
      </c>
      <c r="AF33" s="88">
        <v>16.635429999999999</v>
      </c>
      <c r="AG33" s="87">
        <v>18.419169999999998</v>
      </c>
      <c r="AH33" s="88">
        <v>22.624419999999997</v>
      </c>
      <c r="AI33" s="88">
        <v>24.210830000000001</v>
      </c>
      <c r="AJ33" s="88">
        <v>25.862939999999998</v>
      </c>
      <c r="AK33" s="88">
        <v>27.348410000000001</v>
      </c>
      <c r="AL33" s="87">
        <v>29.05744</v>
      </c>
      <c r="AM33" s="88">
        <v>30.750389999999999</v>
      </c>
      <c r="AN33" s="88">
        <v>31.930700000000002</v>
      </c>
      <c r="AO33" s="88">
        <v>33.636110000000002</v>
      </c>
      <c r="AP33" s="88">
        <v>34.359160000000003</v>
      </c>
      <c r="AQ33" s="88">
        <v>34.883830000000003</v>
      </c>
      <c r="AR33" s="50">
        <v>38.636720000000004</v>
      </c>
      <c r="AS33" s="88">
        <v>40.465429999999998</v>
      </c>
      <c r="AT33" s="88">
        <v>41.393380000000001</v>
      </c>
      <c r="AU33" s="88">
        <v>41.885210000000001</v>
      </c>
      <c r="AV33" s="88">
        <v>41.860190000000003</v>
      </c>
      <c r="AW33" s="88">
        <v>42.589080000000003</v>
      </c>
      <c r="AX33" s="88">
        <v>44.4773</v>
      </c>
      <c r="AY33" s="88">
        <v>44.990310000000001</v>
      </c>
      <c r="AZ33" s="88">
        <v>45.689900000000002</v>
      </c>
    </row>
    <row r="34" spans="1:52" ht="13.9" customHeight="1">
      <c r="A34" s="121" t="s">
        <v>166</v>
      </c>
      <c r="C34" s="133" t="s">
        <v>9</v>
      </c>
      <c r="E34" s="35">
        <v>0.17962</v>
      </c>
      <c r="F34" s="134">
        <v>0.22081000000000001</v>
      </c>
      <c r="G34" s="134">
        <v>0.25219000000000003</v>
      </c>
      <c r="H34" s="36">
        <v>0.24944</v>
      </c>
      <c r="I34" s="35">
        <v>0.27729999999999999</v>
      </c>
      <c r="J34" s="134">
        <v>0.30670999999999998</v>
      </c>
      <c r="K34" s="134">
        <v>0.34076000000000001</v>
      </c>
      <c r="L34" s="134">
        <v>0.39768000000000003</v>
      </c>
      <c r="M34" s="36">
        <v>0.42948999999999998</v>
      </c>
      <c r="N34" s="35">
        <v>0.47326000000000001</v>
      </c>
      <c r="O34" s="134">
        <v>0.50541999999999998</v>
      </c>
      <c r="P34" s="134">
        <v>0.52966000000000002</v>
      </c>
      <c r="Q34" s="134">
        <v>0.57859000000000005</v>
      </c>
      <c r="R34" s="36">
        <v>0.63758000000000004</v>
      </c>
      <c r="S34" s="35">
        <v>0.68228999999999995</v>
      </c>
      <c r="T34" s="134">
        <v>0.72932000000000008</v>
      </c>
      <c r="U34" s="134">
        <v>0.82537000000000005</v>
      </c>
      <c r="V34" s="134">
        <v>0.91839999999999999</v>
      </c>
      <c r="W34" s="36">
        <v>0.99914000000000003</v>
      </c>
      <c r="X34" s="30">
        <v>1.1144499999999999</v>
      </c>
      <c r="Y34" s="129">
        <v>1.1584700000000001</v>
      </c>
      <c r="Z34" s="129">
        <v>1.2258</v>
      </c>
      <c r="AA34" s="129">
        <v>1.3264800000000001</v>
      </c>
      <c r="AB34" s="32">
        <v>1.4688699999999999</v>
      </c>
      <c r="AC34" s="30">
        <v>1.57274</v>
      </c>
      <c r="AD34" s="129">
        <v>1.6994800000000001</v>
      </c>
      <c r="AE34" s="129">
        <v>1.9104000000000001</v>
      </c>
      <c r="AF34" s="129">
        <v>2.0480700000000001</v>
      </c>
      <c r="AG34" s="32">
        <v>2.16561</v>
      </c>
      <c r="AH34" s="129">
        <v>2.34781</v>
      </c>
      <c r="AI34" s="129">
        <v>2.3914899999999997</v>
      </c>
      <c r="AJ34" s="129">
        <v>2.5202900000000001</v>
      </c>
      <c r="AK34" s="129">
        <v>2.5750600000000001</v>
      </c>
      <c r="AL34" s="32">
        <v>2.6447099999999999</v>
      </c>
      <c r="AM34" s="129">
        <v>3.05159</v>
      </c>
      <c r="AN34" s="129">
        <v>3.1644000000000001</v>
      </c>
      <c r="AO34" s="129">
        <v>3.29372</v>
      </c>
      <c r="AP34" s="129">
        <v>3.35236</v>
      </c>
      <c r="AQ34" s="129">
        <v>3.3381799999999999</v>
      </c>
      <c r="AR34" s="30">
        <v>3.6330200000000001</v>
      </c>
      <c r="AS34" s="129">
        <v>3.69794</v>
      </c>
      <c r="AT34" s="129">
        <v>3.8005999999999998</v>
      </c>
      <c r="AU34" s="129">
        <v>3.8649200000000001</v>
      </c>
      <c r="AV34" s="129">
        <v>3.9899400000000003</v>
      </c>
      <c r="AW34" s="129">
        <v>4.0854699999999999</v>
      </c>
      <c r="AX34" s="129">
        <v>4.1810799999999997</v>
      </c>
      <c r="AY34" s="129">
        <v>4.2685900000000006</v>
      </c>
      <c r="AZ34" s="129">
        <v>4.3378199999999998</v>
      </c>
    </row>
    <row r="35" spans="1:52" ht="13.9" customHeight="1">
      <c r="A35" s="121" t="s">
        <v>167</v>
      </c>
      <c r="C35" s="133" t="s">
        <v>10</v>
      </c>
      <c r="E35" s="35">
        <v>1.8489999999999999E-2</v>
      </c>
      <c r="F35" s="134">
        <v>1.8489999999999999E-2</v>
      </c>
      <c r="G35" s="134">
        <v>1.823E-2</v>
      </c>
      <c r="H35" s="36">
        <v>1.857E-2</v>
      </c>
      <c r="I35" s="35">
        <v>1.857E-2</v>
      </c>
      <c r="J35" s="134">
        <v>1.857E-2</v>
      </c>
      <c r="K35" s="134">
        <v>1.857E-2</v>
      </c>
      <c r="L35" s="134">
        <v>1.857E-2</v>
      </c>
      <c r="M35" s="36">
        <v>1.857E-2</v>
      </c>
      <c r="N35" s="35">
        <v>2.554E-2</v>
      </c>
      <c r="O35" s="134">
        <v>3.5249999999999997E-2</v>
      </c>
      <c r="P35" s="134">
        <v>4.2220000000000001E-2</v>
      </c>
      <c r="Q35" s="134">
        <v>5.0729999999999997E-2</v>
      </c>
      <c r="R35" s="36">
        <v>5.5799999999999995E-2</v>
      </c>
      <c r="S35" s="35">
        <v>5.7009999999999998E-2</v>
      </c>
      <c r="T35" s="134">
        <v>5.7779999999999998E-2</v>
      </c>
      <c r="U35" s="134">
        <v>7.7469999999999997E-2</v>
      </c>
      <c r="V35" s="134">
        <v>8.1430000000000002E-2</v>
      </c>
      <c r="W35" s="36">
        <v>8.4089999999999998E-2</v>
      </c>
      <c r="X35" s="35">
        <v>8.702E-2</v>
      </c>
      <c r="Y35" s="134">
        <v>8.9079999999999993E-2</v>
      </c>
      <c r="Z35" s="134">
        <v>9.845000000000001E-2</v>
      </c>
      <c r="AA35" s="134">
        <v>0.11651</v>
      </c>
      <c r="AB35" s="36">
        <v>0.13061</v>
      </c>
      <c r="AC35" s="35">
        <v>0.15115999999999999</v>
      </c>
      <c r="AD35" s="134">
        <v>0.17136999999999999</v>
      </c>
      <c r="AE35" s="134">
        <v>0.19957</v>
      </c>
      <c r="AF35" s="134">
        <v>0.20782</v>
      </c>
      <c r="AG35" s="36">
        <v>0.20197999999999999</v>
      </c>
      <c r="AH35" s="134">
        <v>0.21109</v>
      </c>
      <c r="AI35" s="134">
        <v>0.19037000000000001</v>
      </c>
      <c r="AJ35" s="134">
        <v>0.19785</v>
      </c>
      <c r="AK35" s="134">
        <v>0.21126</v>
      </c>
      <c r="AL35" s="36">
        <v>0.22193000000000002</v>
      </c>
      <c r="AM35" s="134">
        <v>0.22674</v>
      </c>
      <c r="AN35" s="134">
        <v>0.22613999999999998</v>
      </c>
      <c r="AO35" s="134">
        <v>0.23629</v>
      </c>
      <c r="AP35" s="134">
        <v>0.23937999999999998</v>
      </c>
      <c r="AQ35" s="134">
        <v>0.24686000000000002</v>
      </c>
      <c r="AR35" s="35">
        <v>0.25056</v>
      </c>
      <c r="AS35" s="134">
        <v>0.26345999999999997</v>
      </c>
      <c r="AT35" s="134">
        <v>0.27583999999999997</v>
      </c>
      <c r="AU35" s="134">
        <v>0.27127999999999997</v>
      </c>
      <c r="AV35" s="134">
        <v>0.28864999999999996</v>
      </c>
      <c r="AW35" s="134">
        <v>0.29157</v>
      </c>
      <c r="AX35" s="134">
        <v>0.27747000000000005</v>
      </c>
      <c r="AY35" s="134">
        <v>0.26991000000000004</v>
      </c>
      <c r="AZ35" s="134">
        <v>0.28242</v>
      </c>
    </row>
    <row r="36" spans="1:52" ht="13.9" customHeight="1">
      <c r="A36" s="121" t="s">
        <v>168</v>
      </c>
      <c r="C36" s="133" t="s">
        <v>11</v>
      </c>
      <c r="E36" s="35">
        <v>0.14549000000000001</v>
      </c>
      <c r="F36" s="134">
        <v>0.16542999999999999</v>
      </c>
      <c r="G36" s="134">
        <v>0.16896</v>
      </c>
      <c r="H36" s="36">
        <v>0.21023</v>
      </c>
      <c r="I36" s="35">
        <v>0.24101</v>
      </c>
      <c r="J36" s="134">
        <v>0.21118000000000001</v>
      </c>
      <c r="K36" s="134">
        <v>0.25649</v>
      </c>
      <c r="L36" s="134">
        <v>0.36852999999999997</v>
      </c>
      <c r="M36" s="36">
        <v>0.45950000000000002</v>
      </c>
      <c r="N36" s="35">
        <v>0.56174000000000002</v>
      </c>
      <c r="O36" s="134">
        <v>0.65133000000000008</v>
      </c>
      <c r="P36" s="134">
        <v>0.78254999999999997</v>
      </c>
      <c r="Q36" s="134">
        <v>0.85985</v>
      </c>
      <c r="R36" s="36">
        <v>0.94935999999999998</v>
      </c>
      <c r="S36" s="30">
        <v>1.0871</v>
      </c>
      <c r="T36" s="129">
        <v>1.2713699999999999</v>
      </c>
      <c r="U36" s="129">
        <v>1.4683599999999999</v>
      </c>
      <c r="V36" s="129">
        <v>1.71909</v>
      </c>
      <c r="W36" s="32">
        <v>2.01986</v>
      </c>
      <c r="X36" s="30">
        <v>2.4323299999999999</v>
      </c>
      <c r="Y36" s="129">
        <v>2.70696</v>
      </c>
      <c r="Z36" s="129">
        <v>3.0063599999999999</v>
      </c>
      <c r="AA36" s="129">
        <v>3.3500399999999999</v>
      </c>
      <c r="AB36" s="32">
        <v>3.84084</v>
      </c>
      <c r="AC36" s="30">
        <v>4.2776399999999999</v>
      </c>
      <c r="AD36" s="129">
        <v>4.89527</v>
      </c>
      <c r="AE36" s="129">
        <v>5.54291</v>
      </c>
      <c r="AF36" s="129">
        <v>5.61144</v>
      </c>
      <c r="AG36" s="32">
        <v>6.1337099999999998</v>
      </c>
      <c r="AH36" s="129">
        <v>6.8068800000000005</v>
      </c>
      <c r="AI36" s="129">
        <v>7.2674099999999999</v>
      </c>
      <c r="AJ36" s="129">
        <v>7.4880500000000003</v>
      </c>
      <c r="AK36" s="129">
        <v>7.7765300000000002</v>
      </c>
      <c r="AL36" s="32">
        <v>8.6067900000000002</v>
      </c>
      <c r="AM36" s="129">
        <v>9.260959999999999</v>
      </c>
      <c r="AN36" s="129">
        <v>9.7519299999999998</v>
      </c>
      <c r="AO36" s="128">
        <v>10.45692</v>
      </c>
      <c r="AP36" s="128">
        <v>11.075670000000001</v>
      </c>
      <c r="AQ36" s="128">
        <v>11.698450000000001</v>
      </c>
      <c r="AR36" s="33">
        <v>12.66526</v>
      </c>
      <c r="AS36" s="128">
        <v>13.584950000000001</v>
      </c>
      <c r="AT36" s="128">
        <v>14.96053</v>
      </c>
      <c r="AU36" s="128">
        <v>16.125620000000001</v>
      </c>
      <c r="AV36" s="128">
        <v>17.076700000000002</v>
      </c>
      <c r="AW36" s="128">
        <v>17.44153</v>
      </c>
      <c r="AX36" s="128">
        <v>18.573</v>
      </c>
      <c r="AY36" s="128">
        <v>19.186049999999998</v>
      </c>
      <c r="AZ36" s="128">
        <v>22.01989</v>
      </c>
    </row>
    <row r="37" spans="1:52" ht="13.9" customHeight="1">
      <c r="A37" s="121" t="s">
        <v>169</v>
      </c>
      <c r="B37" s="131"/>
      <c r="C37" s="132" t="s">
        <v>12</v>
      </c>
      <c r="D37" s="131"/>
      <c r="E37" s="57">
        <v>0.28255000000000002</v>
      </c>
      <c r="F37" s="58">
        <v>0.32089000000000001</v>
      </c>
      <c r="G37" s="58">
        <v>0.35443000000000002</v>
      </c>
      <c r="H37" s="60">
        <v>0.38701999999999998</v>
      </c>
      <c r="I37" s="57">
        <v>0.42537000000000003</v>
      </c>
      <c r="J37" s="58">
        <v>0.47266000000000002</v>
      </c>
      <c r="K37" s="58">
        <v>0.55159000000000002</v>
      </c>
      <c r="L37" s="58">
        <v>0.60396000000000005</v>
      </c>
      <c r="M37" s="60">
        <v>0.68401000000000001</v>
      </c>
      <c r="N37" s="57">
        <v>0.74702999999999997</v>
      </c>
      <c r="O37" s="58">
        <v>0.79991000000000001</v>
      </c>
      <c r="P37" s="58">
        <v>0.86595</v>
      </c>
      <c r="Q37" s="58">
        <v>0.93500000000000005</v>
      </c>
      <c r="R37" s="59">
        <v>1.0189999999999999</v>
      </c>
      <c r="S37" s="48">
        <v>1.0789300000000002</v>
      </c>
      <c r="T37" s="49">
        <v>1.1639699999999999</v>
      </c>
      <c r="U37" s="49">
        <v>1.25305</v>
      </c>
      <c r="V37" s="49">
        <v>1.3930400000000001</v>
      </c>
      <c r="W37" s="59">
        <v>1.5479799999999999</v>
      </c>
      <c r="X37" s="48">
        <v>1.71496</v>
      </c>
      <c r="Y37" s="49">
        <v>1.92502</v>
      </c>
      <c r="Z37" s="49">
        <v>2.2179699999999998</v>
      </c>
      <c r="AA37" s="49">
        <v>2.45004</v>
      </c>
      <c r="AB37" s="59">
        <v>2.9319000000000002</v>
      </c>
      <c r="AC37" s="48">
        <v>3.3749799999999999</v>
      </c>
      <c r="AD37" s="49">
        <v>3.77704</v>
      </c>
      <c r="AE37" s="49">
        <v>4.38401</v>
      </c>
      <c r="AF37" s="49">
        <v>4.5773900000000003</v>
      </c>
      <c r="AG37" s="59">
        <v>4.8150500000000003</v>
      </c>
      <c r="AH37" s="49">
        <v>5.2626800000000005</v>
      </c>
      <c r="AI37" s="49">
        <v>5.5938100000000004</v>
      </c>
      <c r="AJ37" s="49">
        <v>5.9223599999999994</v>
      </c>
      <c r="AK37" s="49">
        <v>6.3129799999999996</v>
      </c>
      <c r="AL37" s="59">
        <v>6.6424799999999999</v>
      </c>
      <c r="AM37" s="49">
        <v>6.9436800000000005</v>
      </c>
      <c r="AN37" s="49">
        <v>7.2719700000000005</v>
      </c>
      <c r="AO37" s="49">
        <v>7.6833999999999998</v>
      </c>
      <c r="AP37" s="49">
        <v>7.9863299999999997</v>
      </c>
      <c r="AQ37" s="49">
        <v>8.8495300000000015</v>
      </c>
      <c r="AR37" s="48">
        <v>9.5316399999999994</v>
      </c>
      <c r="AS37" s="49">
        <v>9.6175400000000018</v>
      </c>
      <c r="AT37" s="88">
        <v>10.372999999999999</v>
      </c>
      <c r="AU37" s="88">
        <v>10.952450000000001</v>
      </c>
      <c r="AV37" s="88">
        <v>11.04205</v>
      </c>
      <c r="AW37" s="88">
        <v>11.39742</v>
      </c>
      <c r="AX37" s="88">
        <v>12.39218</v>
      </c>
      <c r="AY37" s="88">
        <v>12.60685</v>
      </c>
      <c r="AZ37" s="88">
        <v>13.152889999999999</v>
      </c>
    </row>
    <row r="38" spans="1:52" ht="13.9" customHeight="1">
      <c r="A38" s="121" t="s">
        <v>170</v>
      </c>
      <c r="C38" s="133" t="s">
        <v>13</v>
      </c>
      <c r="E38" s="35">
        <v>0.71247000000000005</v>
      </c>
      <c r="F38" s="134">
        <v>0.80997000000000008</v>
      </c>
      <c r="G38" s="129">
        <v>1.0297499999999999</v>
      </c>
      <c r="H38" s="32">
        <v>1.0343099999999998</v>
      </c>
      <c r="I38" s="30">
        <v>1.06612</v>
      </c>
      <c r="J38" s="129">
        <v>1.15245</v>
      </c>
      <c r="K38" s="129">
        <v>1.1623399999999999</v>
      </c>
      <c r="L38" s="129">
        <v>1.19553</v>
      </c>
      <c r="M38" s="32">
        <v>1.3164200000000001</v>
      </c>
      <c r="N38" s="30">
        <v>1.46492</v>
      </c>
      <c r="O38" s="129">
        <v>1.3134999999999999</v>
      </c>
      <c r="P38" s="129">
        <v>1.3411</v>
      </c>
      <c r="Q38" s="129">
        <v>1.4738599999999999</v>
      </c>
      <c r="R38" s="32">
        <v>1.4696500000000001</v>
      </c>
      <c r="S38" s="30">
        <v>1.5543399999999998</v>
      </c>
      <c r="T38" s="129">
        <v>1.3804799999999999</v>
      </c>
      <c r="U38" s="129">
        <v>1.48186</v>
      </c>
      <c r="V38" s="129">
        <v>1.64351</v>
      </c>
      <c r="W38" s="32">
        <v>1.7756700000000001</v>
      </c>
      <c r="X38" s="30">
        <v>1.8240799999999999</v>
      </c>
      <c r="Y38" s="129">
        <v>1.8389500000000001</v>
      </c>
      <c r="Z38" s="129">
        <v>1.7750599999999999</v>
      </c>
      <c r="AA38" s="129">
        <v>1.8235599999999998</v>
      </c>
      <c r="AB38" s="32">
        <v>2.1147</v>
      </c>
      <c r="AC38" s="30">
        <v>2.2864100000000001</v>
      </c>
      <c r="AD38" s="129">
        <v>2.5141</v>
      </c>
      <c r="AE38" s="129">
        <v>2.7762699999999998</v>
      </c>
      <c r="AF38" s="129">
        <v>2.9354299999999998</v>
      </c>
      <c r="AG38" s="32">
        <v>2.9356</v>
      </c>
      <c r="AH38" s="129">
        <v>3.1429899999999997</v>
      </c>
      <c r="AI38" s="129">
        <v>3.3655200000000001</v>
      </c>
      <c r="AJ38" s="129">
        <v>3.3210700000000002</v>
      </c>
      <c r="AK38" s="129">
        <v>3.6732600000000004</v>
      </c>
      <c r="AL38" s="32">
        <v>3.7898499999999999</v>
      </c>
      <c r="AM38" s="129">
        <v>3.8828899999999997</v>
      </c>
      <c r="AN38" s="129">
        <v>3.9271700000000003</v>
      </c>
      <c r="AO38" s="129">
        <v>4.1279399999999997</v>
      </c>
      <c r="AP38" s="129">
        <v>4.23095</v>
      </c>
      <c r="AQ38" s="129">
        <v>4.3764399999999997</v>
      </c>
      <c r="AR38" s="30">
        <v>4.7520200000000008</v>
      </c>
      <c r="AS38" s="129">
        <v>4.8236499999999998</v>
      </c>
      <c r="AT38" s="129">
        <v>5.0912299999999995</v>
      </c>
      <c r="AU38" s="129">
        <v>5.2938100000000006</v>
      </c>
      <c r="AV38" s="129">
        <v>5.4466899999999994</v>
      </c>
      <c r="AW38" s="129">
        <v>5.8304399999999994</v>
      </c>
      <c r="AX38" s="129">
        <v>6.3761000000000001</v>
      </c>
      <c r="AY38" s="129">
        <v>6.6889799999999999</v>
      </c>
      <c r="AZ38" s="129">
        <v>7.10379</v>
      </c>
    </row>
    <row r="39" spans="1:52" ht="13.9" customHeight="1">
      <c r="A39" s="121" t="s">
        <v>171</v>
      </c>
      <c r="C39" s="133" t="s">
        <v>106</v>
      </c>
      <c r="E39" s="35">
        <v>0.37274000000000002</v>
      </c>
      <c r="F39" s="134">
        <v>0.44506000000000001</v>
      </c>
      <c r="G39" s="134">
        <v>0.52734000000000003</v>
      </c>
      <c r="H39" s="36">
        <v>0.55606</v>
      </c>
      <c r="I39" s="35">
        <v>0.63636999999999999</v>
      </c>
      <c r="J39" s="134">
        <v>0.73180999999999996</v>
      </c>
      <c r="K39" s="134">
        <v>0.85047000000000006</v>
      </c>
      <c r="L39" s="134">
        <v>0.96621000000000001</v>
      </c>
      <c r="M39" s="32">
        <v>1.0574400000000002</v>
      </c>
      <c r="N39" s="30">
        <v>1.1200300000000001</v>
      </c>
      <c r="O39" s="129">
        <v>1.1709400000000001</v>
      </c>
      <c r="P39" s="129">
        <v>1.2759200000000002</v>
      </c>
      <c r="Q39" s="129">
        <v>1.42777</v>
      </c>
      <c r="R39" s="32">
        <v>1.58091</v>
      </c>
      <c r="S39" s="30">
        <v>1.70628</v>
      </c>
      <c r="T39" s="129">
        <v>1.8768699999999998</v>
      </c>
      <c r="U39" s="129">
        <v>2.1215799999999998</v>
      </c>
      <c r="V39" s="129">
        <v>2.4293200000000001</v>
      </c>
      <c r="W39" s="32">
        <v>2.8233000000000001</v>
      </c>
      <c r="X39" s="30">
        <v>3.2969899999999996</v>
      </c>
      <c r="Y39" s="129">
        <v>3.7316400000000001</v>
      </c>
      <c r="Z39" s="129">
        <v>4.2394699999999998</v>
      </c>
      <c r="AA39" s="129">
        <v>4.8391200000000003</v>
      </c>
      <c r="AB39" s="32">
        <v>5.3748900000000006</v>
      </c>
      <c r="AC39" s="30">
        <v>6.12425</v>
      </c>
      <c r="AD39" s="129">
        <v>6.6512500000000001</v>
      </c>
      <c r="AE39" s="129">
        <v>7.0876200000000003</v>
      </c>
      <c r="AF39" s="129">
        <v>6.91608</v>
      </c>
      <c r="AG39" s="32">
        <v>7.0034399999999994</v>
      </c>
      <c r="AH39" s="129">
        <v>7.5607899999999999</v>
      </c>
      <c r="AI39" s="129">
        <v>7.9355099999999998</v>
      </c>
      <c r="AJ39" s="129">
        <v>8.6133299999999995</v>
      </c>
      <c r="AK39" s="129">
        <v>9.1968199999999989</v>
      </c>
      <c r="AL39" s="32">
        <v>9.8919999999999995</v>
      </c>
      <c r="AM39" s="128">
        <v>10.423819999999999</v>
      </c>
      <c r="AN39" s="128">
        <v>10.98977</v>
      </c>
      <c r="AO39" s="128">
        <v>11.45125</v>
      </c>
      <c r="AP39" s="128">
        <v>11.646600000000001</v>
      </c>
      <c r="AQ39" s="128">
        <v>11.625879999999999</v>
      </c>
      <c r="AR39" s="33">
        <v>12.83921</v>
      </c>
      <c r="AS39" s="128">
        <v>12.7859</v>
      </c>
      <c r="AT39" s="128">
        <v>13.907909999999999</v>
      </c>
      <c r="AU39" s="128">
        <v>14.129149999999999</v>
      </c>
      <c r="AV39" s="128">
        <v>14.513159999999999</v>
      </c>
      <c r="AW39" s="128">
        <v>14.965860000000001</v>
      </c>
      <c r="AX39" s="128">
        <v>15.903700000000001</v>
      </c>
      <c r="AY39" s="128">
        <v>15.93886</v>
      </c>
      <c r="AZ39" s="128">
        <v>16.169219999999999</v>
      </c>
    </row>
    <row r="40" spans="1:52" ht="13.9" customHeight="1">
      <c r="A40" s="121" t="s">
        <v>172</v>
      </c>
      <c r="C40" s="133" t="s">
        <v>105</v>
      </c>
      <c r="E40" s="30">
        <v>4.4496099999999998</v>
      </c>
      <c r="F40" s="129">
        <v>4.6606199999999998</v>
      </c>
      <c r="G40" s="129">
        <v>4.7702499999999999</v>
      </c>
      <c r="H40" s="32">
        <v>5.0004300000000006</v>
      </c>
      <c r="I40" s="30">
        <v>5.6703400000000004</v>
      </c>
      <c r="J40" s="129">
        <v>6.2627700000000006</v>
      </c>
      <c r="K40" s="129">
        <v>6.5081699999999998</v>
      </c>
      <c r="L40" s="129">
        <v>7.2028400000000001</v>
      </c>
      <c r="M40" s="32">
        <v>7.3136700000000001</v>
      </c>
      <c r="N40" s="30">
        <v>7.6983699999999997</v>
      </c>
      <c r="O40" s="129">
        <v>8.4202099999999991</v>
      </c>
      <c r="P40" s="129">
        <v>8.9537399999999998</v>
      </c>
      <c r="Q40" s="129">
        <v>9.5917499999999993</v>
      </c>
      <c r="R40" s="34">
        <v>10.711780000000001</v>
      </c>
      <c r="S40" s="33">
        <v>11.530520000000001</v>
      </c>
      <c r="T40" s="128">
        <v>12.682979999999999</v>
      </c>
      <c r="U40" s="128">
        <v>13.75709</v>
      </c>
      <c r="V40" s="128">
        <v>15.232419999999999</v>
      </c>
      <c r="W40" s="34">
        <v>16.783919999999998</v>
      </c>
      <c r="X40" s="33">
        <v>18.208599999999997</v>
      </c>
      <c r="Y40" s="128">
        <v>19.951250000000002</v>
      </c>
      <c r="Z40" s="128">
        <v>21.276959999999999</v>
      </c>
      <c r="AA40" s="128">
        <v>22.884439999999998</v>
      </c>
      <c r="AB40" s="34">
        <v>24.89845</v>
      </c>
      <c r="AC40" s="33">
        <v>26.625019999999999</v>
      </c>
      <c r="AD40" s="128">
        <v>27.08306</v>
      </c>
      <c r="AE40" s="128">
        <v>28.741009999999999</v>
      </c>
      <c r="AF40" s="128">
        <v>30.173950000000001</v>
      </c>
      <c r="AG40" s="34">
        <v>30.985040000000001</v>
      </c>
      <c r="AH40" s="128">
        <v>31.698619999999998</v>
      </c>
      <c r="AI40" s="128">
        <v>32.209029999999998</v>
      </c>
      <c r="AJ40" s="128">
        <v>34.346519999999998</v>
      </c>
      <c r="AK40" s="128">
        <v>36.529060000000001</v>
      </c>
      <c r="AL40" s="34">
        <v>38.746519999999997</v>
      </c>
      <c r="AM40" s="128">
        <v>41.432850000000002</v>
      </c>
      <c r="AN40" s="128">
        <v>45.93439</v>
      </c>
      <c r="AO40" s="128">
        <v>49.837919999999997</v>
      </c>
      <c r="AP40" s="128">
        <v>52.824080000000002</v>
      </c>
      <c r="AQ40" s="128">
        <v>56.658379999999994</v>
      </c>
      <c r="AR40" s="33">
        <v>61.940150000000003</v>
      </c>
      <c r="AS40" s="128">
        <v>66.606710000000007</v>
      </c>
      <c r="AT40" s="128">
        <v>70.812470000000005</v>
      </c>
      <c r="AU40" s="128">
        <v>74.179969999999997</v>
      </c>
      <c r="AV40" s="128">
        <v>82.808429999999987</v>
      </c>
      <c r="AW40" s="128">
        <v>87.550470000000004</v>
      </c>
      <c r="AX40" s="128">
        <v>94.526229999999998</v>
      </c>
      <c r="AY40" s="128">
        <v>99.210239999999999</v>
      </c>
      <c r="AZ40" s="128">
        <v>103.29478</v>
      </c>
    </row>
    <row r="41" spans="1:52" ht="13.9" customHeight="1">
      <c r="A41" s="121" t="s">
        <v>173</v>
      </c>
      <c r="B41" s="125"/>
      <c r="C41" s="126" t="s">
        <v>14</v>
      </c>
      <c r="D41" s="125"/>
      <c r="E41" s="37">
        <v>0.15425999999999998</v>
      </c>
      <c r="F41" s="38">
        <v>0.14755000000000001</v>
      </c>
      <c r="G41" s="38">
        <v>0.15761</v>
      </c>
      <c r="H41" s="39">
        <v>0.13886999999999999</v>
      </c>
      <c r="I41" s="37">
        <v>0.16284999999999999</v>
      </c>
      <c r="J41" s="38">
        <v>0.19828000000000001</v>
      </c>
      <c r="K41" s="38">
        <v>0.23293</v>
      </c>
      <c r="L41" s="38">
        <v>0.24143999999999999</v>
      </c>
      <c r="M41" s="39">
        <v>0.24143999999999999</v>
      </c>
      <c r="N41" s="37">
        <v>0.23207</v>
      </c>
      <c r="O41" s="38">
        <v>0.24040999999999998</v>
      </c>
      <c r="P41" s="38">
        <v>0.25649</v>
      </c>
      <c r="Q41" s="38">
        <v>0.26698</v>
      </c>
      <c r="R41" s="39">
        <v>0.31057999999999997</v>
      </c>
      <c r="S41" s="37">
        <v>0.33250000000000002</v>
      </c>
      <c r="T41" s="38">
        <v>0.35700999999999999</v>
      </c>
      <c r="U41" s="38">
        <v>0.39552999999999999</v>
      </c>
      <c r="V41" s="38">
        <v>0.43216000000000004</v>
      </c>
      <c r="W41" s="39">
        <v>0.48976999999999998</v>
      </c>
      <c r="X41" s="37">
        <v>0.53189999999999993</v>
      </c>
      <c r="Y41" s="38">
        <v>0.56603999999999999</v>
      </c>
      <c r="Z41" s="38">
        <v>0.59587000000000001</v>
      </c>
      <c r="AA41" s="38">
        <v>0.67395000000000005</v>
      </c>
      <c r="AB41" s="39">
        <v>0.79827999999999999</v>
      </c>
      <c r="AC41" s="37">
        <v>0.96284999999999998</v>
      </c>
      <c r="AD41" s="40">
        <v>1.15004</v>
      </c>
      <c r="AE41" s="40">
        <v>1.31582</v>
      </c>
      <c r="AF41" s="40">
        <v>1.5240799999999999</v>
      </c>
      <c r="AG41" s="42">
        <v>1.681</v>
      </c>
      <c r="AH41" s="40">
        <v>1.92631</v>
      </c>
      <c r="AI41" s="40">
        <v>2.2137600000000002</v>
      </c>
      <c r="AJ41" s="40">
        <v>2.5853800000000002</v>
      </c>
      <c r="AK41" s="40">
        <v>2.9952700000000001</v>
      </c>
      <c r="AL41" s="42">
        <v>3.4046399999999997</v>
      </c>
      <c r="AM41" s="40">
        <v>4.0506399999999996</v>
      </c>
      <c r="AN41" s="40">
        <v>4.6295799999999998</v>
      </c>
      <c r="AO41" s="40">
        <v>5.2741999999999996</v>
      </c>
      <c r="AP41" s="40">
        <v>5.8328500000000005</v>
      </c>
      <c r="AQ41" s="40">
        <v>6.6133299999999995</v>
      </c>
      <c r="AR41" s="41">
        <v>7.4741999999999997</v>
      </c>
      <c r="AS41" s="40">
        <v>8.1405799999999999</v>
      </c>
      <c r="AT41" s="40">
        <v>9.0636299999999999</v>
      </c>
      <c r="AU41" s="40">
        <v>9.9879599999999993</v>
      </c>
      <c r="AV41" s="25">
        <v>11.04523</v>
      </c>
      <c r="AW41" s="25">
        <v>12.10533</v>
      </c>
      <c r="AX41" s="25">
        <v>13.533280000000001</v>
      </c>
      <c r="AY41" s="25">
        <v>14.85614</v>
      </c>
      <c r="AZ41" s="25">
        <v>16.283919999999998</v>
      </c>
    </row>
    <row r="42" spans="1:52" ht="13.9" customHeight="1">
      <c r="A42" s="121" t="s">
        <v>174</v>
      </c>
      <c r="B42" s="132" t="s">
        <v>15</v>
      </c>
      <c r="C42" s="131"/>
      <c r="D42" s="131"/>
      <c r="E42" s="48">
        <v>5.0180600000000002</v>
      </c>
      <c r="F42" s="49">
        <v>5.3992200000000006</v>
      </c>
      <c r="G42" s="49">
        <v>5.8804799999999995</v>
      </c>
      <c r="H42" s="59">
        <v>6.3931199999999997</v>
      </c>
      <c r="I42" s="48">
        <v>6.8024899999999997</v>
      </c>
      <c r="J42" s="49">
        <v>7.0963900000000004</v>
      </c>
      <c r="K42" s="49">
        <v>7.5171899999999994</v>
      </c>
      <c r="L42" s="49">
        <v>7.7699099999999994</v>
      </c>
      <c r="M42" s="59">
        <v>8.1275100000000009</v>
      </c>
      <c r="N42" s="48">
        <v>8.4907199999999996</v>
      </c>
      <c r="O42" s="49">
        <v>8.9373199999999997</v>
      </c>
      <c r="P42" s="49">
        <v>9.3064499999999999</v>
      </c>
      <c r="Q42" s="49">
        <v>9.5129799999999989</v>
      </c>
      <c r="R42" s="87">
        <v>10.09562</v>
      </c>
      <c r="S42" s="50">
        <v>10.516159999999999</v>
      </c>
      <c r="T42" s="88">
        <v>11.1386</v>
      </c>
      <c r="U42" s="88">
        <v>11.593719999999999</v>
      </c>
      <c r="V42" s="88">
        <v>12.24841</v>
      </c>
      <c r="W42" s="87">
        <v>12.89226</v>
      </c>
      <c r="X42" s="50">
        <v>13.567399999999999</v>
      </c>
      <c r="Y42" s="88">
        <v>13.820600000000001</v>
      </c>
      <c r="Z42" s="88">
        <v>13.882059999999999</v>
      </c>
      <c r="AA42" s="88">
        <v>14.315719999999999</v>
      </c>
      <c r="AB42" s="87">
        <v>14.684520000000001</v>
      </c>
      <c r="AC42" s="50">
        <v>15.106729999999999</v>
      </c>
      <c r="AD42" s="88">
        <v>15.524659999999999</v>
      </c>
      <c r="AE42" s="88">
        <v>16.033999999999999</v>
      </c>
      <c r="AF42" s="88">
        <v>16.84477</v>
      </c>
      <c r="AG42" s="87">
        <v>17.369419999999998</v>
      </c>
      <c r="AH42" s="88">
        <v>17.792819999999999</v>
      </c>
      <c r="AI42" s="88">
        <v>18.511830000000003</v>
      </c>
      <c r="AJ42" s="88">
        <v>19.495540000000002</v>
      </c>
      <c r="AK42" s="88">
        <v>18.983509999999999</v>
      </c>
      <c r="AL42" s="87">
        <v>19.492240000000002</v>
      </c>
      <c r="AM42" s="88">
        <v>19.534119999999998</v>
      </c>
      <c r="AN42" s="88">
        <v>19.899939999999997</v>
      </c>
      <c r="AO42" s="88">
        <v>20.684099999999997</v>
      </c>
      <c r="AP42" s="88">
        <v>20.727049999999998</v>
      </c>
      <c r="AQ42" s="88">
        <v>21.088360000000002</v>
      </c>
      <c r="AR42" s="50">
        <v>21.508800000000001</v>
      </c>
      <c r="AS42" s="88">
        <v>21.666810000000002</v>
      </c>
      <c r="AT42" s="88">
        <v>21.426179999999999</v>
      </c>
      <c r="AU42" s="88">
        <v>21.386689999999998</v>
      </c>
      <c r="AV42" s="88">
        <v>21.245849999999997</v>
      </c>
      <c r="AW42" s="88">
        <v>21.584289999999999</v>
      </c>
      <c r="AX42" s="88">
        <v>21.558599999999998</v>
      </c>
      <c r="AY42" s="88">
        <v>21.494990000000001</v>
      </c>
      <c r="AZ42" s="88">
        <v>21.684259999999998</v>
      </c>
    </row>
    <row r="43" spans="1:52" ht="13.9" customHeight="1">
      <c r="A43" s="121" t="s">
        <v>175</v>
      </c>
      <c r="C43" s="133" t="s">
        <v>16</v>
      </c>
      <c r="E43" s="30">
        <v>3.8925200000000002</v>
      </c>
      <c r="F43" s="129">
        <v>4.1067900000000002</v>
      </c>
      <c r="G43" s="129">
        <v>4.5109200000000005</v>
      </c>
      <c r="H43" s="32">
        <v>4.9955299999999996</v>
      </c>
      <c r="I43" s="30">
        <v>5.2862399999999994</v>
      </c>
      <c r="J43" s="129">
        <v>5.4892500000000002</v>
      </c>
      <c r="K43" s="129">
        <v>5.8932900000000004</v>
      </c>
      <c r="L43" s="129">
        <v>6.1413599999999997</v>
      </c>
      <c r="M43" s="32">
        <v>6.4922599999999999</v>
      </c>
      <c r="N43" s="30">
        <v>6.8127299999999993</v>
      </c>
      <c r="O43" s="129">
        <v>7.2111800000000006</v>
      </c>
      <c r="P43" s="129">
        <v>7.4715400000000001</v>
      </c>
      <c r="Q43" s="129">
        <v>7.5361099999999999</v>
      </c>
      <c r="R43" s="32">
        <v>8.0358599999999996</v>
      </c>
      <c r="S43" s="30">
        <v>8.4324999999999992</v>
      </c>
      <c r="T43" s="129">
        <v>8.9628499999999995</v>
      </c>
      <c r="U43" s="129">
        <v>9.3781599999999994</v>
      </c>
      <c r="V43" s="129">
        <v>9.9555499999999988</v>
      </c>
      <c r="W43" s="34">
        <v>10.54669</v>
      </c>
      <c r="X43" s="33">
        <v>11.1104</v>
      </c>
      <c r="Y43" s="128">
        <v>11.32554</v>
      </c>
      <c r="Z43" s="128">
        <v>11.431989999999999</v>
      </c>
      <c r="AA43" s="128">
        <v>11.76905</v>
      </c>
      <c r="AB43" s="34">
        <v>12.087530000000001</v>
      </c>
      <c r="AC43" s="33">
        <v>12.45735</v>
      </c>
      <c r="AD43" s="128">
        <v>12.80817</v>
      </c>
      <c r="AE43" s="128">
        <v>13.23052</v>
      </c>
      <c r="AF43" s="128">
        <v>14.0313</v>
      </c>
      <c r="AG43" s="34">
        <v>14.488910000000001</v>
      </c>
      <c r="AH43" s="128">
        <v>14.85374</v>
      </c>
      <c r="AI43" s="128">
        <v>15.51144</v>
      </c>
      <c r="AJ43" s="128">
        <v>16.4331</v>
      </c>
      <c r="AK43" s="128">
        <v>15.901629999999999</v>
      </c>
      <c r="AL43" s="34">
        <v>16.27833</v>
      </c>
      <c r="AM43" s="128">
        <v>16.270679999999999</v>
      </c>
      <c r="AN43" s="128">
        <v>16.563029999999998</v>
      </c>
      <c r="AO43" s="128">
        <v>17.330779999999997</v>
      </c>
      <c r="AP43" s="128">
        <v>17.399999999999999</v>
      </c>
      <c r="AQ43" s="128">
        <v>17.754939999999998</v>
      </c>
      <c r="AR43" s="33">
        <v>18.057179999999999</v>
      </c>
      <c r="AS43" s="128">
        <v>18.249099999999999</v>
      </c>
      <c r="AT43" s="128">
        <v>18.049610000000001</v>
      </c>
      <c r="AU43" s="128">
        <v>18.043419999999998</v>
      </c>
      <c r="AV43" s="128">
        <v>17.871449999999999</v>
      </c>
      <c r="AW43" s="128">
        <v>18.169990000000002</v>
      </c>
      <c r="AX43" s="128">
        <v>18.199830000000002</v>
      </c>
      <c r="AY43" s="128">
        <v>18.149529999999999</v>
      </c>
      <c r="AZ43" s="128">
        <v>18.344200000000001</v>
      </c>
    </row>
    <row r="44" spans="1:52" ht="13.9" customHeight="1">
      <c r="A44" s="121" t="s">
        <v>176</v>
      </c>
      <c r="B44" s="125"/>
      <c r="C44" s="126" t="s">
        <v>17</v>
      </c>
      <c r="D44" s="125"/>
      <c r="E44" s="41">
        <v>1.12554</v>
      </c>
      <c r="F44" s="40">
        <v>1.29243</v>
      </c>
      <c r="G44" s="40">
        <v>1.3695599999999999</v>
      </c>
      <c r="H44" s="42">
        <v>1.3975899999999999</v>
      </c>
      <c r="I44" s="41">
        <v>1.5162500000000001</v>
      </c>
      <c r="J44" s="40">
        <v>1.60714</v>
      </c>
      <c r="K44" s="40">
        <v>1.6239000000000001</v>
      </c>
      <c r="L44" s="40">
        <v>1.6285499999999999</v>
      </c>
      <c r="M44" s="42">
        <v>1.6352500000000001</v>
      </c>
      <c r="N44" s="41">
        <v>1.6779900000000001</v>
      </c>
      <c r="O44" s="40">
        <v>1.72614</v>
      </c>
      <c r="P44" s="40">
        <v>1.83491</v>
      </c>
      <c r="Q44" s="40">
        <v>1.9768699999999999</v>
      </c>
      <c r="R44" s="42">
        <v>2.0597600000000003</v>
      </c>
      <c r="S44" s="41">
        <v>2.0836600000000001</v>
      </c>
      <c r="T44" s="40">
        <v>2.1757499999999999</v>
      </c>
      <c r="U44" s="40">
        <v>2.21556</v>
      </c>
      <c r="V44" s="40">
        <v>2.2928600000000001</v>
      </c>
      <c r="W44" s="42">
        <v>2.3455700000000004</v>
      </c>
      <c r="X44" s="41">
        <v>2.4569999999999999</v>
      </c>
      <c r="Y44" s="40">
        <v>2.4950600000000001</v>
      </c>
      <c r="Z44" s="40">
        <v>2.4500700000000002</v>
      </c>
      <c r="AA44" s="40">
        <v>2.5466700000000002</v>
      </c>
      <c r="AB44" s="42">
        <v>2.5969899999999999</v>
      </c>
      <c r="AC44" s="41">
        <v>2.6493800000000003</v>
      </c>
      <c r="AD44" s="40">
        <v>2.7164899999999998</v>
      </c>
      <c r="AE44" s="40">
        <v>2.80348</v>
      </c>
      <c r="AF44" s="40">
        <v>2.8134699999999997</v>
      </c>
      <c r="AG44" s="42">
        <v>2.8805100000000001</v>
      </c>
      <c r="AH44" s="40">
        <v>2.9390800000000001</v>
      </c>
      <c r="AI44" s="40">
        <v>3.0003899999999999</v>
      </c>
      <c r="AJ44" s="40">
        <v>3.0624400000000001</v>
      </c>
      <c r="AK44" s="40">
        <v>3.08188</v>
      </c>
      <c r="AL44" s="42">
        <v>3.2139099999999998</v>
      </c>
      <c r="AM44" s="40">
        <v>3.2634400000000001</v>
      </c>
      <c r="AN44" s="40">
        <v>3.33691</v>
      </c>
      <c r="AO44" s="40">
        <v>3.3533200000000001</v>
      </c>
      <c r="AP44" s="40">
        <v>3.3270500000000003</v>
      </c>
      <c r="AQ44" s="40">
        <v>3.3334200000000003</v>
      </c>
      <c r="AR44" s="41">
        <v>3.4516199999999997</v>
      </c>
      <c r="AS44" s="40">
        <v>3.41771</v>
      </c>
      <c r="AT44" s="40">
        <v>3.3765700000000001</v>
      </c>
      <c r="AU44" s="40">
        <v>3.34327</v>
      </c>
      <c r="AV44" s="40">
        <v>3.3744000000000001</v>
      </c>
      <c r="AW44" s="40">
        <v>3.4143000000000003</v>
      </c>
      <c r="AX44" s="40">
        <v>3.3587699999999998</v>
      </c>
      <c r="AY44" s="40">
        <v>3.3454600000000001</v>
      </c>
      <c r="AZ44" s="40">
        <v>3.3400599999999998</v>
      </c>
    </row>
    <row r="45" spans="1:52" ht="13.9" customHeight="1">
      <c r="A45" s="121" t="s">
        <v>177</v>
      </c>
      <c r="B45" s="121" t="s">
        <v>98</v>
      </c>
      <c r="E45" s="21">
        <v>278.64573999999999</v>
      </c>
      <c r="F45" s="130">
        <v>301.35588999999999</v>
      </c>
      <c r="G45" s="130">
        <v>324.36862000000002</v>
      </c>
      <c r="H45" s="22">
        <v>330.61934000000002</v>
      </c>
      <c r="I45" s="21">
        <v>334.82578999999998</v>
      </c>
      <c r="J45" s="130">
        <v>357.05650000000003</v>
      </c>
      <c r="K45" s="130">
        <v>373.19965999999999</v>
      </c>
      <c r="L45" s="130">
        <v>389.94324999999998</v>
      </c>
      <c r="M45" s="22">
        <v>404.27909999999997</v>
      </c>
      <c r="N45" s="21">
        <v>409.29467999999997</v>
      </c>
      <c r="O45" s="130">
        <v>416.24171000000001</v>
      </c>
      <c r="P45" s="130">
        <v>412.08512000000002</v>
      </c>
      <c r="Q45" s="130">
        <v>427.12726000000004</v>
      </c>
      <c r="R45" s="22">
        <v>451.52158000000003</v>
      </c>
      <c r="S45" s="21">
        <v>466.59681999999998</v>
      </c>
      <c r="T45" s="130">
        <v>475.99889000000002</v>
      </c>
      <c r="U45" s="130">
        <v>497.13499999999999</v>
      </c>
      <c r="V45" s="130">
        <v>518.89414999999997</v>
      </c>
      <c r="W45" s="22">
        <v>536.45286999999996</v>
      </c>
      <c r="X45" s="21">
        <v>554.65235999999993</v>
      </c>
      <c r="Y45" s="130">
        <v>573.25917000000004</v>
      </c>
      <c r="Z45" s="130">
        <v>576.66525000000001</v>
      </c>
      <c r="AA45" s="130">
        <v>589.35222999999996</v>
      </c>
      <c r="AB45" s="22">
        <v>607.48863000000006</v>
      </c>
      <c r="AC45" s="21">
        <v>625.17631000000006</v>
      </c>
      <c r="AD45" s="130">
        <v>642.95905000000005</v>
      </c>
      <c r="AE45" s="130">
        <v>655.58618000000001</v>
      </c>
      <c r="AF45" s="130">
        <v>671.67694999999992</v>
      </c>
      <c r="AG45" s="22">
        <v>690.23724000000004</v>
      </c>
      <c r="AH45" s="130">
        <v>719.00234</v>
      </c>
      <c r="AI45" s="130">
        <v>722.05484999999999</v>
      </c>
      <c r="AJ45" s="130">
        <v>738.75927000000001</v>
      </c>
      <c r="AK45" s="130">
        <v>750.70542</v>
      </c>
      <c r="AL45" s="22">
        <v>767.90211999999997</v>
      </c>
      <c r="AM45" s="130">
        <v>783.52614000000005</v>
      </c>
      <c r="AN45" s="130">
        <v>791.60531999999989</v>
      </c>
      <c r="AO45" s="130">
        <v>810.32047</v>
      </c>
      <c r="AP45" s="130">
        <v>808.32768999999996</v>
      </c>
      <c r="AQ45" s="130">
        <v>775.98847999999998</v>
      </c>
      <c r="AR45" s="21">
        <v>810.34106000000008</v>
      </c>
      <c r="AS45" s="130">
        <v>807.54111999999998</v>
      </c>
      <c r="AT45" s="130">
        <v>806.59796999999992</v>
      </c>
      <c r="AU45" s="130">
        <v>809.79056000000003</v>
      </c>
      <c r="AV45" s="130">
        <v>806.62473</v>
      </c>
      <c r="AW45" s="130">
        <v>809.81487000000004</v>
      </c>
      <c r="AX45" s="130">
        <v>819.76853000000006</v>
      </c>
      <c r="AY45" s="130">
        <v>821.38847999999996</v>
      </c>
      <c r="AZ45" s="130">
        <v>836.46393999999998</v>
      </c>
    </row>
    <row r="46" spans="1:52" ht="13.9" customHeight="1">
      <c r="A46" s="121" t="s">
        <v>178</v>
      </c>
      <c r="B46" s="132" t="s">
        <v>18</v>
      </c>
      <c r="C46" s="131"/>
      <c r="D46" s="131"/>
      <c r="E46" s="50">
        <v>98.43310000000001</v>
      </c>
      <c r="F46" s="61">
        <v>106.53224</v>
      </c>
      <c r="G46" s="61">
        <v>114.79011</v>
      </c>
      <c r="H46" s="62">
        <v>122.40774</v>
      </c>
      <c r="I46" s="92">
        <v>129.81806</v>
      </c>
      <c r="J46" s="61">
        <v>138.63353000000001</v>
      </c>
      <c r="K46" s="61">
        <v>146.88977</v>
      </c>
      <c r="L46" s="61">
        <v>157.36303000000001</v>
      </c>
      <c r="M46" s="62">
        <v>167.01607999999999</v>
      </c>
      <c r="N46" s="92">
        <v>176.36723999999998</v>
      </c>
      <c r="O46" s="61">
        <v>183.75555</v>
      </c>
      <c r="P46" s="61">
        <v>191.43189999999998</v>
      </c>
      <c r="Q46" s="61">
        <v>201.52038000000002</v>
      </c>
      <c r="R46" s="62">
        <v>215.72442000000001</v>
      </c>
      <c r="S46" s="92">
        <v>223.12588</v>
      </c>
      <c r="T46" s="61">
        <v>236.59371999999999</v>
      </c>
      <c r="U46" s="61">
        <v>249.31023000000002</v>
      </c>
      <c r="V46" s="61">
        <v>262.37084999999996</v>
      </c>
      <c r="W46" s="62">
        <v>270.99862000000002</v>
      </c>
      <c r="X46" s="92">
        <v>279.60165999999998</v>
      </c>
      <c r="Y46" s="61">
        <v>287.56165999999996</v>
      </c>
      <c r="Z46" s="61">
        <v>289.91851000000003</v>
      </c>
      <c r="AA46" s="61">
        <v>294.43741</v>
      </c>
      <c r="AB46" s="62">
        <v>299.38228999999995</v>
      </c>
      <c r="AC46" s="92">
        <v>309.83201000000003</v>
      </c>
      <c r="AD46" s="61">
        <v>322.65746999999999</v>
      </c>
      <c r="AE46" s="61">
        <v>332.81991999999997</v>
      </c>
      <c r="AF46" s="61">
        <v>341.52060999999998</v>
      </c>
      <c r="AG46" s="62">
        <v>353.43860999999998</v>
      </c>
      <c r="AH46" s="61">
        <v>372.79528000000005</v>
      </c>
      <c r="AI46" s="61">
        <v>385.52845000000002</v>
      </c>
      <c r="AJ46" s="61">
        <v>407.81493</v>
      </c>
      <c r="AK46" s="61">
        <v>441.82634000000002</v>
      </c>
      <c r="AL46" s="62">
        <v>477.72341</v>
      </c>
      <c r="AM46" s="61">
        <v>517.76793999999995</v>
      </c>
      <c r="AN46" s="61">
        <v>566.28363000000002</v>
      </c>
      <c r="AO46" s="61">
        <v>615.50768000000005</v>
      </c>
      <c r="AP46" s="61">
        <v>640.59877000000006</v>
      </c>
      <c r="AQ46" s="61">
        <v>663.08377000000007</v>
      </c>
      <c r="AR46" s="92">
        <v>727.65688</v>
      </c>
      <c r="AS46" s="61">
        <v>778.06435999999997</v>
      </c>
      <c r="AT46" s="61">
        <v>821.59261000000004</v>
      </c>
      <c r="AU46" s="61">
        <v>869.29875000000004</v>
      </c>
      <c r="AV46" s="61">
        <v>905.96168</v>
      </c>
      <c r="AW46" s="61">
        <v>930.91084000000001</v>
      </c>
      <c r="AX46" s="61">
        <v>976.98120999999992</v>
      </c>
      <c r="AY46" s="61">
        <v>1023.8446899999999</v>
      </c>
      <c r="AZ46" s="61">
        <v>1082.31483</v>
      </c>
    </row>
    <row r="47" spans="1:52" ht="13.9" customHeight="1">
      <c r="A47" s="121" t="s">
        <v>179</v>
      </c>
      <c r="B47" s="121" t="s">
        <v>104</v>
      </c>
      <c r="E47" s="33" t="s">
        <v>86</v>
      </c>
      <c r="F47" s="128" t="s">
        <v>86</v>
      </c>
      <c r="G47" s="128" t="s">
        <v>86</v>
      </c>
      <c r="H47" s="34" t="s">
        <v>86</v>
      </c>
      <c r="I47" s="33" t="s">
        <v>86</v>
      </c>
      <c r="J47" s="130" t="s">
        <v>86</v>
      </c>
      <c r="K47" s="130" t="s">
        <v>86</v>
      </c>
      <c r="L47" s="130" t="s">
        <v>86</v>
      </c>
      <c r="M47" s="22" t="s">
        <v>86</v>
      </c>
      <c r="N47" s="21" t="s">
        <v>86</v>
      </c>
      <c r="O47" s="130" t="s">
        <v>86</v>
      </c>
      <c r="P47" s="130" t="s">
        <v>86</v>
      </c>
      <c r="Q47" s="130" t="s">
        <v>86</v>
      </c>
      <c r="R47" s="22" t="s">
        <v>86</v>
      </c>
      <c r="S47" s="21" t="s">
        <v>86</v>
      </c>
      <c r="T47" s="130" t="s">
        <v>86</v>
      </c>
      <c r="U47" s="130" t="s">
        <v>86</v>
      </c>
      <c r="V47" s="130" t="s">
        <v>86</v>
      </c>
      <c r="W47" s="22" t="s">
        <v>86</v>
      </c>
      <c r="X47" s="21">
        <v>162.25039000000001</v>
      </c>
      <c r="Y47" s="130">
        <v>163.01770999999999</v>
      </c>
      <c r="Z47" s="130">
        <v>162.40009000000001</v>
      </c>
      <c r="AA47" s="130">
        <v>161.99251999999998</v>
      </c>
      <c r="AB47" s="22">
        <v>164.64780999999999</v>
      </c>
      <c r="AC47" s="21">
        <v>168.75898999999998</v>
      </c>
      <c r="AD47" s="130">
        <v>173.74884</v>
      </c>
      <c r="AE47" s="130">
        <v>176.68375</v>
      </c>
      <c r="AF47" s="130">
        <v>180.14324999999999</v>
      </c>
      <c r="AG47" s="22">
        <v>183.51307</v>
      </c>
      <c r="AH47" s="130">
        <v>189.00310000000002</v>
      </c>
      <c r="AI47" s="130">
        <v>194.30829999999997</v>
      </c>
      <c r="AJ47" s="130">
        <v>196.73549</v>
      </c>
      <c r="AK47" s="130">
        <v>202.09073000000001</v>
      </c>
      <c r="AL47" s="22">
        <v>206.79656</v>
      </c>
      <c r="AM47" s="130">
        <v>209.29376000000002</v>
      </c>
      <c r="AN47" s="130">
        <v>213.77601999999999</v>
      </c>
      <c r="AO47" s="130">
        <v>215.48126000000002</v>
      </c>
      <c r="AP47" s="130">
        <v>216.60647</v>
      </c>
      <c r="AQ47" s="130">
        <v>205.57185000000001</v>
      </c>
      <c r="AR47" s="21">
        <v>215.69646</v>
      </c>
      <c r="AS47" s="130">
        <v>212.91282000000001</v>
      </c>
      <c r="AT47" s="130">
        <v>213.72209000000001</v>
      </c>
      <c r="AU47" s="130">
        <v>211.89544000000001</v>
      </c>
      <c r="AV47" s="130">
        <v>207.39545999999999</v>
      </c>
      <c r="AW47" s="130">
        <v>210.89526999999998</v>
      </c>
      <c r="AX47" s="130">
        <v>213.62144000000001</v>
      </c>
      <c r="AY47" s="130">
        <v>215.74062000000001</v>
      </c>
      <c r="AZ47" s="130">
        <v>215.97326000000001</v>
      </c>
    </row>
    <row r="48" spans="1:52" ht="13.9" customHeight="1">
      <c r="A48" s="121" t="s">
        <v>180</v>
      </c>
      <c r="C48" t="s">
        <v>92</v>
      </c>
      <c r="E48" s="33" t="s">
        <v>86</v>
      </c>
      <c r="F48" s="128" t="s">
        <v>86</v>
      </c>
      <c r="G48" s="128" t="s">
        <v>86</v>
      </c>
      <c r="H48" s="34" t="s">
        <v>86</v>
      </c>
      <c r="I48" s="33" t="s">
        <v>86</v>
      </c>
      <c r="J48" s="128" t="s">
        <v>86</v>
      </c>
      <c r="K48" s="128" t="s">
        <v>86</v>
      </c>
      <c r="L48" s="128" t="s">
        <v>86</v>
      </c>
      <c r="M48" s="34" t="s">
        <v>86</v>
      </c>
      <c r="N48" s="33" t="s">
        <v>86</v>
      </c>
      <c r="O48" s="128" t="s">
        <v>86</v>
      </c>
      <c r="P48" s="128" t="s">
        <v>86</v>
      </c>
      <c r="Q48" s="128" t="s">
        <v>86</v>
      </c>
      <c r="R48" s="22" t="s">
        <v>86</v>
      </c>
      <c r="S48" s="21" t="s">
        <v>86</v>
      </c>
      <c r="T48" s="130" t="s">
        <v>86</v>
      </c>
      <c r="U48" s="130" t="s">
        <v>86</v>
      </c>
      <c r="V48" s="130" t="s">
        <v>86</v>
      </c>
      <c r="W48" s="22" t="s">
        <v>86</v>
      </c>
      <c r="X48" s="21">
        <v>125.48917</v>
      </c>
      <c r="Y48" s="130">
        <v>128.45314999999999</v>
      </c>
      <c r="Z48" s="130">
        <v>129.35900000000001</v>
      </c>
      <c r="AA48" s="130">
        <v>129.30774</v>
      </c>
      <c r="AB48" s="22">
        <v>131.85415</v>
      </c>
      <c r="AC48" s="21">
        <v>134.71495000000002</v>
      </c>
      <c r="AD48" s="130">
        <v>138.36749</v>
      </c>
      <c r="AE48" s="130">
        <v>141.54258999999999</v>
      </c>
      <c r="AF48" s="130">
        <v>145.15407999999999</v>
      </c>
      <c r="AG48" s="22">
        <v>149.04626000000002</v>
      </c>
      <c r="AH48" s="130">
        <v>153.91282999999999</v>
      </c>
      <c r="AI48" s="130">
        <v>158.41810999999998</v>
      </c>
      <c r="AJ48" s="130">
        <v>161.04548</v>
      </c>
      <c r="AK48" s="130">
        <v>165.81200000000001</v>
      </c>
      <c r="AL48" s="22">
        <v>169.90215000000001</v>
      </c>
      <c r="AM48" s="130">
        <v>171.96823999999998</v>
      </c>
      <c r="AN48" s="130">
        <v>175.37351999999998</v>
      </c>
      <c r="AO48" s="130">
        <v>176.67377999999999</v>
      </c>
      <c r="AP48" s="130">
        <v>177.39478</v>
      </c>
      <c r="AQ48" s="130">
        <v>168.30831000000001</v>
      </c>
      <c r="AR48" s="21">
        <v>176.60129000000001</v>
      </c>
      <c r="AS48" s="130">
        <v>173.97560000000001</v>
      </c>
      <c r="AT48" s="130">
        <v>174.59010999999998</v>
      </c>
      <c r="AU48" s="130">
        <v>173.11632999999998</v>
      </c>
      <c r="AV48" s="130">
        <v>168.64418000000001</v>
      </c>
      <c r="AW48" s="130">
        <v>171.2604</v>
      </c>
      <c r="AX48" s="130">
        <v>173.04640000000001</v>
      </c>
      <c r="AY48" s="130">
        <v>174.40015</v>
      </c>
      <c r="AZ48" s="130">
        <v>173.99710999999999</v>
      </c>
    </row>
    <row r="49" spans="1:52" ht="13.9" customHeight="1">
      <c r="A49" s="121" t="s">
        <v>181</v>
      </c>
      <c r="B49" s="121" t="s">
        <v>71</v>
      </c>
      <c r="E49" s="33">
        <v>54.660359999999997</v>
      </c>
      <c r="F49" s="128">
        <v>58.555459999999997</v>
      </c>
      <c r="G49" s="128">
        <v>62.398969999999998</v>
      </c>
      <c r="H49" s="34">
        <v>66.595009999999988</v>
      </c>
      <c r="I49" s="33">
        <v>68.426479999999998</v>
      </c>
      <c r="J49" s="128">
        <v>71.917460000000005</v>
      </c>
      <c r="K49" s="128">
        <v>74.514189999999999</v>
      </c>
      <c r="L49" s="128">
        <v>77.712810000000005</v>
      </c>
      <c r="M49" s="34">
        <v>79.856409999999997</v>
      </c>
      <c r="N49" s="33">
        <v>82.83663</v>
      </c>
      <c r="O49" s="128">
        <v>85.210660000000004</v>
      </c>
      <c r="P49" s="128">
        <v>87.248490000000004</v>
      </c>
      <c r="Q49" s="128">
        <v>90.335340000000002</v>
      </c>
      <c r="R49" s="34">
        <v>95.021500000000003</v>
      </c>
      <c r="S49" s="33">
        <v>97.489249999999998</v>
      </c>
      <c r="T49" s="130">
        <v>100.73087</v>
      </c>
      <c r="U49" s="130">
        <v>104.07567</v>
      </c>
      <c r="V49" s="130">
        <v>106.93894999999999</v>
      </c>
      <c r="W49" s="22">
        <v>107.2227</v>
      </c>
      <c r="X49" s="21">
        <v>113.77764000000001</v>
      </c>
      <c r="Y49" s="130">
        <v>111.65804</v>
      </c>
      <c r="Z49" s="130">
        <v>103.56689999999999</v>
      </c>
      <c r="AA49" s="128">
        <v>94.944800000000001</v>
      </c>
      <c r="AB49" s="34">
        <v>84.721410000000006</v>
      </c>
      <c r="AC49" s="33">
        <v>81.666289999999989</v>
      </c>
      <c r="AD49" s="128">
        <v>78.266210000000001</v>
      </c>
      <c r="AE49" s="128">
        <v>76.297939999999997</v>
      </c>
      <c r="AF49" s="128">
        <v>74.815820000000002</v>
      </c>
      <c r="AG49" s="34">
        <v>75.881429999999995</v>
      </c>
      <c r="AH49" s="128">
        <v>77.137149999999991</v>
      </c>
      <c r="AI49" s="128">
        <v>77.514960000000002</v>
      </c>
      <c r="AJ49" s="128">
        <v>77.669479999999993</v>
      </c>
      <c r="AK49" s="128">
        <v>79.969729999999998</v>
      </c>
      <c r="AL49" s="34">
        <v>81.878929999999997</v>
      </c>
      <c r="AM49" s="128">
        <v>84.291660000000007</v>
      </c>
      <c r="AN49" s="128">
        <v>88.56165</v>
      </c>
      <c r="AO49" s="128">
        <v>90.940669999999997</v>
      </c>
      <c r="AP49" s="128">
        <v>91.666899999999998</v>
      </c>
      <c r="AQ49" s="128">
        <v>86.142649999999989</v>
      </c>
      <c r="AR49" s="33">
        <v>91.651589999999999</v>
      </c>
      <c r="AS49" s="128">
        <v>93.467759999999998</v>
      </c>
      <c r="AT49" s="128">
        <v>95.064920000000001</v>
      </c>
      <c r="AU49" s="128">
        <v>95.341009999999997</v>
      </c>
      <c r="AV49" s="128">
        <v>94.484769999999997</v>
      </c>
      <c r="AW49" s="128">
        <v>93.567149999999998</v>
      </c>
      <c r="AX49" s="128">
        <v>94.499529999999993</v>
      </c>
      <c r="AY49" s="128">
        <v>97.10651</v>
      </c>
      <c r="AZ49" s="128">
        <v>98.556830000000005</v>
      </c>
    </row>
    <row r="50" spans="1:52" ht="13.9" customHeight="1">
      <c r="A50" s="121" t="s">
        <v>182</v>
      </c>
      <c r="B50" s="121" t="s">
        <v>30</v>
      </c>
      <c r="E50" s="21" t="s">
        <v>86</v>
      </c>
      <c r="F50" s="130" t="s">
        <v>86</v>
      </c>
      <c r="G50" s="130" t="s">
        <v>86</v>
      </c>
      <c r="H50" s="22" t="s">
        <v>86</v>
      </c>
      <c r="I50" s="21" t="s">
        <v>86</v>
      </c>
      <c r="J50" s="130" t="s">
        <v>86</v>
      </c>
      <c r="K50" s="130" t="s">
        <v>86</v>
      </c>
      <c r="L50" s="130" t="s">
        <v>86</v>
      </c>
      <c r="M50" s="22" t="s">
        <v>86</v>
      </c>
      <c r="N50" s="21" t="s">
        <v>86</v>
      </c>
      <c r="O50" s="130" t="s">
        <v>86</v>
      </c>
      <c r="P50" s="130" t="s">
        <v>86</v>
      </c>
      <c r="Q50" s="130" t="s">
        <v>86</v>
      </c>
      <c r="R50" s="22" t="s">
        <v>86</v>
      </c>
      <c r="S50" s="21" t="s">
        <v>86</v>
      </c>
      <c r="T50" s="130" t="s">
        <v>86</v>
      </c>
      <c r="U50" s="130" t="s">
        <v>86</v>
      </c>
      <c r="V50" s="130" t="s">
        <v>86</v>
      </c>
      <c r="W50" s="22" t="s">
        <v>86</v>
      </c>
      <c r="X50" s="21">
        <v>490.54444000000001</v>
      </c>
      <c r="Y50" s="130">
        <v>512.67265999999995</v>
      </c>
      <c r="Z50" s="130">
        <v>516.83603000000005</v>
      </c>
      <c r="AA50" s="130">
        <v>531.79375000000005</v>
      </c>
      <c r="AB50" s="22">
        <v>550.12144999999998</v>
      </c>
      <c r="AC50" s="21">
        <v>567.63080000000002</v>
      </c>
      <c r="AD50" s="130">
        <v>586.22526000000005</v>
      </c>
      <c r="AE50" s="130">
        <v>599.34007999999994</v>
      </c>
      <c r="AF50" s="130">
        <v>613.72613999999999</v>
      </c>
      <c r="AG50" s="22">
        <v>634.83260999999993</v>
      </c>
      <c r="AH50" s="130">
        <v>669.09640000000002</v>
      </c>
      <c r="AI50" s="130">
        <v>677.23494999999991</v>
      </c>
      <c r="AJ50" s="130">
        <v>704.58868999999993</v>
      </c>
      <c r="AK50" s="130">
        <v>734.33842000000004</v>
      </c>
      <c r="AL50" s="22">
        <v>770.70455000000004</v>
      </c>
      <c r="AM50" s="130">
        <v>809.44254000000001</v>
      </c>
      <c r="AN50" s="130">
        <v>845.97732999999994</v>
      </c>
      <c r="AO50" s="130">
        <v>898.04608999999994</v>
      </c>
      <c r="AP50" s="130">
        <v>911.98023000000001</v>
      </c>
      <c r="AQ50" s="130">
        <v>910.24451999999997</v>
      </c>
      <c r="AR50" s="21">
        <v>974.82173999999998</v>
      </c>
      <c r="AS50" s="130">
        <v>1013.2698399999999</v>
      </c>
      <c r="AT50" s="130">
        <v>1038.40515</v>
      </c>
      <c r="AU50" s="130">
        <v>1078.91002</v>
      </c>
      <c r="AV50" s="130">
        <v>1102.6323200000002</v>
      </c>
      <c r="AW50" s="130">
        <v>1117.3127199999999</v>
      </c>
      <c r="AX50" s="130">
        <v>1155.79448</v>
      </c>
      <c r="AY50" s="130">
        <v>1189.8826399999998</v>
      </c>
      <c r="AZ50" s="130">
        <v>1250.55376</v>
      </c>
    </row>
    <row r="51" spans="1:52" ht="13.9" customHeight="1">
      <c r="A51" s="121" t="s">
        <v>183</v>
      </c>
      <c r="B51" s="121" t="s">
        <v>97</v>
      </c>
      <c r="E51" s="30" t="s">
        <v>86</v>
      </c>
      <c r="F51" s="129" t="s">
        <v>86</v>
      </c>
      <c r="G51" s="129" t="s">
        <v>86</v>
      </c>
      <c r="H51" s="32" t="s">
        <v>86</v>
      </c>
      <c r="I51" s="30" t="s">
        <v>86</v>
      </c>
      <c r="J51" s="129" t="s">
        <v>86</v>
      </c>
      <c r="K51" s="129" t="s">
        <v>86</v>
      </c>
      <c r="L51" s="129" t="s">
        <v>86</v>
      </c>
      <c r="M51" s="32" t="s">
        <v>86</v>
      </c>
      <c r="N51" s="30" t="s">
        <v>86</v>
      </c>
      <c r="O51" s="129" t="s">
        <v>86</v>
      </c>
      <c r="P51" s="129" t="s">
        <v>86</v>
      </c>
      <c r="Q51" s="129" t="s">
        <v>86</v>
      </c>
      <c r="R51" s="32" t="s">
        <v>86</v>
      </c>
      <c r="S51" s="30" t="s">
        <v>86</v>
      </c>
      <c r="T51" s="129" t="s">
        <v>86</v>
      </c>
      <c r="U51" s="129" t="s">
        <v>86</v>
      </c>
      <c r="V51" s="129" t="s">
        <v>86</v>
      </c>
      <c r="W51" s="32" t="s">
        <v>86</v>
      </c>
      <c r="X51" s="33" t="s">
        <v>86</v>
      </c>
      <c r="Y51" s="128" t="s">
        <v>86</v>
      </c>
      <c r="Z51" s="128" t="s">
        <v>86</v>
      </c>
      <c r="AA51" s="128" t="s">
        <v>86</v>
      </c>
      <c r="AB51" s="34" t="s">
        <v>86</v>
      </c>
      <c r="AC51" s="33" t="s">
        <v>86</v>
      </c>
      <c r="AD51" s="128" t="s">
        <v>86</v>
      </c>
      <c r="AE51" s="128" t="s">
        <v>86</v>
      </c>
      <c r="AF51" s="128" t="s">
        <v>86</v>
      </c>
      <c r="AG51" s="34" t="s">
        <v>86</v>
      </c>
      <c r="AH51" s="128">
        <v>27.627509999999997</v>
      </c>
      <c r="AI51" s="128">
        <v>29.310669999999998</v>
      </c>
      <c r="AJ51" s="128">
        <v>31.06673</v>
      </c>
      <c r="AK51" s="128">
        <v>33.20308</v>
      </c>
      <c r="AL51" s="34">
        <v>35.676600000000001</v>
      </c>
      <c r="AM51" s="128">
        <v>38.316069999999996</v>
      </c>
      <c r="AN51" s="128">
        <v>40.546939999999999</v>
      </c>
      <c r="AO51" s="128">
        <v>43.157599999999995</v>
      </c>
      <c r="AP51" s="128">
        <v>45.067320000000002</v>
      </c>
      <c r="AQ51" s="128">
        <v>47.524940000000001</v>
      </c>
      <c r="AR51" s="33">
        <v>52.072050000000004</v>
      </c>
      <c r="AS51" s="128">
        <v>54.00103</v>
      </c>
      <c r="AT51" s="128">
        <v>58.725010000000005</v>
      </c>
      <c r="AU51" s="128">
        <v>62.044110000000003</v>
      </c>
      <c r="AV51" s="128">
        <v>65.045239999999993</v>
      </c>
      <c r="AW51" s="128">
        <v>68.06259</v>
      </c>
      <c r="AX51" s="128">
        <v>73.478160000000003</v>
      </c>
      <c r="AY51" s="128">
        <v>76.290630000000007</v>
      </c>
      <c r="AZ51" s="128">
        <v>82.113020000000006</v>
      </c>
    </row>
    <row r="52" spans="1:52" ht="13.9" customHeight="1">
      <c r="A52" s="121" t="s">
        <v>184</v>
      </c>
      <c r="B52" s="127" t="s">
        <v>38</v>
      </c>
      <c r="C52" s="127"/>
      <c r="D52" s="127"/>
      <c r="E52" s="74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74">
        <v>0</v>
      </c>
      <c r="O52" s="75">
        <v>0</v>
      </c>
      <c r="P52" s="75">
        <v>0</v>
      </c>
      <c r="Q52" s="75">
        <v>0</v>
      </c>
      <c r="R52" s="76">
        <v>0</v>
      </c>
      <c r="S52" s="74">
        <v>0</v>
      </c>
      <c r="T52" s="75">
        <v>0</v>
      </c>
      <c r="U52" s="75">
        <v>0</v>
      </c>
      <c r="V52" s="75">
        <v>0</v>
      </c>
      <c r="W52" s="76">
        <v>0</v>
      </c>
      <c r="X52" s="74">
        <v>0</v>
      </c>
      <c r="Y52" s="75">
        <v>0</v>
      </c>
      <c r="Z52" s="75">
        <v>0</v>
      </c>
      <c r="AA52" s="75">
        <v>0</v>
      </c>
      <c r="AB52" s="76">
        <v>0</v>
      </c>
      <c r="AC52" s="74">
        <v>0</v>
      </c>
      <c r="AD52" s="75">
        <v>0</v>
      </c>
      <c r="AE52" s="75">
        <v>0</v>
      </c>
      <c r="AF52" s="75">
        <v>0</v>
      </c>
      <c r="AG52" s="76">
        <v>0</v>
      </c>
      <c r="AH52" s="75">
        <v>0</v>
      </c>
      <c r="AI52" s="75">
        <v>0</v>
      </c>
      <c r="AJ52" s="75">
        <v>0</v>
      </c>
      <c r="AK52" s="75">
        <v>0</v>
      </c>
      <c r="AL52" s="76">
        <v>0</v>
      </c>
      <c r="AM52" s="75">
        <v>0</v>
      </c>
      <c r="AN52" s="75">
        <v>0</v>
      </c>
      <c r="AO52" s="75">
        <v>0</v>
      </c>
      <c r="AP52" s="75">
        <v>0</v>
      </c>
      <c r="AQ52" s="75">
        <v>0</v>
      </c>
      <c r="AR52" s="74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</row>
    <row r="53" spans="1:52" ht="13.9" customHeight="1">
      <c r="A53" s="121" t="s">
        <v>185</v>
      </c>
      <c r="B53" s="160" t="s">
        <v>103</v>
      </c>
      <c r="C53" s="159"/>
      <c r="D53" s="159"/>
      <c r="E53" s="63">
        <v>377.07884999999999</v>
      </c>
      <c r="F53" s="64">
        <v>407.88812999999999</v>
      </c>
      <c r="G53" s="64">
        <v>439.15872999999999</v>
      </c>
      <c r="H53" s="65">
        <v>453.02709000000004</v>
      </c>
      <c r="I53" s="63">
        <v>464.64384999999999</v>
      </c>
      <c r="J53" s="64">
        <v>495.69003000000004</v>
      </c>
      <c r="K53" s="64">
        <v>520.08942000000002</v>
      </c>
      <c r="L53" s="64">
        <v>547.30628000000002</v>
      </c>
      <c r="M53" s="65">
        <v>571.29518999999993</v>
      </c>
      <c r="N53" s="63">
        <v>585.66191000000003</v>
      </c>
      <c r="O53" s="64">
        <v>599.99725000000001</v>
      </c>
      <c r="P53" s="64">
        <v>603.51702</v>
      </c>
      <c r="Q53" s="64">
        <v>628.64764000000002</v>
      </c>
      <c r="R53" s="65">
        <v>667.24599999999998</v>
      </c>
      <c r="S53" s="63">
        <v>689.72269999999992</v>
      </c>
      <c r="T53" s="64">
        <v>712.59261000000004</v>
      </c>
      <c r="U53" s="64">
        <v>746.44523000000004</v>
      </c>
      <c r="V53" s="64">
        <v>781.26499999999999</v>
      </c>
      <c r="W53" s="65">
        <v>807.45150000000001</v>
      </c>
      <c r="X53" s="63">
        <v>834.25401999999997</v>
      </c>
      <c r="Y53" s="64">
        <v>860.82083</v>
      </c>
      <c r="Z53" s="64">
        <v>866.58377000000007</v>
      </c>
      <c r="AA53" s="64">
        <v>883.78963999999996</v>
      </c>
      <c r="AB53" s="65">
        <v>906.87090999999998</v>
      </c>
      <c r="AC53" s="63">
        <v>935.00831999999991</v>
      </c>
      <c r="AD53" s="64">
        <v>965.61652000000004</v>
      </c>
      <c r="AE53" s="64">
        <v>988.40609999999992</v>
      </c>
      <c r="AF53" s="64">
        <v>1013.1975600000001</v>
      </c>
      <c r="AG53" s="65">
        <v>1043.6758500000001</v>
      </c>
      <c r="AH53" s="64">
        <v>1091.7976100000001</v>
      </c>
      <c r="AI53" s="64">
        <v>1107.58331</v>
      </c>
      <c r="AJ53" s="64">
        <v>1146.5742</v>
      </c>
      <c r="AK53" s="64">
        <v>1192.5317600000001</v>
      </c>
      <c r="AL53" s="65">
        <v>1245.62554</v>
      </c>
      <c r="AM53" s="64">
        <v>1301.2940800000001</v>
      </c>
      <c r="AN53" s="64">
        <v>1357.88895</v>
      </c>
      <c r="AO53" s="64">
        <v>1425.8281499999998</v>
      </c>
      <c r="AP53" s="64">
        <v>1448.9264499999999</v>
      </c>
      <c r="AQ53" s="64">
        <v>1439.0722499999999</v>
      </c>
      <c r="AR53" s="63">
        <v>1537.99794</v>
      </c>
      <c r="AS53" s="64">
        <v>1585.6054799999999</v>
      </c>
      <c r="AT53" s="64">
        <v>1628.1905800000002</v>
      </c>
      <c r="AU53" s="64">
        <v>1679.0893000000001</v>
      </c>
      <c r="AV53" s="64">
        <v>1712.5863999999999</v>
      </c>
      <c r="AW53" s="64">
        <v>1740.7257</v>
      </c>
      <c r="AX53" s="64">
        <v>1796.74974</v>
      </c>
      <c r="AY53" s="64">
        <v>1845.23317</v>
      </c>
      <c r="AZ53" s="64">
        <v>1918.7787700000001</v>
      </c>
    </row>
    <row r="54" spans="1:52" ht="13.9" customHeight="1">
      <c r="D54" s="124" t="s">
        <v>91</v>
      </c>
      <c r="E54" s="121" t="s">
        <v>90</v>
      </c>
    </row>
    <row r="55" spans="1:52" ht="13.9" customHeight="1">
      <c r="D55" s="124" t="s">
        <v>89</v>
      </c>
      <c r="E55" s="121" t="s">
        <v>88</v>
      </c>
    </row>
    <row r="56" spans="1:52" ht="13.9" customHeight="1">
      <c r="E56" s="121" t="s">
        <v>102</v>
      </c>
    </row>
    <row r="57" spans="1:52">
      <c r="E57" s="99"/>
    </row>
    <row r="58" spans="1:52">
      <c r="D58" s="99"/>
    </row>
    <row r="59" spans="1:52">
      <c r="D59" s="99"/>
    </row>
    <row r="60" spans="1:52">
      <c r="D60" s="122"/>
    </row>
    <row r="61" spans="1:52">
      <c r="D61" s="122"/>
    </row>
    <row r="62" spans="1:52">
      <c r="D62" s="122"/>
    </row>
    <row r="63" spans="1:52">
      <c r="D63" s="123"/>
    </row>
    <row r="64" spans="1:52">
      <c r="D64" s="122"/>
    </row>
    <row r="65" spans="4:4">
      <c r="D65" s="122"/>
    </row>
    <row r="66" spans="4:4">
      <c r="D66" s="122"/>
    </row>
    <row r="67" spans="4:4">
      <c r="D67" s="122"/>
    </row>
    <row r="68" spans="4:4">
      <c r="D68" s="122"/>
    </row>
    <row r="69" spans="4:4">
      <c r="D69" s="123"/>
    </row>
    <row r="70" spans="4:4">
      <c r="D70" s="123"/>
    </row>
    <row r="71" spans="4:4">
      <c r="D71" s="123"/>
    </row>
    <row r="72" spans="4:4">
      <c r="D72" s="123"/>
    </row>
    <row r="73" spans="4:4">
      <c r="D73" s="123"/>
    </row>
    <row r="74" spans="4:4">
      <c r="D74" s="122"/>
    </row>
    <row r="75" spans="4:4">
      <c r="D75" s="122"/>
    </row>
    <row r="76" spans="4:4">
      <c r="D76" s="122"/>
    </row>
    <row r="77" spans="4:4">
      <c r="D77" s="122"/>
    </row>
    <row r="78" spans="4:4">
      <c r="D78" s="122"/>
    </row>
    <row r="79" spans="4:4">
      <c r="D79" s="12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</vt:lpstr>
      <vt:lpstr>電力消費量 (kWh換算) </vt:lpstr>
      <vt:lpstr>電力消費量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Administrator</cp:lastModifiedBy>
  <cp:lastPrinted>2015-01-15T07:41:36Z</cp:lastPrinted>
  <dcterms:created xsi:type="dcterms:W3CDTF">1998-10-26T01:53:08Z</dcterms:created>
  <dcterms:modified xsi:type="dcterms:W3CDTF">2021-04-27T12:45:31Z</dcterms:modified>
</cp:coreProperties>
</file>