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C61C2A5B-EE60-4248-AA49-30F8FEFD44B9}" xr6:coauthVersionLast="47" xr6:coauthVersionMax="47" xr10:uidLastSave="{00000000-0000-0000-0000-000000000000}"/>
  <bookViews>
    <workbookView xWindow="4320" yWindow="0" windowWidth="19785" windowHeight="14670" xr2:uid="{29EFE0CE-F5B9-4CBC-8904-529B343C7B48}"/>
  </bookViews>
  <sheets>
    <sheet name="表" sheetId="3" r:id="rId1"/>
    <sheet name="データ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3" l="1"/>
  <c r="I15" i="3"/>
  <c r="I8" i="3"/>
  <c r="H8" i="3"/>
  <c r="D15" i="3"/>
  <c r="H15" i="3"/>
  <c r="E15" i="3"/>
  <c r="I4" i="3"/>
  <c r="D4" i="3"/>
  <c r="AT26" i="6"/>
  <c r="BR5" i="6"/>
  <c r="BR15" i="6"/>
  <c r="BR20" i="6"/>
  <c r="D5" i="3" l="1"/>
  <c r="BQ26" i="6"/>
  <c r="BR25" i="6"/>
  <c r="BR24" i="6"/>
  <c r="BR16" i="6"/>
  <c r="BR14" i="6"/>
  <c r="BR13" i="6"/>
  <c r="BR12" i="6"/>
  <c r="BR11" i="6"/>
  <c r="BR10" i="6"/>
  <c r="BR9" i="6"/>
  <c r="BR8" i="6"/>
  <c r="BR7" i="6"/>
  <c r="BR6" i="6"/>
  <c r="AU26" i="6" l="1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E16" i="3"/>
  <c r="E14" i="3"/>
  <c r="E13" i="3"/>
  <c r="E12" i="3"/>
  <c r="E11" i="3"/>
  <c r="E10" i="3"/>
  <c r="E9" i="3"/>
  <c r="E8" i="3"/>
  <c r="E7" i="3"/>
  <c r="E6" i="3"/>
  <c r="E5" i="3"/>
  <c r="F5" i="3" s="1"/>
  <c r="E4" i="3"/>
  <c r="BR26" i="6" l="1"/>
  <c r="D7" i="3"/>
  <c r="D14" i="3"/>
  <c r="D8" i="3"/>
  <c r="D16" i="3"/>
  <c r="D6" i="3"/>
  <c r="H4" i="3" s="1"/>
  <c r="D9" i="3"/>
  <c r="D10" i="3"/>
  <c r="D13" i="3"/>
  <c r="D11" i="3"/>
  <c r="D12" i="3"/>
  <c r="H5" i="3" l="1"/>
  <c r="F4" i="3"/>
  <c r="H9" i="3"/>
  <c r="I5" i="3"/>
  <c r="I9" i="3"/>
  <c r="H16" i="3"/>
  <c r="F12" i="3"/>
  <c r="F6" i="3"/>
  <c r="F8" i="3"/>
  <c r="F9" i="3"/>
  <c r="F16" i="3"/>
  <c r="F11" i="3"/>
  <c r="F15" i="3"/>
  <c r="F13" i="3"/>
  <c r="F7" i="3"/>
  <c r="F10" i="3"/>
  <c r="F14" i="3"/>
</calcChain>
</file>

<file path=xl/sharedStrings.xml><?xml version="1.0" encoding="utf-8"?>
<sst xmlns="http://schemas.openxmlformats.org/spreadsheetml/2006/main" count="302" uniqueCount="113">
  <si>
    <t>バイオマス
(Mtoe)</t>
    <phoneticPr fontId="2"/>
  </si>
  <si>
    <t>シェア</t>
    <phoneticPr fontId="2"/>
  </si>
  <si>
    <t>OECD</t>
    <phoneticPr fontId="2"/>
  </si>
  <si>
    <t>欧州</t>
    <phoneticPr fontId="2"/>
  </si>
  <si>
    <t>米州</t>
    <phoneticPr fontId="2"/>
  </si>
  <si>
    <t>アジア・オセアニア</t>
    <phoneticPr fontId="2"/>
  </si>
  <si>
    <t>非OECD</t>
    <phoneticPr fontId="2"/>
  </si>
  <si>
    <t>アフリカ</t>
    <phoneticPr fontId="2"/>
  </si>
  <si>
    <t>中南米</t>
    <phoneticPr fontId="2"/>
  </si>
  <si>
    <t>アジア（中国除く）</t>
    <phoneticPr fontId="2"/>
  </si>
  <si>
    <t>中国</t>
    <phoneticPr fontId="2"/>
  </si>
  <si>
    <t>非OECD欧州及びユーラシア</t>
    <phoneticPr fontId="2"/>
  </si>
  <si>
    <t>中東</t>
    <phoneticPr fontId="2"/>
  </si>
  <si>
    <t>世界計</t>
    <phoneticPr fontId="2"/>
  </si>
  <si>
    <t>日本</t>
    <phoneticPr fontId="2"/>
  </si>
  <si>
    <t>UNIT: ktoe</t>
  </si>
  <si>
    <t>Hard coal (if no detail)</t>
  </si>
  <si>
    <t>Brown coal (if no detail)</t>
  </si>
  <si>
    <t>Anthracite</t>
  </si>
  <si>
    <t>Coking coal</t>
  </si>
  <si>
    <t>Other bituminous coal</t>
  </si>
  <si>
    <t>Sub-bituminous coal</t>
  </si>
  <si>
    <t>Lignite</t>
  </si>
  <si>
    <t>Patent fuel</t>
  </si>
  <si>
    <t>Coke oven coke</t>
  </si>
  <si>
    <t>Gas coke</t>
  </si>
  <si>
    <t>Coal tar</t>
  </si>
  <si>
    <t>BKB</t>
  </si>
  <si>
    <t>Gas works gas</t>
  </si>
  <si>
    <t>Coke oven gas</t>
  </si>
  <si>
    <t>Blast furnace gas</t>
  </si>
  <si>
    <t>Other recovered gases</t>
  </si>
  <si>
    <t>Peat</t>
  </si>
  <si>
    <t>Peat products</t>
  </si>
  <si>
    <t>Oil shale and oil sands</t>
  </si>
  <si>
    <t>Natural gas</t>
  </si>
  <si>
    <t>Crude/NGL/feedstocks (if no detail)</t>
  </si>
  <si>
    <t>Crude oil</t>
  </si>
  <si>
    <t>Natural gas liquids</t>
  </si>
  <si>
    <t>Refinery feedstocks</t>
  </si>
  <si>
    <t>Additives/blending components</t>
  </si>
  <si>
    <t>Other hydrocarbons</t>
  </si>
  <si>
    <t>Refinery gas</t>
  </si>
  <si>
    <t>Ethane</t>
  </si>
  <si>
    <t>Liquefied petroleum gases (LPG)</t>
  </si>
  <si>
    <t>Motor gasoline excl. biofuels</t>
  </si>
  <si>
    <t>Aviation gasoline</t>
  </si>
  <si>
    <t>Gasoline type jet fuel</t>
  </si>
  <si>
    <t>Kerosene type jet fuel excl. biofuels</t>
  </si>
  <si>
    <t>Other kerosene</t>
  </si>
  <si>
    <t>Gas/diesel oil excl. biofuels</t>
  </si>
  <si>
    <t>Fuel oil</t>
  </si>
  <si>
    <t>Naphtha</t>
  </si>
  <si>
    <t>White spirit &amp; SBP</t>
  </si>
  <si>
    <t>Lubricants</t>
  </si>
  <si>
    <t>Bitumen</t>
  </si>
  <si>
    <t>Paraffin waxes</t>
  </si>
  <si>
    <t>Petroleum coke</t>
  </si>
  <si>
    <t>Other oil products</t>
  </si>
  <si>
    <t>Industrial waste</t>
  </si>
  <si>
    <t>Municipal waste (renewable)</t>
  </si>
  <si>
    <t>Municipal waste (non-renewable)</t>
  </si>
  <si>
    <t>Primary solid biofuels</t>
  </si>
  <si>
    <t>Biogases</t>
  </si>
  <si>
    <t>Biogasoline</t>
  </si>
  <si>
    <t>Biodiesels</t>
  </si>
  <si>
    <t>Other liquid biofuels</t>
  </si>
  <si>
    <t>Non-specified primary biofuels and waste</t>
  </si>
  <si>
    <t>Charcoal</t>
  </si>
  <si>
    <t>Elec/heat output from non-specified manufactured gases</t>
  </si>
  <si>
    <t>Heat output from non-specified combustible fuels</t>
  </si>
  <si>
    <t>Nuclear</t>
  </si>
  <si>
    <t>Hydro</t>
  </si>
  <si>
    <t>Geothermal</t>
  </si>
  <si>
    <t>Solar photovoltaics</t>
  </si>
  <si>
    <t>Solar thermal</t>
  </si>
  <si>
    <t>Tide, wave and ocean</t>
  </si>
  <si>
    <t>Wind</t>
  </si>
  <si>
    <t>Other sources</t>
  </si>
  <si>
    <t>Electricity</t>
  </si>
  <si>
    <t>Heat</t>
  </si>
  <si>
    <t>Total</t>
  </si>
  <si>
    <t>Memo: Renewables</t>
  </si>
  <si>
    <t>x</t>
  </si>
  <si>
    <t>Japan</t>
  </si>
  <si>
    <t>OECD Americas</t>
  </si>
  <si>
    <t>OECD Asia Oceania</t>
  </si>
  <si>
    <t>OECD Europe</t>
  </si>
  <si>
    <t>World</t>
  </si>
  <si>
    <t>Africa</t>
  </si>
  <si>
    <t>Non-OECD Americas</t>
  </si>
  <si>
    <t>Middle East</t>
  </si>
  <si>
    <t>Non-OECD Europe and Eurasia</t>
  </si>
  <si>
    <t>（注）中国の値は香港を含む。</t>
    <rPh sb="6" eb="7">
      <t>アタイ</t>
    </rPh>
    <phoneticPr fontId="2"/>
  </si>
  <si>
    <t>一次ｴﾈﾙｷﾞｰ
総供給 (Mtoe)</t>
    <rPh sb="9" eb="10">
      <t>ソウ</t>
    </rPh>
    <phoneticPr fontId="2"/>
  </si>
  <si>
    <t>China (P.R. of China and Hong Kong, China)</t>
  </si>
  <si>
    <t>Biomass Total</t>
    <phoneticPr fontId="2"/>
  </si>
  <si>
    <t>Memo: OECD Total</t>
  </si>
  <si>
    <t>Memo: Non-OECD Total</t>
  </si>
  <si>
    <t>確認</t>
    <rPh sb="0" eb="2">
      <t>カクニン</t>
    </rPh>
    <phoneticPr fontId="2"/>
  </si>
  <si>
    <t>Bio jet kerosene</t>
  </si>
  <si>
    <t>Non-OECD Asia (excluding China)</t>
  </si>
  <si>
    <t>World marine bunkers</t>
  </si>
  <si>
    <t>World aviation bunkers</t>
  </si>
  <si>
    <t>←OECD TotalとNon-OECD Totalの和がWorldに一致しないのは、この二つのせい</t>
    <rPh sb="27" eb="28">
      <t>ワ</t>
    </rPh>
    <rPh sb="35" eb="37">
      <t>イッチ</t>
    </rPh>
    <rPh sb="45" eb="46">
      <t>フタ</t>
    </rPh>
    <phoneticPr fontId="2"/>
  </si>
  <si>
    <t>←OECD＋非OECDに一致しないのは、MarineおよびAviation Bunkersがあるため</t>
    <rPh sb="6" eb="7">
      <t>ヒ</t>
    </rPh>
    <rPh sb="12" eb="14">
      <t>イッチ</t>
    </rPh>
    <phoneticPr fontId="2"/>
  </si>
  <si>
    <t>【第222-2-13】世界各地域のバイオマス利用状況（2018年）</t>
    <phoneticPr fontId="2"/>
  </si>
  <si>
    <t>出典：IEA「World Energy Statistics and Balances 2020」を基に作成</t>
    <rPh sb="50" eb="51">
      <t>モト</t>
    </rPh>
    <phoneticPr fontId="2"/>
  </si>
  <si>
    <t>FLOW: Total energy supply</t>
  </si>
  <si>
    <t>TIME: 2018</t>
  </si>
  <si>
    <t>【第222-2-12】世界各地域のバイオマス利用状況（2018年）</t>
    <phoneticPr fontId="2"/>
  </si>
  <si>
    <t>出典：IEA「World Energy Balances 2020 Edition」を基に作成</t>
    <phoneticPr fontId="2"/>
  </si>
  <si>
    <t>本蔵チェック済</t>
    <rPh sb="0" eb="2">
      <t>モトクラ</t>
    </rPh>
    <rPh sb="6" eb="7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</si>
</sst>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_ ;[Red]\-#,##0.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1" fillId="0" borderId="1" xfId="0" applyFont="1" applyFill="1" applyBorder="1"/>
    <xf numFmtId="177" fontId="1" fillId="0" borderId="0" xfId="2" applyNumberFormat="1" applyFont="1" applyFill="1" applyBorder="1" applyAlignment="1">
      <alignment vertical="center"/>
    </xf>
    <xf numFmtId="177" fontId="1" fillId="0" borderId="1" xfId="2" applyNumberFormat="1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0" fillId="0" borderId="0" xfId="0" applyFill="1"/>
    <xf numFmtId="0" fontId="0" fillId="0" borderId="0" xfId="0" applyFill="1" applyBorder="1" applyAlignment="1">
      <alignment vertical="top" wrapText="1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5" xfId="1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177" fontId="1" fillId="0" borderId="7" xfId="2" applyNumberFormat="1" applyFont="1" applyFill="1" applyBorder="1" applyAlignment="1">
      <alignment vertical="center"/>
    </xf>
    <xf numFmtId="176" fontId="1" fillId="0" borderId="8" xfId="1" applyNumberFormat="1" applyFont="1" applyFill="1" applyBorder="1" applyAlignment="1">
      <alignment vertical="center"/>
    </xf>
    <xf numFmtId="0" fontId="3" fillId="3" borderId="9" xfId="0" applyFont="1" applyFill="1" applyBorder="1"/>
    <xf numFmtId="0" fontId="3" fillId="3" borderId="10" xfId="0" applyFont="1" applyFill="1" applyBorder="1"/>
    <xf numFmtId="177" fontId="1" fillId="3" borderId="10" xfId="2" applyNumberFormat="1" applyFont="1" applyFill="1" applyBorder="1" applyAlignment="1">
      <alignment vertical="center"/>
    </xf>
    <xf numFmtId="0" fontId="1" fillId="3" borderId="10" xfId="0" applyFont="1" applyFill="1" applyBorder="1"/>
    <xf numFmtId="0" fontId="3" fillId="3" borderId="9" xfId="0" applyFont="1" applyFill="1" applyBorder="1" applyAlignment="1">
      <alignment horizontal="left" vertical="center"/>
    </xf>
    <xf numFmtId="0" fontId="4" fillId="0" borderId="0" xfId="0" applyFont="1"/>
    <xf numFmtId="177" fontId="1" fillId="0" borderId="0" xfId="0" applyNumberFormat="1" applyFont="1" applyFill="1"/>
    <xf numFmtId="0" fontId="0" fillId="0" borderId="3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7" fontId="0" fillId="0" borderId="0" xfId="0" applyNumberFormat="1" applyFill="1"/>
    <xf numFmtId="0" fontId="5" fillId="0" borderId="0" xfId="0" applyFont="1" applyFill="1" applyAlignment="1">
      <alignment vertical="top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38" fontId="0" fillId="0" borderId="0" xfId="2" applyFont="1"/>
    <xf numFmtId="176" fontId="1" fillId="3" borderId="11" xfId="1" applyNumberFormat="1" applyFont="1" applyFill="1" applyBorder="1" applyAlignment="1">
      <alignment vertical="center"/>
    </xf>
    <xf numFmtId="0" fontId="0" fillId="4" borderId="0" xfId="0" applyFill="1" applyAlignment="1">
      <alignment wrapText="1"/>
    </xf>
    <xf numFmtId="38" fontId="0" fillId="4" borderId="0" xfId="2" applyFont="1" applyFill="1"/>
    <xf numFmtId="0" fontId="0" fillId="4" borderId="0" xfId="0" applyFill="1"/>
    <xf numFmtId="38" fontId="0" fillId="0" borderId="0" xfId="2" applyFont="1" applyFill="1"/>
    <xf numFmtId="38" fontId="0" fillId="5" borderId="0" xfId="2" applyFont="1" applyFill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13" sqref="E13"/>
    </sheetView>
  </sheetViews>
  <sheetFormatPr defaultColWidth="9" defaultRowHeight="13.5" x14ac:dyDescent="0.15"/>
  <cols>
    <col min="1" max="1" width="9" style="1"/>
    <col min="2" max="2" width="2.625" style="1" customWidth="1"/>
    <col min="3" max="3" width="28.125" style="1" bestFit="1" customWidth="1"/>
    <col min="4" max="5" width="12.5" style="1" customWidth="1"/>
    <col min="6" max="6" width="9.625" style="1" customWidth="1"/>
    <col min="7" max="7" width="12.125" style="1" customWidth="1"/>
    <col min="8" max="16384" width="9" style="1"/>
  </cols>
  <sheetData>
    <row r="1" spans="1:10" x14ac:dyDescent="0.15">
      <c r="A1" s="30" t="s">
        <v>106</v>
      </c>
    </row>
    <row r="2" spans="1:10" ht="14.25" thickBot="1" x14ac:dyDescent="0.2">
      <c r="B2" s="2"/>
    </row>
    <row r="3" spans="1:10" ht="27" x14ac:dyDescent="0.15">
      <c r="B3" s="11"/>
      <c r="C3" s="12"/>
      <c r="D3" s="13" t="s">
        <v>0</v>
      </c>
      <c r="E3" s="27" t="s">
        <v>94</v>
      </c>
      <c r="F3" s="14" t="s">
        <v>1</v>
      </c>
      <c r="H3" s="28" t="s">
        <v>99</v>
      </c>
    </row>
    <row r="4" spans="1:10" x14ac:dyDescent="0.15">
      <c r="B4" s="20" t="s">
        <v>2</v>
      </c>
      <c r="C4" s="21"/>
      <c r="D4" s="22">
        <f>データ!BR24/1000</f>
        <v>297.49700000000001</v>
      </c>
      <c r="E4" s="22">
        <f>データ!BP24/1000</f>
        <v>5369.42</v>
      </c>
      <c r="F4" s="34">
        <f>D4/E4</f>
        <v>5.5405798019152908E-2</v>
      </c>
      <c r="H4" s="26">
        <f>SUM(D5:D7)</f>
        <v>297.49700000000001</v>
      </c>
      <c r="I4" s="26">
        <f>SUM(E5:E7)</f>
        <v>5369.4190000000008</v>
      </c>
    </row>
    <row r="5" spans="1:10" x14ac:dyDescent="0.15">
      <c r="B5" s="40"/>
      <c r="C5" s="3" t="s">
        <v>3</v>
      </c>
      <c r="D5" s="6">
        <f>データ!BR8/1000</f>
        <v>143.87</v>
      </c>
      <c r="E5" s="6">
        <f>データ!BP8/1000</f>
        <v>1742.3150000000001</v>
      </c>
      <c r="F5" s="15">
        <f>D5/E5</f>
        <v>8.2574046598921549E-2</v>
      </c>
      <c r="H5" s="26">
        <f>D4-H4</f>
        <v>0</v>
      </c>
      <c r="I5" s="26">
        <f>E4-I4</f>
        <v>9.9999999929423211E-4</v>
      </c>
    </row>
    <row r="6" spans="1:10" x14ac:dyDescent="0.15">
      <c r="B6" s="40"/>
      <c r="C6" s="3" t="s">
        <v>4</v>
      </c>
      <c r="D6" s="6">
        <f>データ!BR6/1000</f>
        <v>133.82</v>
      </c>
      <c r="E6" s="6">
        <f>データ!BP6/1000</f>
        <v>2748.027</v>
      </c>
      <c r="F6" s="15">
        <f t="shared" ref="F6:F7" si="0">D6/E6</f>
        <v>4.8696755890680836E-2</v>
      </c>
    </row>
    <row r="7" spans="1:10" x14ac:dyDescent="0.15">
      <c r="B7" s="41"/>
      <c r="C7" s="5" t="s">
        <v>5</v>
      </c>
      <c r="D7" s="7">
        <f>データ!BR7/1000</f>
        <v>19.806999999999999</v>
      </c>
      <c r="E7" s="7">
        <f>データ!BP7/1000</f>
        <v>879.077</v>
      </c>
      <c r="F7" s="15">
        <f t="shared" si="0"/>
        <v>2.2531587107841519E-2</v>
      </c>
    </row>
    <row r="8" spans="1:10" x14ac:dyDescent="0.15">
      <c r="B8" s="24" t="s">
        <v>6</v>
      </c>
      <c r="C8" s="23"/>
      <c r="D8" s="22">
        <f>データ!BR25/1000</f>
        <v>985.49</v>
      </c>
      <c r="E8" s="22">
        <f>データ!BP25/1000</f>
        <v>8490.3520000000008</v>
      </c>
      <c r="F8" s="34">
        <f>D8/E8</f>
        <v>0.11607174826202729</v>
      </c>
      <c r="H8" s="29">
        <f>SUM(D9:D14)</f>
        <v>985.48700000000008</v>
      </c>
      <c r="I8" s="29">
        <f>SUM(E9:E14)</f>
        <v>8490.35</v>
      </c>
    </row>
    <row r="9" spans="1:10" x14ac:dyDescent="0.15">
      <c r="B9" s="40"/>
      <c r="C9" s="3" t="s">
        <v>7</v>
      </c>
      <c r="D9" s="6">
        <f>データ!BR9/1000</f>
        <v>378.85599999999999</v>
      </c>
      <c r="E9" s="6">
        <f>データ!BP9/1000</f>
        <v>836.72</v>
      </c>
      <c r="F9" s="15">
        <f>D9/E9</f>
        <v>0.45278707333397072</v>
      </c>
      <c r="H9" s="26">
        <f>D8-H8</f>
        <v>2.9999999999290594E-3</v>
      </c>
      <c r="I9" s="26">
        <f>E8-I8</f>
        <v>2.0000000004074536E-3</v>
      </c>
    </row>
    <row r="10" spans="1:10" x14ac:dyDescent="0.15">
      <c r="B10" s="42"/>
      <c r="C10" s="3" t="s">
        <v>8</v>
      </c>
      <c r="D10" s="6">
        <f>データ!BR10/1000</f>
        <v>129.25800000000001</v>
      </c>
      <c r="E10" s="6">
        <f>データ!BP10/1000</f>
        <v>598.97699999999998</v>
      </c>
      <c r="F10" s="15">
        <f t="shared" ref="F10:F14" si="1">D10/E10</f>
        <v>0.2157979354799934</v>
      </c>
    </row>
    <row r="11" spans="1:10" x14ac:dyDescent="0.15">
      <c r="B11" s="42"/>
      <c r="C11" s="4" t="s">
        <v>9</v>
      </c>
      <c r="D11" s="6">
        <f>データ!BR13/1000</f>
        <v>346.03500000000003</v>
      </c>
      <c r="E11" s="6">
        <f>データ!BP13/1000</f>
        <v>1925.0250000000001</v>
      </c>
      <c r="F11" s="15">
        <f t="shared" si="1"/>
        <v>0.17975610706354464</v>
      </c>
    </row>
    <row r="12" spans="1:10" x14ac:dyDescent="0.15">
      <c r="B12" s="42"/>
      <c r="C12" s="3" t="s">
        <v>10</v>
      </c>
      <c r="D12" s="6">
        <f>データ!BR14/1000</f>
        <v>111.283</v>
      </c>
      <c r="E12" s="6">
        <f>データ!BP14/1000</f>
        <v>3210.5610000000001</v>
      </c>
      <c r="F12" s="15">
        <f t="shared" si="1"/>
        <v>3.4661543574471876E-2</v>
      </c>
    </row>
    <row r="13" spans="1:10" x14ac:dyDescent="0.15">
      <c r="B13" s="42"/>
      <c r="C13" s="10" t="s">
        <v>11</v>
      </c>
      <c r="D13" s="6">
        <f>データ!BR12/1000</f>
        <v>19.164000000000001</v>
      </c>
      <c r="E13" s="6">
        <f>データ!BP12/1000</f>
        <v>1159.1600000000001</v>
      </c>
      <c r="F13" s="15">
        <f t="shared" si="1"/>
        <v>1.6532661582525279E-2</v>
      </c>
    </row>
    <row r="14" spans="1:10" x14ac:dyDescent="0.15">
      <c r="B14" s="43"/>
      <c r="C14" s="5" t="s">
        <v>12</v>
      </c>
      <c r="D14" s="6">
        <f>データ!BR11/1000</f>
        <v>0.89100000000000001</v>
      </c>
      <c r="E14" s="6">
        <f>データ!BP11/1000</f>
        <v>759.90700000000004</v>
      </c>
      <c r="F14" s="15">
        <f t="shared" si="1"/>
        <v>1.1725118994824367E-3</v>
      </c>
    </row>
    <row r="15" spans="1:10" x14ac:dyDescent="0.15">
      <c r="B15" s="44" t="s">
        <v>13</v>
      </c>
      <c r="C15" s="45"/>
      <c r="D15" s="22">
        <f>データ!BR5/1000</f>
        <v>1283.1400000000001</v>
      </c>
      <c r="E15" s="22">
        <f>データ!BP5/1000</f>
        <v>14281.888999999999</v>
      </c>
      <c r="F15" s="34">
        <f>D15/E15</f>
        <v>8.9843857489720028E-2</v>
      </c>
      <c r="H15" s="26">
        <f>D4+D8</f>
        <v>1282.9870000000001</v>
      </c>
      <c r="I15" s="26">
        <f>E4+E8</f>
        <v>13859.772000000001</v>
      </c>
      <c r="J15" s="9" t="s">
        <v>105</v>
      </c>
    </row>
    <row r="16" spans="1:10" ht="14.25" thickBot="1" x14ac:dyDescent="0.2">
      <c r="B16" s="16"/>
      <c r="C16" s="17" t="s">
        <v>14</v>
      </c>
      <c r="D16" s="18">
        <f>データ!BR20/1000</f>
        <v>9.52</v>
      </c>
      <c r="E16" s="18">
        <f>データ!BP20/1000</f>
        <v>425.99900000000002</v>
      </c>
      <c r="F16" s="19">
        <f>D16/E16</f>
        <v>2.2347470299226051E-2</v>
      </c>
      <c r="H16" s="26">
        <f>D15-H15</f>
        <v>0.15300000000002001</v>
      </c>
      <c r="I16" s="26">
        <f>E15-I15</f>
        <v>422.11699999999837</v>
      </c>
    </row>
    <row r="18" spans="2:2" x14ac:dyDescent="0.15">
      <c r="B18" s="9"/>
    </row>
    <row r="19" spans="2:2" x14ac:dyDescent="0.15">
      <c r="B19" s="3"/>
    </row>
    <row r="20" spans="2:2" x14ac:dyDescent="0.15">
      <c r="B20" s="3"/>
    </row>
    <row r="21" spans="2:2" x14ac:dyDescent="0.15">
      <c r="B21" s="9" t="s">
        <v>93</v>
      </c>
    </row>
    <row r="22" spans="2:2" x14ac:dyDescent="0.15">
      <c r="B22" s="9" t="s">
        <v>111</v>
      </c>
    </row>
  </sheetData>
  <mergeCells count="3">
    <mergeCell ref="B5:B7"/>
    <mergeCell ref="B9:B14"/>
    <mergeCell ref="B15:C15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95"/>
  <sheetViews>
    <sheetView topLeftCell="BD1" workbookViewId="0">
      <selection activeCell="BT2" sqref="BT2"/>
    </sheetView>
  </sheetViews>
  <sheetFormatPr defaultRowHeight="13.5" x14ac:dyDescent="0.15"/>
  <cols>
    <col min="1" max="1" width="19.625" customWidth="1"/>
    <col min="2" max="3" width="9" hidden="1" customWidth="1"/>
    <col min="4" max="46" width="9" customWidth="1"/>
    <col min="47" max="47" width="16.875" customWidth="1"/>
    <col min="48" max="48" width="9" customWidth="1"/>
    <col min="54" max="67" width="9" customWidth="1"/>
    <col min="68" max="68" width="11" customWidth="1"/>
    <col min="69" max="70" width="9" customWidth="1"/>
  </cols>
  <sheetData>
    <row r="1" spans="1:72" x14ac:dyDescent="0.15">
      <c r="A1" s="8" t="s">
        <v>110</v>
      </c>
      <c r="BT1" t="s">
        <v>112</v>
      </c>
    </row>
    <row r="3" spans="1:72" x14ac:dyDescent="0.15">
      <c r="A3" t="s">
        <v>15</v>
      </c>
      <c r="B3" t="s">
        <v>108</v>
      </c>
      <c r="C3" t="s">
        <v>109</v>
      </c>
    </row>
    <row r="4" spans="1:72" ht="66.75" customHeight="1" x14ac:dyDescent="0.15"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  <c r="K4" t="s">
        <v>25</v>
      </c>
      <c r="L4" t="s">
        <v>26</v>
      </c>
      <c r="M4" t="s">
        <v>27</v>
      </c>
      <c r="N4" t="s">
        <v>28</v>
      </c>
      <c r="O4" t="s">
        <v>29</v>
      </c>
      <c r="P4" t="s">
        <v>30</v>
      </c>
      <c r="Q4" t="s">
        <v>31</v>
      </c>
      <c r="R4" t="s">
        <v>32</v>
      </c>
      <c r="S4" t="s">
        <v>33</v>
      </c>
      <c r="T4" t="s">
        <v>34</v>
      </c>
      <c r="U4" t="s">
        <v>35</v>
      </c>
      <c r="V4" t="s">
        <v>36</v>
      </c>
      <c r="W4" t="s">
        <v>37</v>
      </c>
      <c r="X4" t="s">
        <v>38</v>
      </c>
      <c r="Y4" t="s">
        <v>39</v>
      </c>
      <c r="Z4" t="s">
        <v>40</v>
      </c>
      <c r="AA4" t="s">
        <v>41</v>
      </c>
      <c r="AB4" t="s">
        <v>42</v>
      </c>
      <c r="AC4" t="s">
        <v>43</v>
      </c>
      <c r="AD4" t="s">
        <v>44</v>
      </c>
      <c r="AE4" t="s">
        <v>45</v>
      </c>
      <c r="AF4" t="s">
        <v>46</v>
      </c>
      <c r="AG4" t="s">
        <v>47</v>
      </c>
      <c r="AH4" t="s">
        <v>48</v>
      </c>
      <c r="AI4" t="s">
        <v>49</v>
      </c>
      <c r="AJ4" t="s">
        <v>50</v>
      </c>
      <c r="AK4" t="s">
        <v>51</v>
      </c>
      <c r="AL4" t="s">
        <v>52</v>
      </c>
      <c r="AM4" t="s">
        <v>53</v>
      </c>
      <c r="AN4" t="s">
        <v>54</v>
      </c>
      <c r="AO4" t="s">
        <v>55</v>
      </c>
      <c r="AP4" t="s">
        <v>56</v>
      </c>
      <c r="AQ4" t="s">
        <v>57</v>
      </c>
      <c r="AR4" t="s">
        <v>58</v>
      </c>
      <c r="AS4" t="s">
        <v>59</v>
      </c>
      <c r="AT4" s="35" t="s">
        <v>60</v>
      </c>
      <c r="AU4" s="32" t="s">
        <v>61</v>
      </c>
      <c r="AV4" s="35" t="s">
        <v>62</v>
      </c>
      <c r="AW4" s="35" t="s">
        <v>63</v>
      </c>
      <c r="AX4" s="35" t="s">
        <v>64</v>
      </c>
      <c r="AY4" s="35" t="s">
        <v>65</v>
      </c>
      <c r="AZ4" s="35" t="s">
        <v>100</v>
      </c>
      <c r="BA4" s="35" t="s">
        <v>66</v>
      </c>
      <c r="BB4" s="35" t="s">
        <v>67</v>
      </c>
      <c r="BC4" s="32" t="s">
        <v>68</v>
      </c>
      <c r="BD4" s="32" t="s">
        <v>69</v>
      </c>
      <c r="BE4" s="32" t="s">
        <v>70</v>
      </c>
      <c r="BF4" s="32" t="s">
        <v>71</v>
      </c>
      <c r="BG4" s="32" t="s">
        <v>72</v>
      </c>
      <c r="BH4" s="32" t="s">
        <v>73</v>
      </c>
      <c r="BI4" s="32" t="s">
        <v>74</v>
      </c>
      <c r="BJ4" s="32" t="s">
        <v>75</v>
      </c>
      <c r="BK4" s="32" t="s">
        <v>76</v>
      </c>
      <c r="BL4" s="32" t="s">
        <v>77</v>
      </c>
      <c r="BM4" s="32" t="s">
        <v>78</v>
      </c>
      <c r="BN4" s="32" t="s">
        <v>79</v>
      </c>
      <c r="BO4" s="32" t="s">
        <v>80</v>
      </c>
      <c r="BP4" s="32" t="s">
        <v>81</v>
      </c>
      <c r="BQ4" s="32" t="s">
        <v>82</v>
      </c>
      <c r="BR4" s="31" t="s">
        <v>96</v>
      </c>
    </row>
    <row r="5" spans="1:72" x14ac:dyDescent="0.15">
      <c r="A5" t="s">
        <v>88</v>
      </c>
      <c r="B5" t="s">
        <v>83</v>
      </c>
      <c r="C5" t="s">
        <v>83</v>
      </c>
      <c r="D5">
        <v>57192</v>
      </c>
      <c r="E5">
        <v>612703</v>
      </c>
      <c r="F5">
        <v>2682980</v>
      </c>
      <c r="G5">
        <v>292454</v>
      </c>
      <c r="H5">
        <v>186083</v>
      </c>
      <c r="I5">
        <v>131</v>
      </c>
      <c r="J5">
        <v>-465</v>
      </c>
      <c r="K5">
        <v>0</v>
      </c>
      <c r="L5">
        <v>-178</v>
      </c>
      <c r="M5">
        <v>-505</v>
      </c>
      <c r="N5">
        <v>0</v>
      </c>
      <c r="O5">
        <v>0</v>
      </c>
      <c r="P5">
        <v>0</v>
      </c>
      <c r="Q5">
        <v>0</v>
      </c>
      <c r="R5">
        <v>3267</v>
      </c>
      <c r="S5">
        <v>-75</v>
      </c>
      <c r="T5">
        <v>4739</v>
      </c>
      <c r="U5">
        <v>3261595</v>
      </c>
      <c r="V5" t="s">
        <v>83</v>
      </c>
      <c r="W5">
        <v>4107206</v>
      </c>
      <c r="X5">
        <v>393894</v>
      </c>
      <c r="Y5">
        <v>48488</v>
      </c>
      <c r="Z5">
        <v>10099</v>
      </c>
      <c r="AA5">
        <v>25828</v>
      </c>
      <c r="AB5">
        <v>0</v>
      </c>
      <c r="AC5">
        <v>-6075</v>
      </c>
      <c r="AD5">
        <v>-793</v>
      </c>
      <c r="AE5">
        <v>-3492</v>
      </c>
      <c r="AF5">
        <v>174</v>
      </c>
      <c r="AG5">
        <v>25</v>
      </c>
      <c r="AH5">
        <v>-11286</v>
      </c>
      <c r="AI5">
        <v>-11343</v>
      </c>
      <c r="AJ5">
        <v>-9846</v>
      </c>
      <c r="AK5">
        <v>-37554</v>
      </c>
      <c r="AL5">
        <v>7474</v>
      </c>
      <c r="AM5">
        <v>3368</v>
      </c>
      <c r="AN5">
        <v>-6682</v>
      </c>
      <c r="AO5">
        <v>-2335</v>
      </c>
      <c r="AP5">
        <v>72</v>
      </c>
      <c r="AQ5">
        <v>-2854</v>
      </c>
      <c r="AR5">
        <v>-7371</v>
      </c>
      <c r="AS5">
        <v>27102</v>
      </c>
      <c r="AT5" s="36">
        <v>17453</v>
      </c>
      <c r="AU5" s="33">
        <v>17214</v>
      </c>
      <c r="AV5" s="36">
        <v>1137819</v>
      </c>
      <c r="AW5" s="36">
        <v>32595</v>
      </c>
      <c r="AX5" s="36">
        <v>48282</v>
      </c>
      <c r="AY5" s="36">
        <v>34699</v>
      </c>
      <c r="AZ5" s="36">
        <v>0</v>
      </c>
      <c r="BA5" s="36">
        <v>12292</v>
      </c>
      <c r="BB5" s="36">
        <v>0</v>
      </c>
      <c r="BC5" s="33">
        <v>-329</v>
      </c>
      <c r="BD5" s="33">
        <v>0</v>
      </c>
      <c r="BE5" s="33">
        <v>0</v>
      </c>
      <c r="BF5" s="33">
        <v>706814</v>
      </c>
      <c r="BG5" s="33">
        <v>362332</v>
      </c>
      <c r="BH5" s="33">
        <v>92136</v>
      </c>
      <c r="BI5" s="33">
        <v>47668</v>
      </c>
      <c r="BJ5" s="33">
        <v>36261</v>
      </c>
      <c r="BK5" s="33">
        <v>86</v>
      </c>
      <c r="BL5" s="33">
        <v>109493</v>
      </c>
      <c r="BM5" s="33">
        <v>732</v>
      </c>
      <c r="BN5" s="33">
        <v>253</v>
      </c>
      <c r="BO5" s="33">
        <v>2066</v>
      </c>
      <c r="BP5" s="39">
        <v>14281889</v>
      </c>
      <c r="BQ5" s="33">
        <v>1930789</v>
      </c>
      <c r="BR5" s="39">
        <f>AT5+AV5+AW5+AX5+AY5+AZ5+BA5+BB5</f>
        <v>1283140</v>
      </c>
    </row>
    <row r="6" spans="1:72" x14ac:dyDescent="0.15">
      <c r="A6" t="s">
        <v>85</v>
      </c>
      <c r="B6" t="s">
        <v>83</v>
      </c>
      <c r="C6" t="s">
        <v>83</v>
      </c>
      <c r="D6">
        <v>1470</v>
      </c>
      <c r="E6">
        <v>19034</v>
      </c>
      <c r="F6">
        <v>155886</v>
      </c>
      <c r="G6">
        <v>157079</v>
      </c>
      <c r="H6">
        <v>20617</v>
      </c>
      <c r="I6">
        <v>0</v>
      </c>
      <c r="J6">
        <v>987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884629</v>
      </c>
      <c r="V6" t="s">
        <v>83</v>
      </c>
      <c r="W6">
        <v>959251</v>
      </c>
      <c r="X6">
        <v>144851</v>
      </c>
      <c r="Y6">
        <v>19973</v>
      </c>
      <c r="Z6">
        <v>2861</v>
      </c>
      <c r="AA6">
        <v>26623</v>
      </c>
      <c r="AB6">
        <v>0</v>
      </c>
      <c r="AC6">
        <v>-6072</v>
      </c>
      <c r="AD6">
        <v>-25449</v>
      </c>
      <c r="AE6">
        <v>12473</v>
      </c>
      <c r="AF6">
        <v>21</v>
      </c>
      <c r="AG6">
        <v>0</v>
      </c>
      <c r="AH6">
        <v>-30793</v>
      </c>
      <c r="AI6">
        <v>-110</v>
      </c>
      <c r="AJ6">
        <v>-45128</v>
      </c>
      <c r="AK6">
        <v>-24642</v>
      </c>
      <c r="AL6">
        <v>-1008</v>
      </c>
      <c r="AM6">
        <v>529</v>
      </c>
      <c r="AN6">
        <v>-3330</v>
      </c>
      <c r="AO6">
        <v>-2114</v>
      </c>
      <c r="AP6">
        <v>71</v>
      </c>
      <c r="AQ6">
        <v>-23319</v>
      </c>
      <c r="AR6">
        <v>361</v>
      </c>
      <c r="AS6">
        <v>1213</v>
      </c>
      <c r="AT6" s="36">
        <v>3738</v>
      </c>
      <c r="AU6" s="33">
        <v>3542</v>
      </c>
      <c r="AV6" s="36">
        <v>84112</v>
      </c>
      <c r="AW6" s="36">
        <v>4227</v>
      </c>
      <c r="AX6" s="36">
        <v>33966</v>
      </c>
      <c r="AY6" s="36">
        <v>7360</v>
      </c>
      <c r="AZ6" s="36">
        <v>0</v>
      </c>
      <c r="BA6" s="36">
        <v>417</v>
      </c>
      <c r="BB6" s="36">
        <v>0</v>
      </c>
      <c r="BC6" s="33">
        <v>0</v>
      </c>
      <c r="BD6" s="33">
        <v>0</v>
      </c>
      <c r="BE6" s="33">
        <v>0</v>
      </c>
      <c r="BF6" s="33">
        <v>249025</v>
      </c>
      <c r="BG6" s="33">
        <v>63400</v>
      </c>
      <c r="BH6" s="33">
        <v>12905</v>
      </c>
      <c r="BI6" s="33">
        <v>7920</v>
      </c>
      <c r="BJ6" s="33">
        <v>3658</v>
      </c>
      <c r="BK6" s="33">
        <v>2</v>
      </c>
      <c r="BL6" s="33">
        <v>27986</v>
      </c>
      <c r="BM6" s="33">
        <v>0</v>
      </c>
      <c r="BN6" s="33">
        <v>-195</v>
      </c>
      <c r="BO6" s="33">
        <v>0</v>
      </c>
      <c r="BP6" s="39">
        <v>2748027</v>
      </c>
      <c r="BQ6" s="33">
        <v>249692</v>
      </c>
      <c r="BR6" s="39">
        <f t="shared" ref="BR6:BR16" si="0">AT6+AV6+AW6+AX6+AY6+AZ6+BA6+BB6</f>
        <v>133820</v>
      </c>
    </row>
    <row r="7" spans="1:72" x14ac:dyDescent="0.15">
      <c r="A7" t="s">
        <v>86</v>
      </c>
      <c r="B7" t="s">
        <v>83</v>
      </c>
      <c r="C7" t="s">
        <v>83</v>
      </c>
      <c r="D7">
        <v>6605</v>
      </c>
      <c r="E7">
        <v>58521</v>
      </c>
      <c r="F7">
        <v>149332</v>
      </c>
      <c r="G7">
        <v>18417</v>
      </c>
      <c r="H7">
        <v>10882</v>
      </c>
      <c r="I7">
        <v>0</v>
      </c>
      <c r="J7">
        <v>18</v>
      </c>
      <c r="K7">
        <v>0</v>
      </c>
      <c r="L7">
        <v>64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39</v>
      </c>
      <c r="U7">
        <v>188998</v>
      </c>
      <c r="V7" t="s">
        <v>83</v>
      </c>
      <c r="W7">
        <v>341174</v>
      </c>
      <c r="X7">
        <v>3266</v>
      </c>
      <c r="Y7">
        <v>3427</v>
      </c>
      <c r="Z7">
        <v>819</v>
      </c>
      <c r="AA7">
        <v>0</v>
      </c>
      <c r="AB7">
        <v>0</v>
      </c>
      <c r="AC7">
        <v>0</v>
      </c>
      <c r="AD7">
        <v>18329</v>
      </c>
      <c r="AE7">
        <v>-6295</v>
      </c>
      <c r="AF7">
        <v>-16</v>
      </c>
      <c r="AG7">
        <v>0</v>
      </c>
      <c r="AH7">
        <v>-31303</v>
      </c>
      <c r="AI7">
        <v>186</v>
      </c>
      <c r="AJ7">
        <v>-18676</v>
      </c>
      <c r="AK7">
        <v>-14149</v>
      </c>
      <c r="AL7">
        <v>41682</v>
      </c>
      <c r="AM7">
        <v>-166</v>
      </c>
      <c r="AN7">
        <v>-3123</v>
      </c>
      <c r="AO7">
        <v>-1904</v>
      </c>
      <c r="AP7">
        <v>-21</v>
      </c>
      <c r="AQ7">
        <v>4645</v>
      </c>
      <c r="AR7">
        <v>-1520</v>
      </c>
      <c r="AS7">
        <v>8679</v>
      </c>
      <c r="AT7" s="36">
        <v>752</v>
      </c>
      <c r="AU7" s="33">
        <v>943</v>
      </c>
      <c r="AV7" s="36">
        <v>16604</v>
      </c>
      <c r="AW7" s="36">
        <v>870</v>
      </c>
      <c r="AX7" s="36">
        <v>540</v>
      </c>
      <c r="AY7" s="36">
        <v>655</v>
      </c>
      <c r="AZ7" s="36">
        <v>0</v>
      </c>
      <c r="BA7" s="36">
        <v>386</v>
      </c>
      <c r="BB7" s="36">
        <v>0</v>
      </c>
      <c r="BC7" s="33">
        <v>18</v>
      </c>
      <c r="BD7" s="33">
        <v>0</v>
      </c>
      <c r="BE7" s="33">
        <v>0</v>
      </c>
      <c r="BF7" s="33">
        <v>51704</v>
      </c>
      <c r="BG7" s="33">
        <v>10872</v>
      </c>
      <c r="BH7" s="33">
        <v>7460</v>
      </c>
      <c r="BI7" s="33">
        <v>7178</v>
      </c>
      <c r="BJ7" s="33">
        <v>1059</v>
      </c>
      <c r="BK7" s="33">
        <v>42</v>
      </c>
      <c r="BL7" s="33">
        <v>2353</v>
      </c>
      <c r="BM7" s="33">
        <v>187</v>
      </c>
      <c r="BN7" s="33">
        <v>-504</v>
      </c>
      <c r="BO7" s="33">
        <v>52</v>
      </c>
      <c r="BP7" s="39">
        <v>879077</v>
      </c>
      <c r="BQ7" s="33">
        <v>48787</v>
      </c>
      <c r="BR7" s="39">
        <f t="shared" si="0"/>
        <v>19807</v>
      </c>
    </row>
    <row r="8" spans="1:72" x14ac:dyDescent="0.15">
      <c r="A8" t="s">
        <v>87</v>
      </c>
      <c r="B8" t="s">
        <v>83</v>
      </c>
      <c r="C8" t="s">
        <v>83</v>
      </c>
      <c r="D8">
        <v>3252</v>
      </c>
      <c r="E8">
        <v>43974</v>
      </c>
      <c r="F8">
        <v>119056</v>
      </c>
      <c r="G8">
        <v>1421</v>
      </c>
      <c r="H8">
        <v>81636</v>
      </c>
      <c r="I8">
        <v>146</v>
      </c>
      <c r="J8">
        <v>-473</v>
      </c>
      <c r="K8">
        <v>0</v>
      </c>
      <c r="L8">
        <v>-248</v>
      </c>
      <c r="M8">
        <v>-447</v>
      </c>
      <c r="N8">
        <v>0</v>
      </c>
      <c r="O8">
        <v>0</v>
      </c>
      <c r="P8">
        <v>0</v>
      </c>
      <c r="Q8">
        <v>0</v>
      </c>
      <c r="R8">
        <v>2337</v>
      </c>
      <c r="S8">
        <v>29</v>
      </c>
      <c r="T8">
        <v>4699</v>
      </c>
      <c r="U8">
        <v>426312</v>
      </c>
      <c r="V8" t="s">
        <v>83</v>
      </c>
      <c r="W8">
        <v>612414</v>
      </c>
      <c r="X8">
        <v>21891</v>
      </c>
      <c r="Y8">
        <v>11413</v>
      </c>
      <c r="Z8">
        <v>3728</v>
      </c>
      <c r="AA8">
        <v>-940</v>
      </c>
      <c r="AB8">
        <v>0</v>
      </c>
      <c r="AC8">
        <v>-4</v>
      </c>
      <c r="AD8">
        <v>10651</v>
      </c>
      <c r="AE8">
        <v>-61485</v>
      </c>
      <c r="AF8">
        <v>-12</v>
      </c>
      <c r="AG8">
        <v>0</v>
      </c>
      <c r="AH8">
        <v>-37360</v>
      </c>
      <c r="AI8">
        <v>790</v>
      </c>
      <c r="AJ8">
        <v>36925</v>
      </c>
      <c r="AK8">
        <v>-45238</v>
      </c>
      <c r="AL8">
        <v>16490</v>
      </c>
      <c r="AM8">
        <v>592</v>
      </c>
      <c r="AN8">
        <v>-1825</v>
      </c>
      <c r="AO8">
        <v>-2506</v>
      </c>
      <c r="AP8">
        <v>86</v>
      </c>
      <c r="AQ8">
        <v>4957</v>
      </c>
      <c r="AR8">
        <v>-7522</v>
      </c>
      <c r="AS8">
        <v>5541</v>
      </c>
      <c r="AT8" s="36">
        <v>11149</v>
      </c>
      <c r="AU8" s="33">
        <v>11151</v>
      </c>
      <c r="AV8" s="36">
        <v>96942</v>
      </c>
      <c r="AW8" s="36">
        <v>17178</v>
      </c>
      <c r="AX8" s="36">
        <v>3010</v>
      </c>
      <c r="AY8" s="36">
        <v>14391</v>
      </c>
      <c r="AZ8" s="36">
        <v>0</v>
      </c>
      <c r="BA8" s="36">
        <v>1200</v>
      </c>
      <c r="BB8" s="36">
        <v>0</v>
      </c>
      <c r="BC8" s="33">
        <v>337</v>
      </c>
      <c r="BD8" s="33">
        <v>0</v>
      </c>
      <c r="BE8" s="33">
        <v>0</v>
      </c>
      <c r="BF8" s="33">
        <v>215079</v>
      </c>
      <c r="BG8" s="33">
        <v>48742</v>
      </c>
      <c r="BH8" s="33">
        <v>19306</v>
      </c>
      <c r="BI8" s="33">
        <v>11104</v>
      </c>
      <c r="BJ8" s="33">
        <v>5201</v>
      </c>
      <c r="BK8" s="33">
        <v>42</v>
      </c>
      <c r="BL8" s="33">
        <v>33721</v>
      </c>
      <c r="BM8" s="33">
        <v>545</v>
      </c>
      <c r="BN8" s="33">
        <v>1713</v>
      </c>
      <c r="BO8" s="33">
        <v>1224</v>
      </c>
      <c r="BP8" s="39">
        <v>1742315</v>
      </c>
      <c r="BQ8" s="33">
        <v>262322</v>
      </c>
      <c r="BR8" s="39">
        <f t="shared" si="0"/>
        <v>143870</v>
      </c>
    </row>
    <row r="9" spans="1:72" x14ac:dyDescent="0.15">
      <c r="A9" t="s">
        <v>89</v>
      </c>
      <c r="B9" t="s">
        <v>83</v>
      </c>
      <c r="C9" t="s">
        <v>83</v>
      </c>
      <c r="D9">
        <v>1047</v>
      </c>
      <c r="E9">
        <v>3451</v>
      </c>
      <c r="F9">
        <v>108650</v>
      </c>
      <c r="G9">
        <v>0</v>
      </c>
      <c r="H9">
        <v>78</v>
      </c>
      <c r="I9">
        <v>0</v>
      </c>
      <c r="J9">
        <v>281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</v>
      </c>
      <c r="S9">
        <v>0</v>
      </c>
      <c r="T9">
        <v>0</v>
      </c>
      <c r="U9">
        <v>133339</v>
      </c>
      <c r="V9" t="s">
        <v>83</v>
      </c>
      <c r="W9">
        <v>101044</v>
      </c>
      <c r="X9">
        <v>18842</v>
      </c>
      <c r="Y9">
        <v>919</v>
      </c>
      <c r="Z9">
        <v>0</v>
      </c>
      <c r="AA9">
        <v>0</v>
      </c>
      <c r="AB9">
        <v>0</v>
      </c>
      <c r="AC9">
        <v>0</v>
      </c>
      <c r="AD9">
        <v>-478</v>
      </c>
      <c r="AE9">
        <v>31266</v>
      </c>
      <c r="AF9">
        <v>42</v>
      </c>
      <c r="AG9">
        <v>0</v>
      </c>
      <c r="AH9">
        <v>-6059</v>
      </c>
      <c r="AI9">
        <v>1210</v>
      </c>
      <c r="AJ9">
        <v>52165</v>
      </c>
      <c r="AK9">
        <v>-5550</v>
      </c>
      <c r="AL9">
        <v>-10688</v>
      </c>
      <c r="AM9">
        <v>3</v>
      </c>
      <c r="AN9">
        <v>701</v>
      </c>
      <c r="AO9">
        <v>796</v>
      </c>
      <c r="AP9">
        <v>2</v>
      </c>
      <c r="AQ9">
        <v>1712</v>
      </c>
      <c r="AR9">
        <v>3581</v>
      </c>
      <c r="AS9">
        <v>72</v>
      </c>
      <c r="AT9" s="36">
        <v>0</v>
      </c>
      <c r="AU9" s="33">
        <v>0</v>
      </c>
      <c r="AV9" s="36">
        <v>378805</v>
      </c>
      <c r="AW9" s="36">
        <v>8</v>
      </c>
      <c r="AX9" s="36">
        <v>43</v>
      </c>
      <c r="AY9" s="36">
        <v>0</v>
      </c>
      <c r="AZ9" s="36">
        <v>0</v>
      </c>
      <c r="BA9" s="36">
        <v>0</v>
      </c>
      <c r="BB9" s="36">
        <v>0</v>
      </c>
      <c r="BC9" s="33">
        <v>-290</v>
      </c>
      <c r="BD9" s="33">
        <v>0</v>
      </c>
      <c r="BE9" s="33">
        <v>0</v>
      </c>
      <c r="BF9" s="33">
        <v>3017</v>
      </c>
      <c r="BG9" s="33">
        <v>11280</v>
      </c>
      <c r="BH9" s="33">
        <v>4459</v>
      </c>
      <c r="BI9" s="33">
        <v>454</v>
      </c>
      <c r="BJ9" s="33">
        <v>705</v>
      </c>
      <c r="BK9" s="33">
        <v>0</v>
      </c>
      <c r="BL9" s="33">
        <v>1218</v>
      </c>
      <c r="BM9" s="33">
        <v>0</v>
      </c>
      <c r="BN9" s="33">
        <v>467</v>
      </c>
      <c r="BO9" s="33">
        <v>122</v>
      </c>
      <c r="BP9" s="39">
        <v>836720</v>
      </c>
      <c r="BQ9" s="33">
        <v>396682</v>
      </c>
      <c r="BR9" s="39">
        <f t="shared" si="0"/>
        <v>378856</v>
      </c>
    </row>
    <row r="10" spans="1:72" x14ac:dyDescent="0.15">
      <c r="A10" t="s">
        <v>90</v>
      </c>
      <c r="B10" t="s">
        <v>83</v>
      </c>
      <c r="C10" t="s">
        <v>83</v>
      </c>
      <c r="D10">
        <v>10</v>
      </c>
      <c r="E10">
        <v>11270</v>
      </c>
      <c r="F10">
        <v>11232</v>
      </c>
      <c r="G10">
        <v>1654</v>
      </c>
      <c r="H10">
        <v>448</v>
      </c>
      <c r="I10">
        <v>1</v>
      </c>
      <c r="J10">
        <v>-145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133392</v>
      </c>
      <c r="V10" t="s">
        <v>83</v>
      </c>
      <c r="W10">
        <v>180914</v>
      </c>
      <c r="X10">
        <v>20458</v>
      </c>
      <c r="Y10">
        <v>3581</v>
      </c>
      <c r="Z10">
        <v>366</v>
      </c>
      <c r="AA10">
        <v>0</v>
      </c>
      <c r="AB10">
        <v>0</v>
      </c>
      <c r="AC10">
        <v>0</v>
      </c>
      <c r="AD10">
        <v>4992</v>
      </c>
      <c r="AE10">
        <v>12927</v>
      </c>
      <c r="AF10">
        <v>21</v>
      </c>
      <c r="AG10">
        <v>0</v>
      </c>
      <c r="AH10">
        <v>-6983</v>
      </c>
      <c r="AI10">
        <v>229</v>
      </c>
      <c r="AJ10">
        <v>31543</v>
      </c>
      <c r="AK10">
        <v>-20688</v>
      </c>
      <c r="AL10">
        <v>8030</v>
      </c>
      <c r="AM10">
        <v>-68</v>
      </c>
      <c r="AN10">
        <v>690</v>
      </c>
      <c r="AO10">
        <v>227</v>
      </c>
      <c r="AP10">
        <v>3</v>
      </c>
      <c r="AQ10">
        <v>666</v>
      </c>
      <c r="AR10">
        <v>-537</v>
      </c>
      <c r="AS10">
        <v>0</v>
      </c>
      <c r="AT10" s="36">
        <v>0</v>
      </c>
      <c r="AU10" s="33">
        <v>0</v>
      </c>
      <c r="AV10" s="36">
        <v>105688</v>
      </c>
      <c r="AW10" s="36">
        <v>353</v>
      </c>
      <c r="AX10" s="36">
        <v>6957</v>
      </c>
      <c r="AY10" s="36">
        <v>5972</v>
      </c>
      <c r="AZ10" s="36">
        <v>0</v>
      </c>
      <c r="BA10" s="36">
        <v>10288</v>
      </c>
      <c r="BB10" s="36">
        <v>0</v>
      </c>
      <c r="BC10" s="33">
        <v>-83</v>
      </c>
      <c r="BD10" s="33">
        <v>0</v>
      </c>
      <c r="BE10" s="33">
        <v>0</v>
      </c>
      <c r="BF10" s="33">
        <v>5882</v>
      </c>
      <c r="BG10" s="33">
        <v>59290</v>
      </c>
      <c r="BH10" s="33">
        <v>3364</v>
      </c>
      <c r="BI10" s="33">
        <v>622</v>
      </c>
      <c r="BJ10" s="33">
        <v>944</v>
      </c>
      <c r="BK10" s="33">
        <v>0</v>
      </c>
      <c r="BL10" s="33">
        <v>5336</v>
      </c>
      <c r="BM10" s="33">
        <v>0</v>
      </c>
      <c r="BN10" s="33">
        <v>36</v>
      </c>
      <c r="BO10" s="33">
        <v>91</v>
      </c>
      <c r="BP10" s="39">
        <v>598977</v>
      </c>
      <c r="BQ10" s="33">
        <v>198732</v>
      </c>
      <c r="BR10" s="39">
        <f t="shared" si="0"/>
        <v>129258</v>
      </c>
    </row>
    <row r="11" spans="1:72" x14ac:dyDescent="0.15">
      <c r="A11" t="s">
        <v>91</v>
      </c>
      <c r="B11" t="s">
        <v>83</v>
      </c>
      <c r="C11" t="s">
        <v>83</v>
      </c>
      <c r="D11">
        <v>199</v>
      </c>
      <c r="E11">
        <v>2554</v>
      </c>
      <c r="F11">
        <v>703</v>
      </c>
      <c r="G11">
        <v>0</v>
      </c>
      <c r="H11">
        <v>0</v>
      </c>
      <c r="I11">
        <v>1</v>
      </c>
      <c r="J11">
        <v>238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429120</v>
      </c>
      <c r="V11" t="s">
        <v>83</v>
      </c>
      <c r="W11">
        <v>384769</v>
      </c>
      <c r="X11">
        <v>130411</v>
      </c>
      <c r="Y11">
        <v>0</v>
      </c>
      <c r="Z11">
        <v>1802</v>
      </c>
      <c r="AA11">
        <v>0</v>
      </c>
      <c r="AB11">
        <v>0</v>
      </c>
      <c r="AC11">
        <v>0</v>
      </c>
      <c r="AD11">
        <v>-53687</v>
      </c>
      <c r="AE11">
        <v>17685</v>
      </c>
      <c r="AF11">
        <v>0</v>
      </c>
      <c r="AG11">
        <v>0</v>
      </c>
      <c r="AH11">
        <v>-30087</v>
      </c>
      <c r="AI11">
        <v>-11974</v>
      </c>
      <c r="AJ11">
        <v>-40111</v>
      </c>
      <c r="AK11">
        <v>-29608</v>
      </c>
      <c r="AL11">
        <v>-48406</v>
      </c>
      <c r="AM11">
        <v>0</v>
      </c>
      <c r="AN11">
        <v>-356</v>
      </c>
      <c r="AO11">
        <v>-512</v>
      </c>
      <c r="AP11">
        <v>0</v>
      </c>
      <c r="AQ11">
        <v>91</v>
      </c>
      <c r="AR11">
        <v>227</v>
      </c>
      <c r="AS11">
        <v>0</v>
      </c>
      <c r="AT11" s="36">
        <v>0</v>
      </c>
      <c r="AU11" s="33">
        <v>0</v>
      </c>
      <c r="AV11" s="36">
        <v>883</v>
      </c>
      <c r="AW11" s="36">
        <v>8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3">
        <v>106</v>
      </c>
      <c r="BD11" s="33">
        <v>0</v>
      </c>
      <c r="BE11" s="33">
        <v>0</v>
      </c>
      <c r="BF11" s="33">
        <v>1978</v>
      </c>
      <c r="BG11" s="33">
        <v>1609</v>
      </c>
      <c r="BH11" s="33">
        <v>0</v>
      </c>
      <c r="BI11" s="33">
        <v>300</v>
      </c>
      <c r="BJ11" s="33">
        <v>336</v>
      </c>
      <c r="BK11" s="33">
        <v>0</v>
      </c>
      <c r="BL11" s="33">
        <v>96</v>
      </c>
      <c r="BM11" s="33">
        <v>0</v>
      </c>
      <c r="BN11" s="33">
        <v>1533</v>
      </c>
      <c r="BO11" s="33">
        <v>0</v>
      </c>
      <c r="BP11" s="39">
        <v>759907</v>
      </c>
      <c r="BQ11" s="33">
        <v>3337</v>
      </c>
      <c r="BR11" s="39">
        <f t="shared" si="0"/>
        <v>891</v>
      </c>
    </row>
    <row r="12" spans="1:72" x14ac:dyDescent="0.15">
      <c r="A12" t="s">
        <v>92</v>
      </c>
      <c r="B12" t="s">
        <v>83</v>
      </c>
      <c r="C12" t="s">
        <v>83</v>
      </c>
      <c r="D12">
        <v>3266</v>
      </c>
      <c r="E12">
        <v>58940</v>
      </c>
      <c r="F12">
        <v>100401</v>
      </c>
      <c r="G12">
        <v>847</v>
      </c>
      <c r="H12">
        <v>52263</v>
      </c>
      <c r="I12">
        <v>4</v>
      </c>
      <c r="J12">
        <v>39</v>
      </c>
      <c r="K12">
        <v>0</v>
      </c>
      <c r="L12">
        <v>6</v>
      </c>
      <c r="M12">
        <v>-59</v>
      </c>
      <c r="N12">
        <v>0</v>
      </c>
      <c r="O12">
        <v>0</v>
      </c>
      <c r="P12">
        <v>0</v>
      </c>
      <c r="Q12">
        <v>0</v>
      </c>
      <c r="R12">
        <v>924</v>
      </c>
      <c r="S12">
        <v>-104</v>
      </c>
      <c r="T12">
        <v>0</v>
      </c>
      <c r="U12">
        <v>569252</v>
      </c>
      <c r="V12" t="s">
        <v>83</v>
      </c>
      <c r="W12">
        <v>349823</v>
      </c>
      <c r="X12">
        <v>36009</v>
      </c>
      <c r="Y12">
        <v>2414</v>
      </c>
      <c r="Z12">
        <v>302</v>
      </c>
      <c r="AA12">
        <v>145</v>
      </c>
      <c r="AB12">
        <v>0</v>
      </c>
      <c r="AC12">
        <v>0</v>
      </c>
      <c r="AD12">
        <v>-4848</v>
      </c>
      <c r="AE12">
        <v>-7184</v>
      </c>
      <c r="AF12">
        <v>4</v>
      </c>
      <c r="AG12">
        <v>25</v>
      </c>
      <c r="AH12">
        <v>-11076</v>
      </c>
      <c r="AI12">
        <v>34</v>
      </c>
      <c r="AJ12">
        <v>-45618</v>
      </c>
      <c r="AK12">
        <v>-58403</v>
      </c>
      <c r="AL12">
        <v>-19720</v>
      </c>
      <c r="AM12">
        <v>-52</v>
      </c>
      <c r="AN12">
        <v>-422</v>
      </c>
      <c r="AO12">
        <v>629</v>
      </c>
      <c r="AP12">
        <v>1</v>
      </c>
      <c r="AQ12">
        <v>-105</v>
      </c>
      <c r="AR12">
        <v>-4395</v>
      </c>
      <c r="AS12">
        <v>6101</v>
      </c>
      <c r="AT12" s="36">
        <v>101</v>
      </c>
      <c r="AU12" s="33">
        <v>57</v>
      </c>
      <c r="AV12" s="36">
        <v>18123</v>
      </c>
      <c r="AW12" s="36">
        <v>274</v>
      </c>
      <c r="AX12" s="36">
        <v>155</v>
      </c>
      <c r="AY12" s="36">
        <v>511</v>
      </c>
      <c r="AZ12" s="36">
        <v>0</v>
      </c>
      <c r="BA12" s="36">
        <v>0</v>
      </c>
      <c r="BB12" s="36">
        <v>0</v>
      </c>
      <c r="BC12" s="33">
        <v>-130</v>
      </c>
      <c r="BD12" s="33">
        <v>0</v>
      </c>
      <c r="BE12" s="33">
        <v>0</v>
      </c>
      <c r="BF12" s="33">
        <v>83474</v>
      </c>
      <c r="BG12" s="33">
        <v>27989</v>
      </c>
      <c r="BH12" s="33">
        <v>217</v>
      </c>
      <c r="BI12" s="33">
        <v>524</v>
      </c>
      <c r="BJ12" s="33">
        <v>139</v>
      </c>
      <c r="BK12" s="33">
        <v>0</v>
      </c>
      <c r="BL12" s="33">
        <v>1023</v>
      </c>
      <c r="BM12" s="33">
        <v>0</v>
      </c>
      <c r="BN12" s="33">
        <v>-3320</v>
      </c>
      <c r="BO12" s="33">
        <v>578</v>
      </c>
      <c r="BP12" s="39">
        <v>1159160</v>
      </c>
      <c r="BQ12" s="33">
        <v>48926</v>
      </c>
      <c r="BR12" s="39">
        <f t="shared" si="0"/>
        <v>19164</v>
      </c>
    </row>
    <row r="13" spans="1:72" x14ac:dyDescent="0.15">
      <c r="A13" t="s">
        <v>101</v>
      </c>
      <c r="B13" t="s">
        <v>83</v>
      </c>
      <c r="C13" t="s">
        <v>83</v>
      </c>
      <c r="D13">
        <v>36892</v>
      </c>
      <c r="E13">
        <v>65323</v>
      </c>
      <c r="F13">
        <v>400745</v>
      </c>
      <c r="G13">
        <v>113036</v>
      </c>
      <c r="H13">
        <v>20159</v>
      </c>
      <c r="I13">
        <v>0</v>
      </c>
      <c r="J13">
        <v>3805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</v>
      </c>
      <c r="S13">
        <v>0</v>
      </c>
      <c r="T13">
        <v>0</v>
      </c>
      <c r="U13">
        <v>263476</v>
      </c>
      <c r="V13" t="s">
        <v>83</v>
      </c>
      <c r="W13">
        <v>548301</v>
      </c>
      <c r="X13">
        <v>17920</v>
      </c>
      <c r="Y13">
        <v>6761</v>
      </c>
      <c r="Z13">
        <v>221</v>
      </c>
      <c r="AA13">
        <v>0</v>
      </c>
      <c r="AB13">
        <v>0</v>
      </c>
      <c r="AC13">
        <v>0</v>
      </c>
      <c r="AD13">
        <v>28088</v>
      </c>
      <c r="AE13">
        <v>11964</v>
      </c>
      <c r="AF13">
        <v>10</v>
      </c>
      <c r="AG13">
        <v>0</v>
      </c>
      <c r="AH13">
        <v>-38011</v>
      </c>
      <c r="AI13">
        <v>-1837</v>
      </c>
      <c r="AJ13">
        <v>-7754</v>
      </c>
      <c r="AK13">
        <v>-10635</v>
      </c>
      <c r="AL13">
        <v>13169</v>
      </c>
      <c r="AM13">
        <v>2513</v>
      </c>
      <c r="AN13">
        <v>574</v>
      </c>
      <c r="AO13">
        <v>-1644</v>
      </c>
      <c r="AP13">
        <v>224</v>
      </c>
      <c r="AQ13">
        <v>3076</v>
      </c>
      <c r="AR13">
        <v>21</v>
      </c>
      <c r="AS13">
        <v>0</v>
      </c>
      <c r="AT13" s="36">
        <v>1694</v>
      </c>
      <c r="AU13" s="33">
        <v>1502</v>
      </c>
      <c r="AV13" s="36">
        <v>335010</v>
      </c>
      <c r="AW13" s="36">
        <v>2374</v>
      </c>
      <c r="AX13" s="36">
        <v>1946</v>
      </c>
      <c r="AY13" s="36">
        <v>5010</v>
      </c>
      <c r="AZ13" s="36">
        <v>0</v>
      </c>
      <c r="BA13" s="36">
        <v>1</v>
      </c>
      <c r="BB13" s="36">
        <v>0</v>
      </c>
      <c r="BC13" s="33">
        <v>-290</v>
      </c>
      <c r="BD13" s="33">
        <v>0</v>
      </c>
      <c r="BE13" s="33">
        <v>0</v>
      </c>
      <c r="BF13" s="33">
        <v>19790</v>
      </c>
      <c r="BG13" s="33">
        <v>36038</v>
      </c>
      <c r="BH13" s="33">
        <v>33082</v>
      </c>
      <c r="BI13" s="33">
        <v>4356</v>
      </c>
      <c r="BJ13" s="33">
        <v>1108</v>
      </c>
      <c r="BK13" s="33">
        <v>0</v>
      </c>
      <c r="BL13" s="33">
        <v>6308</v>
      </c>
      <c r="BM13" s="33">
        <v>0</v>
      </c>
      <c r="BN13" s="33">
        <v>698</v>
      </c>
      <c r="BO13" s="33">
        <v>0</v>
      </c>
      <c r="BP13" s="39">
        <v>1925025</v>
      </c>
      <c r="BQ13" s="33">
        <v>426638</v>
      </c>
      <c r="BR13" s="39">
        <f t="shared" si="0"/>
        <v>346035</v>
      </c>
    </row>
    <row r="14" spans="1:72" x14ac:dyDescent="0.15">
      <c r="A14" t="s">
        <v>95</v>
      </c>
      <c r="B14" t="s">
        <v>83</v>
      </c>
      <c r="C14" t="s">
        <v>83</v>
      </c>
      <c r="D14">
        <v>4451</v>
      </c>
      <c r="E14">
        <v>349635</v>
      </c>
      <c r="F14">
        <v>1636976</v>
      </c>
      <c r="G14">
        <v>0</v>
      </c>
      <c r="H14">
        <v>0</v>
      </c>
      <c r="I14">
        <v>-22</v>
      </c>
      <c r="J14">
        <v>-5216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232988</v>
      </c>
      <c r="V14" t="s">
        <v>83</v>
      </c>
      <c r="W14">
        <v>629516</v>
      </c>
      <c r="X14">
        <v>245</v>
      </c>
      <c r="Y14">
        <v>0</v>
      </c>
      <c r="Z14">
        <v>0</v>
      </c>
      <c r="AA14">
        <v>0</v>
      </c>
      <c r="AB14">
        <v>0</v>
      </c>
      <c r="AC14">
        <v>0</v>
      </c>
      <c r="AD14">
        <v>21609</v>
      </c>
      <c r="AE14">
        <v>-14852</v>
      </c>
      <c r="AF14">
        <v>0</v>
      </c>
      <c r="AG14">
        <v>0</v>
      </c>
      <c r="AH14">
        <v>-20836</v>
      </c>
      <c r="AI14">
        <v>123</v>
      </c>
      <c r="AJ14">
        <v>-15906</v>
      </c>
      <c r="AK14">
        <v>-5970</v>
      </c>
      <c r="AL14">
        <v>7924</v>
      </c>
      <c r="AM14">
        <v>18</v>
      </c>
      <c r="AN14">
        <v>219</v>
      </c>
      <c r="AO14">
        <v>4692</v>
      </c>
      <c r="AP14">
        <v>-294</v>
      </c>
      <c r="AQ14">
        <v>5422</v>
      </c>
      <c r="AR14">
        <v>2113</v>
      </c>
      <c r="AS14">
        <v>5497</v>
      </c>
      <c r="AT14" s="36">
        <v>19</v>
      </c>
      <c r="AU14" s="33">
        <v>19</v>
      </c>
      <c r="AV14" s="36">
        <v>101651</v>
      </c>
      <c r="AW14" s="36">
        <v>7303</v>
      </c>
      <c r="AX14" s="36">
        <v>1664</v>
      </c>
      <c r="AY14" s="36">
        <v>646</v>
      </c>
      <c r="AZ14" s="36">
        <v>0</v>
      </c>
      <c r="BA14" s="36">
        <v>0</v>
      </c>
      <c r="BB14" s="36">
        <v>0</v>
      </c>
      <c r="BC14" s="33">
        <v>3</v>
      </c>
      <c r="BD14" s="33">
        <v>0</v>
      </c>
      <c r="BE14" s="33">
        <v>0</v>
      </c>
      <c r="BF14" s="33">
        <v>76865</v>
      </c>
      <c r="BG14" s="33">
        <v>103113</v>
      </c>
      <c r="BH14" s="33">
        <v>11344</v>
      </c>
      <c r="BI14" s="33">
        <v>15211</v>
      </c>
      <c r="BJ14" s="33">
        <v>23111</v>
      </c>
      <c r="BK14" s="33">
        <v>1</v>
      </c>
      <c r="BL14" s="33">
        <v>31453</v>
      </c>
      <c r="BM14" s="33">
        <v>0</v>
      </c>
      <c r="BN14" s="33">
        <v>-176</v>
      </c>
      <c r="BO14" s="33">
        <v>0</v>
      </c>
      <c r="BP14" s="39">
        <v>3210561</v>
      </c>
      <c r="BQ14" s="33">
        <v>295519</v>
      </c>
      <c r="BR14" s="39">
        <f t="shared" si="0"/>
        <v>111283</v>
      </c>
    </row>
    <row r="15" spans="1:72" x14ac:dyDescent="0.15">
      <c r="A15" t="s">
        <v>102</v>
      </c>
      <c r="B15" t="s">
        <v>83</v>
      </c>
      <c r="C15" t="s">
        <v>83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90</v>
      </c>
      <c r="V15" t="s">
        <v>83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9</v>
      </c>
      <c r="AF15">
        <v>0</v>
      </c>
      <c r="AG15">
        <v>0</v>
      </c>
      <c r="AH15">
        <v>14</v>
      </c>
      <c r="AI15">
        <v>0</v>
      </c>
      <c r="AJ15">
        <v>42712</v>
      </c>
      <c r="AK15">
        <v>177331</v>
      </c>
      <c r="AL15">
        <v>0</v>
      </c>
      <c r="AM15">
        <v>0</v>
      </c>
      <c r="AN15">
        <v>190</v>
      </c>
      <c r="AO15">
        <v>0</v>
      </c>
      <c r="AP15">
        <v>0</v>
      </c>
      <c r="AQ15">
        <v>0</v>
      </c>
      <c r="AR15">
        <v>0</v>
      </c>
      <c r="AS15">
        <v>0</v>
      </c>
      <c r="AT15" s="36">
        <v>0</v>
      </c>
      <c r="AU15" s="33">
        <v>0</v>
      </c>
      <c r="AV15" s="36">
        <v>0</v>
      </c>
      <c r="AW15" s="36">
        <v>0</v>
      </c>
      <c r="AX15" s="36">
        <v>0</v>
      </c>
      <c r="AY15" s="36">
        <v>154</v>
      </c>
      <c r="AZ15" s="36">
        <v>0</v>
      </c>
      <c r="BA15" s="36">
        <v>0</v>
      </c>
      <c r="BB15" s="36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0</v>
      </c>
      <c r="BP15" s="33">
        <v>220499</v>
      </c>
      <c r="BQ15" s="33">
        <v>154</v>
      </c>
      <c r="BR15" s="33">
        <f>AT15+AV15+AW15+AX15+AY15+AZ15+BA15+BB15</f>
        <v>154</v>
      </c>
      <c r="BS15" t="s">
        <v>104</v>
      </c>
    </row>
    <row r="16" spans="1:72" x14ac:dyDescent="0.15">
      <c r="A16" t="s">
        <v>103</v>
      </c>
      <c r="B16" t="s">
        <v>83</v>
      </c>
      <c r="C16" t="s">
        <v>83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t="s">
        <v>83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103</v>
      </c>
      <c r="AG16">
        <v>0</v>
      </c>
      <c r="AH16">
        <v>201208</v>
      </c>
      <c r="AI16">
        <v>5</v>
      </c>
      <c r="AJ16">
        <v>2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300</v>
      </c>
      <c r="AS16">
        <v>0</v>
      </c>
      <c r="AT16" s="36">
        <v>0</v>
      </c>
      <c r="AU16" s="33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201618</v>
      </c>
      <c r="BQ16" s="33">
        <v>0</v>
      </c>
      <c r="BR16" s="33">
        <f t="shared" si="0"/>
        <v>0</v>
      </c>
    </row>
    <row r="18" spans="1:70" x14ac:dyDescent="0.15">
      <c r="A18" t="s">
        <v>15</v>
      </c>
      <c r="B18" t="s">
        <v>108</v>
      </c>
      <c r="C18" t="s">
        <v>109</v>
      </c>
    </row>
    <row r="19" spans="1:70" x14ac:dyDescent="0.15">
      <c r="B19" t="s">
        <v>16</v>
      </c>
      <c r="C19" t="s">
        <v>17</v>
      </c>
      <c r="D19" t="s">
        <v>18</v>
      </c>
      <c r="E19" t="s">
        <v>19</v>
      </c>
      <c r="F19" t="s">
        <v>20</v>
      </c>
      <c r="G19" t="s">
        <v>21</v>
      </c>
      <c r="H19" t="s">
        <v>22</v>
      </c>
      <c r="I19" t="s">
        <v>23</v>
      </c>
      <c r="J19" t="s">
        <v>24</v>
      </c>
      <c r="K19" t="s">
        <v>25</v>
      </c>
      <c r="L19" t="s">
        <v>26</v>
      </c>
      <c r="M19" t="s">
        <v>27</v>
      </c>
      <c r="N19" t="s">
        <v>28</v>
      </c>
      <c r="O19" t="s">
        <v>29</v>
      </c>
      <c r="P19" t="s">
        <v>30</v>
      </c>
      <c r="Q19" t="s">
        <v>31</v>
      </c>
      <c r="R19" t="s">
        <v>32</v>
      </c>
      <c r="S19" t="s">
        <v>33</v>
      </c>
      <c r="T19" t="s">
        <v>34</v>
      </c>
      <c r="U19" t="s">
        <v>35</v>
      </c>
      <c r="V19" t="s">
        <v>36</v>
      </c>
      <c r="W19" t="s">
        <v>37</v>
      </c>
      <c r="X19" t="s">
        <v>38</v>
      </c>
      <c r="Y19" t="s">
        <v>39</v>
      </c>
      <c r="Z19" t="s">
        <v>40</v>
      </c>
      <c r="AA19" t="s">
        <v>41</v>
      </c>
      <c r="AB19" t="s">
        <v>42</v>
      </c>
      <c r="AC19" t="s">
        <v>43</v>
      </c>
      <c r="AD19" t="s">
        <v>44</v>
      </c>
      <c r="AE19" t="s">
        <v>45</v>
      </c>
      <c r="AF19" t="s">
        <v>46</v>
      </c>
      <c r="AG19" t="s">
        <v>47</v>
      </c>
      <c r="AH19" t="s">
        <v>48</v>
      </c>
      <c r="AI19" t="s">
        <v>49</v>
      </c>
      <c r="AJ19" t="s">
        <v>50</v>
      </c>
      <c r="AK19" t="s">
        <v>51</v>
      </c>
      <c r="AL19" t="s">
        <v>52</v>
      </c>
      <c r="AM19" t="s">
        <v>53</v>
      </c>
      <c r="AN19" t="s">
        <v>54</v>
      </c>
      <c r="AO19" t="s">
        <v>55</v>
      </c>
      <c r="AP19" t="s">
        <v>56</v>
      </c>
      <c r="AQ19" t="s">
        <v>57</v>
      </c>
      <c r="AR19" t="s">
        <v>58</v>
      </c>
      <c r="AS19" t="s">
        <v>59</v>
      </c>
      <c r="AT19" s="37" t="s">
        <v>60</v>
      </c>
      <c r="AU19" t="s">
        <v>61</v>
      </c>
      <c r="AV19" s="37" t="s">
        <v>62</v>
      </c>
      <c r="AW19" s="37" t="s">
        <v>63</v>
      </c>
      <c r="AX19" s="37" t="s">
        <v>64</v>
      </c>
      <c r="AY19" s="37" t="s">
        <v>65</v>
      </c>
      <c r="AZ19" s="37" t="s">
        <v>100</v>
      </c>
      <c r="BA19" s="37" t="s">
        <v>66</v>
      </c>
      <c r="BB19" s="37" t="s">
        <v>67</v>
      </c>
      <c r="BC19" t="s">
        <v>68</v>
      </c>
      <c r="BD19" t="s">
        <v>69</v>
      </c>
      <c r="BE19" t="s">
        <v>70</v>
      </c>
      <c r="BF19" t="s">
        <v>71</v>
      </c>
      <c r="BG19" t="s">
        <v>72</v>
      </c>
      <c r="BH19" t="s">
        <v>73</v>
      </c>
      <c r="BI19" t="s">
        <v>74</v>
      </c>
      <c r="BJ19" t="s">
        <v>75</v>
      </c>
      <c r="BK19" t="s">
        <v>76</v>
      </c>
      <c r="BL19" t="s">
        <v>77</v>
      </c>
      <c r="BM19" t="s">
        <v>78</v>
      </c>
      <c r="BN19" t="s">
        <v>79</v>
      </c>
      <c r="BO19" t="s">
        <v>80</v>
      </c>
      <c r="BP19" t="s">
        <v>81</v>
      </c>
      <c r="BQ19" t="s">
        <v>82</v>
      </c>
      <c r="BR19" t="s">
        <v>96</v>
      </c>
    </row>
    <row r="20" spans="1:70" x14ac:dyDescent="0.15">
      <c r="A20" t="s">
        <v>84</v>
      </c>
      <c r="B20" t="s">
        <v>83</v>
      </c>
      <c r="C20" t="s">
        <v>83</v>
      </c>
      <c r="D20">
        <v>3930</v>
      </c>
      <c r="E20">
        <v>31331</v>
      </c>
      <c r="F20">
        <v>79093</v>
      </c>
      <c r="G20">
        <v>0</v>
      </c>
      <c r="H20">
        <v>0</v>
      </c>
      <c r="I20">
        <v>0</v>
      </c>
      <c r="J20">
        <v>14</v>
      </c>
      <c r="K20">
        <v>0</v>
      </c>
      <c r="L20">
        <v>64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96975</v>
      </c>
      <c r="V20" t="s">
        <v>83</v>
      </c>
      <c r="W20">
        <v>149458</v>
      </c>
      <c r="X20">
        <v>2097</v>
      </c>
      <c r="Y20">
        <v>9</v>
      </c>
      <c r="Z20">
        <v>0</v>
      </c>
      <c r="AA20">
        <v>0</v>
      </c>
      <c r="AB20">
        <v>0</v>
      </c>
      <c r="AC20">
        <v>0</v>
      </c>
      <c r="AD20">
        <v>12118</v>
      </c>
      <c r="AE20">
        <v>-949</v>
      </c>
      <c r="AF20">
        <v>0</v>
      </c>
      <c r="AG20">
        <v>0</v>
      </c>
      <c r="AH20">
        <v>-8546</v>
      </c>
      <c r="AI20">
        <v>1026</v>
      </c>
      <c r="AJ20">
        <v>-7658</v>
      </c>
      <c r="AK20">
        <v>-5421</v>
      </c>
      <c r="AL20">
        <v>21015</v>
      </c>
      <c r="AM20">
        <v>-1</v>
      </c>
      <c r="AN20">
        <v>-692</v>
      </c>
      <c r="AO20">
        <v>10</v>
      </c>
      <c r="AP20">
        <v>-21</v>
      </c>
      <c r="AQ20">
        <v>3780</v>
      </c>
      <c r="AR20">
        <v>14</v>
      </c>
      <c r="AS20">
        <v>6006</v>
      </c>
      <c r="AT20" s="36">
        <v>368</v>
      </c>
      <c r="AU20" s="33">
        <v>368</v>
      </c>
      <c r="AV20" s="36">
        <v>8515</v>
      </c>
      <c r="AW20" s="36">
        <v>208</v>
      </c>
      <c r="AX20" s="36">
        <v>418</v>
      </c>
      <c r="AY20" s="36">
        <v>11</v>
      </c>
      <c r="AZ20" s="36">
        <v>0</v>
      </c>
      <c r="BA20" s="36">
        <v>0</v>
      </c>
      <c r="BB20" s="36">
        <v>0</v>
      </c>
      <c r="BC20" s="33">
        <v>0</v>
      </c>
      <c r="BD20" s="33">
        <v>0</v>
      </c>
      <c r="BE20" s="33">
        <v>0</v>
      </c>
      <c r="BF20" s="33">
        <v>16918</v>
      </c>
      <c r="BG20" s="33">
        <v>6962</v>
      </c>
      <c r="BH20" s="33">
        <v>2299</v>
      </c>
      <c r="BI20" s="33">
        <v>5388</v>
      </c>
      <c r="BJ20" s="33">
        <v>248</v>
      </c>
      <c r="BK20" s="33">
        <v>0</v>
      </c>
      <c r="BL20" s="33">
        <v>643</v>
      </c>
      <c r="BM20" s="33">
        <v>0</v>
      </c>
      <c r="BN20" s="33">
        <v>0</v>
      </c>
      <c r="BO20" s="33">
        <v>0</v>
      </c>
      <c r="BP20" s="39">
        <v>425999</v>
      </c>
      <c r="BQ20" s="33">
        <v>25061</v>
      </c>
      <c r="BR20" s="39">
        <f>AT20+AV20+AW20+AX20+AY20+AZ20+BA20+BB20</f>
        <v>9520</v>
      </c>
    </row>
    <row r="22" spans="1:70" x14ac:dyDescent="0.15">
      <c r="A22" t="s">
        <v>15</v>
      </c>
      <c r="B22" t="s">
        <v>108</v>
      </c>
      <c r="C22" t="s">
        <v>109</v>
      </c>
    </row>
    <row r="23" spans="1:70" x14ac:dyDescent="0.15">
      <c r="B23" t="s">
        <v>16</v>
      </c>
      <c r="C23" t="s">
        <v>17</v>
      </c>
      <c r="D23" t="s">
        <v>18</v>
      </c>
      <c r="E23" t="s">
        <v>19</v>
      </c>
      <c r="F23" t="s">
        <v>20</v>
      </c>
      <c r="G23" t="s">
        <v>21</v>
      </c>
      <c r="H23" t="s">
        <v>22</v>
      </c>
      <c r="I23" t="s">
        <v>23</v>
      </c>
      <c r="J23" t="s">
        <v>24</v>
      </c>
      <c r="K23" t="s">
        <v>25</v>
      </c>
      <c r="L23" t="s">
        <v>26</v>
      </c>
      <c r="M23" t="s">
        <v>27</v>
      </c>
      <c r="N23" t="s">
        <v>28</v>
      </c>
      <c r="O23" t="s">
        <v>29</v>
      </c>
      <c r="P23" t="s">
        <v>30</v>
      </c>
      <c r="Q23" t="s">
        <v>31</v>
      </c>
      <c r="R23" t="s">
        <v>32</v>
      </c>
      <c r="S23" t="s">
        <v>33</v>
      </c>
      <c r="T23" t="s">
        <v>34</v>
      </c>
      <c r="U23" t="s">
        <v>35</v>
      </c>
      <c r="V23" t="s">
        <v>36</v>
      </c>
      <c r="W23" t="s">
        <v>37</v>
      </c>
      <c r="X23" t="s">
        <v>38</v>
      </c>
      <c r="Y23" t="s">
        <v>39</v>
      </c>
      <c r="Z23" t="s">
        <v>40</v>
      </c>
      <c r="AA23" t="s">
        <v>41</v>
      </c>
      <c r="AB23" t="s">
        <v>42</v>
      </c>
      <c r="AC23" t="s">
        <v>43</v>
      </c>
      <c r="AD23" t="s">
        <v>44</v>
      </c>
      <c r="AE23" t="s">
        <v>45</v>
      </c>
      <c r="AF23" t="s">
        <v>46</v>
      </c>
      <c r="AG23" t="s">
        <v>47</v>
      </c>
      <c r="AH23" t="s">
        <v>48</v>
      </c>
      <c r="AI23" t="s">
        <v>49</v>
      </c>
      <c r="AJ23" t="s">
        <v>50</v>
      </c>
      <c r="AK23" t="s">
        <v>51</v>
      </c>
      <c r="AL23" t="s">
        <v>52</v>
      </c>
      <c r="AM23" t="s">
        <v>53</v>
      </c>
      <c r="AN23" t="s">
        <v>54</v>
      </c>
      <c r="AO23" t="s">
        <v>55</v>
      </c>
      <c r="AP23" t="s">
        <v>56</v>
      </c>
      <c r="AQ23" t="s">
        <v>57</v>
      </c>
      <c r="AR23" t="s">
        <v>58</v>
      </c>
      <c r="AS23" t="s">
        <v>59</v>
      </c>
      <c r="AT23" s="37" t="s">
        <v>60</v>
      </c>
      <c r="AU23" t="s">
        <v>61</v>
      </c>
      <c r="AV23" s="37" t="s">
        <v>62</v>
      </c>
      <c r="AW23" s="37" t="s">
        <v>63</v>
      </c>
      <c r="AX23" s="37" t="s">
        <v>64</v>
      </c>
      <c r="AY23" s="37" t="s">
        <v>65</v>
      </c>
      <c r="AZ23" s="37" t="s">
        <v>100</v>
      </c>
      <c r="BA23" s="37" t="s">
        <v>66</v>
      </c>
      <c r="BB23" s="37" t="s">
        <v>67</v>
      </c>
      <c r="BC23" t="s">
        <v>68</v>
      </c>
      <c r="BD23" t="s">
        <v>69</v>
      </c>
      <c r="BE23" t="s">
        <v>70</v>
      </c>
      <c r="BF23" t="s">
        <v>71</v>
      </c>
      <c r="BG23" t="s">
        <v>72</v>
      </c>
      <c r="BH23" t="s">
        <v>73</v>
      </c>
      <c r="BI23" t="s">
        <v>74</v>
      </c>
      <c r="BJ23" t="s">
        <v>75</v>
      </c>
      <c r="BK23" t="s">
        <v>76</v>
      </c>
      <c r="BL23" t="s">
        <v>77</v>
      </c>
      <c r="BM23" t="s">
        <v>78</v>
      </c>
      <c r="BN23" t="s">
        <v>79</v>
      </c>
      <c r="BO23" t="s">
        <v>80</v>
      </c>
      <c r="BP23" t="s">
        <v>81</v>
      </c>
      <c r="BQ23" t="s">
        <v>82</v>
      </c>
      <c r="BR23" t="s">
        <v>96</v>
      </c>
    </row>
    <row r="24" spans="1:70" x14ac:dyDescent="0.15">
      <c r="A24" t="s">
        <v>97</v>
      </c>
      <c r="B24" t="s">
        <v>83</v>
      </c>
      <c r="C24" t="s">
        <v>83</v>
      </c>
      <c r="D24">
        <v>11327</v>
      </c>
      <c r="E24">
        <v>121530</v>
      </c>
      <c r="F24">
        <v>424273</v>
      </c>
      <c r="G24">
        <v>176917</v>
      </c>
      <c r="H24">
        <v>113134</v>
      </c>
      <c r="I24">
        <v>146</v>
      </c>
      <c r="J24">
        <v>533</v>
      </c>
      <c r="K24">
        <v>0</v>
      </c>
      <c r="L24">
        <v>-184</v>
      </c>
      <c r="M24">
        <v>-446</v>
      </c>
      <c r="N24">
        <v>0</v>
      </c>
      <c r="O24">
        <v>0</v>
      </c>
      <c r="P24">
        <v>0</v>
      </c>
      <c r="Q24">
        <v>0</v>
      </c>
      <c r="R24">
        <v>2337</v>
      </c>
      <c r="S24">
        <v>29</v>
      </c>
      <c r="T24">
        <v>4739</v>
      </c>
      <c r="U24">
        <v>1499938</v>
      </c>
      <c r="V24" t="s">
        <v>83</v>
      </c>
      <c r="W24">
        <v>1912839</v>
      </c>
      <c r="X24">
        <v>170008</v>
      </c>
      <c r="Y24">
        <v>34812</v>
      </c>
      <c r="Z24">
        <v>7408</v>
      </c>
      <c r="AA24">
        <v>25684</v>
      </c>
      <c r="AB24">
        <v>0</v>
      </c>
      <c r="AC24">
        <v>-6075</v>
      </c>
      <c r="AD24">
        <v>3531</v>
      </c>
      <c r="AE24">
        <v>-55307</v>
      </c>
      <c r="AF24">
        <v>-6</v>
      </c>
      <c r="AG24">
        <v>0</v>
      </c>
      <c r="AH24">
        <v>-99456</v>
      </c>
      <c r="AI24">
        <v>866</v>
      </c>
      <c r="AJ24">
        <v>-26880</v>
      </c>
      <c r="AK24">
        <v>-84029</v>
      </c>
      <c r="AL24">
        <v>57164</v>
      </c>
      <c r="AM24">
        <v>954</v>
      </c>
      <c r="AN24">
        <v>-8278</v>
      </c>
      <c r="AO24">
        <v>-6524</v>
      </c>
      <c r="AP24">
        <v>135</v>
      </c>
      <c r="AQ24">
        <v>-13717</v>
      </c>
      <c r="AR24">
        <v>-8681</v>
      </c>
      <c r="AS24">
        <v>15433</v>
      </c>
      <c r="AT24" s="36">
        <v>15639</v>
      </c>
      <c r="AU24" s="33">
        <v>15635</v>
      </c>
      <c r="AV24" s="36">
        <v>197658</v>
      </c>
      <c r="AW24" s="36">
        <v>22275</v>
      </c>
      <c r="AX24" s="36">
        <v>37516</v>
      </c>
      <c r="AY24" s="36">
        <v>22406</v>
      </c>
      <c r="AZ24" s="36">
        <v>0</v>
      </c>
      <c r="BA24" s="36">
        <v>2003</v>
      </c>
      <c r="BB24" s="36">
        <v>0</v>
      </c>
      <c r="BC24" s="33">
        <v>355</v>
      </c>
      <c r="BD24" s="33">
        <v>0</v>
      </c>
      <c r="BE24" s="33">
        <v>0</v>
      </c>
      <c r="BF24" s="33">
        <v>515808</v>
      </c>
      <c r="BG24" s="33">
        <v>123014</v>
      </c>
      <c r="BH24" s="33">
        <v>39670</v>
      </c>
      <c r="BI24" s="33">
        <v>26202</v>
      </c>
      <c r="BJ24" s="33">
        <v>9918</v>
      </c>
      <c r="BK24" s="33">
        <v>86</v>
      </c>
      <c r="BL24" s="33">
        <v>64060</v>
      </c>
      <c r="BM24" s="33">
        <v>732</v>
      </c>
      <c r="BN24" s="33">
        <v>1014</v>
      </c>
      <c r="BO24" s="33">
        <v>1275</v>
      </c>
      <c r="BP24" s="39">
        <v>5369420</v>
      </c>
      <c r="BQ24" s="33">
        <v>560801</v>
      </c>
      <c r="BR24" s="39">
        <f>AT24+AV24+AW24+AX24+AY24+AZ24+BA24+BB24</f>
        <v>297497</v>
      </c>
    </row>
    <row r="25" spans="1:70" x14ac:dyDescent="0.15">
      <c r="A25" t="s">
        <v>98</v>
      </c>
      <c r="B25" t="s">
        <v>83</v>
      </c>
      <c r="C25" t="s">
        <v>83</v>
      </c>
      <c r="D25">
        <v>45866</v>
      </c>
      <c r="E25">
        <v>491174</v>
      </c>
      <c r="F25">
        <v>2258707</v>
      </c>
      <c r="G25">
        <v>115537</v>
      </c>
      <c r="H25">
        <v>72948</v>
      </c>
      <c r="I25">
        <v>-16</v>
      </c>
      <c r="J25">
        <v>-998</v>
      </c>
      <c r="K25">
        <v>0</v>
      </c>
      <c r="L25">
        <v>6</v>
      </c>
      <c r="M25">
        <v>-59</v>
      </c>
      <c r="N25">
        <v>0</v>
      </c>
      <c r="O25">
        <v>0</v>
      </c>
      <c r="P25">
        <v>0</v>
      </c>
      <c r="Q25">
        <v>0</v>
      </c>
      <c r="R25">
        <v>930</v>
      </c>
      <c r="S25">
        <v>-104</v>
      </c>
      <c r="T25">
        <v>0</v>
      </c>
      <c r="U25">
        <v>1761567</v>
      </c>
      <c r="V25" t="s">
        <v>83</v>
      </c>
      <c r="W25">
        <v>2194367</v>
      </c>
      <c r="X25">
        <v>223886</v>
      </c>
      <c r="Y25">
        <v>13676</v>
      </c>
      <c r="Z25">
        <v>2691</v>
      </c>
      <c r="AA25">
        <v>145</v>
      </c>
      <c r="AB25">
        <v>0</v>
      </c>
      <c r="AC25">
        <v>0</v>
      </c>
      <c r="AD25">
        <v>-4324</v>
      </c>
      <c r="AE25">
        <v>51806</v>
      </c>
      <c r="AF25">
        <v>78</v>
      </c>
      <c r="AG25">
        <v>25</v>
      </c>
      <c r="AH25">
        <v>-113052</v>
      </c>
      <c r="AI25">
        <v>-12214</v>
      </c>
      <c r="AJ25">
        <v>-25680</v>
      </c>
      <c r="AK25">
        <v>-130855</v>
      </c>
      <c r="AL25">
        <v>-49690</v>
      </c>
      <c r="AM25">
        <v>2413</v>
      </c>
      <c r="AN25">
        <v>1406</v>
      </c>
      <c r="AO25">
        <v>4189</v>
      </c>
      <c r="AP25">
        <v>-63</v>
      </c>
      <c r="AQ25">
        <v>10864</v>
      </c>
      <c r="AR25">
        <v>1010</v>
      </c>
      <c r="AS25">
        <v>11670</v>
      </c>
      <c r="AT25" s="36">
        <v>1814</v>
      </c>
      <c r="AU25" s="33">
        <v>1578</v>
      </c>
      <c r="AV25" s="36">
        <v>940161</v>
      </c>
      <c r="AW25" s="36">
        <v>10320</v>
      </c>
      <c r="AX25" s="36">
        <v>10767</v>
      </c>
      <c r="AY25" s="36">
        <v>12139</v>
      </c>
      <c r="AZ25" s="36">
        <v>0</v>
      </c>
      <c r="BA25" s="36">
        <v>10289</v>
      </c>
      <c r="BB25" s="36">
        <v>0</v>
      </c>
      <c r="BC25" s="33">
        <v>-684</v>
      </c>
      <c r="BD25" s="33">
        <v>0</v>
      </c>
      <c r="BE25" s="33">
        <v>0</v>
      </c>
      <c r="BF25" s="33">
        <v>191006</v>
      </c>
      <c r="BG25" s="33">
        <v>239318</v>
      </c>
      <c r="BH25" s="33">
        <v>52466</v>
      </c>
      <c r="BI25" s="33">
        <v>21466</v>
      </c>
      <c r="BJ25" s="33">
        <v>26344</v>
      </c>
      <c r="BK25" s="33">
        <v>1</v>
      </c>
      <c r="BL25" s="33">
        <v>45433</v>
      </c>
      <c r="BM25" s="33">
        <v>0</v>
      </c>
      <c r="BN25" s="33">
        <v>-761</v>
      </c>
      <c r="BO25" s="33">
        <v>790</v>
      </c>
      <c r="BP25" s="39">
        <v>8490352</v>
      </c>
      <c r="BQ25" s="33">
        <v>1369835</v>
      </c>
      <c r="BR25" s="39">
        <f>AT25+AV25+AW25+AX25+AY25+AZ25+BA25+BB25</f>
        <v>985490</v>
      </c>
    </row>
    <row r="26" spans="1:70" x14ac:dyDescent="0.15">
      <c r="AT26" s="38">
        <f>AT24+AT25</f>
        <v>17453</v>
      </c>
      <c r="AU26" s="38">
        <f t="shared" ref="AU26:BR26" si="1">AU24+AU25</f>
        <v>17213</v>
      </c>
      <c r="AV26" s="38">
        <f t="shared" si="1"/>
        <v>1137819</v>
      </c>
      <c r="AW26" s="38">
        <f t="shared" si="1"/>
        <v>32595</v>
      </c>
      <c r="AX26" s="38">
        <f t="shared" si="1"/>
        <v>48283</v>
      </c>
      <c r="AY26" s="38">
        <f t="shared" si="1"/>
        <v>34545</v>
      </c>
      <c r="AZ26" s="38">
        <f t="shared" si="1"/>
        <v>0</v>
      </c>
      <c r="BA26" s="38">
        <f t="shared" si="1"/>
        <v>12292</v>
      </c>
      <c r="BB26" s="38">
        <f t="shared" si="1"/>
        <v>0</v>
      </c>
      <c r="BC26" s="33">
        <f t="shared" si="1"/>
        <v>-329</v>
      </c>
      <c r="BD26" s="33">
        <f t="shared" si="1"/>
        <v>0</v>
      </c>
      <c r="BE26" s="33">
        <f t="shared" si="1"/>
        <v>0</v>
      </c>
      <c r="BF26" s="33">
        <f t="shared" si="1"/>
        <v>706814</v>
      </c>
      <c r="BG26" s="33">
        <f t="shared" si="1"/>
        <v>362332</v>
      </c>
      <c r="BH26" s="33">
        <f t="shared" si="1"/>
        <v>92136</v>
      </c>
      <c r="BI26" s="33">
        <f t="shared" si="1"/>
        <v>47668</v>
      </c>
      <c r="BJ26" s="33">
        <f t="shared" si="1"/>
        <v>36262</v>
      </c>
      <c r="BK26" s="33">
        <f t="shared" si="1"/>
        <v>87</v>
      </c>
      <c r="BL26" s="33">
        <f t="shared" si="1"/>
        <v>109493</v>
      </c>
      <c r="BM26" s="33">
        <f t="shared" si="1"/>
        <v>732</v>
      </c>
      <c r="BN26" s="33">
        <f t="shared" si="1"/>
        <v>253</v>
      </c>
      <c r="BO26" s="33">
        <f t="shared" si="1"/>
        <v>2065</v>
      </c>
      <c r="BP26" s="33">
        <f t="shared" si="1"/>
        <v>13859772</v>
      </c>
      <c r="BQ26" s="33">
        <f>BQ24+BQ25</f>
        <v>1930636</v>
      </c>
      <c r="BR26" s="33">
        <f t="shared" si="1"/>
        <v>1282987</v>
      </c>
    </row>
    <row r="28" spans="1:70" x14ac:dyDescent="0.15">
      <c r="A28" s="9" t="s">
        <v>93</v>
      </c>
    </row>
    <row r="29" spans="1:70" x14ac:dyDescent="0.15">
      <c r="A29" s="9" t="s">
        <v>107</v>
      </c>
    </row>
    <row r="33" spans="1:1" x14ac:dyDescent="0.15">
      <c r="A33" s="8"/>
    </row>
    <row r="40" spans="1:1" hidden="1" x14ac:dyDescent="0.15"/>
    <row r="41" spans="1:1" hidden="1" x14ac:dyDescent="0.15"/>
    <row r="42" spans="1:1" hidden="1" x14ac:dyDescent="0.15"/>
    <row r="43" spans="1:1" hidden="1" x14ac:dyDescent="0.15"/>
    <row r="44" spans="1:1" hidden="1" x14ac:dyDescent="0.15"/>
    <row r="45" spans="1:1" hidden="1" x14ac:dyDescent="0.15"/>
    <row r="46" spans="1:1" hidden="1" x14ac:dyDescent="0.15"/>
    <row r="47" spans="1:1" hidden="1" x14ac:dyDescent="0.15"/>
    <row r="48" spans="1:1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92" spans="1:70" x14ac:dyDescent="0.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</row>
    <row r="94" spans="1:70" x14ac:dyDescent="0.15">
      <c r="A94" s="9"/>
    </row>
    <row r="95" spans="1:70" x14ac:dyDescent="0.15">
      <c r="A95" s="9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media05</cp:lastModifiedBy>
  <cp:lastPrinted>2010-01-06T09:09:30Z</cp:lastPrinted>
  <dcterms:created xsi:type="dcterms:W3CDTF">1997-01-08T22:48:59Z</dcterms:created>
  <dcterms:modified xsi:type="dcterms:W3CDTF">2021-06-10T01:05:02Z</dcterms:modified>
</cp:coreProperties>
</file>