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bookViews>
    <workbookView xWindow="3855" yWindow="2250" windowWidth="24075" windowHeight="13800"/>
  </bookViews>
  <sheets>
    <sheet name="【最新】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5" l="1"/>
  <c r="G26" i="5"/>
  <c r="H26" i="5" s="1"/>
  <c r="H20" i="5"/>
  <c r="H21" i="5"/>
  <c r="H22" i="5"/>
  <c r="H23" i="5"/>
  <c r="H24" i="5"/>
  <c r="H25" i="5"/>
  <c r="H27" i="5"/>
  <c r="H28" i="5"/>
  <c r="H19" i="5"/>
  <c r="H8" i="5"/>
  <c r="H9" i="5"/>
  <c r="H10" i="5"/>
  <c r="H11" i="5"/>
  <c r="H12" i="5"/>
  <c r="H13" i="5"/>
  <c r="H14" i="5"/>
  <c r="H15" i="5"/>
  <c r="H16" i="5"/>
  <c r="H7" i="5"/>
  <c r="G17" i="5"/>
  <c r="F29" i="5"/>
  <c r="E29" i="5"/>
  <c r="D29" i="5"/>
  <c r="C29" i="5"/>
  <c r="F17" i="5"/>
  <c r="E17" i="5"/>
  <c r="D17" i="5"/>
  <c r="C17" i="5"/>
  <c r="R28" i="5"/>
  <c r="R27" i="5"/>
  <c r="R26" i="5"/>
  <c r="R25" i="5"/>
  <c r="R24" i="5"/>
  <c r="R23" i="5"/>
  <c r="R22" i="5"/>
  <c r="R21" i="5"/>
  <c r="R20" i="5"/>
  <c r="R19" i="5"/>
  <c r="R16" i="5"/>
  <c r="R15" i="5"/>
  <c r="R14" i="5"/>
  <c r="R13" i="5"/>
  <c r="R12" i="5"/>
  <c r="R11" i="5"/>
  <c r="R10" i="5"/>
  <c r="R9" i="5"/>
  <c r="R8" i="5"/>
  <c r="R7" i="5"/>
  <c r="Q29" i="5"/>
  <c r="Q17" i="5"/>
  <c r="P17" i="5"/>
  <c r="O29" i="5"/>
  <c r="P29" i="5"/>
  <c r="O17" i="5"/>
  <c r="N29" i="5"/>
  <c r="N17" i="5"/>
  <c r="G29" i="5" l="1"/>
  <c r="E30" i="5"/>
  <c r="F30" i="5"/>
  <c r="C30" i="5"/>
  <c r="H17" i="5"/>
  <c r="D30" i="5"/>
  <c r="R17" i="5"/>
  <c r="Q30" i="5"/>
  <c r="O30" i="5"/>
  <c r="R29" i="5"/>
  <c r="N30" i="5"/>
  <c r="P30" i="5"/>
  <c r="G30" i="5" l="1"/>
  <c r="H29" i="5"/>
  <c r="H30" i="5" s="1"/>
  <c r="R30" i="5"/>
</calcChain>
</file>

<file path=xl/sharedStrings.xml><?xml version="1.0" encoding="utf-8"?>
<sst xmlns="http://schemas.openxmlformats.org/spreadsheetml/2006/main" count="105" uniqueCount="59">
  <si>
    <t>A</t>
    <phoneticPr fontId="1"/>
  </si>
  <si>
    <t>B</t>
    <phoneticPr fontId="1"/>
  </si>
  <si>
    <t>（注1）OPEC加盟国の内、内戦等の特殊事情により減産状態にあるベネズエラ、リビア、イランは減産の対象外とされた。</t>
  </si>
  <si>
    <t>原則2018年10月</t>
    <rPh sb="0" eb="2">
      <t>ゲンソク</t>
    </rPh>
    <rPh sb="6" eb="7">
      <t>ネン</t>
    </rPh>
    <rPh sb="9" eb="10">
      <t>ガツ</t>
    </rPh>
    <phoneticPr fontId="1"/>
  </si>
  <si>
    <t>C</t>
    <phoneticPr fontId="1"/>
  </si>
  <si>
    <t>アルジェリア</t>
    <phoneticPr fontId="1"/>
  </si>
  <si>
    <t>アンゴラ</t>
    <phoneticPr fontId="1"/>
  </si>
  <si>
    <t>コンゴ</t>
    <phoneticPr fontId="1"/>
  </si>
  <si>
    <t>赤道ギニア</t>
    <rPh sb="0" eb="2">
      <t>セキドウ</t>
    </rPh>
    <phoneticPr fontId="1"/>
  </si>
  <si>
    <t>ガボン</t>
    <phoneticPr fontId="1"/>
  </si>
  <si>
    <t>イラク</t>
    <phoneticPr fontId="1"/>
  </si>
  <si>
    <t>クウェート</t>
    <phoneticPr fontId="1"/>
  </si>
  <si>
    <t>ナイジェリア</t>
    <phoneticPr fontId="1"/>
  </si>
  <si>
    <t>サウジアラビア</t>
    <phoneticPr fontId="1"/>
  </si>
  <si>
    <t>UAE</t>
    <phoneticPr fontId="1"/>
  </si>
  <si>
    <t>OPEC計</t>
    <rPh sb="4" eb="5">
      <t>ケイ</t>
    </rPh>
    <phoneticPr fontId="1"/>
  </si>
  <si>
    <t>OPEC</t>
    <phoneticPr fontId="1"/>
  </si>
  <si>
    <t>非OPEC</t>
    <rPh sb="0" eb="1">
      <t>ヒ</t>
    </rPh>
    <phoneticPr fontId="1"/>
  </si>
  <si>
    <t>アゼルバイジャン</t>
    <phoneticPr fontId="1"/>
  </si>
  <si>
    <t>カザフスタン</t>
    <phoneticPr fontId="1"/>
  </si>
  <si>
    <t>オマーン</t>
    <phoneticPr fontId="1"/>
  </si>
  <si>
    <t>ロシア</t>
    <phoneticPr fontId="1"/>
  </si>
  <si>
    <t>非OPEC計</t>
    <rPh sb="0" eb="1">
      <t>ヒ</t>
    </rPh>
    <rPh sb="5" eb="6">
      <t>ケイ</t>
    </rPh>
    <phoneticPr fontId="1"/>
  </si>
  <si>
    <t>OPECプラス計</t>
    <rPh sb="7" eb="8">
      <t>ケイ</t>
    </rPh>
    <phoneticPr fontId="1"/>
  </si>
  <si>
    <t>基準量</t>
    <rPh sb="0" eb="3">
      <t>キジュンリョウ</t>
    </rPh>
    <phoneticPr fontId="1"/>
  </si>
  <si>
    <t>減産量</t>
    <rPh sb="0" eb="3">
      <t>ゲンサンリョウ</t>
    </rPh>
    <phoneticPr fontId="1"/>
  </si>
  <si>
    <t>（注3）原則基準量は2018年10月。サウジ、ロシアは11百万/バレルを基準としている</t>
    <rPh sb="1" eb="2">
      <t>チュウ</t>
    </rPh>
    <rPh sb="4" eb="6">
      <t>ゲンソク</t>
    </rPh>
    <rPh sb="6" eb="9">
      <t>キジュンリョウ</t>
    </rPh>
    <rPh sb="14" eb="15">
      <t>ネン</t>
    </rPh>
    <rPh sb="17" eb="18">
      <t>ガツ</t>
    </rPh>
    <rPh sb="29" eb="31">
      <t>ヒャクマン</t>
    </rPh>
    <rPh sb="36" eb="38">
      <t>キジュン</t>
    </rPh>
    <phoneticPr fontId="1"/>
  </si>
  <si>
    <t>生産割当目標</t>
    <rPh sb="0" eb="4">
      <t>セイサンワリアテ</t>
    </rPh>
    <rPh sb="4" eb="6">
      <t>モクヒョウ</t>
    </rPh>
    <phoneticPr fontId="1"/>
  </si>
  <si>
    <t>参照データ</t>
    <rPh sb="0" eb="2">
      <t>サンショウ</t>
    </rPh>
    <phoneticPr fontId="1"/>
  </si>
  <si>
    <t>(単位：千バレル/日）</t>
    <rPh sb="1" eb="3">
      <t>タンイ</t>
    </rPh>
    <rPh sb="4" eb="5">
      <t>セン</t>
    </rPh>
    <rPh sb="9" eb="10">
      <t>ニチ</t>
    </rPh>
    <phoneticPr fontId="1"/>
  </si>
  <si>
    <t>バーレーン</t>
    <phoneticPr fontId="1"/>
  </si>
  <si>
    <t>ブルネイ</t>
    <phoneticPr fontId="1"/>
  </si>
  <si>
    <t>マレーシア</t>
    <phoneticPr fontId="1"/>
  </si>
  <si>
    <t>メキシコ</t>
    <phoneticPr fontId="1"/>
  </si>
  <si>
    <t>オマーン</t>
    <phoneticPr fontId="1"/>
  </si>
  <si>
    <t>ロシア</t>
    <phoneticPr fontId="1"/>
  </si>
  <si>
    <t>スーダン</t>
    <phoneticPr fontId="1"/>
  </si>
  <si>
    <t>（注2）カタールが2019年1月、2020年1月にエクアドルOPECを脱退したしたことにより、2021年1月時点では計23ヵ国。</t>
    <rPh sb="21" eb="22">
      <t>ネン</t>
    </rPh>
    <rPh sb="23" eb="24">
      <t>ガツ</t>
    </rPh>
    <rPh sb="35" eb="37">
      <t>ダッタイ</t>
    </rPh>
    <phoneticPr fontId="1"/>
  </si>
  <si>
    <t>D</t>
    <phoneticPr fontId="1"/>
  </si>
  <si>
    <t>A-D</t>
    <phoneticPr fontId="1"/>
  </si>
  <si>
    <t>2021年1月～</t>
    <rPh sb="4" eb="5">
      <t>ネン</t>
    </rPh>
    <rPh sb="6" eb="7">
      <t>ガツ</t>
    </rPh>
    <phoneticPr fontId="1"/>
  </si>
  <si>
    <t>2021年2月～</t>
    <rPh sb="4" eb="5">
      <t>ネン</t>
    </rPh>
    <rPh sb="6" eb="7">
      <t>ガツ</t>
    </rPh>
    <phoneticPr fontId="1"/>
  </si>
  <si>
    <t>2021年3月～</t>
    <rPh sb="4" eb="5">
      <t>ネン</t>
    </rPh>
    <rPh sb="6" eb="7">
      <t>ガツ</t>
    </rPh>
    <phoneticPr fontId="1"/>
  </si>
  <si>
    <t>南スーダン</t>
    <rPh sb="0" eb="1">
      <t>ミナミ</t>
    </rPh>
    <phoneticPr fontId="1"/>
  </si>
  <si>
    <t>（出典）OPECプレスリリース</t>
    <phoneticPr fontId="1"/>
  </si>
  <si>
    <t>OPEC　PR</t>
    <phoneticPr fontId="1"/>
  </si>
  <si>
    <t>【第222-1-6】OPEC/非OPECの国別減産目標値</t>
    <rPh sb="15" eb="16">
      <t>ヒ</t>
    </rPh>
    <rPh sb="21" eb="23">
      <t>クニベツ</t>
    </rPh>
    <rPh sb="23" eb="25">
      <t>ゲンサン</t>
    </rPh>
    <rPh sb="25" eb="27">
      <t>モクヒョウ</t>
    </rPh>
    <rPh sb="27" eb="28">
      <t>チ</t>
    </rPh>
    <phoneticPr fontId="3"/>
  </si>
  <si>
    <t>本蔵チェック済</t>
    <rPh sb="0" eb="2">
      <t>モトクラ</t>
    </rPh>
    <rPh sb="6" eb="7">
      <t>スミ</t>
    </rPh>
    <phoneticPr fontId="1"/>
  </si>
  <si>
    <t>A-E</t>
    <phoneticPr fontId="1"/>
  </si>
  <si>
    <t>2021年4月～</t>
    <rPh sb="4" eb="5">
      <t>ネン</t>
    </rPh>
    <rPh sb="6" eb="7">
      <t>ガツ</t>
    </rPh>
    <phoneticPr fontId="1"/>
  </si>
  <si>
    <t>E</t>
    <phoneticPr fontId="1"/>
  </si>
  <si>
    <t>（出典）OPECプレスリリースをもとに作成</t>
    <rPh sb="19" eb="21">
      <t>サクセイ</t>
    </rPh>
    <phoneticPr fontId="1"/>
  </si>
  <si>
    <t>2021年からの減産対応についてのリリース</t>
    <rPh sb="4" eb="5">
      <t>ネン</t>
    </rPh>
    <rPh sb="8" eb="12">
      <t>ゲンサンタイオウ</t>
    </rPh>
    <phoneticPr fontId="1"/>
  </si>
  <si>
    <t>https://www.opec.org/opec_web/en/press_room/6375.htm</t>
    <phoneticPr fontId="1"/>
  </si>
  <si>
    <t>https://www.nikkei.com/article/DGXZQOGR04E9D0U1A300C2000000/</t>
    <phoneticPr fontId="1"/>
  </si>
  <si>
    <t>日経</t>
    <rPh sb="0" eb="2">
      <t>ニッケイ</t>
    </rPh>
    <phoneticPr fontId="1"/>
  </si>
  <si>
    <t>JIME</t>
    <phoneticPr fontId="1"/>
  </si>
  <si>
    <t>https://jime.ieej.or.jp/report_text.php?article_info__id=11874</t>
    <phoneticPr fontId="1"/>
  </si>
  <si>
    <t>4月から2か国の未減産幅縮小（=増産）ロシア+130千バレル、カザフスタン+20千バレル</t>
    <rPh sb="1" eb="2">
      <t>ガツ</t>
    </rPh>
    <rPh sb="6" eb="7">
      <t>コク</t>
    </rPh>
    <rPh sb="8" eb="11">
      <t>ミゲンサン</t>
    </rPh>
    <rPh sb="11" eb="12">
      <t>ハバ</t>
    </rPh>
    <rPh sb="12" eb="14">
      <t>シュクショウ</t>
    </rPh>
    <rPh sb="16" eb="18">
      <t>ゾウサン</t>
    </rPh>
    <rPh sb="26" eb="27">
      <t>チ</t>
    </rPh>
    <rPh sb="40" eb="41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</si>
</sst>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5" tint="-0.249977111117893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5" fillId="0" borderId="0" xfId="1" applyFont="1">
      <alignment vertical="center"/>
    </xf>
    <xf numFmtId="55" fontId="7" fillId="0" borderId="0" xfId="0" quotePrefix="1" applyNumberFormat="1" applyFont="1">
      <alignment vertical="center"/>
    </xf>
    <xf numFmtId="0" fontId="2" fillId="0" borderId="0" xfId="0" applyFont="1" applyAlignment="1">
      <alignment vertical="center" shrinkToFit="1"/>
    </xf>
    <xf numFmtId="0" fontId="7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1" xfId="1" applyFont="1" applyFill="1" applyBorder="1">
      <alignment vertical="center"/>
    </xf>
    <xf numFmtId="0" fontId="6" fillId="4" borderId="1" xfId="1" applyFont="1" applyFill="1" applyBorder="1" applyAlignment="1">
      <alignment horizontal="center" vertical="center"/>
    </xf>
    <xf numFmtId="0" fontId="6" fillId="4" borderId="1" xfId="1" applyFont="1" applyFill="1" applyBorder="1">
      <alignment vertical="center"/>
    </xf>
    <xf numFmtId="0" fontId="6" fillId="2" borderId="1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38" fontId="2" fillId="0" borderId="1" xfId="4" applyFont="1" applyBorder="1">
      <alignment vertical="center"/>
    </xf>
    <xf numFmtId="0" fontId="11" fillId="0" borderId="0" xfId="5">
      <alignment vertical="center"/>
    </xf>
  </cellXfs>
  <cellStyles count="6">
    <cellStyle name="パーセント 2" xfId="3"/>
    <cellStyle name="ハイパーリンク" xfId="5" builtinId="8"/>
    <cellStyle name="桁区切り" xfId="4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665549</xdr:colOff>
          <xdr:row>2</xdr:row>
          <xdr:rowOff>162886</xdr:rowOff>
        </xdr:from>
        <xdr:to>
          <xdr:col>45</xdr:col>
          <xdr:colOff>646499</xdr:colOff>
          <xdr:row>37</xdr:row>
          <xdr:rowOff>122305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xmlns="" id="{3BDCAF85-1553-4F6B-A0EF-43E7EECD643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719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7015892" y="489457"/>
              <a:ext cx="7524750" cy="567441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12</xdr:col>
      <xdr:colOff>8965</xdr:colOff>
      <xdr:row>39</xdr:row>
      <xdr:rowOff>80682</xdr:rowOff>
    </xdr:from>
    <xdr:to>
      <xdr:col>20</xdr:col>
      <xdr:colOff>592271</xdr:colOff>
      <xdr:row>77</xdr:row>
      <xdr:rowOff>62712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1963AE90-9F6F-48DC-95E1-D21B3EF85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4765" y="6448825"/>
          <a:ext cx="6559563" cy="6317516"/>
        </a:xfrm>
        <a:prstGeom prst="rect">
          <a:avLst/>
        </a:prstGeom>
      </xdr:spPr>
    </xdr:pic>
    <xdr:clientData/>
  </xdr:twoCellAnchor>
  <xdr:twoCellAnchor editAs="oneCell">
    <xdr:from>
      <xdr:col>22</xdr:col>
      <xdr:colOff>87085</xdr:colOff>
      <xdr:row>0</xdr:row>
      <xdr:rowOff>48026</xdr:rowOff>
    </xdr:from>
    <xdr:to>
      <xdr:col>32</xdr:col>
      <xdr:colOff>673825</xdr:colOff>
      <xdr:row>32</xdr:row>
      <xdr:rowOff>55646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xmlns="" id="{0C692C07-AEB9-4B76-8840-7048CA196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7828" y="48026"/>
          <a:ext cx="7444740" cy="5232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0</xdr:colOff>
      <xdr:row>36</xdr:row>
      <xdr:rowOff>0</xdr:rowOff>
    </xdr:from>
    <xdr:to>
      <xdr:col>35</xdr:col>
      <xdr:colOff>33651</xdr:colOff>
      <xdr:row>75</xdr:row>
      <xdr:rowOff>73727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xmlns="" id="{7B678C57-2E57-4460-9039-97FBB3292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47412" y="6131859"/>
          <a:ext cx="7626757" cy="6919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ime.ieej.or.jp/report_text.php?article_info__id=11874" TargetMode="External"/><Relationship Id="rId2" Type="http://schemas.openxmlformats.org/officeDocument/2006/relationships/hyperlink" Target="https://www.nikkei.com/article/DGXZQOGR04E9D0U1A300C2000000/" TargetMode="External"/><Relationship Id="rId1" Type="http://schemas.openxmlformats.org/officeDocument/2006/relationships/hyperlink" Target="https://www.opec.org/opec_web/en/press_room/6375.htm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S42"/>
  <sheetViews>
    <sheetView showGridLines="0" tabSelected="1" zoomScale="85" zoomScaleNormal="85" workbookViewId="0">
      <selection activeCell="B1" sqref="B1"/>
    </sheetView>
  </sheetViews>
  <sheetFormatPr defaultColWidth="9" defaultRowHeight="13.5" x14ac:dyDescent="0.4"/>
  <cols>
    <col min="1" max="1" width="9" style="1"/>
    <col min="2" max="2" width="15.25" style="1" customWidth="1"/>
    <col min="3" max="3" width="9" style="1"/>
    <col min="4" max="4" width="9" style="1" customWidth="1"/>
    <col min="5" max="12" width="9" style="1"/>
    <col min="13" max="13" width="15.375" style="1" bestFit="1" customWidth="1"/>
    <col min="14" max="14" width="9" style="1"/>
    <col min="15" max="15" width="9" style="1" customWidth="1"/>
    <col min="16" max="16384" width="9" style="1"/>
  </cols>
  <sheetData>
    <row r="1" spans="2:19" x14ac:dyDescent="0.4">
      <c r="B1" s="2" t="s">
        <v>46</v>
      </c>
      <c r="I1" s="1" t="s">
        <v>47</v>
      </c>
      <c r="M1" s="2" t="s">
        <v>46</v>
      </c>
      <c r="S1" s="1" t="s">
        <v>47</v>
      </c>
    </row>
    <row r="4" spans="2:19" x14ac:dyDescent="0.4">
      <c r="C4" s="5" t="s">
        <v>3</v>
      </c>
      <c r="D4" s="4" t="s">
        <v>40</v>
      </c>
      <c r="E4" s="4" t="s">
        <v>41</v>
      </c>
      <c r="F4" s="4" t="s">
        <v>42</v>
      </c>
      <c r="G4" s="4" t="s">
        <v>49</v>
      </c>
      <c r="N4" s="5" t="s">
        <v>3</v>
      </c>
      <c r="O4" s="4" t="s">
        <v>40</v>
      </c>
      <c r="P4" s="4" t="s">
        <v>41</v>
      </c>
      <c r="Q4" s="4" t="s">
        <v>42</v>
      </c>
    </row>
    <row r="5" spans="2:19" x14ac:dyDescent="0.4">
      <c r="B5" s="6" t="s">
        <v>29</v>
      </c>
      <c r="C5" s="13" t="s">
        <v>24</v>
      </c>
      <c r="D5" s="14" t="s">
        <v>27</v>
      </c>
      <c r="E5" s="14" t="s">
        <v>27</v>
      </c>
      <c r="F5" s="14" t="s">
        <v>27</v>
      </c>
      <c r="G5" s="14" t="s">
        <v>27</v>
      </c>
      <c r="H5" s="13" t="s">
        <v>25</v>
      </c>
      <c r="M5" s="6" t="s">
        <v>29</v>
      </c>
      <c r="N5" s="13" t="s">
        <v>24</v>
      </c>
      <c r="O5" s="14" t="s">
        <v>27</v>
      </c>
      <c r="P5" s="14" t="s">
        <v>27</v>
      </c>
      <c r="Q5" s="14" t="s">
        <v>27</v>
      </c>
      <c r="R5" s="13" t="s">
        <v>25</v>
      </c>
    </row>
    <row r="6" spans="2:19" x14ac:dyDescent="0.4">
      <c r="B6" s="8" t="s">
        <v>16</v>
      </c>
      <c r="C6" s="7" t="s">
        <v>0</v>
      </c>
      <c r="D6" s="7" t="s">
        <v>1</v>
      </c>
      <c r="E6" s="7" t="s">
        <v>4</v>
      </c>
      <c r="F6" s="7" t="s">
        <v>38</v>
      </c>
      <c r="G6" s="7" t="s">
        <v>50</v>
      </c>
      <c r="H6" s="7" t="s">
        <v>48</v>
      </c>
      <c r="M6" s="8" t="s">
        <v>16</v>
      </c>
      <c r="N6" s="7" t="s">
        <v>0</v>
      </c>
      <c r="O6" s="7" t="s">
        <v>1</v>
      </c>
      <c r="P6" s="7" t="s">
        <v>4</v>
      </c>
      <c r="Q6" s="7" t="s">
        <v>38</v>
      </c>
      <c r="R6" s="7" t="s">
        <v>39</v>
      </c>
    </row>
    <row r="7" spans="2:19" x14ac:dyDescent="0.4">
      <c r="B7" s="9" t="s">
        <v>5</v>
      </c>
      <c r="C7" s="16">
        <v>1057</v>
      </c>
      <c r="D7" s="16">
        <v>876</v>
      </c>
      <c r="E7" s="16">
        <v>876</v>
      </c>
      <c r="F7" s="16">
        <v>876</v>
      </c>
      <c r="G7" s="16">
        <v>876</v>
      </c>
      <c r="H7" s="16">
        <f>C7-G7</f>
        <v>181</v>
      </c>
      <c r="M7" s="9" t="s">
        <v>5</v>
      </c>
      <c r="N7" s="16">
        <v>1057</v>
      </c>
      <c r="O7" s="16">
        <v>876</v>
      </c>
      <c r="P7" s="16">
        <v>876</v>
      </c>
      <c r="Q7" s="16">
        <v>876</v>
      </c>
      <c r="R7" s="16">
        <f>N7-Q7</f>
        <v>181</v>
      </c>
    </row>
    <row r="8" spans="2:19" x14ac:dyDescent="0.4">
      <c r="B8" s="9" t="s">
        <v>6</v>
      </c>
      <c r="C8" s="16">
        <v>1528</v>
      </c>
      <c r="D8" s="16">
        <v>1267</v>
      </c>
      <c r="E8" s="16">
        <v>1267</v>
      </c>
      <c r="F8" s="16">
        <v>1267</v>
      </c>
      <c r="G8" s="16">
        <v>1267</v>
      </c>
      <c r="H8" s="16">
        <f t="shared" ref="H8:H16" si="0">C8-G8</f>
        <v>261</v>
      </c>
      <c r="M8" s="9" t="s">
        <v>6</v>
      </c>
      <c r="N8" s="16">
        <v>1528</v>
      </c>
      <c r="O8" s="16">
        <v>1267</v>
      </c>
      <c r="P8" s="16">
        <v>1267</v>
      </c>
      <c r="Q8" s="16">
        <v>1267</v>
      </c>
      <c r="R8" s="16">
        <f t="shared" ref="R8:R16" si="1">N8-Q8</f>
        <v>261</v>
      </c>
    </row>
    <row r="9" spans="2:19" x14ac:dyDescent="0.4">
      <c r="B9" s="9" t="s">
        <v>7</v>
      </c>
      <c r="C9" s="16">
        <v>325</v>
      </c>
      <c r="D9" s="16">
        <v>269</v>
      </c>
      <c r="E9" s="16">
        <v>269</v>
      </c>
      <c r="F9" s="16">
        <v>269</v>
      </c>
      <c r="G9" s="16">
        <v>269</v>
      </c>
      <c r="H9" s="16">
        <f t="shared" si="0"/>
        <v>56</v>
      </c>
      <c r="M9" s="9" t="s">
        <v>7</v>
      </c>
      <c r="N9" s="16">
        <v>325</v>
      </c>
      <c r="O9" s="16">
        <v>269</v>
      </c>
      <c r="P9" s="16">
        <v>269</v>
      </c>
      <c r="Q9" s="16">
        <v>269</v>
      </c>
      <c r="R9" s="16">
        <f t="shared" si="1"/>
        <v>56</v>
      </c>
    </row>
    <row r="10" spans="2:19" x14ac:dyDescent="0.4">
      <c r="B10" s="9" t="s">
        <v>8</v>
      </c>
      <c r="C10" s="16">
        <v>127</v>
      </c>
      <c r="D10" s="16">
        <v>105</v>
      </c>
      <c r="E10" s="16">
        <v>105</v>
      </c>
      <c r="F10" s="16">
        <v>105</v>
      </c>
      <c r="G10" s="16">
        <v>105</v>
      </c>
      <c r="H10" s="16">
        <f t="shared" si="0"/>
        <v>22</v>
      </c>
      <c r="M10" s="9" t="s">
        <v>8</v>
      </c>
      <c r="N10" s="16">
        <v>127</v>
      </c>
      <c r="O10" s="16">
        <v>105</v>
      </c>
      <c r="P10" s="16">
        <v>105</v>
      </c>
      <c r="Q10" s="16">
        <v>105</v>
      </c>
      <c r="R10" s="16">
        <f t="shared" si="1"/>
        <v>22</v>
      </c>
    </row>
    <row r="11" spans="2:19" x14ac:dyDescent="0.4">
      <c r="B11" s="9" t="s">
        <v>9</v>
      </c>
      <c r="C11" s="16">
        <v>187</v>
      </c>
      <c r="D11" s="16">
        <v>155</v>
      </c>
      <c r="E11" s="16">
        <v>155</v>
      </c>
      <c r="F11" s="16">
        <v>155</v>
      </c>
      <c r="G11" s="16">
        <v>155</v>
      </c>
      <c r="H11" s="16">
        <f t="shared" si="0"/>
        <v>32</v>
      </c>
      <c r="M11" s="9" t="s">
        <v>9</v>
      </c>
      <c r="N11" s="16">
        <v>187</v>
      </c>
      <c r="O11" s="16">
        <v>155</v>
      </c>
      <c r="P11" s="16">
        <v>155</v>
      </c>
      <c r="Q11" s="16">
        <v>155</v>
      </c>
      <c r="R11" s="16">
        <f t="shared" si="1"/>
        <v>32</v>
      </c>
    </row>
    <row r="12" spans="2:19" x14ac:dyDescent="0.4">
      <c r="B12" s="9" t="s">
        <v>10</v>
      </c>
      <c r="C12" s="16">
        <v>4653</v>
      </c>
      <c r="D12" s="16">
        <v>3857</v>
      </c>
      <c r="E12" s="16">
        <v>3857</v>
      </c>
      <c r="F12" s="16">
        <v>3857</v>
      </c>
      <c r="G12" s="16">
        <v>3857</v>
      </c>
      <c r="H12" s="16">
        <f t="shared" si="0"/>
        <v>796</v>
      </c>
      <c r="M12" s="9" t="s">
        <v>10</v>
      </c>
      <c r="N12" s="16">
        <v>4653</v>
      </c>
      <c r="O12" s="16">
        <v>3857</v>
      </c>
      <c r="P12" s="16">
        <v>3857</v>
      </c>
      <c r="Q12" s="16">
        <v>3857</v>
      </c>
      <c r="R12" s="16">
        <f t="shared" si="1"/>
        <v>796</v>
      </c>
    </row>
    <row r="13" spans="2:19" x14ac:dyDescent="0.4">
      <c r="B13" s="9" t="s">
        <v>11</v>
      </c>
      <c r="C13" s="16">
        <v>2809</v>
      </c>
      <c r="D13" s="16">
        <v>2329</v>
      </c>
      <c r="E13" s="16">
        <v>2329</v>
      </c>
      <c r="F13" s="16">
        <v>2329</v>
      </c>
      <c r="G13" s="16">
        <v>2329</v>
      </c>
      <c r="H13" s="16">
        <f t="shared" si="0"/>
        <v>480</v>
      </c>
      <c r="M13" s="9" t="s">
        <v>11</v>
      </c>
      <c r="N13" s="16">
        <v>2809</v>
      </c>
      <c r="O13" s="16">
        <v>2329</v>
      </c>
      <c r="P13" s="16">
        <v>2329</v>
      </c>
      <c r="Q13" s="16">
        <v>2329</v>
      </c>
      <c r="R13" s="16">
        <f t="shared" si="1"/>
        <v>480</v>
      </c>
    </row>
    <row r="14" spans="2:19" x14ac:dyDescent="0.4">
      <c r="B14" s="9" t="s">
        <v>12</v>
      </c>
      <c r="C14" s="16">
        <v>1829</v>
      </c>
      <c r="D14" s="16">
        <v>1516</v>
      </c>
      <c r="E14" s="16">
        <v>1516</v>
      </c>
      <c r="F14" s="16">
        <v>1516</v>
      </c>
      <c r="G14" s="16">
        <v>1516</v>
      </c>
      <c r="H14" s="16">
        <f t="shared" si="0"/>
        <v>313</v>
      </c>
      <c r="M14" s="9" t="s">
        <v>12</v>
      </c>
      <c r="N14" s="16">
        <v>1829</v>
      </c>
      <c r="O14" s="16">
        <v>1516</v>
      </c>
      <c r="P14" s="16">
        <v>1516</v>
      </c>
      <c r="Q14" s="16">
        <v>1516</v>
      </c>
      <c r="R14" s="16">
        <f t="shared" si="1"/>
        <v>313</v>
      </c>
    </row>
    <row r="15" spans="2:19" x14ac:dyDescent="0.4">
      <c r="B15" s="9" t="s">
        <v>13</v>
      </c>
      <c r="C15" s="16">
        <v>11000</v>
      </c>
      <c r="D15" s="16">
        <v>9119</v>
      </c>
      <c r="E15" s="16">
        <v>9119</v>
      </c>
      <c r="F15" s="16">
        <v>9119</v>
      </c>
      <c r="G15" s="16">
        <v>9119</v>
      </c>
      <c r="H15" s="16">
        <f t="shared" si="0"/>
        <v>1881</v>
      </c>
      <c r="M15" s="9" t="s">
        <v>13</v>
      </c>
      <c r="N15" s="16">
        <v>11000</v>
      </c>
      <c r="O15" s="16">
        <v>9119</v>
      </c>
      <c r="P15" s="16">
        <v>9119</v>
      </c>
      <c r="Q15" s="16">
        <v>9119</v>
      </c>
      <c r="R15" s="16">
        <f t="shared" si="1"/>
        <v>1881</v>
      </c>
    </row>
    <row r="16" spans="2:19" x14ac:dyDescent="0.4">
      <c r="B16" s="9" t="s">
        <v>14</v>
      </c>
      <c r="C16" s="16">
        <v>3168</v>
      </c>
      <c r="D16" s="16">
        <v>2626</v>
      </c>
      <c r="E16" s="16">
        <v>2626</v>
      </c>
      <c r="F16" s="16">
        <v>2626</v>
      </c>
      <c r="G16" s="16">
        <v>2626</v>
      </c>
      <c r="H16" s="16">
        <f t="shared" si="0"/>
        <v>542</v>
      </c>
      <c r="M16" s="9" t="s">
        <v>14</v>
      </c>
      <c r="N16" s="16">
        <v>3168</v>
      </c>
      <c r="O16" s="16">
        <v>2626</v>
      </c>
      <c r="P16" s="16">
        <v>2626</v>
      </c>
      <c r="Q16" s="16">
        <v>2626</v>
      </c>
      <c r="R16" s="16">
        <f t="shared" si="1"/>
        <v>542</v>
      </c>
    </row>
    <row r="17" spans="2:18" x14ac:dyDescent="0.4">
      <c r="B17" s="8" t="s">
        <v>15</v>
      </c>
      <c r="C17" s="16">
        <f>SUM(C7:C16)</f>
        <v>26683</v>
      </c>
      <c r="D17" s="16">
        <f>SUM(D7:D16)</f>
        <v>22119</v>
      </c>
      <c r="E17" s="16">
        <f t="shared" ref="E17:F17" si="2">SUM(E7:E16)</f>
        <v>22119</v>
      </c>
      <c r="F17" s="16">
        <f t="shared" si="2"/>
        <v>22119</v>
      </c>
      <c r="G17" s="16">
        <f t="shared" ref="G17" si="3">SUM(G7:G16)</f>
        <v>22119</v>
      </c>
      <c r="H17" s="16">
        <f>SUM(H7:H16)</f>
        <v>4564</v>
      </c>
      <c r="M17" s="8" t="s">
        <v>15</v>
      </c>
      <c r="N17" s="16">
        <f>SUM(N7:N16)</f>
        <v>26683</v>
      </c>
      <c r="O17" s="16">
        <f>SUM(O7:O16)</f>
        <v>22119</v>
      </c>
      <c r="P17" s="16">
        <f t="shared" ref="P17" si="4">SUM(P7:P16)</f>
        <v>22119</v>
      </c>
      <c r="Q17" s="16">
        <f t="shared" ref="Q17" si="5">SUM(Q7:Q16)</f>
        <v>22119</v>
      </c>
      <c r="R17" s="16">
        <f>SUM(R7:R16)</f>
        <v>4564</v>
      </c>
    </row>
    <row r="18" spans="2:18" x14ac:dyDescent="0.4">
      <c r="B18" s="10" t="s">
        <v>17</v>
      </c>
      <c r="C18" s="16"/>
      <c r="D18" s="16"/>
      <c r="E18" s="16"/>
      <c r="F18" s="16"/>
      <c r="G18" s="16"/>
      <c r="H18" s="16"/>
      <c r="M18" s="10" t="s">
        <v>17</v>
      </c>
      <c r="N18" s="16"/>
      <c r="O18" s="16"/>
      <c r="P18" s="16"/>
      <c r="Q18" s="16"/>
      <c r="R18" s="16"/>
    </row>
    <row r="19" spans="2:18" x14ac:dyDescent="0.4">
      <c r="B19" s="11" t="s">
        <v>18</v>
      </c>
      <c r="C19" s="16">
        <v>718</v>
      </c>
      <c r="D19" s="16">
        <v>595</v>
      </c>
      <c r="E19" s="16">
        <v>595</v>
      </c>
      <c r="F19" s="16">
        <v>595</v>
      </c>
      <c r="G19" s="16">
        <v>595</v>
      </c>
      <c r="H19" s="16">
        <f t="shared" ref="H19:H29" si="6">C19-G19</f>
        <v>123</v>
      </c>
      <c r="M19" s="11" t="s">
        <v>18</v>
      </c>
      <c r="N19" s="16">
        <v>718</v>
      </c>
      <c r="O19" s="16">
        <v>595</v>
      </c>
      <c r="P19" s="16">
        <v>595</v>
      </c>
      <c r="Q19" s="16">
        <v>595</v>
      </c>
      <c r="R19" s="16">
        <f>N19-Q19</f>
        <v>123</v>
      </c>
    </row>
    <row r="20" spans="2:18" x14ac:dyDescent="0.4">
      <c r="B20" s="11" t="s">
        <v>30</v>
      </c>
      <c r="C20" s="16">
        <v>205</v>
      </c>
      <c r="D20" s="16">
        <v>170</v>
      </c>
      <c r="E20" s="16">
        <v>170</v>
      </c>
      <c r="F20" s="16">
        <v>170</v>
      </c>
      <c r="G20" s="16">
        <v>170</v>
      </c>
      <c r="H20" s="16">
        <f t="shared" si="6"/>
        <v>35</v>
      </c>
      <c r="M20" s="11" t="s">
        <v>30</v>
      </c>
      <c r="N20" s="16">
        <v>205</v>
      </c>
      <c r="O20" s="16">
        <v>170</v>
      </c>
      <c r="P20" s="16">
        <v>170</v>
      </c>
      <c r="Q20" s="16">
        <v>170</v>
      </c>
      <c r="R20" s="16">
        <f t="shared" ref="R20:R28" si="7">N20-Q20</f>
        <v>35</v>
      </c>
    </row>
    <row r="21" spans="2:18" x14ac:dyDescent="0.4">
      <c r="B21" s="11" t="s">
        <v>31</v>
      </c>
      <c r="C21" s="16">
        <v>102</v>
      </c>
      <c r="D21" s="16">
        <v>85</v>
      </c>
      <c r="E21" s="16">
        <v>85</v>
      </c>
      <c r="F21" s="16">
        <v>85</v>
      </c>
      <c r="G21" s="16">
        <v>85</v>
      </c>
      <c r="H21" s="16">
        <f t="shared" si="6"/>
        <v>17</v>
      </c>
      <c r="M21" s="11" t="s">
        <v>31</v>
      </c>
      <c r="N21" s="16">
        <v>102</v>
      </c>
      <c r="O21" s="16">
        <v>85</v>
      </c>
      <c r="P21" s="16">
        <v>85</v>
      </c>
      <c r="Q21" s="16">
        <v>85</v>
      </c>
      <c r="R21" s="16">
        <f t="shared" si="7"/>
        <v>17</v>
      </c>
    </row>
    <row r="22" spans="2:18" x14ac:dyDescent="0.4">
      <c r="B22" s="11" t="s">
        <v>19</v>
      </c>
      <c r="C22" s="16">
        <v>1709</v>
      </c>
      <c r="D22" s="16">
        <v>1417</v>
      </c>
      <c r="E22" s="16">
        <v>1427</v>
      </c>
      <c r="F22" s="16">
        <v>1437</v>
      </c>
      <c r="G22" s="16">
        <f>1437+20</f>
        <v>1457</v>
      </c>
      <c r="H22" s="16">
        <f t="shared" si="6"/>
        <v>252</v>
      </c>
      <c r="M22" s="11" t="s">
        <v>19</v>
      </c>
      <c r="N22" s="16">
        <v>1709</v>
      </c>
      <c r="O22" s="16">
        <v>1417</v>
      </c>
      <c r="P22" s="16">
        <v>1427</v>
      </c>
      <c r="Q22" s="16">
        <v>1437</v>
      </c>
      <c r="R22" s="16">
        <f t="shared" si="7"/>
        <v>272</v>
      </c>
    </row>
    <row r="23" spans="2:18" x14ac:dyDescent="0.4">
      <c r="B23" s="11" t="s">
        <v>32</v>
      </c>
      <c r="C23" s="16">
        <v>595</v>
      </c>
      <c r="D23" s="16">
        <v>493</v>
      </c>
      <c r="E23" s="16">
        <v>493</v>
      </c>
      <c r="F23" s="16">
        <v>493</v>
      </c>
      <c r="G23" s="16">
        <v>493</v>
      </c>
      <c r="H23" s="16">
        <f t="shared" si="6"/>
        <v>102</v>
      </c>
      <c r="M23" s="11" t="s">
        <v>32</v>
      </c>
      <c r="N23" s="16">
        <v>595</v>
      </c>
      <c r="O23" s="16">
        <v>493</v>
      </c>
      <c r="P23" s="16">
        <v>493</v>
      </c>
      <c r="Q23" s="16">
        <v>493</v>
      </c>
      <c r="R23" s="16">
        <f t="shared" si="7"/>
        <v>102</v>
      </c>
    </row>
    <row r="24" spans="2:18" x14ac:dyDescent="0.4">
      <c r="B24" s="11" t="s">
        <v>33</v>
      </c>
      <c r="C24" s="16">
        <v>1753</v>
      </c>
      <c r="D24" s="16">
        <v>1753</v>
      </c>
      <c r="E24" s="16">
        <v>1753</v>
      </c>
      <c r="F24" s="16">
        <v>1753</v>
      </c>
      <c r="G24" s="16">
        <v>1753</v>
      </c>
      <c r="H24" s="16">
        <f t="shared" si="6"/>
        <v>0</v>
      </c>
      <c r="M24" s="11" t="s">
        <v>33</v>
      </c>
      <c r="N24" s="16">
        <v>1753</v>
      </c>
      <c r="O24" s="16">
        <v>1753</v>
      </c>
      <c r="P24" s="16">
        <v>1753</v>
      </c>
      <c r="Q24" s="16">
        <v>1753</v>
      </c>
      <c r="R24" s="16">
        <f t="shared" si="7"/>
        <v>0</v>
      </c>
    </row>
    <row r="25" spans="2:18" x14ac:dyDescent="0.4">
      <c r="B25" s="11" t="s">
        <v>20</v>
      </c>
      <c r="C25" s="16">
        <v>883</v>
      </c>
      <c r="D25" s="16">
        <v>732</v>
      </c>
      <c r="E25" s="16">
        <v>732</v>
      </c>
      <c r="F25" s="16">
        <v>732</v>
      </c>
      <c r="G25" s="16">
        <v>732</v>
      </c>
      <c r="H25" s="16">
        <f t="shared" si="6"/>
        <v>151</v>
      </c>
      <c r="M25" s="11" t="s">
        <v>34</v>
      </c>
      <c r="N25" s="16">
        <v>883</v>
      </c>
      <c r="O25" s="16">
        <v>732</v>
      </c>
      <c r="P25" s="16">
        <v>732</v>
      </c>
      <c r="Q25" s="16">
        <v>732</v>
      </c>
      <c r="R25" s="16">
        <f t="shared" si="7"/>
        <v>151</v>
      </c>
    </row>
    <row r="26" spans="2:18" x14ac:dyDescent="0.4">
      <c r="B26" s="11" t="s">
        <v>21</v>
      </c>
      <c r="C26" s="16">
        <v>11000</v>
      </c>
      <c r="D26" s="16">
        <v>9119</v>
      </c>
      <c r="E26" s="16">
        <v>9184</v>
      </c>
      <c r="F26" s="16">
        <v>9249</v>
      </c>
      <c r="G26" s="16">
        <f>9249+130</f>
        <v>9379</v>
      </c>
      <c r="H26" s="16">
        <f t="shared" si="6"/>
        <v>1621</v>
      </c>
      <c r="M26" s="11" t="s">
        <v>35</v>
      </c>
      <c r="N26" s="16">
        <v>11000</v>
      </c>
      <c r="O26" s="16">
        <v>9119</v>
      </c>
      <c r="P26" s="16">
        <v>9184</v>
      </c>
      <c r="Q26" s="16">
        <v>9249</v>
      </c>
      <c r="R26" s="16">
        <f t="shared" si="7"/>
        <v>1751</v>
      </c>
    </row>
    <row r="27" spans="2:18" x14ac:dyDescent="0.4">
      <c r="B27" s="11" t="s">
        <v>36</v>
      </c>
      <c r="C27" s="16">
        <v>75</v>
      </c>
      <c r="D27" s="16">
        <v>62</v>
      </c>
      <c r="E27" s="16">
        <v>62</v>
      </c>
      <c r="F27" s="16">
        <v>62</v>
      </c>
      <c r="G27" s="16">
        <v>62</v>
      </c>
      <c r="H27" s="16">
        <f t="shared" si="6"/>
        <v>13</v>
      </c>
      <c r="M27" s="11" t="s">
        <v>36</v>
      </c>
      <c r="N27" s="16">
        <v>75</v>
      </c>
      <c r="O27" s="16">
        <v>62</v>
      </c>
      <c r="P27" s="16">
        <v>62</v>
      </c>
      <c r="Q27" s="16">
        <v>62</v>
      </c>
      <c r="R27" s="16">
        <f t="shared" si="7"/>
        <v>13</v>
      </c>
    </row>
    <row r="28" spans="2:18" x14ac:dyDescent="0.4">
      <c r="B28" s="11" t="s">
        <v>43</v>
      </c>
      <c r="C28" s="16">
        <v>130</v>
      </c>
      <c r="D28" s="16">
        <v>108</v>
      </c>
      <c r="E28" s="16">
        <v>108</v>
      </c>
      <c r="F28" s="16">
        <v>108</v>
      </c>
      <c r="G28" s="16">
        <v>108</v>
      </c>
      <c r="H28" s="16">
        <f t="shared" si="6"/>
        <v>22</v>
      </c>
      <c r="M28" s="11" t="s">
        <v>43</v>
      </c>
      <c r="N28" s="16">
        <v>130</v>
      </c>
      <c r="O28" s="16">
        <v>108</v>
      </c>
      <c r="P28" s="16">
        <v>108</v>
      </c>
      <c r="Q28" s="16">
        <v>108</v>
      </c>
      <c r="R28" s="16">
        <f t="shared" si="7"/>
        <v>22</v>
      </c>
    </row>
    <row r="29" spans="2:18" x14ac:dyDescent="0.4">
      <c r="B29" s="10" t="s">
        <v>22</v>
      </c>
      <c r="C29" s="16">
        <f>SUM(C19:C28)</f>
        <v>17170</v>
      </c>
      <c r="D29" s="16">
        <f t="shared" ref="D29:F29" si="8">SUM(D19:D28)</f>
        <v>14534</v>
      </c>
      <c r="E29" s="16">
        <f t="shared" si="8"/>
        <v>14609</v>
      </c>
      <c r="F29" s="16">
        <f t="shared" si="8"/>
        <v>14684</v>
      </c>
      <c r="G29" s="16">
        <f t="shared" ref="G29" si="9">SUM(G19:G28)</f>
        <v>14834</v>
      </c>
      <c r="H29" s="16">
        <f t="shared" si="6"/>
        <v>2336</v>
      </c>
      <c r="M29" s="10" t="s">
        <v>22</v>
      </c>
      <c r="N29" s="16">
        <f>SUM(N19:N28)</f>
        <v>17170</v>
      </c>
      <c r="O29" s="16">
        <f t="shared" ref="O29:R29" si="10">SUM(O19:O28)</f>
        <v>14534</v>
      </c>
      <c r="P29" s="16">
        <f t="shared" si="10"/>
        <v>14609</v>
      </c>
      <c r="Q29" s="16">
        <f t="shared" ref="Q29" si="11">SUM(Q19:Q28)</f>
        <v>14684</v>
      </c>
      <c r="R29" s="16">
        <f t="shared" si="10"/>
        <v>2486</v>
      </c>
    </row>
    <row r="30" spans="2:18" x14ac:dyDescent="0.4">
      <c r="B30" s="12" t="s">
        <v>23</v>
      </c>
      <c r="C30" s="16">
        <f>C17+C29</f>
        <v>43853</v>
      </c>
      <c r="D30" s="16">
        <f t="shared" ref="D30:H30" si="12">D17+D29</f>
        <v>36653</v>
      </c>
      <c r="E30" s="16">
        <f t="shared" si="12"/>
        <v>36728</v>
      </c>
      <c r="F30" s="16">
        <f t="shared" si="12"/>
        <v>36803</v>
      </c>
      <c r="G30" s="16">
        <f t="shared" ref="G30" si="13">G17+G29</f>
        <v>36953</v>
      </c>
      <c r="H30" s="16">
        <f t="shared" si="12"/>
        <v>6900</v>
      </c>
      <c r="M30" s="12" t="s">
        <v>23</v>
      </c>
      <c r="N30" s="16">
        <f>N17+N29</f>
        <v>43853</v>
      </c>
      <c r="O30" s="16">
        <f t="shared" ref="O30:R30" si="14">O17+O29</f>
        <v>36653</v>
      </c>
      <c r="P30" s="16">
        <f t="shared" si="14"/>
        <v>36728</v>
      </c>
      <c r="Q30" s="16">
        <f t="shared" ref="Q30" si="15">Q17+Q29</f>
        <v>36803</v>
      </c>
      <c r="R30" s="16">
        <f t="shared" si="14"/>
        <v>7050</v>
      </c>
    </row>
    <row r="31" spans="2:18" x14ac:dyDescent="0.4">
      <c r="B31" s="3" t="s">
        <v>2</v>
      </c>
      <c r="M31" s="3" t="s">
        <v>2</v>
      </c>
    </row>
    <row r="32" spans="2:18" x14ac:dyDescent="0.4">
      <c r="B32" s="1" t="s">
        <v>37</v>
      </c>
      <c r="M32" s="1" t="s">
        <v>37</v>
      </c>
    </row>
    <row r="33" spans="1:14" x14ac:dyDescent="0.4">
      <c r="B33" s="1" t="s">
        <v>26</v>
      </c>
      <c r="M33" s="1" t="s">
        <v>26</v>
      </c>
    </row>
    <row r="34" spans="1:14" x14ac:dyDescent="0.4">
      <c r="B34" s="1" t="s">
        <v>51</v>
      </c>
      <c r="M34" s="1" t="s">
        <v>44</v>
      </c>
    </row>
    <row r="38" spans="1:14" x14ac:dyDescent="0.4">
      <c r="B38" s="1" t="s">
        <v>52</v>
      </c>
    </row>
    <row r="39" spans="1:14" ht="18.75" x14ac:dyDescent="0.4">
      <c r="A39" s="1" t="s">
        <v>16</v>
      </c>
      <c r="B39" s="17" t="s">
        <v>53</v>
      </c>
      <c r="M39" s="15" t="s">
        <v>28</v>
      </c>
      <c r="N39" s="1" t="s">
        <v>45</v>
      </c>
    </row>
    <row r="40" spans="1:14" ht="18.75" x14ac:dyDescent="0.4">
      <c r="A40" s="1" t="s">
        <v>55</v>
      </c>
      <c r="B40" s="17" t="s">
        <v>54</v>
      </c>
    </row>
    <row r="41" spans="1:14" ht="18.75" x14ac:dyDescent="0.4">
      <c r="A41" s="1" t="s">
        <v>56</v>
      </c>
      <c r="B41" s="17" t="s">
        <v>57</v>
      </c>
    </row>
    <row r="42" spans="1:14" x14ac:dyDescent="0.4">
      <c r="B42" s="1" t="s">
        <v>58</v>
      </c>
    </row>
  </sheetData>
  <phoneticPr fontId="1"/>
  <hyperlinks>
    <hyperlink ref="B39" r:id="rId1"/>
    <hyperlink ref="B40" r:id="rId2"/>
    <hyperlink ref="B41" r:id="rId3"/>
  </hyperlinks>
  <pageMargins left="0.7" right="0.7" top="0.75" bottom="0.75" header="0.3" footer="0.3"/>
  <pageSetup paperSize="9" orientation="portrait" r:id="rId4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【最新】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tsukasa.taneichi</dc:creator>
  <cp:lastModifiedBy>media02</cp:lastModifiedBy>
  <dcterms:created xsi:type="dcterms:W3CDTF">2018-01-09T01:48:02Z</dcterms:created>
  <dcterms:modified xsi:type="dcterms:W3CDTF">2021-06-09T06:56:53Z</dcterms:modified>
</cp:coreProperties>
</file>