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O:\2020年度\8203 エネルギー白書第2部2020\07 報告書\02 本納品（3月）\第2章国際編\Excel\"/>
    </mc:Choice>
  </mc:AlternateContent>
  <xr:revisionPtr revIDLastSave="0" documentId="13_ncr:1_{14DBEFCB-11EA-4A1A-A8EC-CCF7871FE72B}" xr6:coauthVersionLast="46" xr6:coauthVersionMax="46" xr10:uidLastSave="{00000000-0000-0000-0000-000000000000}"/>
  <bookViews>
    <workbookView xWindow="5190" yWindow="3435" windowWidth="26100" windowHeight="13680" xr2:uid="{00000000-000D-0000-FFFF-FFFF00000000}"/>
  </bookViews>
  <sheets>
    <sheet name="グラフ" sheetId="2" r:id="rId1"/>
    <sheet name="データ（石炭）" sheetId="1" r:id="rId2"/>
    <sheet name="データ（一般炭）" sheetId="6" r:id="rId3"/>
    <sheet name="データ（原料炭）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2" i="1" l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J31" i="1"/>
  <c r="J30" i="1"/>
  <c r="J27" i="1"/>
  <c r="J26" i="1"/>
  <c r="J23" i="1"/>
  <c r="AF50" i="1"/>
  <c r="AF49" i="1"/>
  <c r="AF46" i="1"/>
  <c r="AF45" i="1"/>
  <c r="AF42" i="1"/>
  <c r="AF41" i="1"/>
  <c r="AF38" i="1"/>
  <c r="AF37" i="1"/>
  <c r="AE37" i="1"/>
  <c r="J33" i="1" s="1"/>
  <c r="AE38" i="1"/>
  <c r="AE39" i="1"/>
  <c r="J24" i="1" s="1"/>
  <c r="AE40" i="1"/>
  <c r="J25" i="1" s="1"/>
  <c r="AE41" i="1"/>
  <c r="AE42" i="1"/>
  <c r="AE43" i="1"/>
  <c r="J28" i="1" s="1"/>
  <c r="AE44" i="1"/>
  <c r="J29" i="1" s="1"/>
  <c r="AE45" i="1"/>
  <c r="AE46" i="1"/>
  <c r="AE47" i="1"/>
  <c r="J32" i="1" s="1"/>
  <c r="AE48" i="1"/>
  <c r="AF48" i="1" s="1"/>
  <c r="AE49" i="1"/>
  <c r="AE50" i="1"/>
  <c r="AE51" i="1"/>
  <c r="AF51" i="1" s="1"/>
  <c r="AE52" i="1"/>
  <c r="AF52" i="1" s="1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37" i="5"/>
  <c r="J31" i="5"/>
  <c r="J27" i="5"/>
  <c r="J23" i="5"/>
  <c r="AE37" i="5"/>
  <c r="J33" i="5" s="1"/>
  <c r="AE38" i="5"/>
  <c r="AF38" i="5" s="1"/>
  <c r="AE39" i="5"/>
  <c r="AF39" i="5" s="1"/>
  <c r="AE40" i="5"/>
  <c r="J25" i="5" s="1"/>
  <c r="AE41" i="5"/>
  <c r="AF41" i="5" s="1"/>
  <c r="AE42" i="5"/>
  <c r="AF42" i="5" s="1"/>
  <c r="AE43" i="5"/>
  <c r="AF43" i="5" s="1"/>
  <c r="AE44" i="5"/>
  <c r="J29" i="5" s="1"/>
  <c r="AE45" i="5"/>
  <c r="AF45" i="5" s="1"/>
  <c r="AE46" i="5"/>
  <c r="AF46" i="5" s="1"/>
  <c r="AE47" i="5"/>
  <c r="AF47" i="5" s="1"/>
  <c r="AE48" i="5"/>
  <c r="AE49" i="5"/>
  <c r="AF49" i="5" s="1"/>
  <c r="AE50" i="5"/>
  <c r="AF50" i="5" s="1"/>
  <c r="AE51" i="5"/>
  <c r="AF51" i="5" s="1"/>
  <c r="AE52" i="5"/>
  <c r="J33" i="6"/>
  <c r="J29" i="6"/>
  <c r="J25" i="6"/>
  <c r="AF51" i="6"/>
  <c r="AF47" i="6"/>
  <c r="AF43" i="6"/>
  <c r="AF39" i="6"/>
  <c r="AE37" i="6"/>
  <c r="AF52" i="6" s="1"/>
  <c r="AE38" i="6"/>
  <c r="AF38" i="6" s="1"/>
  <c r="AE39" i="6"/>
  <c r="J24" i="6" s="1"/>
  <c r="AE40" i="6"/>
  <c r="AE41" i="6"/>
  <c r="AF41" i="6" s="1"/>
  <c r="AE42" i="6"/>
  <c r="AF42" i="6" s="1"/>
  <c r="AE43" i="6"/>
  <c r="J28" i="6" s="1"/>
  <c r="AE44" i="6"/>
  <c r="AE45" i="6"/>
  <c r="J30" i="6" s="1"/>
  <c r="AE46" i="6"/>
  <c r="AF46" i="6" s="1"/>
  <c r="AE47" i="6"/>
  <c r="J32" i="6" s="1"/>
  <c r="AE48" i="6"/>
  <c r="AE49" i="6"/>
  <c r="AF49" i="6" s="1"/>
  <c r="AE50" i="6"/>
  <c r="AF50" i="6" s="1"/>
  <c r="AE51" i="6"/>
  <c r="AE52" i="6"/>
  <c r="AF44" i="5" l="1"/>
  <c r="AF48" i="5"/>
  <c r="J26" i="5"/>
  <c r="J30" i="5"/>
  <c r="AF40" i="6"/>
  <c r="AF48" i="6"/>
  <c r="J26" i="6"/>
  <c r="AF37" i="5"/>
  <c r="AF37" i="6"/>
  <c r="AF45" i="6"/>
  <c r="J23" i="6"/>
  <c r="J27" i="6"/>
  <c r="J31" i="6"/>
  <c r="J24" i="5"/>
  <c r="J28" i="5"/>
  <c r="J32" i="5"/>
  <c r="AF39" i="1"/>
  <c r="AF43" i="1"/>
  <c r="AF47" i="1"/>
  <c r="AF40" i="5"/>
  <c r="AF52" i="5"/>
  <c r="AF44" i="6"/>
  <c r="AF40" i="1"/>
  <c r="AF44" i="1"/>
  <c r="V40" i="1"/>
  <c r="I32" i="5" l="1"/>
  <c r="I31" i="5"/>
  <c r="I30" i="5"/>
  <c r="I29" i="5"/>
  <c r="I28" i="5"/>
  <c r="I27" i="5"/>
  <c r="I26" i="5"/>
  <c r="I25" i="5"/>
  <c r="I24" i="5"/>
  <c r="I23" i="5"/>
  <c r="I32" i="6"/>
  <c r="I31" i="6"/>
  <c r="I30" i="6"/>
  <c r="I29" i="6"/>
  <c r="I28" i="6"/>
  <c r="I27" i="6"/>
  <c r="I26" i="6"/>
  <c r="I25" i="6"/>
  <c r="I24" i="6"/>
  <c r="I23" i="6"/>
  <c r="E37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B52" i="6"/>
  <c r="AD51" i="6"/>
  <c r="AC51" i="6"/>
  <c r="AB51" i="6"/>
  <c r="AA51" i="6"/>
  <c r="Z51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B51" i="6"/>
  <c r="AD50" i="6"/>
  <c r="AC50" i="6"/>
  <c r="AB50" i="6"/>
  <c r="AA50" i="6"/>
  <c r="Z50" i="6"/>
  <c r="Y50" i="6"/>
  <c r="X50" i="6"/>
  <c r="W50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D40" i="6"/>
  <c r="C7" i="6" s="1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D37" i="6"/>
  <c r="K33" i="6" s="1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D37" i="6"/>
  <c r="C37" i="6"/>
  <c r="B37" i="6"/>
  <c r="C11" i="6"/>
  <c r="AD52" i="5"/>
  <c r="AC52" i="5"/>
  <c r="AB52" i="5"/>
  <c r="AA52" i="5"/>
  <c r="Z52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B52" i="5"/>
  <c r="AD51" i="5"/>
  <c r="AC51" i="5"/>
  <c r="AB51" i="5"/>
  <c r="AA51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B51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D45" i="5"/>
  <c r="C12" i="5" s="1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D42" i="5"/>
  <c r="C9" i="5" s="1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D41" i="5"/>
  <c r="C8" i="5" s="1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D40" i="5"/>
  <c r="C7" i="5" s="1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C11" i="5"/>
  <c r="C10" i="5"/>
  <c r="C5" i="5"/>
  <c r="C13" i="5"/>
  <c r="K32" i="5" l="1"/>
  <c r="C14" i="5"/>
  <c r="C16" i="6"/>
  <c r="E16" i="6" s="1"/>
  <c r="K27" i="6"/>
  <c r="C9" i="6"/>
  <c r="K31" i="6"/>
  <c r="C13" i="6"/>
  <c r="K24" i="6"/>
  <c r="C6" i="6"/>
  <c r="K25" i="6"/>
  <c r="K29" i="6"/>
  <c r="C5" i="6"/>
  <c r="K23" i="6"/>
  <c r="K23" i="5"/>
  <c r="AD37" i="1"/>
  <c r="AD38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K25" i="5" l="1"/>
  <c r="K28" i="5"/>
  <c r="K26" i="5"/>
  <c r="J34" i="5"/>
  <c r="K34" i="5" s="1"/>
  <c r="K33" i="5"/>
  <c r="K30" i="5"/>
  <c r="C16" i="5"/>
  <c r="E16" i="5" s="1"/>
  <c r="K27" i="5"/>
  <c r="K31" i="5"/>
  <c r="K29" i="5"/>
  <c r="E8" i="5"/>
  <c r="E14" i="5"/>
  <c r="E13" i="6"/>
  <c r="E7" i="6"/>
  <c r="E11" i="6"/>
  <c r="E6" i="6"/>
  <c r="E9" i="6"/>
  <c r="K26" i="6"/>
  <c r="C8" i="6"/>
  <c r="E8" i="6" s="1"/>
  <c r="K32" i="6"/>
  <c r="C14" i="6"/>
  <c r="E14" i="6" s="1"/>
  <c r="K30" i="6"/>
  <c r="C12" i="6"/>
  <c r="E12" i="6" s="1"/>
  <c r="E5" i="6"/>
  <c r="K28" i="6"/>
  <c r="C10" i="6"/>
  <c r="E10" i="6" s="1"/>
  <c r="J34" i="6"/>
  <c r="K24" i="5"/>
  <c r="C6" i="5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C47" i="1"/>
  <c r="C14" i="1" s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C45" i="1"/>
  <c r="C12" i="1" s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C44" i="1"/>
  <c r="C11" i="1" s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C43" i="1"/>
  <c r="C10" i="1" s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C41" i="1"/>
  <c r="C8" i="1" s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C40" i="1"/>
  <c r="C7" i="1" s="1"/>
  <c r="AB40" i="1"/>
  <c r="AA40" i="1"/>
  <c r="Z40" i="1"/>
  <c r="Y40" i="1"/>
  <c r="X40" i="1"/>
  <c r="W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C39" i="1"/>
  <c r="AD39" i="1" s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C15" i="5" l="1"/>
  <c r="E5" i="5"/>
  <c r="E11" i="5"/>
  <c r="E13" i="5"/>
  <c r="E10" i="5"/>
  <c r="E15" i="5"/>
  <c r="E7" i="5"/>
  <c r="E9" i="5"/>
  <c r="E12" i="5"/>
  <c r="G5" i="6"/>
  <c r="C6" i="1"/>
  <c r="AH43" i="1"/>
  <c r="C15" i="6"/>
  <c r="E15" i="6" s="1"/>
  <c r="K34" i="6"/>
  <c r="E6" i="5"/>
  <c r="G5" i="5"/>
  <c r="C13" i="1"/>
  <c r="C9" i="1"/>
  <c r="C5" i="1"/>
  <c r="G5" i="1" l="1"/>
  <c r="C16" i="1"/>
  <c r="K27" i="1"/>
  <c r="K33" i="1"/>
  <c r="K28" i="1"/>
  <c r="K29" i="1"/>
  <c r="K23" i="1"/>
  <c r="K24" i="1"/>
  <c r="K30" i="1"/>
  <c r="K25" i="1"/>
  <c r="K31" i="1"/>
  <c r="K26" i="1"/>
  <c r="K32" i="1"/>
  <c r="J34" i="1"/>
  <c r="C15" i="1" l="1"/>
  <c r="E15" i="1" s="1"/>
  <c r="K34" i="1"/>
  <c r="E9" i="1"/>
  <c r="E14" i="1"/>
  <c r="E6" i="1"/>
  <c r="E11" i="1"/>
  <c r="E7" i="1"/>
  <c r="E16" i="1"/>
  <c r="E12" i="1"/>
  <c r="E8" i="1"/>
  <c r="E10" i="1"/>
  <c r="E5" i="1"/>
  <c r="E13" i="1"/>
  <c r="F9" i="1" l="1"/>
</calcChain>
</file>

<file path=xl/sharedStrings.xml><?xml version="1.0" encoding="utf-8"?>
<sst xmlns="http://schemas.openxmlformats.org/spreadsheetml/2006/main" count="342" uniqueCount="97">
  <si>
    <t>その他</t>
  </si>
  <si>
    <t>合計</t>
  </si>
  <si>
    <t>(単位：百万トン)</t>
  </si>
  <si>
    <t>国別</t>
  </si>
  <si>
    <t>輸入量</t>
  </si>
  <si>
    <t>India</t>
  </si>
  <si>
    <t>Japan</t>
  </si>
  <si>
    <t>Korea</t>
  </si>
  <si>
    <t>Chinese Taipei</t>
  </si>
  <si>
    <t>Germany</t>
  </si>
  <si>
    <t>Turkey</t>
  </si>
  <si>
    <t>Russia</t>
  </si>
  <si>
    <t>World</t>
    <phoneticPr fontId="2"/>
  </si>
  <si>
    <t>中国</t>
    <rPh sb="0" eb="2">
      <t>チュウゴク</t>
    </rPh>
    <phoneticPr fontId="2"/>
  </si>
  <si>
    <t>インド</t>
    <phoneticPr fontId="2"/>
  </si>
  <si>
    <t>日本</t>
    <rPh sb="0" eb="2">
      <t>ニホン</t>
    </rPh>
    <phoneticPr fontId="2"/>
  </si>
  <si>
    <t>韓国</t>
    <rPh sb="0" eb="2">
      <t>カンコク</t>
    </rPh>
    <phoneticPr fontId="2"/>
  </si>
  <si>
    <t>台湾</t>
    <rPh sb="0" eb="2">
      <t>タイワン</t>
    </rPh>
    <phoneticPr fontId="2"/>
  </si>
  <si>
    <t>ドイツ</t>
    <phoneticPr fontId="2"/>
  </si>
  <si>
    <t>People's Republic of China</t>
  </si>
  <si>
    <t>その他</t>
    <rPh sb="2" eb="3">
      <t>タ</t>
    </rPh>
    <phoneticPr fontId="2"/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</si>
  <si>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</si>
  <si>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</si>
  <si>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</si>
  <si>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</si>
  <si>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</si>
  <si>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</si>
  <si>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</si>
  <si>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</si>
  <si>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</si>
  <si>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</si>
  <si>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</si>
  <si>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</si>
  <si>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</si>
  <si>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</si>
  <si>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</si>
  <si>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</si>
  <si>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</si>
  <si>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</si>
  <si>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</si>
  <si>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</si>
  <si>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</si>
  <si>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</si>
  <si>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</si>
  <si>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</si>
  <si>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</si>
  <si>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</si>
  <si>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</si>
  <si>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World</t>
  </si>
  <si>
    <t>Malaysia</t>
  </si>
  <si>
    <t>Thailand</t>
  </si>
  <si>
    <t>Brazil</t>
  </si>
  <si>
    <t>Philippines</t>
  </si>
  <si>
    <t>Ukraine</t>
  </si>
  <si>
    <t xml:space="preserve">（注）各国・地域の輸入量を積み上げたもので、第222-1-36の輸出量合計と一致しない。 </t>
    <phoneticPr fontId="2"/>
  </si>
  <si>
    <r>
      <t>（注）各国・地域の輸入量を積み上げたもので、第</t>
    </r>
    <r>
      <rPr>
        <sz val="12"/>
        <rFont val="Arial"/>
        <family val="2"/>
      </rPr>
      <t>222-1-36</t>
    </r>
    <r>
      <rPr>
        <sz val="12"/>
        <rFont val="ＭＳ Ｐゴシック"/>
        <family val="3"/>
        <charset val="128"/>
      </rPr>
      <t>の輸出量合計と一致しない。</t>
    </r>
    <r>
      <rPr>
        <sz val="12"/>
        <rFont val="Arial"/>
        <family val="2"/>
      </rPr>
      <t xml:space="preserve"> </t>
    </r>
    <phoneticPr fontId="2"/>
  </si>
  <si>
    <t>Imports</t>
  </si>
  <si>
    <t>2017</t>
  </si>
  <si>
    <t>2018</t>
  </si>
  <si>
    <t>Viet Nam</t>
  </si>
  <si>
    <t>Poland</t>
  </si>
  <si>
    <t>2018シェア</t>
    <phoneticPr fontId="2"/>
  </si>
  <si>
    <r>
      <t>201</t>
    </r>
    <r>
      <rPr>
        <sz val="11"/>
        <rFont val="メイリオ"/>
        <family val="1"/>
        <charset val="128"/>
      </rPr>
      <t>9</t>
    </r>
    <r>
      <rPr>
        <sz val="11"/>
        <rFont val="明朝"/>
        <family val="1"/>
        <charset val="128"/>
      </rPr>
      <t>年比率</t>
    </r>
    <phoneticPr fontId="5"/>
  </si>
  <si>
    <t>トルコ</t>
  </si>
  <si>
    <t>マレーシア</t>
  </si>
  <si>
    <t>Pakistan</t>
  </si>
  <si>
    <t>Indonesia</t>
  </si>
  <si>
    <t>France</t>
  </si>
  <si>
    <t>Netherlands</t>
  </si>
  <si>
    <t>Canada</t>
  </si>
  <si>
    <t>United Arab Emirates</t>
  </si>
  <si>
    <t>ウクライナ</t>
    <phoneticPr fontId="2"/>
  </si>
  <si>
    <t>ブラジル</t>
    <phoneticPr fontId="12"/>
  </si>
  <si>
    <t>インドネシア</t>
    <phoneticPr fontId="2"/>
  </si>
  <si>
    <t xml:space="preserve">Export </t>
    <phoneticPr fontId="2"/>
  </si>
  <si>
    <t>Chile</t>
  </si>
  <si>
    <t>2019</t>
  </si>
  <si>
    <t>2019シェア</t>
    <phoneticPr fontId="2"/>
  </si>
  <si>
    <t>2019年比率</t>
    <rPh sb="4" eb="5">
      <t>ネン</t>
    </rPh>
    <rPh sb="5" eb="7">
      <t>ヒリツ</t>
    </rPh>
    <phoneticPr fontId="2"/>
  </si>
  <si>
    <t>出典：IEA「Coal Information 2020」を基に作成</t>
    <rPh sb="0" eb="2">
      <t>シュッテン</t>
    </rPh>
    <rPh sb="30" eb="31">
      <t>モト</t>
    </rPh>
    <phoneticPr fontId="2"/>
  </si>
  <si>
    <t>Viet Nam</t>
    <phoneticPr fontId="12"/>
  </si>
  <si>
    <t>Malaysia</t>
    <phoneticPr fontId="12"/>
  </si>
  <si>
    <t>Germany</t>
    <phoneticPr fontId="12"/>
  </si>
  <si>
    <t>Russia</t>
    <phoneticPr fontId="12"/>
  </si>
  <si>
    <t>Thailand</t>
    <phoneticPr fontId="12"/>
  </si>
  <si>
    <t>Chile</t>
    <phoneticPr fontId="12"/>
  </si>
  <si>
    <t>ベトナム</t>
    <phoneticPr fontId="12"/>
  </si>
  <si>
    <t>マレーシア</t>
    <phoneticPr fontId="2"/>
  </si>
  <si>
    <t>ドイツ</t>
    <phoneticPr fontId="12"/>
  </si>
  <si>
    <t>フィリピン</t>
    <phoneticPr fontId="2"/>
  </si>
  <si>
    <t>台湾</t>
    <rPh sb="0" eb="2">
      <t>タイワン</t>
    </rPh>
    <phoneticPr fontId="12"/>
  </si>
  <si>
    <t>トルコ</t>
    <phoneticPr fontId="2"/>
  </si>
  <si>
    <r>
      <t>201</t>
    </r>
    <r>
      <rPr>
        <sz val="11"/>
        <rFont val="ＭＳ Ｐゴシック"/>
        <family val="1"/>
        <charset val="128"/>
      </rPr>
      <t>9</t>
    </r>
    <r>
      <rPr>
        <sz val="11"/>
        <rFont val="明朝"/>
        <family val="1"/>
        <charset val="128"/>
      </rPr>
      <t>年比率</t>
    </r>
    <phoneticPr fontId="5"/>
  </si>
  <si>
    <t>ベトナム</t>
    <phoneticPr fontId="2"/>
  </si>
  <si>
    <t>ロシア</t>
    <phoneticPr fontId="2"/>
  </si>
  <si>
    <t>【第222-1-38】主要輸入国・地域における石炭輸入量（2019年見込み）</t>
    <phoneticPr fontId="2"/>
  </si>
  <si>
    <t>【第222-1-38】世界の石炭輸入量（2019年見込み）</t>
    <rPh sb="11" eb="13">
      <t>セカイ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</si>
</sst>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%"/>
    <numFmt numFmtId="178" formatCode="#,##0.0;[Red]\-#,##0.0"/>
    <numFmt numFmtId="179" formatCode="#,##0.000;[Red]\-#,##0.000"/>
    <numFmt numFmtId="180" formatCode="0.00_ "/>
  </numFmts>
  <fonts count="14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Geneva"/>
      <family val="2"/>
    </font>
    <font>
      <sz val="6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メイリオ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3" fillId="0" borderId="1" xfId="0" applyFont="1" applyFill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/>
    <xf numFmtId="176" fontId="3" fillId="0" borderId="0" xfId="0" applyNumberFormat="1" applyFont="1" applyFill="1"/>
    <xf numFmtId="178" fontId="3" fillId="0" borderId="0" xfId="2" applyNumberFormat="1" applyFont="1" applyFill="1"/>
    <xf numFmtId="178" fontId="3" fillId="0" borderId="0" xfId="0" applyNumberFormat="1" applyFont="1" applyFill="1"/>
    <xf numFmtId="178" fontId="3" fillId="0" borderId="2" xfId="2" applyNumberFormat="1" applyFont="1" applyFill="1" applyBorder="1"/>
    <xf numFmtId="0" fontId="0" fillId="0" borderId="0" xfId="2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78" fontId="3" fillId="0" borderId="0" xfId="2" applyNumberFormat="1" applyFont="1" applyFill="1" applyBorder="1"/>
    <xf numFmtId="0" fontId="3" fillId="0" borderId="0" xfId="0" applyFont="1" applyFill="1" applyBorder="1" applyAlignment="1">
      <alignment horizontal="distributed" vertical="center"/>
    </xf>
    <xf numFmtId="0" fontId="0" fillId="2" borderId="0" xfId="0" applyNumberFormat="1" applyFill="1"/>
    <xf numFmtId="0" fontId="3" fillId="2" borderId="0" xfId="0" applyFont="1" applyFill="1"/>
    <xf numFmtId="0" fontId="0" fillId="2" borderId="0" xfId="0" applyNumberFormat="1" applyFill="1" applyBorder="1"/>
    <xf numFmtId="179" fontId="3" fillId="0" borderId="0" xfId="0" applyNumberFormat="1" applyFont="1" applyFill="1"/>
    <xf numFmtId="0" fontId="7" fillId="0" borderId="0" xfId="0" applyFont="1" applyFill="1"/>
    <xf numFmtId="0" fontId="8" fillId="0" borderId="0" xfId="0" applyFont="1" applyFill="1" applyAlignment="1">
      <alignment vertical="top"/>
    </xf>
    <xf numFmtId="0" fontId="3" fillId="0" borderId="0" xfId="0" applyFont="1" applyFill="1"/>
    <xf numFmtId="177" fontId="3" fillId="0" borderId="0" xfId="2" applyNumberFormat="1" applyFont="1" applyFill="1" applyBorder="1" applyAlignment="1">
      <alignment horizontal="right" vertical="center"/>
    </xf>
    <xf numFmtId="0" fontId="9" fillId="0" borderId="0" xfId="0" applyFont="1" applyFill="1"/>
    <xf numFmtId="177" fontId="3" fillId="0" borderId="0" xfId="3" applyNumberFormat="1" applyFont="1" applyFill="1" applyAlignment="1"/>
    <xf numFmtId="0" fontId="10" fillId="0" borderId="0" xfId="0" applyFont="1" applyFill="1"/>
    <xf numFmtId="0" fontId="3" fillId="0" borderId="0" xfId="0" applyFont="1" applyFill="1"/>
    <xf numFmtId="0" fontId="3" fillId="0" borderId="0" xfId="0" applyFont="1" applyFill="1"/>
    <xf numFmtId="177" fontId="3" fillId="2" borderId="0" xfId="3" applyNumberFormat="1" applyFont="1" applyFill="1" applyAlignment="1"/>
    <xf numFmtId="0" fontId="3" fillId="0" borderId="0" xfId="0" applyFont="1" applyFill="1"/>
    <xf numFmtId="0" fontId="3" fillId="0" borderId="0" xfId="0" applyFont="1" applyFill="1"/>
    <xf numFmtId="180" fontId="3" fillId="2" borderId="0" xfId="0" applyNumberFormat="1" applyFont="1" applyFill="1"/>
    <xf numFmtId="177" fontId="3" fillId="0" borderId="0" xfId="0" applyNumberFormat="1" applyFont="1" applyFill="1"/>
    <xf numFmtId="0" fontId="3" fillId="0" borderId="3" xfId="0" applyFont="1" applyFill="1" applyBorder="1" applyAlignment="1">
      <alignment horizontal="distributed" vertical="center"/>
    </xf>
    <xf numFmtId="0" fontId="3" fillId="0" borderId="0" xfId="0" applyFont="1" applyFill="1"/>
    <xf numFmtId="0" fontId="3" fillId="0" borderId="0" xfId="0" applyFont="1" applyFill="1"/>
    <xf numFmtId="0" fontId="3" fillId="0" borderId="0" xfId="0" applyFont="1" applyFill="1"/>
    <xf numFmtId="0" fontId="3" fillId="3" borderId="0" xfId="0" applyFont="1" applyFill="1"/>
    <xf numFmtId="177" fontId="3" fillId="3" borderId="0" xfId="3" applyNumberFormat="1" applyFont="1" applyFill="1" applyAlignment="1"/>
    <xf numFmtId="177" fontId="3" fillId="3" borderId="0" xfId="0" applyNumberFormat="1" applyFont="1" applyFill="1"/>
    <xf numFmtId="0" fontId="3" fillId="4" borderId="0" xfId="0" applyFont="1" applyFill="1"/>
    <xf numFmtId="177" fontId="3" fillId="4" borderId="0" xfId="3" applyNumberFormat="1" applyFont="1" applyFill="1" applyAlignment="1"/>
    <xf numFmtId="0" fontId="3" fillId="5" borderId="0" xfId="0" applyFont="1" applyFill="1"/>
    <xf numFmtId="0" fontId="3" fillId="0" borderId="0" xfId="0" applyFont="1" applyFill="1"/>
  </cellXfs>
  <cellStyles count="4">
    <cellStyle name="Normal_Page33" xfId="1" xr:uid="{00000000-0005-0000-0000-000000000000}"/>
    <cellStyle name="パーセント" xfId="3" builtinId="5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FFCC00"/>
      <color rgb="FFFF9966"/>
      <color rgb="FFCCCC00"/>
      <color rgb="FFFF6600"/>
      <color rgb="FFFF5050"/>
      <color rgb="FFFF0066"/>
      <color rgb="FF93A9CF"/>
      <color rgb="FF4198AF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　界　計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630.4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百万トン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783-4FAB-B415-01BEE0D2D4FA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783-4FAB-B415-01BEE0D2D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世界の石炭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輸入量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14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2,364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万トン</a:t>
            </a:r>
          </a:p>
        </c:rich>
      </c:tx>
      <c:layout>
        <c:manualLayout>
          <c:xMode val="edge"/>
          <c:yMode val="edge"/>
          <c:x val="0.41172834645669293"/>
          <c:y val="0.3910256410256410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16666666666667"/>
          <c:y val="7.905982905982907E-2"/>
          <c:w val="0.49444444444444452"/>
          <c:h val="0.76068376068376065"/>
        </c:manualLayout>
      </c:layout>
      <c:doughnutChart>
        <c:varyColors val="1"/>
        <c:ser>
          <c:idx val="0"/>
          <c:order val="0"/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5B00-412E-AE29-E4300DE74B19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B00-412E-AE29-E4300DE74B19}"/>
                </c:ext>
              </c:extLst>
            </c:dLbl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05D-4F11-A03F-5F2A5676EFBB}"/>
                </c:ext>
              </c:extLst>
            </c:dLbl>
            <c:dLbl>
              <c:idx val="5"/>
              <c:layout>
                <c:manualLayout>
                  <c:x val="-0.10249103383871981"/>
                  <c:y val="9.40170406541192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D8-4FDD-9422-5EF61D93F82F}"/>
                </c:ext>
              </c:extLst>
            </c:dLbl>
            <c:dLbl>
              <c:idx val="6"/>
              <c:layout>
                <c:manualLayout>
                  <c:x val="-0.10423630881282134"/>
                  <c:y val="5.4113921439779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D8-4FDD-9422-5EF61D93F82F}"/>
                </c:ext>
              </c:extLst>
            </c:dLbl>
            <c:dLbl>
              <c:idx val="7"/>
              <c:layout>
                <c:manualLayout>
                  <c:x val="-0.16656011206275217"/>
                  <c:y val="4.55668366599497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D8-4FDD-9422-5EF61D93F82F}"/>
                </c:ext>
              </c:extLst>
            </c:dLbl>
            <c:dLbl>
              <c:idx val="8"/>
              <c:layout>
                <c:manualLayout>
                  <c:x val="-0.16142343997737529"/>
                  <c:y val="-2.90031389035633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D8-4FDD-9422-5EF61D93F82F}"/>
                </c:ext>
              </c:extLst>
            </c:dLbl>
            <c:dLbl>
              <c:idx val="9"/>
              <c:layout>
                <c:manualLayout>
                  <c:x val="-0.15493825846908638"/>
                  <c:y val="-5.64862163178835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D8-4FDD-9422-5EF61D93F82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'データ（石炭）'!$B$5:$B$15</c:f>
              <c:strCache>
                <c:ptCount val="11"/>
                <c:pt idx="0">
                  <c:v>中国</c:v>
                </c:pt>
                <c:pt idx="1">
                  <c:v>インド</c:v>
                </c:pt>
                <c:pt idx="2">
                  <c:v>日本</c:v>
                </c:pt>
                <c:pt idx="3">
                  <c:v>韓国</c:v>
                </c:pt>
                <c:pt idx="4">
                  <c:v>台湾</c:v>
                </c:pt>
                <c:pt idx="5">
                  <c:v>ベトナム</c:v>
                </c:pt>
                <c:pt idx="6">
                  <c:v>ドイツ</c:v>
                </c:pt>
                <c:pt idx="7">
                  <c:v>トルコ</c:v>
                </c:pt>
                <c:pt idx="8">
                  <c:v>マレーシア</c:v>
                </c:pt>
                <c:pt idx="9">
                  <c:v>ロシア</c:v>
                </c:pt>
                <c:pt idx="10">
                  <c:v>その他</c:v>
                </c:pt>
              </c:strCache>
            </c:strRef>
          </c:cat>
          <c:val>
            <c:numRef>
              <c:f>'データ（石炭）'!$C$5:$C$15</c:f>
              <c:numCache>
                <c:formatCode>#,##0.0;[Red]\-#,##0.0</c:formatCode>
                <c:ptCount val="11"/>
                <c:pt idx="0">
                  <c:v>298.47028</c:v>
                </c:pt>
                <c:pt idx="1">
                  <c:v>246.94929999999999</c:v>
                </c:pt>
                <c:pt idx="2">
                  <c:v>184.964665</c:v>
                </c:pt>
                <c:pt idx="3">
                  <c:v>130.11077700000001</c:v>
                </c:pt>
                <c:pt idx="4">
                  <c:v>67.483721000000003</c:v>
                </c:pt>
                <c:pt idx="5">
                  <c:v>43.848999999999997</c:v>
                </c:pt>
                <c:pt idx="6">
                  <c:v>41.017662999999999</c:v>
                </c:pt>
                <c:pt idx="7">
                  <c:v>38.140506000000002</c:v>
                </c:pt>
                <c:pt idx="8">
                  <c:v>35.424999999999997</c:v>
                </c:pt>
                <c:pt idx="9">
                  <c:v>27.715</c:v>
                </c:pt>
                <c:pt idx="10">
                  <c:v>309.50910400000021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D8-4FDD-9422-5EF61D93F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世界の一般炭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輸入量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11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624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万トン</a:t>
            </a:r>
          </a:p>
        </c:rich>
      </c:tx>
      <c:layout>
        <c:manualLayout>
          <c:xMode val="edge"/>
          <c:yMode val="edge"/>
          <c:x val="0.40988444394884671"/>
          <c:y val="0.3881271254136711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16666666666667"/>
          <c:y val="7.905982905982907E-2"/>
          <c:w val="0.49444444444444452"/>
          <c:h val="0.76068376068376065"/>
        </c:manualLayout>
      </c:layout>
      <c:doughnutChart>
        <c:varyColors val="1"/>
        <c:ser>
          <c:idx val="0"/>
          <c:order val="0"/>
          <c:dPt>
            <c:idx val="5"/>
            <c:bubble3D val="0"/>
            <c:spPr>
              <a:solidFill>
                <a:srgbClr val="D19392"/>
              </a:solidFill>
            </c:spPr>
            <c:extLst>
              <c:ext xmlns:c16="http://schemas.microsoft.com/office/drawing/2014/chart" uri="{C3380CC4-5D6E-409C-BE32-E72D297353CC}">
                <c16:uniqueId val="{00000002-1BD8-4FDD-9422-5EF61D93F82F}"/>
              </c:ext>
            </c:extLst>
          </c:dPt>
          <c:dPt>
            <c:idx val="6"/>
            <c:bubble3D val="0"/>
            <c:spPr>
              <a:solidFill>
                <a:srgbClr val="DB843D"/>
              </a:solidFill>
            </c:spPr>
            <c:extLst>
              <c:ext xmlns:c16="http://schemas.microsoft.com/office/drawing/2014/chart" uri="{C3380CC4-5D6E-409C-BE32-E72D297353CC}">
                <c16:uniqueId val="{00000003-1BD8-4FDD-9422-5EF61D93F82F}"/>
              </c:ext>
            </c:extLst>
          </c:dPt>
          <c:dPt>
            <c:idx val="7"/>
            <c:bubble3D val="0"/>
            <c:spPr>
              <a:solidFill>
                <a:srgbClr val="93A9CF"/>
              </a:solidFill>
            </c:spPr>
            <c:extLst>
              <c:ext xmlns:c16="http://schemas.microsoft.com/office/drawing/2014/chart" uri="{C3380CC4-5D6E-409C-BE32-E72D297353CC}">
                <c16:uniqueId val="{00000004-1BD8-4FDD-9422-5EF61D93F82F}"/>
              </c:ext>
            </c:extLst>
          </c:dPt>
          <c:dPt>
            <c:idx val="8"/>
            <c:bubble3D val="0"/>
            <c:spPr>
              <a:solidFill>
                <a:srgbClr val="B9CD96"/>
              </a:solidFill>
            </c:spPr>
            <c:extLst>
              <c:ext xmlns:c16="http://schemas.microsoft.com/office/drawing/2014/chart" uri="{C3380CC4-5D6E-409C-BE32-E72D297353CC}">
                <c16:uniqueId val="{00000005-1BD8-4FDD-9422-5EF61D93F82F}"/>
              </c:ext>
            </c:extLst>
          </c:dPt>
          <c:dPt>
            <c:idx val="9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06-1BD8-4FDD-9422-5EF61D93F82F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EC85-4F57-8075-2F6F0AA6FE8C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C85-4F57-8075-2F6F0AA6FE8C}"/>
                </c:ext>
              </c:extLst>
            </c:dLbl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C-E9B4-4EAB-8065-008668F723AA}"/>
                </c:ext>
              </c:extLst>
            </c:dLbl>
            <c:dLbl>
              <c:idx val="4"/>
              <c:layout>
                <c:manualLayout>
                  <c:x val="-1.2106929930428051E-2"/>
                  <c:y val="1.67834496684828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9B4-4EAB-8065-008668F723AA}"/>
                </c:ext>
              </c:extLst>
            </c:dLbl>
            <c:dLbl>
              <c:idx val="5"/>
              <c:layout>
                <c:manualLayout>
                  <c:x val="-9.6794269259392718E-2"/>
                  <c:y val="0.102408777435819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D8-4FDD-9422-5EF61D93F82F}"/>
                </c:ext>
              </c:extLst>
            </c:dLbl>
            <c:dLbl>
              <c:idx val="6"/>
              <c:layout>
                <c:manualLayout>
                  <c:x val="-0.12067606240693393"/>
                  <c:y val="6.80654783602525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D8-4FDD-9422-5EF61D93F82F}"/>
                </c:ext>
              </c:extLst>
            </c:dLbl>
            <c:dLbl>
              <c:idx val="7"/>
              <c:layout>
                <c:manualLayout>
                  <c:x val="-0.16044716834479519"/>
                  <c:y val="3.15460574641528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D8-4FDD-9422-5EF61D93F82F}"/>
                </c:ext>
              </c:extLst>
            </c:dLbl>
            <c:dLbl>
              <c:idx val="8"/>
              <c:layout>
                <c:manualLayout>
                  <c:x val="-0.16148277161627198"/>
                  <c:y val="-1.69904895987764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D8-4FDD-9422-5EF61D93F82F}"/>
                </c:ext>
              </c:extLst>
            </c:dLbl>
            <c:dLbl>
              <c:idx val="9"/>
              <c:layout>
                <c:manualLayout>
                  <c:x val="-0.15897384076940335"/>
                  <c:y val="-6.6096396470013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D8-4FDD-9422-5EF61D93F82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'データ（一般炭）'!$B$5:$B$15</c:f>
              <c:strCache>
                <c:ptCount val="11"/>
                <c:pt idx="0">
                  <c:v>中国</c:v>
                </c:pt>
                <c:pt idx="1">
                  <c:v>インド</c:v>
                </c:pt>
                <c:pt idx="2">
                  <c:v>日本</c:v>
                </c:pt>
                <c:pt idx="3">
                  <c:v>韓国</c:v>
                </c:pt>
                <c:pt idx="4">
                  <c:v>台湾</c:v>
                </c:pt>
                <c:pt idx="5">
                  <c:v>ベトナム</c:v>
                </c:pt>
                <c:pt idx="6">
                  <c:v>マレーシア</c:v>
                </c:pt>
                <c:pt idx="7">
                  <c:v>トルコ</c:v>
                </c:pt>
                <c:pt idx="8">
                  <c:v>ドイツ</c:v>
                </c:pt>
                <c:pt idx="9">
                  <c:v>フィリピン</c:v>
                </c:pt>
                <c:pt idx="10">
                  <c:v>その他</c:v>
                </c:pt>
              </c:strCache>
            </c:strRef>
          </c:cat>
          <c:val>
            <c:numRef>
              <c:f>'データ（一般炭）'!$C$5:$C$15</c:f>
              <c:numCache>
                <c:formatCode>#,##0.0;[Red]\-#,##0.0</c:formatCode>
                <c:ptCount val="11"/>
                <c:pt idx="0">
                  <c:v>223.72728000000001</c:v>
                </c:pt>
                <c:pt idx="1">
                  <c:v>188.75629999999998</c:v>
                </c:pt>
                <c:pt idx="2">
                  <c:v>138.45214799999999</c:v>
                </c:pt>
                <c:pt idx="3">
                  <c:v>93.434410999999997</c:v>
                </c:pt>
                <c:pt idx="4">
                  <c:v>60.782158000000003</c:v>
                </c:pt>
                <c:pt idx="5">
                  <c:v>43.848999999999997</c:v>
                </c:pt>
                <c:pt idx="6">
                  <c:v>35.424999999999997</c:v>
                </c:pt>
                <c:pt idx="7">
                  <c:v>31.730751999999999</c:v>
                </c:pt>
                <c:pt idx="8">
                  <c:v>29.742484000000001</c:v>
                </c:pt>
                <c:pt idx="9">
                  <c:v>26.921538000000002</c:v>
                </c:pt>
                <c:pt idx="10">
                  <c:v>233.41452200000015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D8-4FDD-9422-5EF61D93F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世界の原料炭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輸入量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億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1,163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万トン</a:t>
            </a:r>
          </a:p>
        </c:rich>
      </c:tx>
      <c:layout>
        <c:manualLayout>
          <c:xMode val="edge"/>
          <c:yMode val="edge"/>
          <c:x val="0.41172834645669293"/>
          <c:y val="0.3910256410256410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16666666666667"/>
          <c:y val="7.905982905982907E-2"/>
          <c:w val="0.49444444444444452"/>
          <c:h val="0.76068376068376065"/>
        </c:manualLayout>
      </c:layout>
      <c:doughnutChart>
        <c:varyColors val="1"/>
        <c:ser>
          <c:idx val="0"/>
          <c:order val="0"/>
          <c:dPt>
            <c:idx val="4"/>
            <c:bubble3D val="0"/>
            <c:spPr>
              <a:solidFill>
                <a:srgbClr val="CCCC00"/>
              </a:solidFill>
            </c:spPr>
            <c:extLst>
              <c:ext xmlns:c16="http://schemas.microsoft.com/office/drawing/2014/chart" uri="{C3380CC4-5D6E-409C-BE32-E72D297353CC}">
                <c16:uniqueId val="{00000002-AD5D-46C6-8398-275D8CFEEC84}"/>
              </c:ext>
            </c:extLst>
          </c:dPt>
          <c:dPt>
            <c:idx val="6"/>
            <c:bubble3D val="0"/>
            <c:spPr>
              <a:solidFill>
                <a:srgbClr val="FFFF66"/>
              </a:solidFill>
            </c:spPr>
            <c:extLst>
              <c:ext xmlns:c16="http://schemas.microsoft.com/office/drawing/2014/chart" uri="{C3380CC4-5D6E-409C-BE32-E72D297353CC}">
                <c16:uniqueId val="{00000003-1BD8-4FDD-9422-5EF61D93F82F}"/>
              </c:ext>
            </c:extLst>
          </c:dPt>
          <c:dPt>
            <c:idx val="7"/>
            <c:bubble3D val="0"/>
            <c:spPr>
              <a:solidFill>
                <a:srgbClr val="4198AF"/>
              </a:solidFill>
            </c:spPr>
            <c:extLst>
              <c:ext xmlns:c16="http://schemas.microsoft.com/office/drawing/2014/chart" uri="{C3380CC4-5D6E-409C-BE32-E72D297353CC}">
                <c16:uniqueId val="{00000004-1BD8-4FDD-9422-5EF61D93F82F}"/>
              </c:ext>
            </c:extLst>
          </c:dPt>
          <c:dPt>
            <c:idx val="8"/>
            <c:bubble3D val="0"/>
            <c:spPr>
              <a:solidFill>
                <a:srgbClr val="93A9CF"/>
              </a:solidFill>
            </c:spPr>
            <c:extLst>
              <c:ext xmlns:c16="http://schemas.microsoft.com/office/drawing/2014/chart" uri="{C3380CC4-5D6E-409C-BE32-E72D297353CC}">
                <c16:uniqueId val="{00000005-1BD8-4FDD-9422-5EF61D93F82F}"/>
              </c:ext>
            </c:extLst>
          </c:dPt>
          <c:dPt>
            <c:idx val="9"/>
            <c:bubble3D val="0"/>
            <c:spPr>
              <a:solidFill>
                <a:srgbClr val="FF9966"/>
              </a:solidFill>
            </c:spPr>
            <c:extLst>
              <c:ext xmlns:c16="http://schemas.microsoft.com/office/drawing/2014/chart" uri="{C3380CC4-5D6E-409C-BE32-E72D297353CC}">
                <c16:uniqueId val="{00000006-1BD8-4FDD-9422-5EF61D93F82F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AD5D-46C6-8398-275D8CFEEC84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D5D-46C6-8398-275D8CFEEC84}"/>
                </c:ext>
              </c:extLst>
            </c:dLbl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96BA-48E2-A25E-16287BC6AA22}"/>
                </c:ext>
              </c:extLst>
            </c:dLbl>
            <c:dLbl>
              <c:idx val="4"/>
              <c:layout>
                <c:manualLayout>
                  <c:x val="-2.6231677348144286E-2"/>
                  <c:y val="8.39172668256322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5D-46C6-8398-275D8CFEEC84}"/>
                </c:ext>
              </c:extLst>
            </c:dLbl>
            <c:dLbl>
              <c:idx val="5"/>
              <c:layout>
                <c:manualLayout>
                  <c:x val="-0.13558615405954669"/>
                  <c:y val="2.42492267937921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D8-4FDD-9422-5EF61D93F82F}"/>
                </c:ext>
              </c:extLst>
            </c:dLbl>
            <c:dLbl>
              <c:idx val="6"/>
              <c:layout>
                <c:manualLayout>
                  <c:x val="-0.13156608198042652"/>
                  <c:y val="-6.891788133790113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D8-4FDD-9422-5EF61D93F82F}"/>
                </c:ext>
              </c:extLst>
            </c:dLbl>
            <c:dLbl>
              <c:idx val="7"/>
              <c:layout>
                <c:manualLayout>
                  <c:x val="-0.13205512560778923"/>
                  <c:y val="-4.69174610908011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D8-4FDD-9422-5EF61D93F82F}"/>
                </c:ext>
              </c:extLst>
            </c:dLbl>
            <c:dLbl>
              <c:idx val="8"/>
              <c:layout>
                <c:manualLayout>
                  <c:x val="-0.13897037409295357"/>
                  <c:y val="-9.76437969721945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D8-4FDD-9422-5EF61D93F82F}"/>
                </c:ext>
              </c:extLst>
            </c:dLbl>
            <c:dLbl>
              <c:idx val="9"/>
              <c:layout>
                <c:manualLayout>
                  <c:x val="-0.1152401596652768"/>
                  <c:y val="-0.143242809876071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D8-4FDD-9422-5EF61D93F82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'データ（原料炭）'!$B$5:$B$15</c:f>
              <c:strCache>
                <c:ptCount val="11"/>
                <c:pt idx="0">
                  <c:v>中国</c:v>
                </c:pt>
                <c:pt idx="1">
                  <c:v>インド</c:v>
                </c:pt>
                <c:pt idx="2">
                  <c:v>日本</c:v>
                </c:pt>
                <c:pt idx="3">
                  <c:v>韓国</c:v>
                </c:pt>
                <c:pt idx="4">
                  <c:v>ウクライナ</c:v>
                </c:pt>
                <c:pt idx="5">
                  <c:v>ドイツ</c:v>
                </c:pt>
                <c:pt idx="6">
                  <c:v>ブラジル</c:v>
                </c:pt>
                <c:pt idx="7">
                  <c:v>インドネシア</c:v>
                </c:pt>
                <c:pt idx="8">
                  <c:v>台湾</c:v>
                </c:pt>
                <c:pt idx="9">
                  <c:v>トルコ</c:v>
                </c:pt>
                <c:pt idx="10">
                  <c:v>その他</c:v>
                </c:pt>
              </c:strCache>
            </c:strRef>
          </c:cat>
          <c:val>
            <c:numRef>
              <c:f>'データ（原料炭）'!$C$5:$C$15</c:f>
              <c:numCache>
                <c:formatCode>#,##0.0;[Red]\-#,##0.0</c:formatCode>
                <c:ptCount val="11"/>
                <c:pt idx="0">
                  <c:v>74.742999999999995</c:v>
                </c:pt>
                <c:pt idx="1">
                  <c:v>57.978000000000002</c:v>
                </c:pt>
                <c:pt idx="2">
                  <c:v>46.512517000000003</c:v>
                </c:pt>
                <c:pt idx="3">
                  <c:v>36.676366000000002</c:v>
                </c:pt>
                <c:pt idx="4">
                  <c:v>11.805999999999999</c:v>
                </c:pt>
                <c:pt idx="5">
                  <c:v>11.250975</c:v>
                </c:pt>
                <c:pt idx="6">
                  <c:v>10.1838</c:v>
                </c:pt>
                <c:pt idx="7">
                  <c:v>7.391</c:v>
                </c:pt>
                <c:pt idx="8">
                  <c:v>6.7015630000000002</c:v>
                </c:pt>
                <c:pt idx="9">
                  <c:v>6.4097539999999995</c:v>
                </c:pt>
                <c:pt idx="10">
                  <c:v>41.972460999999896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D8-4FDD-9422-5EF61D93F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　界　計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630.4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百万トン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82D-4194-B989-B6C96E48451A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82D-4194-B989-B6C96E484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　界　計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630.4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百万トン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C08-4DFF-9E5D-A43B06C45729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C08-4DFF-9E5D-A43B06C45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世　界　計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630.4</a:t>
            </a:r>
            <a:r>
              <a:rPr lang="ja-JP" altLang="en-US"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百万トン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834-4F4F-A70F-3A80D83875A9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834-4F4F-A70F-3A80D8387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3</xdr:row>
      <xdr:rowOff>0</xdr:rowOff>
    </xdr:to>
    <xdr:graphicFrame macro="">
      <xdr:nvGraphicFramePr>
        <xdr:cNvPr id="6217" name="Chart 1025">
          <a:extLst>
            <a:ext uri="{FF2B5EF4-FFF2-40B4-BE49-F238E27FC236}">
              <a16:creationId xmlns:a16="http://schemas.microsoft.com/office/drawing/2014/main" id="{00000000-0008-0000-0000-000049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113566</xdr:colOff>
      <xdr:row>4</xdr:row>
      <xdr:rowOff>0</xdr:rowOff>
    </xdr:from>
    <xdr:to>
      <xdr:col>17</xdr:col>
      <xdr:colOff>534255</xdr:colOff>
      <xdr:row>50</xdr:row>
      <xdr:rowOff>120201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CCB2176D-0BD0-4924-8D93-83B7F399789B}"/>
            </a:ext>
          </a:extLst>
        </xdr:cNvPr>
        <xdr:cNvGrpSpPr/>
      </xdr:nvGrpSpPr>
      <xdr:grpSpPr>
        <a:xfrm>
          <a:off x="804129" y="666750"/>
          <a:ext cx="11469689" cy="7787826"/>
          <a:chOff x="740629" y="698500"/>
          <a:chExt cx="10453689" cy="8152951"/>
        </a:xfrm>
      </xdr:grpSpPr>
      <xdr:graphicFrame macro="">
        <xdr:nvGraphicFramePr>
          <xdr:cNvPr id="6218" name="Chart 1028">
            <a:extLst>
              <a:ext uri="{FF2B5EF4-FFF2-40B4-BE49-F238E27FC236}">
                <a16:creationId xmlns:a16="http://schemas.microsoft.com/office/drawing/2014/main" id="{00000000-0008-0000-0000-00004A180000}"/>
              </a:ext>
            </a:extLst>
          </xdr:cNvPr>
          <xdr:cNvGraphicFramePr>
            <a:graphicFrameLocks/>
          </xdr:cNvGraphicFramePr>
        </xdr:nvGraphicFramePr>
        <xdr:xfrm>
          <a:off x="2627312" y="698500"/>
          <a:ext cx="6484938" cy="448468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pSp>
        <xdr:nvGrpSpPr>
          <xdr:cNvPr id="2" name="グループ化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/>
        </xdr:nvGrpSpPr>
        <xdr:grpSpPr>
          <a:xfrm>
            <a:off x="740629" y="4309879"/>
            <a:ext cx="10453689" cy="4541572"/>
            <a:chOff x="738187" y="6293644"/>
            <a:chExt cx="11469689" cy="4335197"/>
          </a:xfrm>
        </xdr:grpSpPr>
        <xdr:graphicFrame macro="">
          <xdr:nvGraphicFramePr>
            <xdr:cNvPr id="4" name="Chart 1028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>
              <a:graphicFrameLocks/>
            </xdr:cNvGraphicFramePr>
          </xdr:nvGraphicFramePr>
          <xdr:xfrm>
            <a:off x="738187" y="6293644"/>
            <a:ext cx="6905625" cy="433387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5" name="Chart 1028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aphicFramePr>
              <a:graphicFrameLocks/>
            </xdr:cNvGraphicFramePr>
          </xdr:nvGraphicFramePr>
          <xdr:xfrm>
            <a:off x="5302250" y="6294967"/>
            <a:ext cx="6905626" cy="433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17</xdr:row>
      <xdr:rowOff>0</xdr:rowOff>
    </xdr:to>
    <xdr:graphicFrame macro="">
      <xdr:nvGraphicFramePr>
        <xdr:cNvPr id="1066" name="Chart 1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51"/>
  <sheetViews>
    <sheetView showGridLines="0" tabSelected="1" zoomScale="80" zoomScaleNormal="80" zoomScaleSheetLayoutView="100" workbookViewId="0">
      <selection activeCell="A2" sqref="A2"/>
    </sheetView>
  </sheetViews>
  <sheetFormatPr defaultColWidth="9" defaultRowHeight="13.5" customHeight="1"/>
  <cols>
    <col min="1" max="16384" width="9" style="7"/>
  </cols>
  <sheetData>
    <row r="1" spans="1:11" ht="13.5" customHeight="1">
      <c r="A1" s="22" t="s">
        <v>96</v>
      </c>
    </row>
    <row r="5" spans="1:11" ht="13.5" customHeight="1">
      <c r="K5" s="16"/>
    </row>
    <row r="6" spans="1:11" ht="13.5" customHeight="1">
      <c r="K6" s="16"/>
    </row>
    <row r="7" spans="1:11" ht="13.5" customHeight="1">
      <c r="K7" s="16"/>
    </row>
    <row r="8" spans="1:11" ht="13.5" customHeight="1">
      <c r="K8" s="16"/>
    </row>
    <row r="9" spans="1:11" ht="13.5" customHeight="1">
      <c r="K9" s="16"/>
    </row>
    <row r="10" spans="1:11" ht="13.5" customHeight="1">
      <c r="K10" s="16"/>
    </row>
    <row r="11" spans="1:11" ht="13.5" customHeight="1">
      <c r="K11" s="16"/>
    </row>
    <row r="12" spans="1:11" ht="13.5" customHeight="1">
      <c r="K12" s="16"/>
    </row>
    <row r="13" spans="1:11" ht="13.5" customHeight="1">
      <c r="K13" s="16"/>
    </row>
    <row r="14" spans="1:11" ht="13.5" customHeight="1">
      <c r="K14" s="16"/>
    </row>
    <row r="15" spans="1:11" ht="13.5" customHeight="1">
      <c r="K15" s="16"/>
    </row>
    <row r="50" spans="1:1" s="25" customFormat="1" ht="13.5" customHeight="1">
      <c r="A50" s="27" t="s">
        <v>54</v>
      </c>
    </row>
    <row r="51" spans="1:1" s="25" customFormat="1" ht="13.5" customHeight="1">
      <c r="A51" s="25" t="s">
        <v>79</v>
      </c>
    </row>
  </sheetData>
  <phoneticPr fontId="2"/>
  <printOptions gridLinesSet="0"/>
  <pageMargins left="0.4" right="0.4" top="0.4" bottom="0.4" header="0.2" footer="0.2"/>
  <pageSetup paperSize="9" orientation="portrait" horizontalDpi="4294967292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H72"/>
  <sheetViews>
    <sheetView showGridLines="0" zoomScale="70" zoomScaleNormal="70" zoomScaleSheetLayoutView="100" workbookViewId="0">
      <pane xSplit="1" topLeftCell="B1" activePane="topRight" state="frozen"/>
      <selection activeCell="A22" sqref="A22"/>
      <selection pane="topRight" activeCell="B2" sqref="B2"/>
    </sheetView>
  </sheetViews>
  <sheetFormatPr defaultColWidth="9" defaultRowHeight="17.100000000000001" customHeight="1"/>
  <cols>
    <col min="1" max="1" width="9" style="7"/>
    <col min="2" max="2" width="11.5" style="7" customWidth="1"/>
    <col min="3" max="3" width="11.875" style="7" customWidth="1"/>
    <col min="4" max="4" width="9" style="7" customWidth="1"/>
    <col min="5" max="5" width="12.125" style="7" customWidth="1"/>
    <col min="6" max="8" width="9" style="7"/>
    <col min="9" max="9" width="12.625" style="7" bestFit="1" customWidth="1"/>
    <col min="10" max="10" width="9.5" style="7" bestFit="1" customWidth="1"/>
    <col min="11" max="29" width="9" style="7"/>
    <col min="30" max="30" width="9" style="31"/>
    <col min="31" max="16384" width="9" style="7"/>
  </cols>
  <sheetData>
    <row r="1" spans="2:12" ht="13.5" customHeight="1">
      <c r="B1" s="6" t="s">
        <v>95</v>
      </c>
    </row>
    <row r="2" spans="2:12" ht="13.5" customHeight="1"/>
    <row r="3" spans="2:12" ht="17.100000000000001" customHeight="1">
      <c r="B3" s="1"/>
      <c r="C3" s="3" t="s">
        <v>2</v>
      </c>
      <c r="D3" s="13"/>
    </row>
    <row r="4" spans="2:12" ht="17.100000000000001" customHeight="1">
      <c r="B4" s="4" t="s">
        <v>3</v>
      </c>
      <c r="C4" s="5" t="s">
        <v>4</v>
      </c>
      <c r="D4" s="14"/>
      <c r="E4" s="12" t="s">
        <v>92</v>
      </c>
    </row>
    <row r="5" spans="2:12" ht="17.100000000000001" customHeight="1">
      <c r="B5" s="4" t="s">
        <v>13</v>
      </c>
      <c r="C5" s="11">
        <f t="shared" ref="C5:C14" si="0">(J23)</f>
        <v>298.47028</v>
      </c>
      <c r="D5" s="15"/>
      <c r="E5" s="24">
        <f>C5/$C$16</f>
        <v>0.20965365184583237</v>
      </c>
      <c r="G5" s="20">
        <f>SUM(C5:C9)</f>
        <v>927.97874299999989</v>
      </c>
      <c r="J5" s="9"/>
      <c r="L5" s="10"/>
    </row>
    <row r="6" spans="2:12" ht="17.100000000000001" customHeight="1">
      <c r="B6" s="4" t="s">
        <v>14</v>
      </c>
      <c r="C6" s="11">
        <f t="shared" si="0"/>
        <v>246.94929999999999</v>
      </c>
      <c r="D6" s="15"/>
      <c r="E6" s="24">
        <f t="shared" ref="E6:E16" si="1">C6/$C$16</f>
        <v>0.17346391260721841</v>
      </c>
      <c r="J6" s="9"/>
      <c r="L6" s="10"/>
    </row>
    <row r="7" spans="2:12" ht="17.100000000000001" customHeight="1">
      <c r="B7" s="4" t="s">
        <v>15</v>
      </c>
      <c r="C7" s="11">
        <f t="shared" si="0"/>
        <v>184.964665</v>
      </c>
      <c r="D7" s="15"/>
      <c r="E7" s="24">
        <f t="shared" si="1"/>
        <v>0.12992421717730496</v>
      </c>
      <c r="J7" s="9"/>
      <c r="L7" s="10"/>
    </row>
    <row r="8" spans="2:12" ht="17.100000000000001" customHeight="1">
      <c r="B8" s="4" t="s">
        <v>16</v>
      </c>
      <c r="C8" s="11">
        <f t="shared" si="0"/>
        <v>130.11077700000001</v>
      </c>
      <c r="D8" s="15"/>
      <c r="E8" s="24">
        <f t="shared" si="1"/>
        <v>9.1393352606325626E-2</v>
      </c>
      <c r="J8" s="9"/>
      <c r="L8" s="10"/>
    </row>
    <row r="9" spans="2:12" ht="17.100000000000001" customHeight="1">
      <c r="B9" s="4" t="s">
        <v>17</v>
      </c>
      <c r="C9" s="11">
        <f t="shared" si="0"/>
        <v>67.483721000000003</v>
      </c>
      <c r="D9" s="15"/>
      <c r="E9" s="24">
        <f t="shared" si="1"/>
        <v>4.7402403173258285E-2</v>
      </c>
      <c r="F9" s="34">
        <f>SUM(E5:E9)</f>
        <v>0.65183753740993966</v>
      </c>
      <c r="J9" s="9"/>
      <c r="L9" s="10"/>
    </row>
    <row r="10" spans="2:12" ht="17.100000000000001" customHeight="1">
      <c r="B10" s="4" t="s">
        <v>93</v>
      </c>
      <c r="C10" s="11">
        <f t="shared" si="0"/>
        <v>43.848999999999997</v>
      </c>
      <c r="D10" s="15"/>
      <c r="E10" s="24">
        <f t="shared" si="1"/>
        <v>3.0800731583016921E-2</v>
      </c>
      <c r="J10" s="9"/>
      <c r="L10" s="10"/>
    </row>
    <row r="11" spans="2:12" ht="17.100000000000001" customHeight="1">
      <c r="B11" s="4" t="s">
        <v>18</v>
      </c>
      <c r="C11" s="11">
        <f t="shared" si="0"/>
        <v>41.017662999999999</v>
      </c>
      <c r="D11" s="15"/>
      <c r="E11" s="24">
        <f t="shared" si="1"/>
        <v>2.8811923378541007E-2</v>
      </c>
      <c r="J11" s="9"/>
      <c r="L11" s="10"/>
    </row>
    <row r="12" spans="2:12" ht="17.100000000000001" customHeight="1">
      <c r="B12" s="4" t="s">
        <v>91</v>
      </c>
      <c r="C12" s="11">
        <f t="shared" si="0"/>
        <v>38.140506000000002</v>
      </c>
      <c r="D12" s="15"/>
      <c r="E12" s="24">
        <f t="shared" si="1"/>
        <v>2.6790929958412882E-2</v>
      </c>
      <c r="J12" s="9"/>
      <c r="L12" s="10"/>
    </row>
    <row r="13" spans="2:12" ht="17.100000000000001" customHeight="1">
      <c r="B13" s="4" t="s">
        <v>87</v>
      </c>
      <c r="C13" s="11">
        <f t="shared" si="0"/>
        <v>35.424999999999997</v>
      </c>
      <c r="D13" s="15"/>
      <c r="E13" s="24">
        <f t="shared" si="1"/>
        <v>2.4883484602348387E-2</v>
      </c>
      <c r="J13" s="9"/>
      <c r="L13" s="10"/>
    </row>
    <row r="14" spans="2:12" ht="17.100000000000001" customHeight="1">
      <c r="B14" s="4" t="s">
        <v>94</v>
      </c>
      <c r="C14" s="11">
        <f t="shared" si="0"/>
        <v>27.715</v>
      </c>
      <c r="D14" s="15"/>
      <c r="E14" s="24">
        <f t="shared" si="1"/>
        <v>1.9467770663488655E-2</v>
      </c>
      <c r="J14" s="9"/>
      <c r="L14" s="10"/>
    </row>
    <row r="15" spans="2:12" ht="17.100000000000001" customHeight="1">
      <c r="B15" s="4" t="s">
        <v>0</v>
      </c>
      <c r="C15" s="11">
        <f>(J34)</f>
        <v>309.50910400000021</v>
      </c>
      <c r="D15" s="15"/>
      <c r="E15" s="24">
        <f t="shared" si="1"/>
        <v>0.21740762240425268</v>
      </c>
      <c r="J15" s="9"/>
      <c r="L15" s="10"/>
    </row>
    <row r="16" spans="2:12" ht="17.100000000000001" customHeight="1">
      <c r="B16" s="4" t="s">
        <v>1</v>
      </c>
      <c r="C16" s="11">
        <f>(J33)</f>
        <v>1423.635016</v>
      </c>
      <c r="D16" s="15"/>
      <c r="E16" s="24">
        <f t="shared" si="1"/>
        <v>1</v>
      </c>
      <c r="J16" s="9"/>
      <c r="L16" s="10"/>
    </row>
    <row r="18" spans="1:11" ht="17.100000000000001" customHeight="1">
      <c r="B18" s="21" t="s">
        <v>55</v>
      </c>
      <c r="E18" s="2"/>
    </row>
    <row r="19" spans="1:11" ht="17.100000000000001" customHeight="1">
      <c r="B19" s="7" t="s">
        <v>79</v>
      </c>
      <c r="E19" s="2"/>
    </row>
    <row r="20" spans="1:11" ht="17.100000000000001" customHeight="1">
      <c r="B20" s="45"/>
      <c r="C20" s="45"/>
      <c r="D20" s="45"/>
      <c r="E20" s="45"/>
      <c r="F20" s="45"/>
      <c r="G20" s="45"/>
      <c r="H20" s="45"/>
    </row>
    <row r="22" spans="1:11" ht="17.100000000000001" customHeight="1">
      <c r="C22" s="8"/>
      <c r="D22" s="8"/>
      <c r="J22" s="7">
        <v>2019</v>
      </c>
      <c r="K22" s="7" t="s">
        <v>78</v>
      </c>
    </row>
    <row r="23" spans="1:11" s="18" customFormat="1" ht="17.100000000000001" customHeight="1">
      <c r="A23" s="17"/>
      <c r="C23" s="19"/>
      <c r="F23" s="18">
        <v>1000</v>
      </c>
      <c r="G23" s="19"/>
      <c r="I23" s="18" t="s">
        <v>19</v>
      </c>
      <c r="J23" s="33">
        <f t="shared" ref="J23:J32" si="2">AE38</f>
        <v>298.47028</v>
      </c>
      <c r="K23" s="30">
        <f>J23/$J$33</f>
        <v>0.20965365184583237</v>
      </c>
    </row>
    <row r="24" spans="1:11" s="18" customFormat="1" ht="17.100000000000001" customHeight="1">
      <c r="A24" s="17"/>
      <c r="C24" s="19"/>
      <c r="G24" s="19"/>
      <c r="I24" s="18" t="s">
        <v>5</v>
      </c>
      <c r="J24" s="33">
        <f t="shared" si="2"/>
        <v>246.94929999999999</v>
      </c>
      <c r="K24" s="30">
        <f t="shared" ref="K24:K34" si="3">J24/$J$33</f>
        <v>0.17346391260721841</v>
      </c>
    </row>
    <row r="25" spans="1:11" s="18" customFormat="1" ht="17.100000000000001" customHeight="1">
      <c r="A25" s="17"/>
      <c r="C25" s="19"/>
      <c r="G25" s="19"/>
      <c r="I25" s="18" t="s">
        <v>6</v>
      </c>
      <c r="J25" s="33">
        <f t="shared" si="2"/>
        <v>184.964665</v>
      </c>
      <c r="K25" s="30">
        <f t="shared" si="3"/>
        <v>0.12992421717730496</v>
      </c>
    </row>
    <row r="26" spans="1:11" s="18" customFormat="1" ht="17.100000000000001" customHeight="1">
      <c r="A26" s="17"/>
      <c r="C26" s="19"/>
      <c r="G26" s="19"/>
      <c r="I26" s="18" t="s">
        <v>7</v>
      </c>
      <c r="J26" s="33">
        <f t="shared" si="2"/>
        <v>130.11077700000001</v>
      </c>
      <c r="K26" s="30">
        <f t="shared" si="3"/>
        <v>9.1393352606325626E-2</v>
      </c>
    </row>
    <row r="27" spans="1:11" s="18" customFormat="1" ht="17.100000000000001" customHeight="1">
      <c r="A27" s="17"/>
      <c r="C27" s="19"/>
      <c r="G27" s="19"/>
      <c r="I27" s="18" t="s">
        <v>8</v>
      </c>
      <c r="J27" s="33">
        <f t="shared" si="2"/>
        <v>67.483721000000003</v>
      </c>
      <c r="K27" s="30">
        <f t="shared" si="3"/>
        <v>4.7402403173258285E-2</v>
      </c>
    </row>
    <row r="28" spans="1:11" s="18" customFormat="1" ht="17.100000000000001" customHeight="1">
      <c r="A28" s="17"/>
      <c r="C28" s="19"/>
      <c r="G28" s="19"/>
      <c r="I28" s="18" t="s">
        <v>9</v>
      </c>
      <c r="J28" s="33">
        <f t="shared" si="2"/>
        <v>43.848999999999997</v>
      </c>
      <c r="K28" s="30">
        <f t="shared" si="3"/>
        <v>3.0800731583016921E-2</v>
      </c>
    </row>
    <row r="29" spans="1:11" s="18" customFormat="1" ht="17.100000000000001" customHeight="1">
      <c r="A29" s="17"/>
      <c r="C29" s="19"/>
      <c r="G29" s="19"/>
      <c r="I29" s="18" t="s">
        <v>10</v>
      </c>
      <c r="J29" s="33">
        <f t="shared" si="2"/>
        <v>41.017662999999999</v>
      </c>
      <c r="K29" s="30">
        <f t="shared" si="3"/>
        <v>2.8811923378541007E-2</v>
      </c>
    </row>
    <row r="30" spans="1:11" s="18" customFormat="1" ht="17.100000000000001" customHeight="1">
      <c r="A30" s="17"/>
      <c r="C30" s="19"/>
      <c r="G30" s="19"/>
      <c r="I30" s="18" t="s">
        <v>49</v>
      </c>
      <c r="J30" s="33">
        <f t="shared" si="2"/>
        <v>38.140506000000002</v>
      </c>
      <c r="K30" s="30">
        <f t="shared" si="3"/>
        <v>2.6790929958412882E-2</v>
      </c>
    </row>
    <row r="31" spans="1:11" s="18" customFormat="1" ht="17.100000000000001" customHeight="1">
      <c r="A31" s="17"/>
      <c r="C31" s="19"/>
      <c r="G31" s="19"/>
      <c r="I31" s="18" t="s">
        <v>11</v>
      </c>
      <c r="J31" s="33">
        <f t="shared" si="2"/>
        <v>35.424999999999997</v>
      </c>
      <c r="K31" s="30">
        <f t="shared" si="3"/>
        <v>2.4883484602348387E-2</v>
      </c>
    </row>
    <row r="32" spans="1:11" s="18" customFormat="1" ht="17.100000000000001" customHeight="1">
      <c r="A32" s="17"/>
      <c r="C32" s="19"/>
      <c r="G32" s="19"/>
      <c r="I32" s="18" t="s">
        <v>50</v>
      </c>
      <c r="J32" s="33">
        <f t="shared" si="2"/>
        <v>27.715</v>
      </c>
      <c r="K32" s="30">
        <f t="shared" si="3"/>
        <v>1.9467770663488655E-2</v>
      </c>
    </row>
    <row r="33" spans="1:34" s="18" customFormat="1" ht="17.100000000000001" customHeight="1">
      <c r="C33" s="19"/>
      <c r="G33" s="19"/>
      <c r="I33" s="18" t="s">
        <v>12</v>
      </c>
      <c r="J33" s="33">
        <f>AE37</f>
        <v>1423.635016</v>
      </c>
      <c r="K33" s="30">
        <f t="shared" si="3"/>
        <v>1</v>
      </c>
    </row>
    <row r="34" spans="1:34" s="18" customFormat="1" ht="17.100000000000001" customHeight="1">
      <c r="C34" s="19"/>
      <c r="I34" s="18" t="s">
        <v>20</v>
      </c>
      <c r="J34" s="33">
        <f>J33-SUM(J23:J32)</f>
        <v>309.50910400000021</v>
      </c>
      <c r="K34" s="30">
        <f t="shared" si="3"/>
        <v>0.21740762240425268</v>
      </c>
    </row>
    <row r="35" spans="1:34" s="18" customFormat="1" ht="17.100000000000001" customHeight="1"/>
    <row r="36" spans="1:34" ht="17.100000000000001" customHeight="1">
      <c r="B36" s="7" t="s">
        <v>21</v>
      </c>
      <c r="C36" s="7" t="s">
        <v>22</v>
      </c>
      <c r="D36" s="7" t="s">
        <v>23</v>
      </c>
      <c r="E36" s="7" t="s">
        <v>24</v>
      </c>
      <c r="F36" s="7" t="s">
        <v>25</v>
      </c>
      <c r="G36" s="7" t="s">
        <v>26</v>
      </c>
      <c r="H36" s="7" t="s">
        <v>27</v>
      </c>
      <c r="I36" s="7" t="s">
        <v>28</v>
      </c>
      <c r="J36" s="7" t="s">
        <v>29</v>
      </c>
      <c r="K36" s="7" t="s">
        <v>30</v>
      </c>
      <c r="L36" s="7" t="s">
        <v>31</v>
      </c>
      <c r="M36" s="7" t="s">
        <v>32</v>
      </c>
      <c r="N36" s="7" t="s">
        <v>33</v>
      </c>
      <c r="O36" s="7" t="s">
        <v>34</v>
      </c>
      <c r="P36" s="7" t="s">
        <v>35</v>
      </c>
      <c r="Q36" s="7" t="s">
        <v>36</v>
      </c>
      <c r="R36" s="7" t="s">
        <v>37</v>
      </c>
      <c r="S36" s="7" t="s">
        <v>38</v>
      </c>
      <c r="T36" s="7" t="s">
        <v>39</v>
      </c>
      <c r="U36" s="7" t="s">
        <v>40</v>
      </c>
      <c r="V36" s="7" t="s">
        <v>41</v>
      </c>
      <c r="W36" s="7" t="s">
        <v>42</v>
      </c>
      <c r="X36" s="7" t="s">
        <v>43</v>
      </c>
      <c r="Y36" s="7" t="s">
        <v>44</v>
      </c>
      <c r="Z36" s="7" t="s">
        <v>45</v>
      </c>
      <c r="AA36" s="7" t="s">
        <v>46</v>
      </c>
      <c r="AB36" s="7" t="s">
        <v>47</v>
      </c>
      <c r="AC36" s="28" t="s">
        <v>57</v>
      </c>
      <c r="AD36" s="31" t="s">
        <v>58</v>
      </c>
      <c r="AE36" s="37" t="s">
        <v>76</v>
      </c>
      <c r="AF36" s="23" t="s">
        <v>77</v>
      </c>
    </row>
    <row r="37" spans="1:34" ht="17.100000000000001" customHeight="1">
      <c r="A37" s="7" t="str">
        <f>A55</f>
        <v>World</v>
      </c>
      <c r="B37" s="7">
        <f>B55/10^3</f>
        <v>503.803</v>
      </c>
      <c r="C37" s="28">
        <f t="shared" ref="C37:AC37" si="4">C55/10^3</f>
        <v>501.94099999999997</v>
      </c>
      <c r="D37" s="28">
        <f t="shared" si="4"/>
        <v>483.221</v>
      </c>
      <c r="E37" s="28">
        <f t="shared" si="4"/>
        <v>451.81799999999998</v>
      </c>
      <c r="F37" s="28">
        <f t="shared" si="4"/>
        <v>466.25</v>
      </c>
      <c r="G37" s="28">
        <f t="shared" si="4"/>
        <v>498.93700000000001</v>
      </c>
      <c r="H37" s="28">
        <f t="shared" si="4"/>
        <v>511.505</v>
      </c>
      <c r="I37" s="28">
        <f t="shared" si="4"/>
        <v>535.96799999999996</v>
      </c>
      <c r="J37" s="28">
        <f t="shared" si="4"/>
        <v>541.20299999999997</v>
      </c>
      <c r="K37" s="28">
        <f t="shared" si="4"/>
        <v>543.84</v>
      </c>
      <c r="L37" s="28">
        <f t="shared" si="4"/>
        <v>615.327</v>
      </c>
      <c r="M37" s="28">
        <f t="shared" si="4"/>
        <v>651.61800000000005</v>
      </c>
      <c r="N37" s="28">
        <f t="shared" si="4"/>
        <v>675.12800000000004</v>
      </c>
      <c r="O37" s="28">
        <f t="shared" si="4"/>
        <v>719.13</v>
      </c>
      <c r="P37" s="28">
        <f t="shared" si="4"/>
        <v>777.56899999999996</v>
      </c>
      <c r="Q37" s="28">
        <f t="shared" si="4"/>
        <v>798.70500000000004</v>
      </c>
      <c r="R37" s="28">
        <f t="shared" si="4"/>
        <v>863.33199999999999</v>
      </c>
      <c r="S37" s="28">
        <f t="shared" si="4"/>
        <v>910.66200000000003</v>
      </c>
      <c r="T37" s="28">
        <f t="shared" si="4"/>
        <v>930.10199999999998</v>
      </c>
      <c r="U37" s="28">
        <f t="shared" si="4"/>
        <v>949.63599999999997</v>
      </c>
      <c r="V37" s="28">
        <f t="shared" si="4"/>
        <v>1088.875</v>
      </c>
      <c r="W37" s="28">
        <f t="shared" si="4"/>
        <v>1168.884</v>
      </c>
      <c r="X37" s="28">
        <f t="shared" si="4"/>
        <v>1288.1579999999999</v>
      </c>
      <c r="Y37" s="28">
        <f t="shared" si="4"/>
        <v>1368.12</v>
      </c>
      <c r="Z37" s="28">
        <f t="shared" si="4"/>
        <v>1388.962</v>
      </c>
      <c r="AA37" s="28">
        <f t="shared" si="4"/>
        <v>1266.2940000000001</v>
      </c>
      <c r="AB37" s="28">
        <f t="shared" si="4"/>
        <v>1316.9760000000001</v>
      </c>
      <c r="AC37" s="28">
        <f t="shared" si="4"/>
        <v>1377.0637259999999</v>
      </c>
      <c r="AD37" s="38">
        <f t="shared" ref="AD37:AE37" si="5">AD55/10^3</f>
        <v>1392.12294</v>
      </c>
      <c r="AE37" s="39">
        <f t="shared" si="5"/>
        <v>1423.635016</v>
      </c>
      <c r="AF37" s="26">
        <f>AE37/$AE$37</f>
        <v>1</v>
      </c>
    </row>
    <row r="38" spans="1:34" ht="17.100000000000001" customHeight="1">
      <c r="A38" s="37" t="str">
        <f t="shared" ref="A38:A52" si="6">A56</f>
        <v>People's Republic of China</v>
      </c>
      <c r="B38" s="28">
        <f t="shared" ref="B38:AC38" si="7">B56/10^3</f>
        <v>2.0030000000000001</v>
      </c>
      <c r="C38" s="28">
        <f t="shared" si="7"/>
        <v>1.3680000000000001</v>
      </c>
      <c r="D38" s="28">
        <f t="shared" si="7"/>
        <v>1.63</v>
      </c>
      <c r="E38" s="28">
        <f t="shared" si="7"/>
        <v>1.4279999999999999</v>
      </c>
      <c r="F38" s="28">
        <f t="shared" si="7"/>
        <v>1.2090000000000001</v>
      </c>
      <c r="G38" s="28">
        <f t="shared" si="7"/>
        <v>1.635</v>
      </c>
      <c r="H38" s="28">
        <f t="shared" si="7"/>
        <v>3.2170000000000001</v>
      </c>
      <c r="I38" s="28">
        <f t="shared" si="7"/>
        <v>2.0129999999999999</v>
      </c>
      <c r="J38" s="28">
        <f t="shared" si="7"/>
        <v>1.5860000000000001</v>
      </c>
      <c r="K38" s="28">
        <f t="shared" si="7"/>
        <v>1.673</v>
      </c>
      <c r="L38" s="28">
        <f t="shared" si="7"/>
        <v>2.1779999999999999</v>
      </c>
      <c r="M38" s="28">
        <f t="shared" si="7"/>
        <v>2.661</v>
      </c>
      <c r="N38" s="28">
        <f t="shared" si="7"/>
        <v>11.257999999999999</v>
      </c>
      <c r="O38" s="28">
        <f t="shared" si="7"/>
        <v>11.098000000000001</v>
      </c>
      <c r="P38" s="28">
        <f t="shared" si="7"/>
        <v>18.614000000000001</v>
      </c>
      <c r="Q38" s="28">
        <f t="shared" si="7"/>
        <v>26.216000000000001</v>
      </c>
      <c r="R38" s="28">
        <f t="shared" si="7"/>
        <v>38.222000000000001</v>
      </c>
      <c r="S38" s="28">
        <f t="shared" si="7"/>
        <v>51.601999999999997</v>
      </c>
      <c r="T38" s="28">
        <f t="shared" si="7"/>
        <v>43.625999999999998</v>
      </c>
      <c r="U38" s="42">
        <f t="shared" si="7"/>
        <v>131.88</v>
      </c>
      <c r="V38" s="38">
        <f t="shared" si="7"/>
        <v>184.352</v>
      </c>
      <c r="W38" s="42">
        <f t="shared" si="7"/>
        <v>222.24199999999999</v>
      </c>
      <c r="X38" s="38">
        <f t="shared" si="7"/>
        <v>288.786</v>
      </c>
      <c r="Y38" s="42">
        <f t="shared" si="7"/>
        <v>327.18200000000002</v>
      </c>
      <c r="Z38" s="38">
        <f t="shared" si="7"/>
        <v>291.58600000000001</v>
      </c>
      <c r="AA38" s="28">
        <f t="shared" si="7"/>
        <v>204.13200000000001</v>
      </c>
      <c r="AB38" s="28">
        <f t="shared" si="7"/>
        <v>281.96800000000002</v>
      </c>
      <c r="AC38" s="28">
        <f t="shared" si="7"/>
        <v>284.33012100000002</v>
      </c>
      <c r="AD38" s="38">
        <f t="shared" ref="AD38:AE38" si="8">AD56/10^3</f>
        <v>280.78047900000001</v>
      </c>
      <c r="AE38" s="39">
        <f t="shared" si="8"/>
        <v>298.47028</v>
      </c>
      <c r="AF38" s="40">
        <f t="shared" ref="AF38:AF52" si="9">AE38/$AE$37</f>
        <v>0.20965365184583237</v>
      </c>
      <c r="AG38" s="23" t="s">
        <v>19</v>
      </c>
    </row>
    <row r="39" spans="1:34" ht="17.100000000000001" customHeight="1">
      <c r="A39" s="37" t="str">
        <f t="shared" si="6"/>
        <v>India</v>
      </c>
      <c r="B39" s="28">
        <f t="shared" ref="B39:AC39" si="10">B57/10^3</f>
        <v>6.0460000000000003</v>
      </c>
      <c r="C39" s="28">
        <f t="shared" si="10"/>
        <v>5.2720000000000002</v>
      </c>
      <c r="D39" s="28">
        <f t="shared" si="10"/>
        <v>6.4950000000000001</v>
      </c>
      <c r="E39" s="28">
        <f t="shared" si="10"/>
        <v>7.33</v>
      </c>
      <c r="F39" s="28">
        <f t="shared" si="10"/>
        <v>10.555999999999999</v>
      </c>
      <c r="G39" s="28">
        <f t="shared" si="10"/>
        <v>12.512</v>
      </c>
      <c r="H39" s="28">
        <f t="shared" si="10"/>
        <v>13.175000000000001</v>
      </c>
      <c r="I39" s="28">
        <f t="shared" si="10"/>
        <v>16.440000000000001</v>
      </c>
      <c r="J39" s="28">
        <f t="shared" si="10"/>
        <v>16.535</v>
      </c>
      <c r="K39" s="28">
        <f t="shared" si="10"/>
        <v>19.7</v>
      </c>
      <c r="L39" s="28">
        <f t="shared" si="10"/>
        <v>20.93</v>
      </c>
      <c r="M39" s="28">
        <f t="shared" si="10"/>
        <v>20.547999999999998</v>
      </c>
      <c r="N39" s="28">
        <f t="shared" si="10"/>
        <v>23.26</v>
      </c>
      <c r="O39" s="28">
        <f t="shared" si="10"/>
        <v>21.683</v>
      </c>
      <c r="P39" s="28">
        <f t="shared" si="10"/>
        <v>28.95</v>
      </c>
      <c r="Q39" s="28">
        <f t="shared" si="10"/>
        <v>38.585999999999999</v>
      </c>
      <c r="R39" s="28">
        <f t="shared" si="10"/>
        <v>43.081000000000003</v>
      </c>
      <c r="S39" s="28">
        <f t="shared" si="10"/>
        <v>49.793999999999997</v>
      </c>
      <c r="T39" s="28">
        <f t="shared" si="10"/>
        <v>65.200999999999993</v>
      </c>
      <c r="U39" s="38">
        <f t="shared" si="10"/>
        <v>96.161000000000001</v>
      </c>
      <c r="V39" s="38">
        <f t="shared" si="10"/>
        <v>121.849</v>
      </c>
      <c r="W39" s="38">
        <f t="shared" si="10"/>
        <v>135.75</v>
      </c>
      <c r="X39" s="38">
        <f t="shared" si="10"/>
        <v>164.23400000000001</v>
      </c>
      <c r="Y39" s="38">
        <f t="shared" si="10"/>
        <v>191.22399999999999</v>
      </c>
      <c r="Z39" s="42">
        <f t="shared" si="10"/>
        <v>243.542</v>
      </c>
      <c r="AA39" s="28">
        <f t="shared" si="10"/>
        <v>207.82900000000001</v>
      </c>
      <c r="AB39" s="28">
        <f t="shared" si="10"/>
        <v>192.31899999999999</v>
      </c>
      <c r="AC39" s="28">
        <f t="shared" si="10"/>
        <v>209.536</v>
      </c>
      <c r="AD39" s="38">
        <f>AC39/$AE$37</f>
        <v>0.14718379194460612</v>
      </c>
      <c r="AE39" s="39">
        <f t="shared" ref="AE39" si="11">AE57/10^3</f>
        <v>246.94929999999999</v>
      </c>
      <c r="AF39" s="40">
        <f t="shared" si="9"/>
        <v>0.17346391260721841</v>
      </c>
      <c r="AG39" s="23" t="s">
        <v>5</v>
      </c>
    </row>
    <row r="40" spans="1:34" ht="17.100000000000001" customHeight="1">
      <c r="A40" s="37" t="str">
        <f t="shared" si="6"/>
        <v>Japan</v>
      </c>
      <c r="B40" s="28">
        <f t="shared" ref="B40:AC40" si="12">B58/10^3</f>
        <v>106.91800000000001</v>
      </c>
      <c r="C40" s="28">
        <f t="shared" si="12"/>
        <v>112.673</v>
      </c>
      <c r="D40" s="28">
        <f t="shared" si="12"/>
        <v>110.628</v>
      </c>
      <c r="E40" s="28">
        <f t="shared" si="12"/>
        <v>112.053</v>
      </c>
      <c r="F40" s="28">
        <f t="shared" si="12"/>
        <v>121.477</v>
      </c>
      <c r="G40" s="28">
        <f t="shared" si="12"/>
        <v>127.352</v>
      </c>
      <c r="H40" s="28">
        <f t="shared" si="12"/>
        <v>130.423</v>
      </c>
      <c r="I40" s="28">
        <f t="shared" si="12"/>
        <v>136.38300000000001</v>
      </c>
      <c r="J40" s="28">
        <f t="shared" si="12"/>
        <v>130.04599999999999</v>
      </c>
      <c r="K40" s="28">
        <f t="shared" si="12"/>
        <v>138.61500000000001</v>
      </c>
      <c r="L40" s="28">
        <f t="shared" si="12"/>
        <v>150.34100000000001</v>
      </c>
      <c r="M40" s="28">
        <f t="shared" si="12"/>
        <v>154.61500000000001</v>
      </c>
      <c r="N40" s="28">
        <f t="shared" si="12"/>
        <v>161.328</v>
      </c>
      <c r="O40" s="28">
        <f t="shared" si="12"/>
        <v>166.44900000000001</v>
      </c>
      <c r="P40" s="28">
        <f t="shared" si="12"/>
        <v>180.834</v>
      </c>
      <c r="Q40" s="28">
        <f t="shared" si="12"/>
        <v>176.98699999999999</v>
      </c>
      <c r="R40" s="28">
        <f t="shared" si="12"/>
        <v>179.125</v>
      </c>
      <c r="S40" s="28">
        <f t="shared" si="12"/>
        <v>186.994</v>
      </c>
      <c r="T40" s="28">
        <f t="shared" si="12"/>
        <v>184.10900000000001</v>
      </c>
      <c r="U40" s="38">
        <f t="shared" si="12"/>
        <v>163.73099999999999</v>
      </c>
      <c r="V40" s="38">
        <f>V58/10^3</f>
        <v>185.411</v>
      </c>
      <c r="W40" s="42">
        <f t="shared" si="12"/>
        <v>174.053</v>
      </c>
      <c r="X40" s="38">
        <f t="shared" si="12"/>
        <v>182.55500000000001</v>
      </c>
      <c r="Y40" s="38">
        <f t="shared" si="12"/>
        <v>195.608</v>
      </c>
      <c r="Z40" s="42">
        <f t="shared" si="12"/>
        <v>185.98500000000001</v>
      </c>
      <c r="AA40" s="28">
        <f t="shared" si="12"/>
        <v>189.239</v>
      </c>
      <c r="AB40" s="28">
        <f t="shared" si="12"/>
        <v>185.89099999999999</v>
      </c>
      <c r="AC40" s="28">
        <f t="shared" si="12"/>
        <v>186.87133399999999</v>
      </c>
      <c r="AD40" s="38">
        <f t="shared" ref="AD40:AE40" si="13">AD58/10^3</f>
        <v>183.724718</v>
      </c>
      <c r="AE40" s="39">
        <f t="shared" si="13"/>
        <v>184.964665</v>
      </c>
      <c r="AF40" s="40">
        <f t="shared" si="9"/>
        <v>0.12992421717730496</v>
      </c>
      <c r="AG40" s="23" t="s">
        <v>6</v>
      </c>
    </row>
    <row r="41" spans="1:34" ht="17.100000000000001" customHeight="1">
      <c r="A41" s="37" t="str">
        <f t="shared" si="6"/>
        <v>Korea</v>
      </c>
      <c r="B41" s="28">
        <f t="shared" ref="B41:AC41" si="14">B59/10^3</f>
        <v>23.728999999999999</v>
      </c>
      <c r="C41" s="28">
        <f t="shared" si="14"/>
        <v>29.094000000000001</v>
      </c>
      <c r="D41" s="28">
        <f t="shared" si="14"/>
        <v>30.780999999999999</v>
      </c>
      <c r="E41" s="28">
        <f t="shared" si="14"/>
        <v>37.381</v>
      </c>
      <c r="F41" s="28">
        <f t="shared" si="14"/>
        <v>41.009</v>
      </c>
      <c r="G41" s="28">
        <f t="shared" si="14"/>
        <v>45.831000000000003</v>
      </c>
      <c r="H41" s="28">
        <f t="shared" si="14"/>
        <v>46.073999999999998</v>
      </c>
      <c r="I41" s="28">
        <f t="shared" si="14"/>
        <v>51.997</v>
      </c>
      <c r="J41" s="28">
        <f t="shared" si="14"/>
        <v>53.585999999999999</v>
      </c>
      <c r="K41" s="28">
        <f t="shared" si="14"/>
        <v>54.569000000000003</v>
      </c>
      <c r="L41" s="28">
        <f t="shared" si="14"/>
        <v>64.894999999999996</v>
      </c>
      <c r="M41" s="28">
        <f t="shared" si="14"/>
        <v>66.381</v>
      </c>
      <c r="N41" s="28">
        <f t="shared" si="14"/>
        <v>71.707999999999998</v>
      </c>
      <c r="O41" s="28">
        <f t="shared" si="14"/>
        <v>73.405000000000001</v>
      </c>
      <c r="P41" s="28">
        <f t="shared" si="14"/>
        <v>78.962999999999994</v>
      </c>
      <c r="Q41" s="28">
        <f t="shared" si="14"/>
        <v>76.757999999999996</v>
      </c>
      <c r="R41" s="28">
        <f t="shared" si="14"/>
        <v>79.706999999999994</v>
      </c>
      <c r="S41" s="28">
        <f t="shared" si="14"/>
        <v>88.284999999999997</v>
      </c>
      <c r="T41" s="28">
        <f t="shared" si="14"/>
        <v>99.584000000000003</v>
      </c>
      <c r="U41" s="28">
        <f t="shared" si="14"/>
        <v>102.982</v>
      </c>
      <c r="V41" s="28">
        <f t="shared" si="14"/>
        <v>118.59099999999999</v>
      </c>
      <c r="W41" s="36">
        <f t="shared" si="14"/>
        <v>129.15</v>
      </c>
      <c r="X41" s="36">
        <f t="shared" si="14"/>
        <v>124.268</v>
      </c>
      <c r="Y41" s="36">
        <f t="shared" si="14"/>
        <v>126.50700000000001</v>
      </c>
      <c r="Z41" s="36">
        <f t="shared" si="14"/>
        <v>131.03200000000001</v>
      </c>
      <c r="AA41" s="28">
        <f t="shared" si="14"/>
        <v>133.904</v>
      </c>
      <c r="AB41" s="28">
        <f t="shared" si="14"/>
        <v>134.46100000000001</v>
      </c>
      <c r="AC41" s="28">
        <f t="shared" si="14"/>
        <v>138.881778</v>
      </c>
      <c r="AD41" s="38">
        <f t="shared" ref="AD41:AE41" si="15">AD59/10^3</f>
        <v>135.57816700000001</v>
      </c>
      <c r="AE41" s="44">
        <f t="shared" si="15"/>
        <v>130.11077700000001</v>
      </c>
      <c r="AF41" s="40">
        <f t="shared" si="9"/>
        <v>9.1393352606325626E-2</v>
      </c>
    </row>
    <row r="42" spans="1:34" ht="17.100000000000001" customHeight="1">
      <c r="A42" s="37" t="str">
        <f t="shared" si="6"/>
        <v>Chinese Taipei</v>
      </c>
      <c r="B42" s="28">
        <f t="shared" ref="B42:AC42" si="16">B60/10^3</f>
        <v>18.527000000000001</v>
      </c>
      <c r="C42" s="28">
        <f t="shared" si="16"/>
        <v>18.443999999999999</v>
      </c>
      <c r="D42" s="28">
        <f t="shared" si="16"/>
        <v>22.138999999999999</v>
      </c>
      <c r="E42" s="28">
        <f t="shared" si="16"/>
        <v>25.344999999999999</v>
      </c>
      <c r="F42" s="28">
        <f t="shared" si="16"/>
        <v>26.721</v>
      </c>
      <c r="G42" s="28">
        <f t="shared" si="16"/>
        <v>28.757000000000001</v>
      </c>
      <c r="H42" s="28">
        <f t="shared" si="16"/>
        <v>31.148</v>
      </c>
      <c r="I42" s="28">
        <f t="shared" si="16"/>
        <v>36.219000000000001</v>
      </c>
      <c r="J42" s="28">
        <f t="shared" si="16"/>
        <v>37.093000000000004</v>
      </c>
      <c r="K42" s="28">
        <f t="shared" si="16"/>
        <v>41.103999999999999</v>
      </c>
      <c r="L42" s="28">
        <f t="shared" si="16"/>
        <v>45.408999999999999</v>
      </c>
      <c r="M42" s="28">
        <f t="shared" si="16"/>
        <v>49.091000000000001</v>
      </c>
      <c r="N42" s="28">
        <f t="shared" si="16"/>
        <v>51.814</v>
      </c>
      <c r="O42" s="28">
        <f t="shared" si="16"/>
        <v>54.67</v>
      </c>
      <c r="P42" s="28">
        <f t="shared" si="16"/>
        <v>60.482999999999997</v>
      </c>
      <c r="Q42" s="28">
        <f t="shared" si="16"/>
        <v>60.344999999999999</v>
      </c>
      <c r="R42" s="28">
        <f t="shared" si="16"/>
        <v>62.430999999999997</v>
      </c>
      <c r="S42" s="28">
        <f t="shared" si="16"/>
        <v>65.406000000000006</v>
      </c>
      <c r="T42" s="28">
        <f t="shared" si="16"/>
        <v>64.120999999999995</v>
      </c>
      <c r="U42" s="28">
        <f t="shared" si="16"/>
        <v>59.055</v>
      </c>
      <c r="V42" s="28">
        <f t="shared" si="16"/>
        <v>63.97</v>
      </c>
      <c r="W42" s="28">
        <f t="shared" si="16"/>
        <v>67.483000000000004</v>
      </c>
      <c r="X42" s="28">
        <f t="shared" si="16"/>
        <v>65.733999999999995</v>
      </c>
      <c r="Y42" s="28">
        <f t="shared" si="16"/>
        <v>67.265000000000001</v>
      </c>
      <c r="Z42" s="28">
        <f t="shared" si="16"/>
        <v>67.094999999999999</v>
      </c>
      <c r="AA42" s="28">
        <f t="shared" si="16"/>
        <v>65.980999999999995</v>
      </c>
      <c r="AB42" s="28">
        <f t="shared" si="16"/>
        <v>65.632999999999996</v>
      </c>
      <c r="AC42" s="28">
        <f t="shared" si="16"/>
        <v>67.590845000000002</v>
      </c>
      <c r="AD42" s="38">
        <f t="shared" ref="AD42:AE42" si="17">AD60/10^3</f>
        <v>66.513182999999984</v>
      </c>
      <c r="AE42" s="44">
        <f t="shared" si="17"/>
        <v>67.483721000000003</v>
      </c>
      <c r="AF42" s="40">
        <f t="shared" si="9"/>
        <v>4.7402403173258285E-2</v>
      </c>
    </row>
    <row r="43" spans="1:34" ht="17.100000000000001" customHeight="1">
      <c r="A43" s="37" t="str">
        <f t="shared" si="6"/>
        <v>Viet Nam</v>
      </c>
      <c r="B43" s="28">
        <f t="shared" ref="B43:AC43" si="18">B61/10^3</f>
        <v>0</v>
      </c>
      <c r="C43" s="28">
        <f t="shared" si="18"/>
        <v>0</v>
      </c>
      <c r="D43" s="28">
        <f t="shared" si="18"/>
        <v>0</v>
      </c>
      <c r="E43" s="28">
        <f t="shared" si="18"/>
        <v>0</v>
      </c>
      <c r="F43" s="28">
        <f t="shared" si="18"/>
        <v>0</v>
      </c>
      <c r="G43" s="28">
        <f t="shared" si="18"/>
        <v>0</v>
      </c>
      <c r="H43" s="28">
        <f t="shared" si="18"/>
        <v>0</v>
      </c>
      <c r="I43" s="28">
        <f t="shared" si="18"/>
        <v>0</v>
      </c>
      <c r="J43" s="28">
        <f t="shared" si="18"/>
        <v>0</v>
      </c>
      <c r="K43" s="28">
        <f t="shared" si="18"/>
        <v>0</v>
      </c>
      <c r="L43" s="28">
        <f t="shared" si="18"/>
        <v>0</v>
      </c>
      <c r="M43" s="28">
        <f t="shared" si="18"/>
        <v>0</v>
      </c>
      <c r="N43" s="28">
        <f t="shared" si="18"/>
        <v>0</v>
      </c>
      <c r="O43" s="28">
        <f t="shared" si="18"/>
        <v>0</v>
      </c>
      <c r="P43" s="28">
        <f t="shared" si="18"/>
        <v>0</v>
      </c>
      <c r="Q43" s="28">
        <f t="shared" si="18"/>
        <v>0.505</v>
      </c>
      <c r="R43" s="28">
        <f t="shared" si="18"/>
        <v>0.63600000000000001</v>
      </c>
      <c r="S43" s="28">
        <f t="shared" si="18"/>
        <v>0.66900000000000004</v>
      </c>
      <c r="T43" s="28">
        <f t="shared" si="18"/>
        <v>0.68200000000000005</v>
      </c>
      <c r="U43" s="28">
        <f t="shared" si="18"/>
        <v>0.72399999999999998</v>
      </c>
      <c r="V43" s="28">
        <f t="shared" si="18"/>
        <v>0.88400000000000001</v>
      </c>
      <c r="W43" s="28">
        <f t="shared" si="18"/>
        <v>1.214</v>
      </c>
      <c r="X43" s="28">
        <f t="shared" si="18"/>
        <v>1.5580000000000001</v>
      </c>
      <c r="Y43" s="28">
        <f t="shared" si="18"/>
        <v>2.1</v>
      </c>
      <c r="Z43" s="28">
        <f t="shared" si="18"/>
        <v>2.915</v>
      </c>
      <c r="AA43" s="28">
        <f t="shared" si="18"/>
        <v>6.734</v>
      </c>
      <c r="AB43" s="28">
        <f t="shared" si="18"/>
        <v>12.994</v>
      </c>
      <c r="AC43" s="28">
        <f t="shared" si="18"/>
        <v>14.458081</v>
      </c>
      <c r="AD43" s="31">
        <f t="shared" ref="AD43:AE43" si="19">AD61/10^3</f>
        <v>22.514542000000002</v>
      </c>
      <c r="AE43" s="37">
        <f t="shared" si="19"/>
        <v>43.848999999999997</v>
      </c>
      <c r="AF43" s="26">
        <f t="shared" si="9"/>
        <v>3.0800731583016921E-2</v>
      </c>
      <c r="AH43" s="41">
        <f>SUM(AF38:AF42)</f>
        <v>0.65183753740993966</v>
      </c>
    </row>
    <row r="44" spans="1:34" ht="17.100000000000001" customHeight="1">
      <c r="A44" s="37" t="str">
        <f t="shared" si="6"/>
        <v>Germany</v>
      </c>
      <c r="B44" s="28">
        <f t="shared" ref="B44:AC44" si="20">B62/10^3</f>
        <v>15.663</v>
      </c>
      <c r="C44" s="28">
        <f t="shared" si="20"/>
        <v>18.850999999999999</v>
      </c>
      <c r="D44" s="28">
        <f t="shared" si="20"/>
        <v>19.091999999999999</v>
      </c>
      <c r="E44" s="28">
        <f t="shared" si="20"/>
        <v>16.081</v>
      </c>
      <c r="F44" s="28">
        <f t="shared" si="20"/>
        <v>18.106000000000002</v>
      </c>
      <c r="G44" s="28">
        <f t="shared" si="20"/>
        <v>17.184000000000001</v>
      </c>
      <c r="H44" s="28">
        <f t="shared" si="20"/>
        <v>18.297999999999998</v>
      </c>
      <c r="I44" s="28">
        <f t="shared" si="20"/>
        <v>22.181999999999999</v>
      </c>
      <c r="J44" s="28">
        <f t="shared" si="20"/>
        <v>24.193000000000001</v>
      </c>
      <c r="K44" s="28">
        <f t="shared" si="20"/>
        <v>24.731000000000002</v>
      </c>
      <c r="L44" s="28">
        <f t="shared" si="20"/>
        <v>29.744</v>
      </c>
      <c r="M44" s="28">
        <f t="shared" si="20"/>
        <v>35.508000000000003</v>
      </c>
      <c r="N44" s="28">
        <f t="shared" si="20"/>
        <v>33.454999999999998</v>
      </c>
      <c r="O44" s="28">
        <f t="shared" si="20"/>
        <v>34.774000000000001</v>
      </c>
      <c r="P44" s="28">
        <f t="shared" si="20"/>
        <v>39.552999999999997</v>
      </c>
      <c r="Q44" s="28">
        <f t="shared" si="20"/>
        <v>37.113999999999997</v>
      </c>
      <c r="R44" s="28">
        <f t="shared" si="20"/>
        <v>45.329000000000001</v>
      </c>
      <c r="S44" s="28">
        <f t="shared" si="20"/>
        <v>46.314</v>
      </c>
      <c r="T44" s="28">
        <f t="shared" si="20"/>
        <v>45.454999999999998</v>
      </c>
      <c r="U44" s="28">
        <f t="shared" si="20"/>
        <v>38.484999999999999</v>
      </c>
      <c r="V44" s="28">
        <f t="shared" si="20"/>
        <v>45.725000000000001</v>
      </c>
      <c r="W44" s="28">
        <f t="shared" si="20"/>
        <v>47.844999999999999</v>
      </c>
      <c r="X44" s="28">
        <f t="shared" si="20"/>
        <v>49.033999999999999</v>
      </c>
      <c r="Y44" s="28">
        <f t="shared" si="20"/>
        <v>54.337000000000003</v>
      </c>
      <c r="Z44" s="28">
        <f t="shared" si="20"/>
        <v>53.753</v>
      </c>
      <c r="AA44" s="28">
        <f t="shared" si="20"/>
        <v>54.548000000000002</v>
      </c>
      <c r="AB44" s="28">
        <f t="shared" si="20"/>
        <v>57.783000000000001</v>
      </c>
      <c r="AC44" s="28">
        <f t="shared" si="20"/>
        <v>50.515999999999998</v>
      </c>
      <c r="AD44" s="31">
        <f t="shared" ref="AD44:AE44" si="21">AD62/10^3</f>
        <v>44.837000000000003</v>
      </c>
      <c r="AE44" s="37">
        <f t="shared" si="21"/>
        <v>41.017662999999999</v>
      </c>
      <c r="AF44" s="26">
        <f t="shared" si="9"/>
        <v>2.8811923378541007E-2</v>
      </c>
    </row>
    <row r="45" spans="1:34" ht="17.100000000000001" customHeight="1">
      <c r="A45" s="37" t="str">
        <f t="shared" si="6"/>
        <v>Turkey</v>
      </c>
      <c r="B45" s="28">
        <f t="shared" ref="B45:AC45" si="22">B63/10^3</f>
        <v>5.5720000000000001</v>
      </c>
      <c r="C45" s="28">
        <f t="shared" si="22"/>
        <v>6.2679999999999998</v>
      </c>
      <c r="D45" s="28">
        <f t="shared" si="22"/>
        <v>5.4279999999999999</v>
      </c>
      <c r="E45" s="28">
        <f t="shared" si="22"/>
        <v>5.64</v>
      </c>
      <c r="F45" s="28">
        <f t="shared" si="22"/>
        <v>5.4690000000000003</v>
      </c>
      <c r="G45" s="28">
        <f t="shared" si="22"/>
        <v>5.9509999999999996</v>
      </c>
      <c r="H45" s="28">
        <f t="shared" si="22"/>
        <v>8.2720000000000002</v>
      </c>
      <c r="I45" s="28">
        <f t="shared" si="22"/>
        <v>9.9969999999999999</v>
      </c>
      <c r="J45" s="28">
        <f t="shared" si="22"/>
        <v>10.384</v>
      </c>
      <c r="K45" s="28">
        <f t="shared" si="22"/>
        <v>8.8729999999999993</v>
      </c>
      <c r="L45" s="28">
        <f t="shared" si="22"/>
        <v>13.000999999999999</v>
      </c>
      <c r="M45" s="28">
        <f t="shared" si="22"/>
        <v>8.0389999999999997</v>
      </c>
      <c r="N45" s="28">
        <f t="shared" si="22"/>
        <v>11.693</v>
      </c>
      <c r="O45" s="28">
        <f t="shared" si="22"/>
        <v>16.166</v>
      </c>
      <c r="P45" s="28">
        <f t="shared" si="22"/>
        <v>16.427</v>
      </c>
      <c r="Q45" s="28">
        <f t="shared" si="22"/>
        <v>17.36</v>
      </c>
      <c r="R45" s="28">
        <f t="shared" si="22"/>
        <v>20.315000000000001</v>
      </c>
      <c r="S45" s="28">
        <f t="shared" si="22"/>
        <v>22.945</v>
      </c>
      <c r="T45" s="28">
        <f t="shared" si="22"/>
        <v>19.489000000000001</v>
      </c>
      <c r="U45" s="28">
        <f t="shared" si="22"/>
        <v>20.364000000000001</v>
      </c>
      <c r="V45" s="28">
        <f t="shared" si="22"/>
        <v>22.082999999999998</v>
      </c>
      <c r="W45" s="28">
        <f t="shared" si="22"/>
        <v>23.678000000000001</v>
      </c>
      <c r="X45" s="28">
        <f t="shared" si="22"/>
        <v>29.195</v>
      </c>
      <c r="Y45" s="28">
        <f t="shared" si="22"/>
        <v>26.632999999999999</v>
      </c>
      <c r="Z45" s="28">
        <f t="shared" si="22"/>
        <v>29.815999999999999</v>
      </c>
      <c r="AA45" s="28">
        <f t="shared" si="22"/>
        <v>33.978999999999999</v>
      </c>
      <c r="AB45" s="28">
        <f t="shared" si="22"/>
        <v>36.216000000000001</v>
      </c>
      <c r="AC45" s="28">
        <f t="shared" si="22"/>
        <v>38.251114000000001</v>
      </c>
      <c r="AD45" s="31">
        <f t="shared" ref="AD45:AE45" si="23">AD63/10^3</f>
        <v>38.329000000000001</v>
      </c>
      <c r="AE45" s="37">
        <f t="shared" si="23"/>
        <v>38.140506000000002</v>
      </c>
      <c r="AF45" s="26">
        <f t="shared" si="9"/>
        <v>2.6790929958412882E-2</v>
      </c>
    </row>
    <row r="46" spans="1:34" ht="17.100000000000001" customHeight="1">
      <c r="A46" s="37" t="str">
        <f t="shared" si="6"/>
        <v>Malaysia</v>
      </c>
      <c r="B46" s="28">
        <f t="shared" ref="B46:AC46" si="24">B64/10^3</f>
        <v>2.2589999999999999</v>
      </c>
      <c r="C46" s="28">
        <f t="shared" si="24"/>
        <v>2.2320000000000002</v>
      </c>
      <c r="D46" s="28">
        <f t="shared" si="24"/>
        <v>2.3559999999999999</v>
      </c>
      <c r="E46" s="28">
        <f t="shared" si="24"/>
        <v>1.837</v>
      </c>
      <c r="F46" s="28">
        <f t="shared" si="24"/>
        <v>2.1429999999999998</v>
      </c>
      <c r="G46" s="28">
        <f t="shared" si="24"/>
        <v>2.5190000000000001</v>
      </c>
      <c r="H46" s="28">
        <f t="shared" si="24"/>
        <v>3.0739999999999998</v>
      </c>
      <c r="I46" s="28">
        <f t="shared" si="24"/>
        <v>2.294</v>
      </c>
      <c r="J46" s="28">
        <f t="shared" si="24"/>
        <v>2.4249999999999998</v>
      </c>
      <c r="K46" s="28">
        <f t="shared" si="24"/>
        <v>2.0950000000000002</v>
      </c>
      <c r="L46" s="28">
        <f t="shared" si="24"/>
        <v>3.0819999999999999</v>
      </c>
      <c r="M46" s="28">
        <f t="shared" si="24"/>
        <v>4.2270000000000003</v>
      </c>
      <c r="N46" s="28">
        <f t="shared" si="24"/>
        <v>5.46</v>
      </c>
      <c r="O46" s="28">
        <f t="shared" si="24"/>
        <v>5.4850000000000003</v>
      </c>
      <c r="P46" s="28">
        <f t="shared" si="24"/>
        <v>8.6419999999999995</v>
      </c>
      <c r="Q46" s="28">
        <f t="shared" si="24"/>
        <v>10.488</v>
      </c>
      <c r="R46" s="28">
        <f t="shared" si="24"/>
        <v>10.821</v>
      </c>
      <c r="S46" s="28">
        <f t="shared" si="24"/>
        <v>13.364000000000001</v>
      </c>
      <c r="T46" s="28">
        <f t="shared" si="24"/>
        <v>15.426</v>
      </c>
      <c r="U46" s="28">
        <f t="shared" si="24"/>
        <v>14.477</v>
      </c>
      <c r="V46" s="28">
        <f t="shared" si="24"/>
        <v>20.736999999999998</v>
      </c>
      <c r="W46" s="28">
        <f t="shared" si="24"/>
        <v>21.881</v>
      </c>
      <c r="X46" s="28">
        <f t="shared" si="24"/>
        <v>22.558</v>
      </c>
      <c r="Y46" s="28">
        <f t="shared" si="24"/>
        <v>22.064</v>
      </c>
      <c r="Z46" s="28">
        <f t="shared" si="24"/>
        <v>21.738</v>
      </c>
      <c r="AA46" s="28">
        <f t="shared" si="24"/>
        <v>25.460999999999999</v>
      </c>
      <c r="AB46" s="28">
        <f t="shared" si="24"/>
        <v>27.238</v>
      </c>
      <c r="AC46" s="28">
        <f t="shared" si="24"/>
        <v>30.426447</v>
      </c>
      <c r="AD46" s="31">
        <f t="shared" ref="AD46:AE46" si="25">AD64/10^3</f>
        <v>32.904161999999999</v>
      </c>
      <c r="AE46" s="37">
        <f t="shared" si="25"/>
        <v>35.424999999999997</v>
      </c>
      <c r="AF46" s="26">
        <f t="shared" si="9"/>
        <v>2.4883484602348387E-2</v>
      </c>
    </row>
    <row r="47" spans="1:34" ht="17.100000000000001" customHeight="1">
      <c r="A47" s="37" t="str">
        <f t="shared" si="6"/>
        <v>Russia</v>
      </c>
      <c r="B47" s="28">
        <f t="shared" ref="B47:AC47" si="26">B65/10^3</f>
        <v>53.21</v>
      </c>
      <c r="C47" s="28">
        <f t="shared" si="26"/>
        <v>46.911000000000001</v>
      </c>
      <c r="D47" s="28">
        <f t="shared" si="26"/>
        <v>39.722999999999999</v>
      </c>
      <c r="E47" s="28">
        <f t="shared" si="26"/>
        <v>28.2</v>
      </c>
      <c r="F47" s="28">
        <f t="shared" si="26"/>
        <v>27.202999999999999</v>
      </c>
      <c r="G47" s="28">
        <f t="shared" si="26"/>
        <v>22.734000000000002</v>
      </c>
      <c r="H47" s="28">
        <f t="shared" si="26"/>
        <v>20.081</v>
      </c>
      <c r="I47" s="28">
        <f t="shared" si="26"/>
        <v>20.803999999999998</v>
      </c>
      <c r="J47" s="28">
        <f t="shared" si="26"/>
        <v>21.821999999999999</v>
      </c>
      <c r="K47" s="28">
        <f t="shared" si="26"/>
        <v>16.047000000000001</v>
      </c>
      <c r="L47" s="28">
        <f t="shared" si="26"/>
        <v>25.527999999999999</v>
      </c>
      <c r="M47" s="28">
        <f t="shared" si="26"/>
        <v>28.062000000000001</v>
      </c>
      <c r="N47" s="28">
        <f t="shared" si="26"/>
        <v>20.866</v>
      </c>
      <c r="O47" s="28">
        <f t="shared" si="26"/>
        <v>25.344000000000001</v>
      </c>
      <c r="P47" s="28">
        <f t="shared" si="26"/>
        <v>22.428999999999998</v>
      </c>
      <c r="Q47" s="28">
        <f t="shared" si="26"/>
        <v>22.643000000000001</v>
      </c>
      <c r="R47" s="28">
        <f t="shared" si="26"/>
        <v>26.082999999999998</v>
      </c>
      <c r="S47" s="28">
        <f t="shared" si="26"/>
        <v>23.710999999999999</v>
      </c>
      <c r="T47" s="28">
        <f t="shared" si="26"/>
        <v>31.266999999999999</v>
      </c>
      <c r="U47" s="28">
        <f t="shared" si="26"/>
        <v>24.146000000000001</v>
      </c>
      <c r="V47" s="28">
        <f t="shared" si="26"/>
        <v>25.54</v>
      </c>
      <c r="W47" s="28">
        <f t="shared" si="26"/>
        <v>32.392000000000003</v>
      </c>
      <c r="X47" s="28">
        <f t="shared" si="26"/>
        <v>30.274999999999999</v>
      </c>
      <c r="Y47" s="28">
        <f t="shared" si="26"/>
        <v>29.402999999999999</v>
      </c>
      <c r="Z47" s="28">
        <f t="shared" si="26"/>
        <v>26.843</v>
      </c>
      <c r="AA47" s="28">
        <f t="shared" si="26"/>
        <v>24.14</v>
      </c>
      <c r="AB47" s="28">
        <f t="shared" si="26"/>
        <v>24.02</v>
      </c>
      <c r="AC47" s="28">
        <f t="shared" si="26"/>
        <v>29.039000000000001</v>
      </c>
      <c r="AD47" s="31">
        <f t="shared" ref="AD47:AE47" si="27">AD65/10^3</f>
        <v>28.225000000000001</v>
      </c>
      <c r="AE47" s="37">
        <f t="shared" si="27"/>
        <v>27.715</v>
      </c>
      <c r="AF47" s="26">
        <f t="shared" si="9"/>
        <v>1.9467770663488655E-2</v>
      </c>
    </row>
    <row r="48" spans="1:34" ht="17.100000000000001" customHeight="1">
      <c r="A48" s="37" t="str">
        <f t="shared" si="6"/>
        <v>Philippines</v>
      </c>
      <c r="B48" s="28">
        <f t="shared" ref="B48:AC48" si="28">B66/10^3</f>
        <v>1.3440000000000001</v>
      </c>
      <c r="C48" s="28">
        <f t="shared" si="28"/>
        <v>1.4350000000000001</v>
      </c>
      <c r="D48" s="28">
        <f t="shared" si="28"/>
        <v>1.1040000000000001</v>
      </c>
      <c r="E48" s="28">
        <f t="shared" si="28"/>
        <v>1.274</v>
      </c>
      <c r="F48" s="28">
        <f t="shared" si="28"/>
        <v>1.113</v>
      </c>
      <c r="G48" s="28">
        <f t="shared" si="28"/>
        <v>1.7110000000000001</v>
      </c>
      <c r="H48" s="28">
        <f t="shared" si="28"/>
        <v>2.984</v>
      </c>
      <c r="I48" s="28">
        <f t="shared" si="28"/>
        <v>4.2480000000000002</v>
      </c>
      <c r="J48" s="28">
        <f t="shared" si="28"/>
        <v>4.282</v>
      </c>
      <c r="K48" s="28">
        <f t="shared" si="28"/>
        <v>5.2140000000000004</v>
      </c>
      <c r="L48" s="28">
        <f t="shared" si="28"/>
        <v>7.2460000000000004</v>
      </c>
      <c r="M48" s="28">
        <f t="shared" si="28"/>
        <v>7.601</v>
      </c>
      <c r="N48" s="28">
        <f t="shared" si="28"/>
        <v>6.9050000000000002</v>
      </c>
      <c r="O48" s="28">
        <f t="shared" si="28"/>
        <v>6.7949999999999999</v>
      </c>
      <c r="P48" s="28">
        <f t="shared" si="28"/>
        <v>6.9740000000000002</v>
      </c>
      <c r="Q48" s="28">
        <f t="shared" si="28"/>
        <v>7.0289999999999999</v>
      </c>
      <c r="R48" s="28">
        <f t="shared" si="28"/>
        <v>7.7169999999999996</v>
      </c>
      <c r="S48" s="28">
        <f t="shared" si="28"/>
        <v>7.7290000000000001</v>
      </c>
      <c r="T48" s="28">
        <f t="shared" si="28"/>
        <v>9.0779999999999994</v>
      </c>
      <c r="U48" s="28">
        <f t="shared" si="28"/>
        <v>7.367</v>
      </c>
      <c r="V48" s="28">
        <f t="shared" si="28"/>
        <v>10.772</v>
      </c>
      <c r="W48" s="28">
        <f t="shared" si="28"/>
        <v>10.788</v>
      </c>
      <c r="X48" s="28">
        <f t="shared" si="28"/>
        <v>11.696</v>
      </c>
      <c r="Y48" s="28">
        <f t="shared" si="28"/>
        <v>14.199</v>
      </c>
      <c r="Z48" s="28">
        <f t="shared" si="28"/>
        <v>14.89</v>
      </c>
      <c r="AA48" s="28">
        <f t="shared" si="28"/>
        <v>17.041</v>
      </c>
      <c r="AB48" s="28">
        <f t="shared" si="28"/>
        <v>19.943999999999999</v>
      </c>
      <c r="AC48" s="28">
        <f t="shared" si="28"/>
        <v>22.010411999999999</v>
      </c>
      <c r="AD48" s="31">
        <f t="shared" ref="AD48:AE48" si="29">AD66/10^3</f>
        <v>26.074059999999999</v>
      </c>
      <c r="AE48" s="37">
        <f t="shared" si="29"/>
        <v>27.007030999999998</v>
      </c>
      <c r="AF48" s="26">
        <f t="shared" si="9"/>
        <v>1.8970473960300511E-2</v>
      </c>
    </row>
    <row r="49" spans="1:32" ht="17.100000000000001" customHeight="1">
      <c r="A49" s="37" t="str">
        <f t="shared" si="6"/>
        <v>Thailand</v>
      </c>
      <c r="B49" s="28">
        <f t="shared" ref="B49:AC49" si="30">B67/10^3</f>
        <v>0.25</v>
      </c>
      <c r="C49" s="28">
        <f t="shared" si="30"/>
        <v>0.436</v>
      </c>
      <c r="D49" s="28">
        <f t="shared" si="30"/>
        <v>0.47099999999999997</v>
      </c>
      <c r="E49" s="28">
        <f t="shared" si="30"/>
        <v>0.96799999999999997</v>
      </c>
      <c r="F49" s="28">
        <f t="shared" si="30"/>
        <v>1.417</v>
      </c>
      <c r="G49" s="28">
        <f t="shared" si="30"/>
        <v>2.298</v>
      </c>
      <c r="H49" s="28">
        <f t="shared" si="30"/>
        <v>3.83</v>
      </c>
      <c r="I49" s="28">
        <f t="shared" si="30"/>
        <v>3.1869999999999998</v>
      </c>
      <c r="J49" s="28">
        <f t="shared" si="30"/>
        <v>1.544</v>
      </c>
      <c r="K49" s="28">
        <f t="shared" si="30"/>
        <v>2.6920000000000002</v>
      </c>
      <c r="L49" s="28">
        <f t="shared" si="30"/>
        <v>3.6840000000000002</v>
      </c>
      <c r="M49" s="28">
        <f t="shared" si="30"/>
        <v>4.4489999999999998</v>
      </c>
      <c r="N49" s="28">
        <f t="shared" si="30"/>
        <v>5.5250000000000004</v>
      </c>
      <c r="O49" s="28">
        <f t="shared" si="30"/>
        <v>6.835</v>
      </c>
      <c r="P49" s="28">
        <f t="shared" si="30"/>
        <v>7.4720000000000004</v>
      </c>
      <c r="Q49" s="28">
        <f t="shared" si="30"/>
        <v>8.4789999999999992</v>
      </c>
      <c r="R49" s="28">
        <f t="shared" si="30"/>
        <v>11.103999999999999</v>
      </c>
      <c r="S49" s="28">
        <f t="shared" si="30"/>
        <v>13.840999999999999</v>
      </c>
      <c r="T49" s="28">
        <f t="shared" si="30"/>
        <v>15.96</v>
      </c>
      <c r="U49" s="28">
        <f t="shared" si="30"/>
        <v>16.739999999999998</v>
      </c>
      <c r="V49" s="28">
        <f t="shared" si="30"/>
        <v>16.802</v>
      </c>
      <c r="W49" s="28">
        <f t="shared" si="30"/>
        <v>16.510000000000002</v>
      </c>
      <c r="X49" s="28">
        <f t="shared" si="30"/>
        <v>18.585999999999999</v>
      </c>
      <c r="Y49" s="28">
        <f t="shared" si="30"/>
        <v>18.725999999999999</v>
      </c>
      <c r="Z49" s="28">
        <f t="shared" si="30"/>
        <v>21.242999999999999</v>
      </c>
      <c r="AA49" s="28">
        <f t="shared" si="30"/>
        <v>23.963999999999999</v>
      </c>
      <c r="AB49" s="28">
        <f t="shared" si="30"/>
        <v>22.635999999999999</v>
      </c>
      <c r="AC49" s="28">
        <f t="shared" si="30"/>
        <v>23.454999999999998</v>
      </c>
      <c r="AD49" s="31">
        <f t="shared" ref="AD49:AE49" si="31">AD67/10^3</f>
        <v>25.965</v>
      </c>
      <c r="AE49" s="37">
        <f t="shared" si="31"/>
        <v>22.512828999999996</v>
      </c>
      <c r="AF49" s="26">
        <f t="shared" si="9"/>
        <v>1.5813624100968305E-2</v>
      </c>
    </row>
    <row r="50" spans="1:32" ht="17.100000000000001" customHeight="1">
      <c r="A50" s="37" t="str">
        <f t="shared" si="6"/>
        <v>Ukraine</v>
      </c>
      <c r="B50" s="28">
        <f t="shared" ref="B50:AC50" si="32">B68/10^3</f>
        <v>17.178999999999998</v>
      </c>
      <c r="C50" s="28">
        <f t="shared" si="32"/>
        <v>12.715</v>
      </c>
      <c r="D50" s="28">
        <f t="shared" si="32"/>
        <v>11.7</v>
      </c>
      <c r="E50" s="28">
        <f t="shared" si="32"/>
        <v>8.6999999999999993</v>
      </c>
      <c r="F50" s="28">
        <f t="shared" si="32"/>
        <v>7.5</v>
      </c>
      <c r="G50" s="28">
        <f t="shared" si="32"/>
        <v>16</v>
      </c>
      <c r="H50" s="28">
        <f t="shared" si="32"/>
        <v>12.154</v>
      </c>
      <c r="I50" s="28">
        <f t="shared" si="32"/>
        <v>8.8510000000000009</v>
      </c>
      <c r="J50" s="28">
        <f t="shared" si="32"/>
        <v>8.4109999999999996</v>
      </c>
      <c r="K50" s="28">
        <f t="shared" si="32"/>
        <v>4.9749999999999996</v>
      </c>
      <c r="L50" s="28">
        <f t="shared" si="32"/>
        <v>6.6059999999999999</v>
      </c>
      <c r="M50" s="28">
        <f t="shared" si="32"/>
        <v>6.5780000000000003</v>
      </c>
      <c r="N50" s="28">
        <f t="shared" si="32"/>
        <v>5.5570000000000004</v>
      </c>
      <c r="O50" s="28">
        <f t="shared" si="32"/>
        <v>10.297000000000001</v>
      </c>
      <c r="P50" s="28">
        <f t="shared" si="32"/>
        <v>9.5790000000000006</v>
      </c>
      <c r="Q50" s="28">
        <f t="shared" si="32"/>
        <v>7.42</v>
      </c>
      <c r="R50" s="28">
        <f t="shared" si="32"/>
        <v>9.8350000000000009</v>
      </c>
      <c r="S50" s="28">
        <f t="shared" si="32"/>
        <v>13.15</v>
      </c>
      <c r="T50" s="28">
        <f t="shared" si="32"/>
        <v>12.805</v>
      </c>
      <c r="U50" s="28">
        <f t="shared" si="32"/>
        <v>7.8639999999999999</v>
      </c>
      <c r="V50" s="28">
        <f t="shared" si="32"/>
        <v>12.145</v>
      </c>
      <c r="W50" s="28">
        <f t="shared" si="32"/>
        <v>12.709</v>
      </c>
      <c r="X50" s="28">
        <f t="shared" si="32"/>
        <v>14.763999999999999</v>
      </c>
      <c r="Y50" s="28">
        <f t="shared" si="32"/>
        <v>14.208</v>
      </c>
      <c r="Z50" s="28">
        <f t="shared" si="32"/>
        <v>14.695</v>
      </c>
      <c r="AA50" s="28">
        <f t="shared" si="32"/>
        <v>14.598000000000001</v>
      </c>
      <c r="AB50" s="28">
        <f t="shared" si="32"/>
        <v>15.648</v>
      </c>
      <c r="AC50" s="28">
        <f t="shared" si="32"/>
        <v>19.777999999999999</v>
      </c>
      <c r="AD50" s="31">
        <f t="shared" ref="AD50:AE50" si="33">AD68/10^3</f>
        <v>21.386800000000001</v>
      </c>
      <c r="AE50" s="37">
        <f t="shared" si="33"/>
        <v>21.082000000000001</v>
      </c>
      <c r="AF50" s="26">
        <f t="shared" si="9"/>
        <v>1.4808570850718666E-2</v>
      </c>
    </row>
    <row r="51" spans="1:32" ht="17.100000000000001" customHeight="1">
      <c r="A51" s="37" t="str">
        <f t="shared" si="6"/>
        <v>Brazil</v>
      </c>
      <c r="B51" s="28">
        <f t="shared" ref="B51:AC51" si="34">B69/10^3</f>
        <v>10.146000000000001</v>
      </c>
      <c r="C51" s="28">
        <f t="shared" si="34"/>
        <v>10.757999999999999</v>
      </c>
      <c r="D51" s="28">
        <f t="shared" si="34"/>
        <v>10.398999999999999</v>
      </c>
      <c r="E51" s="28">
        <f t="shared" si="34"/>
        <v>10.975</v>
      </c>
      <c r="F51" s="28">
        <f t="shared" si="34"/>
        <v>11.319000000000001</v>
      </c>
      <c r="G51" s="28">
        <f t="shared" si="34"/>
        <v>11.79</v>
      </c>
      <c r="H51" s="28">
        <f t="shared" si="34"/>
        <v>12.847</v>
      </c>
      <c r="I51" s="28">
        <f t="shared" si="34"/>
        <v>12.882999999999999</v>
      </c>
      <c r="J51" s="28">
        <f t="shared" si="34"/>
        <v>12.907999999999999</v>
      </c>
      <c r="K51" s="28">
        <f t="shared" si="34"/>
        <v>12.772</v>
      </c>
      <c r="L51" s="28">
        <f t="shared" si="34"/>
        <v>13.234</v>
      </c>
      <c r="M51" s="28">
        <f t="shared" si="34"/>
        <v>13</v>
      </c>
      <c r="N51" s="28">
        <f t="shared" si="34"/>
        <v>13.012</v>
      </c>
      <c r="O51" s="28">
        <f t="shared" si="34"/>
        <v>13.493</v>
      </c>
      <c r="P51" s="28">
        <f t="shared" si="34"/>
        <v>14.081</v>
      </c>
      <c r="Q51" s="28">
        <f t="shared" si="34"/>
        <v>13.699</v>
      </c>
      <c r="R51" s="28">
        <f t="shared" si="34"/>
        <v>13.398</v>
      </c>
      <c r="S51" s="28">
        <f t="shared" si="34"/>
        <v>14.864000000000001</v>
      </c>
      <c r="T51" s="28">
        <f t="shared" si="34"/>
        <v>15.311</v>
      </c>
      <c r="U51" s="28">
        <f t="shared" si="34"/>
        <v>12.67</v>
      </c>
      <c r="V51" s="28">
        <f t="shared" si="34"/>
        <v>15.909000000000001</v>
      </c>
      <c r="W51" s="28">
        <f t="shared" si="34"/>
        <v>18.007000000000001</v>
      </c>
      <c r="X51" s="28">
        <f t="shared" si="34"/>
        <v>16.486000000000001</v>
      </c>
      <c r="Y51" s="28">
        <f t="shared" si="34"/>
        <v>18.04</v>
      </c>
      <c r="Z51" s="28">
        <f t="shared" si="34"/>
        <v>20.350999999999999</v>
      </c>
      <c r="AA51" s="28">
        <f t="shared" si="34"/>
        <v>20.273</v>
      </c>
      <c r="AB51" s="28">
        <f t="shared" si="34"/>
        <v>19.501999999999999</v>
      </c>
      <c r="AC51" s="28">
        <f t="shared" si="34"/>
        <v>21.206212999999998</v>
      </c>
      <c r="AD51" s="31">
        <f t="shared" ref="AD51:AE51" si="35">AD69/10^3</f>
        <v>20.98631</v>
      </c>
      <c r="AE51" s="37">
        <f t="shared" si="35"/>
        <v>18.858674999999998</v>
      </c>
      <c r="AF51" s="26">
        <f t="shared" si="9"/>
        <v>1.324684683085935E-2</v>
      </c>
    </row>
    <row r="52" spans="1:32" ht="17.100000000000001" customHeight="1">
      <c r="A52" s="37" t="str">
        <f t="shared" si="6"/>
        <v>Poland</v>
      </c>
      <c r="B52" s="28">
        <f t="shared" ref="B52:AC52" si="36">B70/10^3</f>
        <v>0.56000000000000005</v>
      </c>
      <c r="C52" s="28">
        <f t="shared" si="36"/>
        <v>5.3999999999999999E-2</v>
      </c>
      <c r="D52" s="28">
        <f t="shared" si="36"/>
        <v>0.14399999999999999</v>
      </c>
      <c r="E52" s="28">
        <f t="shared" si="36"/>
        <v>0.13</v>
      </c>
      <c r="F52" s="28">
        <f t="shared" si="36"/>
        <v>1.0449999999999999</v>
      </c>
      <c r="G52" s="28">
        <f t="shared" si="36"/>
        <v>1.51</v>
      </c>
      <c r="H52" s="28">
        <f t="shared" si="36"/>
        <v>2.0150000000000001</v>
      </c>
      <c r="I52" s="28">
        <f t="shared" si="36"/>
        <v>3.254</v>
      </c>
      <c r="J52" s="28">
        <f t="shared" si="36"/>
        <v>4.1980000000000004</v>
      </c>
      <c r="K52" s="28">
        <f t="shared" si="36"/>
        <v>2.3610000000000002</v>
      </c>
      <c r="L52" s="28">
        <f t="shared" si="36"/>
        <v>1.452</v>
      </c>
      <c r="M52" s="28">
        <f t="shared" si="36"/>
        <v>1.8779999999999999</v>
      </c>
      <c r="N52" s="28">
        <f t="shared" si="36"/>
        <v>2.7370000000000001</v>
      </c>
      <c r="O52" s="28">
        <f t="shared" si="36"/>
        <v>2.5169999999999999</v>
      </c>
      <c r="P52" s="28">
        <f t="shared" si="36"/>
        <v>2.3279999999999998</v>
      </c>
      <c r="Q52" s="28">
        <f t="shared" si="36"/>
        <v>3.3719999999999999</v>
      </c>
      <c r="R52" s="28">
        <f t="shared" si="36"/>
        <v>5.2759999999999998</v>
      </c>
      <c r="S52" s="28">
        <f t="shared" si="36"/>
        <v>5.9320000000000004</v>
      </c>
      <c r="T52" s="28">
        <f t="shared" si="36"/>
        <v>10.351000000000001</v>
      </c>
      <c r="U52" s="28">
        <f t="shared" si="36"/>
        <v>10.823</v>
      </c>
      <c r="V52" s="28">
        <f t="shared" si="36"/>
        <v>13.627000000000001</v>
      </c>
      <c r="W52" s="28">
        <f t="shared" si="36"/>
        <v>15.031000000000001</v>
      </c>
      <c r="X52" s="28">
        <f t="shared" si="36"/>
        <v>10.311999999999999</v>
      </c>
      <c r="Y52" s="28">
        <f t="shared" si="36"/>
        <v>10.71</v>
      </c>
      <c r="Z52" s="28">
        <f t="shared" si="36"/>
        <v>10.593</v>
      </c>
      <c r="AA52" s="28">
        <f t="shared" si="36"/>
        <v>8.57</v>
      </c>
      <c r="AB52" s="28">
        <f t="shared" si="36"/>
        <v>8.5879999999999992</v>
      </c>
      <c r="AC52" s="28">
        <f t="shared" si="36"/>
        <v>13.183606000000001</v>
      </c>
      <c r="AD52" s="31">
        <f t="shared" ref="AD52:AE52" si="37">AD70/10^3</f>
        <v>19.520086000000003</v>
      </c>
      <c r="AE52" s="37">
        <f t="shared" si="37"/>
        <v>16.887712000000001</v>
      </c>
      <c r="AF52" s="26">
        <f t="shared" si="9"/>
        <v>1.1862388751471957E-2</v>
      </c>
    </row>
    <row r="54" spans="1:32" ht="17.100000000000001" customHeight="1">
      <c r="A54" s="7" t="s">
        <v>56</v>
      </c>
      <c r="B54" s="7" t="s">
        <v>21</v>
      </c>
      <c r="C54" s="7" t="s">
        <v>22</v>
      </c>
      <c r="D54" s="7" t="s">
        <v>23</v>
      </c>
      <c r="E54" s="7" t="s">
        <v>24</v>
      </c>
      <c r="F54" s="7" t="s">
        <v>25</v>
      </c>
      <c r="G54" s="7" t="s">
        <v>26</v>
      </c>
      <c r="H54" s="7" t="s">
        <v>27</v>
      </c>
      <c r="I54" s="7" t="s">
        <v>28</v>
      </c>
      <c r="J54" s="7" t="s">
        <v>29</v>
      </c>
      <c r="K54" s="7" t="s">
        <v>30</v>
      </c>
      <c r="L54" s="7" t="s">
        <v>31</v>
      </c>
      <c r="M54" s="7" t="s">
        <v>32</v>
      </c>
      <c r="N54" s="7" t="s">
        <v>33</v>
      </c>
      <c r="O54" s="7" t="s">
        <v>34</v>
      </c>
      <c r="P54" s="7" t="s">
        <v>35</v>
      </c>
      <c r="Q54" s="7" t="s">
        <v>36</v>
      </c>
      <c r="R54" s="7" t="s">
        <v>37</v>
      </c>
      <c r="S54" s="7" t="s">
        <v>38</v>
      </c>
      <c r="T54" s="7" t="s">
        <v>39</v>
      </c>
      <c r="U54" s="7" t="s">
        <v>40</v>
      </c>
      <c r="V54" s="7" t="s">
        <v>41</v>
      </c>
      <c r="W54" s="7" t="s">
        <v>42</v>
      </c>
      <c r="X54" s="7" t="s">
        <v>43</v>
      </c>
      <c r="Y54" s="7" t="s">
        <v>44</v>
      </c>
      <c r="Z54" s="7" t="s">
        <v>45</v>
      </c>
      <c r="AA54" s="7" t="s">
        <v>46</v>
      </c>
      <c r="AB54" s="7" t="s">
        <v>47</v>
      </c>
      <c r="AC54" s="7" t="s">
        <v>57</v>
      </c>
      <c r="AD54" s="31" t="s">
        <v>58</v>
      </c>
      <c r="AE54" s="37" t="s">
        <v>76</v>
      </c>
    </row>
    <row r="55" spans="1:32" ht="17.100000000000001" customHeight="1">
      <c r="A55" s="7" t="s">
        <v>48</v>
      </c>
      <c r="B55" s="7">
        <v>503803</v>
      </c>
      <c r="C55" s="7">
        <v>501941</v>
      </c>
      <c r="D55" s="7">
        <v>483221</v>
      </c>
      <c r="E55" s="7">
        <v>451818</v>
      </c>
      <c r="F55" s="7">
        <v>466250</v>
      </c>
      <c r="G55" s="7">
        <v>498937</v>
      </c>
      <c r="H55" s="7">
        <v>511505</v>
      </c>
      <c r="I55" s="7">
        <v>535968</v>
      </c>
      <c r="J55" s="7">
        <v>541203</v>
      </c>
      <c r="K55" s="7">
        <v>543840</v>
      </c>
      <c r="L55" s="7">
        <v>615327</v>
      </c>
      <c r="M55" s="7">
        <v>651618</v>
      </c>
      <c r="N55" s="7">
        <v>675128</v>
      </c>
      <c r="O55" s="7">
        <v>719130</v>
      </c>
      <c r="P55" s="7">
        <v>777569</v>
      </c>
      <c r="Q55" s="7">
        <v>798705</v>
      </c>
      <c r="R55" s="7">
        <v>863332</v>
      </c>
      <c r="S55" s="7">
        <v>910662</v>
      </c>
      <c r="T55" s="7">
        <v>930102</v>
      </c>
      <c r="U55" s="7">
        <v>949636</v>
      </c>
      <c r="V55" s="7">
        <v>1088875</v>
      </c>
      <c r="W55" s="7">
        <v>1168884</v>
      </c>
      <c r="X55" s="7">
        <v>1288158</v>
      </c>
      <c r="Y55" s="7">
        <v>1368120</v>
      </c>
      <c r="Z55" s="7">
        <v>1388962</v>
      </c>
      <c r="AA55" s="7">
        <v>1266294</v>
      </c>
      <c r="AB55" s="7">
        <v>1316976</v>
      </c>
      <c r="AC55" s="7">
        <v>1377063.7259999998</v>
      </c>
      <c r="AD55" s="31">
        <v>1392122.94</v>
      </c>
      <c r="AE55" s="7">
        <v>1423635.0160000001</v>
      </c>
    </row>
    <row r="56" spans="1:32" ht="17.100000000000001" customHeight="1">
      <c r="A56" s="7" t="s">
        <v>19</v>
      </c>
      <c r="B56" s="7">
        <v>2003</v>
      </c>
      <c r="C56" s="7">
        <v>1368</v>
      </c>
      <c r="D56" s="7">
        <v>1630</v>
      </c>
      <c r="E56" s="7">
        <v>1428</v>
      </c>
      <c r="F56" s="7">
        <v>1209</v>
      </c>
      <c r="G56" s="7">
        <v>1635</v>
      </c>
      <c r="H56" s="7">
        <v>3217</v>
      </c>
      <c r="I56" s="7">
        <v>2013</v>
      </c>
      <c r="J56" s="7">
        <v>1586</v>
      </c>
      <c r="K56" s="7">
        <v>1673</v>
      </c>
      <c r="L56" s="7">
        <v>2178</v>
      </c>
      <c r="M56" s="7">
        <v>2661</v>
      </c>
      <c r="N56" s="7">
        <v>11258</v>
      </c>
      <c r="O56" s="7">
        <v>11098</v>
      </c>
      <c r="P56" s="7">
        <v>18614</v>
      </c>
      <c r="Q56" s="7">
        <v>26216</v>
      </c>
      <c r="R56" s="7">
        <v>38222</v>
      </c>
      <c r="S56" s="7">
        <v>51602</v>
      </c>
      <c r="T56" s="7">
        <v>43626</v>
      </c>
      <c r="U56" s="7">
        <v>131880</v>
      </c>
      <c r="V56" s="7">
        <v>184352</v>
      </c>
      <c r="W56" s="7">
        <v>222242</v>
      </c>
      <c r="X56" s="7">
        <v>288786</v>
      </c>
      <c r="Y56" s="7">
        <v>327182</v>
      </c>
      <c r="Z56" s="7">
        <v>291586</v>
      </c>
      <c r="AA56" s="7">
        <v>204132</v>
      </c>
      <c r="AB56" s="7">
        <v>281968</v>
      </c>
      <c r="AC56" s="7">
        <v>284330.12100000004</v>
      </c>
      <c r="AD56" s="31">
        <v>280780.47899999999</v>
      </c>
      <c r="AE56" s="7">
        <v>298470.28000000003</v>
      </c>
    </row>
    <row r="57" spans="1:32" ht="17.100000000000001" customHeight="1">
      <c r="A57" s="7" t="s">
        <v>5</v>
      </c>
      <c r="B57" s="7">
        <v>6046</v>
      </c>
      <c r="C57" s="7">
        <v>5272</v>
      </c>
      <c r="D57" s="7">
        <v>6495</v>
      </c>
      <c r="E57" s="7">
        <v>7330</v>
      </c>
      <c r="F57" s="7">
        <v>10556</v>
      </c>
      <c r="G57" s="7">
        <v>12512</v>
      </c>
      <c r="H57" s="7">
        <v>13175</v>
      </c>
      <c r="I57" s="7">
        <v>16440</v>
      </c>
      <c r="J57" s="7">
        <v>16535</v>
      </c>
      <c r="K57" s="7">
        <v>19700</v>
      </c>
      <c r="L57" s="7">
        <v>20930</v>
      </c>
      <c r="M57" s="7">
        <v>20548</v>
      </c>
      <c r="N57" s="7">
        <v>23260</v>
      </c>
      <c r="O57" s="7">
        <v>21683</v>
      </c>
      <c r="P57" s="7">
        <v>28950</v>
      </c>
      <c r="Q57" s="7">
        <v>38586</v>
      </c>
      <c r="R57" s="7">
        <v>43081</v>
      </c>
      <c r="S57" s="7">
        <v>49794</v>
      </c>
      <c r="T57" s="7">
        <v>65201</v>
      </c>
      <c r="U57" s="7">
        <v>96161</v>
      </c>
      <c r="V57" s="7">
        <v>121849</v>
      </c>
      <c r="W57" s="7">
        <v>135750</v>
      </c>
      <c r="X57" s="7">
        <v>164234</v>
      </c>
      <c r="Y57" s="7">
        <v>191224</v>
      </c>
      <c r="Z57" s="7">
        <v>243542</v>
      </c>
      <c r="AA57" s="7">
        <v>207829</v>
      </c>
      <c r="AB57" s="7">
        <v>192319</v>
      </c>
      <c r="AC57" s="7">
        <v>209536</v>
      </c>
      <c r="AD57" s="31">
        <v>222521.37</v>
      </c>
      <c r="AE57" s="7">
        <v>246949.3</v>
      </c>
    </row>
    <row r="58" spans="1:32" ht="17.100000000000001" customHeight="1">
      <c r="A58" s="7" t="s">
        <v>6</v>
      </c>
      <c r="B58" s="7">
        <v>106918</v>
      </c>
      <c r="C58" s="7">
        <v>112673</v>
      </c>
      <c r="D58" s="7">
        <v>110628</v>
      </c>
      <c r="E58" s="7">
        <v>112053</v>
      </c>
      <c r="F58" s="7">
        <v>121477</v>
      </c>
      <c r="G58" s="7">
        <v>127352</v>
      </c>
      <c r="H58" s="7">
        <v>130423</v>
      </c>
      <c r="I58" s="7">
        <v>136383</v>
      </c>
      <c r="J58" s="7">
        <v>130046</v>
      </c>
      <c r="K58" s="7">
        <v>138615</v>
      </c>
      <c r="L58" s="7">
        <v>150341</v>
      </c>
      <c r="M58" s="7">
        <v>154615</v>
      </c>
      <c r="N58" s="7">
        <v>161328</v>
      </c>
      <c r="O58" s="7">
        <v>166449</v>
      </c>
      <c r="P58" s="7">
        <v>180834</v>
      </c>
      <c r="Q58" s="7">
        <v>176987</v>
      </c>
      <c r="R58" s="7">
        <v>179125</v>
      </c>
      <c r="S58" s="7">
        <v>186994</v>
      </c>
      <c r="T58" s="7">
        <v>184109</v>
      </c>
      <c r="U58" s="7">
        <v>163731</v>
      </c>
      <c r="V58" s="7">
        <v>185411</v>
      </c>
      <c r="W58" s="7">
        <v>174053</v>
      </c>
      <c r="X58" s="7">
        <v>182555</v>
      </c>
      <c r="Y58" s="7">
        <v>195608</v>
      </c>
      <c r="Z58" s="7">
        <v>185985</v>
      </c>
      <c r="AA58" s="7">
        <v>189239</v>
      </c>
      <c r="AB58" s="7">
        <v>185891</v>
      </c>
      <c r="AC58" s="7">
        <v>186871.334</v>
      </c>
      <c r="AD58" s="31">
        <v>183724.71799999999</v>
      </c>
      <c r="AE58" s="7">
        <v>184964.66500000001</v>
      </c>
    </row>
    <row r="59" spans="1:32" ht="17.100000000000001" customHeight="1">
      <c r="A59" s="7" t="s">
        <v>7</v>
      </c>
      <c r="B59" s="7">
        <v>23729</v>
      </c>
      <c r="C59" s="7">
        <v>29094</v>
      </c>
      <c r="D59" s="7">
        <v>30781</v>
      </c>
      <c r="E59" s="7">
        <v>37381</v>
      </c>
      <c r="F59" s="7">
        <v>41009</v>
      </c>
      <c r="G59" s="7">
        <v>45831</v>
      </c>
      <c r="H59" s="7">
        <v>46074</v>
      </c>
      <c r="I59" s="7">
        <v>51997</v>
      </c>
      <c r="J59" s="7">
        <v>53586</v>
      </c>
      <c r="K59" s="7">
        <v>54569</v>
      </c>
      <c r="L59" s="7">
        <v>64895</v>
      </c>
      <c r="M59" s="7">
        <v>66381</v>
      </c>
      <c r="N59" s="7">
        <v>71708</v>
      </c>
      <c r="O59" s="7">
        <v>73405</v>
      </c>
      <c r="P59" s="7">
        <v>78963</v>
      </c>
      <c r="Q59" s="7">
        <v>76758</v>
      </c>
      <c r="R59" s="7">
        <v>79707</v>
      </c>
      <c r="S59" s="7">
        <v>88285</v>
      </c>
      <c r="T59" s="7">
        <v>99584</v>
      </c>
      <c r="U59" s="7">
        <v>102982</v>
      </c>
      <c r="V59" s="7">
        <v>118591</v>
      </c>
      <c r="W59" s="7">
        <v>129150</v>
      </c>
      <c r="X59" s="7">
        <v>124268</v>
      </c>
      <c r="Y59" s="7">
        <v>126507</v>
      </c>
      <c r="Z59" s="7">
        <v>131032</v>
      </c>
      <c r="AA59" s="7">
        <v>133904</v>
      </c>
      <c r="AB59" s="7">
        <v>134461</v>
      </c>
      <c r="AC59" s="7">
        <v>138881.77799999999</v>
      </c>
      <c r="AD59" s="31">
        <v>135578.16700000002</v>
      </c>
      <c r="AE59" s="7">
        <v>130110.777</v>
      </c>
    </row>
    <row r="60" spans="1:32" ht="17.100000000000001" customHeight="1">
      <c r="A60" s="7" t="s">
        <v>8</v>
      </c>
      <c r="B60" s="7">
        <v>18527</v>
      </c>
      <c r="C60" s="7">
        <v>18444</v>
      </c>
      <c r="D60" s="7">
        <v>22139</v>
      </c>
      <c r="E60" s="7">
        <v>25345</v>
      </c>
      <c r="F60" s="7">
        <v>26721</v>
      </c>
      <c r="G60" s="7">
        <v>28757</v>
      </c>
      <c r="H60" s="7">
        <v>31148</v>
      </c>
      <c r="I60" s="7">
        <v>36219</v>
      </c>
      <c r="J60" s="7">
        <v>37093</v>
      </c>
      <c r="K60" s="7">
        <v>41104</v>
      </c>
      <c r="L60" s="7">
        <v>45409</v>
      </c>
      <c r="M60" s="7">
        <v>49091</v>
      </c>
      <c r="N60" s="7">
        <v>51814</v>
      </c>
      <c r="O60" s="7">
        <v>54670</v>
      </c>
      <c r="P60" s="7">
        <v>60483</v>
      </c>
      <c r="Q60" s="7">
        <v>60345</v>
      </c>
      <c r="R60" s="7">
        <v>62431</v>
      </c>
      <c r="S60" s="7">
        <v>65406</v>
      </c>
      <c r="T60" s="7">
        <v>64121</v>
      </c>
      <c r="U60" s="7">
        <v>59055</v>
      </c>
      <c r="V60" s="7">
        <v>63970</v>
      </c>
      <c r="W60" s="7">
        <v>67483</v>
      </c>
      <c r="X60" s="7">
        <v>65734</v>
      </c>
      <c r="Y60" s="7">
        <v>67265</v>
      </c>
      <c r="Z60" s="7">
        <v>67095</v>
      </c>
      <c r="AA60" s="7">
        <v>65981</v>
      </c>
      <c r="AB60" s="7">
        <v>65633</v>
      </c>
      <c r="AC60" s="7">
        <v>67590.845000000001</v>
      </c>
      <c r="AD60" s="31">
        <v>66513.18299999999</v>
      </c>
      <c r="AE60" s="7">
        <v>67483.721000000005</v>
      </c>
    </row>
    <row r="61" spans="1:32" ht="17.100000000000001" customHeight="1">
      <c r="A61" s="7" t="s">
        <v>59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505</v>
      </c>
      <c r="R61" s="7">
        <v>636</v>
      </c>
      <c r="S61" s="7">
        <v>669</v>
      </c>
      <c r="T61" s="7">
        <v>682</v>
      </c>
      <c r="U61" s="7">
        <v>724</v>
      </c>
      <c r="V61" s="7">
        <v>884</v>
      </c>
      <c r="W61" s="7">
        <v>1214</v>
      </c>
      <c r="X61" s="7">
        <v>1558</v>
      </c>
      <c r="Y61" s="7">
        <v>2100</v>
      </c>
      <c r="Z61" s="7">
        <v>2915</v>
      </c>
      <c r="AA61" s="7">
        <v>6734</v>
      </c>
      <c r="AB61" s="7">
        <v>12994</v>
      </c>
      <c r="AC61" s="7">
        <v>14458.081</v>
      </c>
      <c r="AD61" s="31">
        <v>22514.542000000001</v>
      </c>
      <c r="AE61" s="7">
        <v>43849</v>
      </c>
    </row>
    <row r="62" spans="1:32" ht="17.100000000000001" customHeight="1">
      <c r="A62" s="7" t="s">
        <v>9</v>
      </c>
      <c r="B62" s="7">
        <v>15663</v>
      </c>
      <c r="C62" s="7">
        <v>18851</v>
      </c>
      <c r="D62" s="7">
        <v>19092</v>
      </c>
      <c r="E62" s="7">
        <v>16081</v>
      </c>
      <c r="F62" s="7">
        <v>18106</v>
      </c>
      <c r="G62" s="7">
        <v>17184</v>
      </c>
      <c r="H62" s="7">
        <v>18298</v>
      </c>
      <c r="I62" s="7">
        <v>22182</v>
      </c>
      <c r="J62" s="7">
        <v>24193</v>
      </c>
      <c r="K62" s="7">
        <v>24731</v>
      </c>
      <c r="L62" s="7">
        <v>29744</v>
      </c>
      <c r="M62" s="7">
        <v>35508</v>
      </c>
      <c r="N62" s="7">
        <v>33455</v>
      </c>
      <c r="O62" s="7">
        <v>34774</v>
      </c>
      <c r="P62" s="7">
        <v>39553</v>
      </c>
      <c r="Q62" s="7">
        <v>37114</v>
      </c>
      <c r="R62" s="7">
        <v>45329</v>
      </c>
      <c r="S62" s="7">
        <v>46314</v>
      </c>
      <c r="T62" s="7">
        <v>45455</v>
      </c>
      <c r="U62" s="7">
        <v>38485</v>
      </c>
      <c r="V62" s="7">
        <v>45725</v>
      </c>
      <c r="W62" s="7">
        <v>47845</v>
      </c>
      <c r="X62" s="7">
        <v>49034</v>
      </c>
      <c r="Y62" s="7">
        <v>54337</v>
      </c>
      <c r="Z62" s="7">
        <v>53753</v>
      </c>
      <c r="AA62" s="7">
        <v>54548</v>
      </c>
      <c r="AB62" s="7">
        <v>57783</v>
      </c>
      <c r="AC62" s="7">
        <v>50516</v>
      </c>
      <c r="AD62" s="31">
        <v>44837</v>
      </c>
      <c r="AE62" s="7">
        <v>41017.663</v>
      </c>
    </row>
    <row r="63" spans="1:32" ht="17.100000000000001" customHeight="1">
      <c r="A63" s="7" t="s">
        <v>10</v>
      </c>
      <c r="B63" s="7">
        <v>5572</v>
      </c>
      <c r="C63" s="7">
        <v>6268</v>
      </c>
      <c r="D63" s="7">
        <v>5428</v>
      </c>
      <c r="E63" s="7">
        <v>5640</v>
      </c>
      <c r="F63" s="7">
        <v>5469</v>
      </c>
      <c r="G63" s="7">
        <v>5951</v>
      </c>
      <c r="H63" s="7">
        <v>8272</v>
      </c>
      <c r="I63" s="7">
        <v>9997</v>
      </c>
      <c r="J63" s="7">
        <v>10384</v>
      </c>
      <c r="K63" s="7">
        <v>8873</v>
      </c>
      <c r="L63" s="7">
        <v>13001</v>
      </c>
      <c r="M63" s="7">
        <v>8039</v>
      </c>
      <c r="N63" s="7">
        <v>11693</v>
      </c>
      <c r="O63" s="7">
        <v>16166</v>
      </c>
      <c r="P63" s="7">
        <v>16427</v>
      </c>
      <c r="Q63" s="7">
        <v>17360</v>
      </c>
      <c r="R63" s="7">
        <v>20315</v>
      </c>
      <c r="S63" s="7">
        <v>22945</v>
      </c>
      <c r="T63" s="7">
        <v>19489</v>
      </c>
      <c r="U63" s="7">
        <v>20364</v>
      </c>
      <c r="V63" s="7">
        <v>22083</v>
      </c>
      <c r="W63" s="7">
        <v>23678</v>
      </c>
      <c r="X63" s="7">
        <v>29195</v>
      </c>
      <c r="Y63" s="7">
        <v>26633</v>
      </c>
      <c r="Z63" s="7">
        <v>29816</v>
      </c>
      <c r="AA63" s="7">
        <v>33979</v>
      </c>
      <c r="AB63" s="7">
        <v>36216</v>
      </c>
      <c r="AC63" s="7">
        <v>38251.114000000001</v>
      </c>
      <c r="AD63" s="31">
        <v>38329</v>
      </c>
      <c r="AE63" s="7">
        <v>38140.506000000001</v>
      </c>
    </row>
    <row r="64" spans="1:32" ht="17.100000000000001" customHeight="1">
      <c r="A64" s="7" t="s">
        <v>49</v>
      </c>
      <c r="B64" s="7">
        <v>2259</v>
      </c>
      <c r="C64" s="7">
        <v>2232</v>
      </c>
      <c r="D64" s="7">
        <v>2356</v>
      </c>
      <c r="E64" s="7">
        <v>1837</v>
      </c>
      <c r="F64" s="7">
        <v>2143</v>
      </c>
      <c r="G64" s="7">
        <v>2519</v>
      </c>
      <c r="H64" s="7">
        <v>3074</v>
      </c>
      <c r="I64" s="7">
        <v>2294</v>
      </c>
      <c r="J64" s="7">
        <v>2425</v>
      </c>
      <c r="K64" s="7">
        <v>2095</v>
      </c>
      <c r="L64" s="7">
        <v>3082</v>
      </c>
      <c r="M64" s="7">
        <v>4227</v>
      </c>
      <c r="N64" s="7">
        <v>5460</v>
      </c>
      <c r="O64" s="7">
        <v>5485</v>
      </c>
      <c r="P64" s="7">
        <v>8642</v>
      </c>
      <c r="Q64" s="7">
        <v>10488</v>
      </c>
      <c r="R64" s="7">
        <v>10821</v>
      </c>
      <c r="S64" s="7">
        <v>13364</v>
      </c>
      <c r="T64" s="7">
        <v>15426</v>
      </c>
      <c r="U64" s="7">
        <v>14477</v>
      </c>
      <c r="V64" s="7">
        <v>20737</v>
      </c>
      <c r="W64" s="7">
        <v>21881</v>
      </c>
      <c r="X64" s="7">
        <v>22558</v>
      </c>
      <c r="Y64" s="7">
        <v>22064</v>
      </c>
      <c r="Z64" s="7">
        <v>21738</v>
      </c>
      <c r="AA64" s="7">
        <v>25461</v>
      </c>
      <c r="AB64" s="7">
        <v>27238</v>
      </c>
      <c r="AC64" s="7">
        <v>30426.447</v>
      </c>
      <c r="AD64" s="31">
        <v>32904.161999999997</v>
      </c>
      <c r="AE64" s="7">
        <v>35425</v>
      </c>
    </row>
    <row r="65" spans="1:31" ht="17.100000000000001" customHeight="1">
      <c r="A65" s="7" t="s">
        <v>11</v>
      </c>
      <c r="B65" s="7">
        <v>53210</v>
      </c>
      <c r="C65" s="7">
        <v>46911</v>
      </c>
      <c r="D65" s="7">
        <v>39723</v>
      </c>
      <c r="E65" s="7">
        <v>28200</v>
      </c>
      <c r="F65" s="7">
        <v>27203</v>
      </c>
      <c r="G65" s="7">
        <v>22734</v>
      </c>
      <c r="H65" s="7">
        <v>20081</v>
      </c>
      <c r="I65" s="7">
        <v>20804</v>
      </c>
      <c r="J65" s="7">
        <v>21822</v>
      </c>
      <c r="K65" s="7">
        <v>16047</v>
      </c>
      <c r="L65" s="7">
        <v>25528</v>
      </c>
      <c r="M65" s="7">
        <v>28062</v>
      </c>
      <c r="N65" s="7">
        <v>20866</v>
      </c>
      <c r="O65" s="7">
        <v>25344</v>
      </c>
      <c r="P65" s="7">
        <v>22429</v>
      </c>
      <c r="Q65" s="7">
        <v>22643</v>
      </c>
      <c r="R65" s="7">
        <v>26083</v>
      </c>
      <c r="S65" s="7">
        <v>23711</v>
      </c>
      <c r="T65" s="7">
        <v>31267</v>
      </c>
      <c r="U65" s="7">
        <v>24146</v>
      </c>
      <c r="V65" s="7">
        <v>25540</v>
      </c>
      <c r="W65" s="7">
        <v>32392</v>
      </c>
      <c r="X65" s="7">
        <v>30275</v>
      </c>
      <c r="Y65" s="7">
        <v>29403</v>
      </c>
      <c r="Z65" s="7">
        <v>26843</v>
      </c>
      <c r="AA65" s="7">
        <v>24140</v>
      </c>
      <c r="AB65" s="7">
        <v>24020</v>
      </c>
      <c r="AC65" s="7">
        <v>29039</v>
      </c>
      <c r="AD65" s="31">
        <v>28225</v>
      </c>
      <c r="AE65" s="7">
        <v>27715</v>
      </c>
    </row>
    <row r="66" spans="1:31" ht="17.100000000000001" customHeight="1">
      <c r="A66" s="7" t="s">
        <v>52</v>
      </c>
      <c r="B66" s="7">
        <v>1344</v>
      </c>
      <c r="C66" s="7">
        <v>1435</v>
      </c>
      <c r="D66" s="7">
        <v>1104</v>
      </c>
      <c r="E66" s="7">
        <v>1274</v>
      </c>
      <c r="F66" s="7">
        <v>1113</v>
      </c>
      <c r="G66" s="7">
        <v>1711</v>
      </c>
      <c r="H66" s="7">
        <v>2984</v>
      </c>
      <c r="I66" s="7">
        <v>4248</v>
      </c>
      <c r="J66" s="7">
        <v>4282</v>
      </c>
      <c r="K66" s="7">
        <v>5214</v>
      </c>
      <c r="L66" s="7">
        <v>7246</v>
      </c>
      <c r="M66" s="7">
        <v>7601</v>
      </c>
      <c r="N66" s="7">
        <v>6905</v>
      </c>
      <c r="O66" s="7">
        <v>6795</v>
      </c>
      <c r="P66" s="7">
        <v>6974</v>
      </c>
      <c r="Q66" s="7">
        <v>7029</v>
      </c>
      <c r="R66" s="7">
        <v>7717</v>
      </c>
      <c r="S66" s="7">
        <v>7729</v>
      </c>
      <c r="T66" s="7">
        <v>9078</v>
      </c>
      <c r="U66" s="7">
        <v>7367</v>
      </c>
      <c r="V66" s="7">
        <v>10772</v>
      </c>
      <c r="W66" s="7">
        <v>10788</v>
      </c>
      <c r="X66" s="7">
        <v>11696</v>
      </c>
      <c r="Y66" s="7">
        <v>14199</v>
      </c>
      <c r="Z66" s="7">
        <v>14890</v>
      </c>
      <c r="AA66" s="7">
        <v>17041</v>
      </c>
      <c r="AB66" s="7">
        <v>19944</v>
      </c>
      <c r="AC66" s="7">
        <v>22010.412</v>
      </c>
      <c r="AD66" s="31">
        <v>26074.059999999998</v>
      </c>
      <c r="AE66" s="7">
        <v>27007.030999999999</v>
      </c>
    </row>
    <row r="67" spans="1:31" ht="17.100000000000001" customHeight="1">
      <c r="A67" s="7" t="s">
        <v>50</v>
      </c>
      <c r="B67" s="7">
        <v>250</v>
      </c>
      <c r="C67" s="7">
        <v>436</v>
      </c>
      <c r="D67" s="7">
        <v>471</v>
      </c>
      <c r="E67" s="7">
        <v>968</v>
      </c>
      <c r="F67" s="7">
        <v>1417</v>
      </c>
      <c r="G67" s="7">
        <v>2298</v>
      </c>
      <c r="H67" s="7">
        <v>3830</v>
      </c>
      <c r="I67" s="7">
        <v>3187</v>
      </c>
      <c r="J67" s="7">
        <v>1544</v>
      </c>
      <c r="K67" s="7">
        <v>2692</v>
      </c>
      <c r="L67" s="7">
        <v>3684</v>
      </c>
      <c r="M67" s="7">
        <v>4449</v>
      </c>
      <c r="N67" s="7">
        <v>5525</v>
      </c>
      <c r="O67" s="7">
        <v>6835</v>
      </c>
      <c r="P67" s="7">
        <v>7472</v>
      </c>
      <c r="Q67" s="7">
        <v>8479</v>
      </c>
      <c r="R67" s="7">
        <v>11104</v>
      </c>
      <c r="S67" s="7">
        <v>13841</v>
      </c>
      <c r="T67" s="7">
        <v>15960</v>
      </c>
      <c r="U67" s="7">
        <v>16740</v>
      </c>
      <c r="V67" s="7">
        <v>16802</v>
      </c>
      <c r="W67" s="7">
        <v>16510</v>
      </c>
      <c r="X67" s="7">
        <v>18586</v>
      </c>
      <c r="Y67" s="7">
        <v>18726</v>
      </c>
      <c r="Z67" s="7">
        <v>21243</v>
      </c>
      <c r="AA67" s="7">
        <v>23964</v>
      </c>
      <c r="AB67" s="7">
        <v>22636</v>
      </c>
      <c r="AC67" s="7">
        <v>23455</v>
      </c>
      <c r="AD67" s="31">
        <v>25965</v>
      </c>
      <c r="AE67" s="7">
        <v>22512.828999999998</v>
      </c>
    </row>
    <row r="68" spans="1:31" ht="17.100000000000001" customHeight="1">
      <c r="A68" s="7" t="s">
        <v>53</v>
      </c>
      <c r="B68" s="7">
        <v>17179</v>
      </c>
      <c r="C68" s="7">
        <v>12715</v>
      </c>
      <c r="D68" s="7">
        <v>11700</v>
      </c>
      <c r="E68" s="7">
        <v>8700</v>
      </c>
      <c r="F68" s="7">
        <v>7500</v>
      </c>
      <c r="G68" s="7">
        <v>16000</v>
      </c>
      <c r="H68" s="7">
        <v>12154</v>
      </c>
      <c r="I68" s="7">
        <v>8851</v>
      </c>
      <c r="J68" s="7">
        <v>8411</v>
      </c>
      <c r="K68" s="7">
        <v>4975</v>
      </c>
      <c r="L68" s="7">
        <v>6606</v>
      </c>
      <c r="M68" s="7">
        <v>6578</v>
      </c>
      <c r="N68" s="7">
        <v>5557</v>
      </c>
      <c r="O68" s="7">
        <v>10297</v>
      </c>
      <c r="P68" s="7">
        <v>9579</v>
      </c>
      <c r="Q68" s="7">
        <v>7420</v>
      </c>
      <c r="R68" s="7">
        <v>9835</v>
      </c>
      <c r="S68" s="7">
        <v>13150</v>
      </c>
      <c r="T68" s="7">
        <v>12805</v>
      </c>
      <c r="U68" s="7">
        <v>7864</v>
      </c>
      <c r="V68" s="7">
        <v>12145</v>
      </c>
      <c r="W68" s="7">
        <v>12709</v>
      </c>
      <c r="X68" s="7">
        <v>14764</v>
      </c>
      <c r="Y68" s="7">
        <v>14208</v>
      </c>
      <c r="Z68" s="7">
        <v>14695</v>
      </c>
      <c r="AA68" s="7">
        <v>14598</v>
      </c>
      <c r="AB68" s="7">
        <v>15648</v>
      </c>
      <c r="AC68" s="7">
        <v>19778</v>
      </c>
      <c r="AD68" s="31">
        <v>21386.799999999999</v>
      </c>
      <c r="AE68" s="7">
        <v>21082</v>
      </c>
    </row>
    <row r="69" spans="1:31" ht="17.100000000000001" customHeight="1">
      <c r="A69" s="7" t="s">
        <v>51</v>
      </c>
      <c r="B69" s="7">
        <v>10146</v>
      </c>
      <c r="C69" s="7">
        <v>10758</v>
      </c>
      <c r="D69" s="7">
        <v>10399</v>
      </c>
      <c r="E69" s="7">
        <v>10975</v>
      </c>
      <c r="F69" s="7">
        <v>11319</v>
      </c>
      <c r="G69" s="7">
        <v>11790</v>
      </c>
      <c r="H69" s="7">
        <v>12847</v>
      </c>
      <c r="I69" s="7">
        <v>12883</v>
      </c>
      <c r="J69" s="7">
        <v>12908</v>
      </c>
      <c r="K69" s="7">
        <v>12772</v>
      </c>
      <c r="L69" s="7">
        <v>13234</v>
      </c>
      <c r="M69" s="7">
        <v>13000</v>
      </c>
      <c r="N69" s="7">
        <v>13012</v>
      </c>
      <c r="O69" s="7">
        <v>13493</v>
      </c>
      <c r="P69" s="7">
        <v>14081</v>
      </c>
      <c r="Q69" s="7">
        <v>13699</v>
      </c>
      <c r="R69" s="7">
        <v>13398</v>
      </c>
      <c r="S69" s="7">
        <v>14864</v>
      </c>
      <c r="T69" s="7">
        <v>15311</v>
      </c>
      <c r="U69" s="7">
        <v>12670</v>
      </c>
      <c r="V69" s="7">
        <v>15909</v>
      </c>
      <c r="W69" s="7">
        <v>18007</v>
      </c>
      <c r="X69" s="7">
        <v>16486</v>
      </c>
      <c r="Y69" s="7">
        <v>18040</v>
      </c>
      <c r="Z69" s="7">
        <v>20351</v>
      </c>
      <c r="AA69" s="7">
        <v>20273</v>
      </c>
      <c r="AB69" s="7">
        <v>19502</v>
      </c>
      <c r="AC69" s="7">
        <v>21206.213</v>
      </c>
      <c r="AD69" s="31">
        <v>20986.31</v>
      </c>
      <c r="AE69" s="7">
        <v>18858.674999999999</v>
      </c>
    </row>
    <row r="70" spans="1:31" ht="17.100000000000001" customHeight="1">
      <c r="A70" s="7" t="s">
        <v>60</v>
      </c>
      <c r="B70" s="7">
        <v>560</v>
      </c>
      <c r="C70" s="7">
        <v>54</v>
      </c>
      <c r="D70" s="7">
        <v>144</v>
      </c>
      <c r="E70" s="7">
        <v>130</v>
      </c>
      <c r="F70" s="7">
        <v>1045</v>
      </c>
      <c r="G70" s="7">
        <v>1510</v>
      </c>
      <c r="H70" s="7">
        <v>2015</v>
      </c>
      <c r="I70" s="7">
        <v>3254</v>
      </c>
      <c r="J70" s="7">
        <v>4198</v>
      </c>
      <c r="K70" s="7">
        <v>2361</v>
      </c>
      <c r="L70" s="7">
        <v>1452</v>
      </c>
      <c r="M70" s="7">
        <v>1878</v>
      </c>
      <c r="N70" s="7">
        <v>2737</v>
      </c>
      <c r="O70" s="7">
        <v>2517</v>
      </c>
      <c r="P70" s="7">
        <v>2328</v>
      </c>
      <c r="Q70" s="7">
        <v>3372</v>
      </c>
      <c r="R70" s="7">
        <v>5276</v>
      </c>
      <c r="S70" s="7">
        <v>5932</v>
      </c>
      <c r="T70" s="7">
        <v>10351</v>
      </c>
      <c r="U70" s="7">
        <v>10823</v>
      </c>
      <c r="V70" s="7">
        <v>13627</v>
      </c>
      <c r="W70" s="7">
        <v>15031</v>
      </c>
      <c r="X70" s="7">
        <v>10312</v>
      </c>
      <c r="Y70" s="7">
        <v>10710</v>
      </c>
      <c r="Z70" s="7">
        <v>10593</v>
      </c>
      <c r="AA70" s="7">
        <v>8570</v>
      </c>
      <c r="AB70" s="7">
        <v>8588</v>
      </c>
      <c r="AC70" s="7">
        <v>13183.606000000002</v>
      </c>
      <c r="AD70" s="31">
        <v>19520.086000000003</v>
      </c>
      <c r="AE70" s="7">
        <v>16887.712</v>
      </c>
    </row>
    <row r="72" spans="1:31" ht="17.100000000000001" customHeight="1">
      <c r="A72" s="7" t="s">
        <v>74</v>
      </c>
      <c r="C72" s="29"/>
      <c r="D72" s="29"/>
      <c r="E72" s="29"/>
    </row>
  </sheetData>
  <mergeCells count="1">
    <mergeCell ref="B20:H20"/>
  </mergeCells>
  <phoneticPr fontId="2"/>
  <printOptions gridLinesSet="0"/>
  <pageMargins left="0.4" right="0.4" top="0.4" bottom="0.4" header="0.2" footer="0.2"/>
  <pageSetup paperSize="9" orientation="landscape" horizontalDpi="4294967292" r:id="rId1"/>
  <headerFooter alignWithMargins="0">
    <oddFooter>&amp;C&amp;P / &amp;N 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70"/>
  <sheetViews>
    <sheetView showGridLines="0" zoomScale="85" zoomScaleNormal="85" zoomScaleSheetLayoutView="100" workbookViewId="0">
      <pane xSplit="1" topLeftCell="B1" activePane="topRight" state="frozen"/>
      <selection activeCell="A22" sqref="A22"/>
      <selection pane="topRight" activeCell="B2" sqref="B2"/>
    </sheetView>
  </sheetViews>
  <sheetFormatPr defaultColWidth="9" defaultRowHeight="17.100000000000001" customHeight="1"/>
  <cols>
    <col min="1" max="1" width="17.375" style="32" customWidth="1"/>
    <col min="2" max="2" width="11.5" style="32" customWidth="1"/>
    <col min="3" max="3" width="11.875" style="32" customWidth="1"/>
    <col min="4" max="4" width="9" style="32" customWidth="1"/>
    <col min="5" max="5" width="12.125" style="32" customWidth="1"/>
    <col min="6" max="8" width="9" style="32"/>
    <col min="9" max="9" width="12.625" style="32" bestFit="1" customWidth="1"/>
    <col min="10" max="16384" width="9" style="32"/>
  </cols>
  <sheetData>
    <row r="1" spans="1:12" ht="13.5" customHeight="1">
      <c r="B1" s="6" t="s">
        <v>95</v>
      </c>
    </row>
    <row r="2" spans="1:12" ht="13.5" customHeight="1"/>
    <row r="3" spans="1:12" ht="17.100000000000001" customHeight="1">
      <c r="B3" s="1"/>
      <c r="C3" s="3" t="s">
        <v>2</v>
      </c>
      <c r="D3" s="13"/>
    </row>
    <row r="4" spans="1:12" ht="17.100000000000001" customHeight="1">
      <c r="B4" s="4" t="s">
        <v>3</v>
      </c>
      <c r="C4" s="5" t="s">
        <v>4</v>
      </c>
      <c r="D4" s="14"/>
      <c r="E4" s="12" t="s">
        <v>62</v>
      </c>
    </row>
    <row r="5" spans="1:12" ht="17.100000000000001" customHeight="1">
      <c r="B5" s="4" t="s">
        <v>13</v>
      </c>
      <c r="C5" s="11">
        <f t="shared" ref="C5:C14" si="0">(J23)</f>
        <v>223.72728000000001</v>
      </c>
      <c r="D5" s="15"/>
      <c r="E5" s="24">
        <f>C5/$C$16</f>
        <v>0.20224198300587493</v>
      </c>
      <c r="G5" s="20">
        <f>SUM(C5:C9)</f>
        <v>705.15229699999986</v>
      </c>
      <c r="J5" s="9"/>
      <c r="L5" s="10"/>
    </row>
    <row r="6" spans="1:12" ht="17.100000000000001" customHeight="1">
      <c r="B6" s="4" t="s">
        <v>14</v>
      </c>
      <c r="C6" s="11">
        <f t="shared" si="0"/>
        <v>188.75629999999998</v>
      </c>
      <c r="D6" s="15"/>
      <c r="E6" s="24">
        <f t="shared" ref="E6:E16" si="1">C6/$C$16</f>
        <v>0.17062938599553809</v>
      </c>
      <c r="J6" s="9"/>
      <c r="L6" s="10"/>
    </row>
    <row r="7" spans="1:12" ht="17.100000000000001" customHeight="1">
      <c r="B7" s="4" t="s">
        <v>15</v>
      </c>
      <c r="C7" s="11">
        <f t="shared" si="0"/>
        <v>138.45214799999999</v>
      </c>
      <c r="D7" s="15"/>
      <c r="E7" s="24">
        <f t="shared" si="1"/>
        <v>0.1251561140105171</v>
      </c>
      <c r="J7" s="9"/>
      <c r="L7" s="10"/>
    </row>
    <row r="8" spans="1:12" ht="17.100000000000001" customHeight="1">
      <c r="B8" s="4" t="s">
        <v>16</v>
      </c>
      <c r="C8" s="11">
        <f t="shared" si="0"/>
        <v>93.434410999999997</v>
      </c>
      <c r="D8" s="15"/>
      <c r="E8" s="24">
        <f t="shared" si="1"/>
        <v>8.4461584486370783E-2</v>
      </c>
      <c r="J8" s="9"/>
      <c r="L8" s="10"/>
    </row>
    <row r="9" spans="1:12" ht="17.100000000000001" customHeight="1">
      <c r="B9" s="4" t="s">
        <v>17</v>
      </c>
      <c r="C9" s="11">
        <f t="shared" si="0"/>
        <v>60.782158000000003</v>
      </c>
      <c r="D9" s="15"/>
      <c r="E9" s="24">
        <f t="shared" si="1"/>
        <v>5.4945039180275226E-2</v>
      </c>
      <c r="J9" s="9"/>
      <c r="L9" s="10"/>
    </row>
    <row r="10" spans="1:12" ht="17.100000000000001" customHeight="1">
      <c r="B10" s="4" t="s">
        <v>86</v>
      </c>
      <c r="C10" s="11">
        <f t="shared" si="0"/>
        <v>43.848999999999997</v>
      </c>
      <c r="D10" s="15"/>
      <c r="E10" s="24">
        <f t="shared" si="1"/>
        <v>3.9638030341336151E-2</v>
      </c>
      <c r="J10" s="9"/>
      <c r="L10" s="10"/>
    </row>
    <row r="11" spans="1:12" ht="17.100000000000001" customHeight="1">
      <c r="B11" s="4" t="s">
        <v>87</v>
      </c>
      <c r="C11" s="11">
        <f t="shared" si="0"/>
        <v>35.424999999999997</v>
      </c>
      <c r="D11" s="15"/>
      <c r="E11" s="24">
        <f t="shared" si="1"/>
        <v>3.2023015914657879E-2</v>
      </c>
      <c r="J11" s="9"/>
      <c r="L11" s="10"/>
    </row>
    <row r="12" spans="1:12" ht="17.100000000000001" customHeight="1">
      <c r="A12" s="16"/>
      <c r="B12" s="35" t="s">
        <v>63</v>
      </c>
      <c r="C12" s="11">
        <f t="shared" si="0"/>
        <v>31.730751999999999</v>
      </c>
      <c r="D12" s="15"/>
      <c r="E12" s="24">
        <f t="shared" si="1"/>
        <v>2.8683539203389195E-2</v>
      </c>
      <c r="J12" s="9"/>
      <c r="L12" s="10"/>
    </row>
    <row r="13" spans="1:12" ht="17.100000000000001" customHeight="1">
      <c r="B13" s="4" t="s">
        <v>88</v>
      </c>
      <c r="C13" s="11">
        <f t="shared" si="0"/>
        <v>29.742484000000001</v>
      </c>
      <c r="D13" s="15"/>
      <c r="E13" s="24">
        <f t="shared" si="1"/>
        <v>2.6886211389511853E-2</v>
      </c>
      <c r="J13" s="9"/>
      <c r="L13" s="10"/>
    </row>
    <row r="14" spans="1:12" ht="17.100000000000001" customHeight="1">
      <c r="B14" s="4" t="s">
        <v>89</v>
      </c>
      <c r="C14" s="11">
        <f t="shared" si="0"/>
        <v>26.921538000000002</v>
      </c>
      <c r="D14" s="15"/>
      <c r="E14" s="24">
        <f t="shared" si="1"/>
        <v>2.4336170496007534E-2</v>
      </c>
      <c r="J14" s="9"/>
      <c r="L14" s="10"/>
    </row>
    <row r="15" spans="1:12" ht="17.100000000000001" customHeight="1">
      <c r="B15" s="4" t="s">
        <v>0</v>
      </c>
      <c r="C15" s="11">
        <f>(J34)</f>
        <v>233.41452200000015</v>
      </c>
      <c r="D15" s="15"/>
      <c r="E15" s="24">
        <f t="shared" si="1"/>
        <v>0.21099892597652128</v>
      </c>
      <c r="J15" s="9"/>
      <c r="L15" s="10"/>
    </row>
    <row r="16" spans="1:12" ht="17.100000000000001" customHeight="1">
      <c r="B16" s="4" t="s">
        <v>1</v>
      </c>
      <c r="C16" s="11">
        <f>(J33)</f>
        <v>1106.2355930000001</v>
      </c>
      <c r="D16" s="15"/>
      <c r="E16" s="24">
        <f t="shared" si="1"/>
        <v>1</v>
      </c>
      <c r="J16" s="9"/>
      <c r="L16" s="10"/>
    </row>
    <row r="18" spans="1:11" ht="17.100000000000001" customHeight="1">
      <c r="B18" s="21" t="s">
        <v>55</v>
      </c>
      <c r="E18" s="2"/>
    </row>
    <row r="19" spans="1:11" ht="17.100000000000001" customHeight="1">
      <c r="B19" s="32" t="s">
        <v>79</v>
      </c>
      <c r="E19" s="2"/>
    </row>
    <row r="20" spans="1:11" ht="17.100000000000001" customHeight="1">
      <c r="B20" s="45"/>
      <c r="C20" s="45"/>
      <c r="D20" s="45"/>
      <c r="E20" s="45"/>
      <c r="F20" s="45"/>
      <c r="G20" s="45"/>
      <c r="H20" s="45"/>
    </row>
    <row r="22" spans="1:11" ht="17.100000000000001" customHeight="1">
      <c r="C22" s="8"/>
      <c r="D22" s="8"/>
      <c r="J22" s="32">
        <v>2019</v>
      </c>
      <c r="K22" s="32" t="s">
        <v>78</v>
      </c>
    </row>
    <row r="23" spans="1:11" s="18" customFormat="1" ht="17.100000000000001" customHeight="1">
      <c r="A23" s="17"/>
      <c r="C23" s="19"/>
      <c r="F23" s="18">
        <v>1000</v>
      </c>
      <c r="G23" s="19"/>
      <c r="I23" s="18" t="str">
        <f>A38</f>
        <v>People's Republic of China</v>
      </c>
      <c r="J23" s="18">
        <f t="shared" ref="J23:J32" si="2">AE38</f>
        <v>223.72728000000001</v>
      </c>
      <c r="K23" s="30">
        <f>J23/$J$33</f>
        <v>0.20224198300587493</v>
      </c>
    </row>
    <row r="24" spans="1:11" s="18" customFormat="1" ht="17.100000000000001" customHeight="1">
      <c r="A24" s="17"/>
      <c r="C24" s="19"/>
      <c r="G24" s="19"/>
      <c r="I24" s="18" t="str">
        <f t="shared" ref="I24:I32" si="3">A39</f>
        <v>India</v>
      </c>
      <c r="J24" s="18">
        <f t="shared" si="2"/>
        <v>188.75629999999998</v>
      </c>
      <c r="K24" s="30">
        <f t="shared" ref="K24:K34" si="4">J24/$J$33</f>
        <v>0.17062938599553809</v>
      </c>
    </row>
    <row r="25" spans="1:11" s="18" customFormat="1" ht="17.100000000000001" customHeight="1">
      <c r="A25" s="17"/>
      <c r="C25" s="19"/>
      <c r="G25" s="19"/>
      <c r="I25" s="18" t="str">
        <f t="shared" si="3"/>
        <v>Japan</v>
      </c>
      <c r="J25" s="18">
        <f t="shared" si="2"/>
        <v>138.45214799999999</v>
      </c>
      <c r="K25" s="30">
        <f t="shared" si="4"/>
        <v>0.1251561140105171</v>
      </c>
    </row>
    <row r="26" spans="1:11" s="18" customFormat="1" ht="17.100000000000001" customHeight="1">
      <c r="A26" s="17"/>
      <c r="C26" s="19"/>
      <c r="G26" s="19"/>
      <c r="I26" s="18" t="str">
        <f t="shared" si="3"/>
        <v>Korea</v>
      </c>
      <c r="J26" s="18">
        <f t="shared" si="2"/>
        <v>93.434410999999997</v>
      </c>
      <c r="K26" s="30">
        <f t="shared" si="4"/>
        <v>8.4461584486370783E-2</v>
      </c>
    </row>
    <row r="27" spans="1:11" s="18" customFormat="1" ht="17.100000000000001" customHeight="1">
      <c r="A27" s="17"/>
      <c r="C27" s="19"/>
      <c r="G27" s="19"/>
      <c r="I27" s="18" t="str">
        <f t="shared" si="3"/>
        <v>Chinese Taipei</v>
      </c>
      <c r="J27" s="18">
        <f t="shared" si="2"/>
        <v>60.782158000000003</v>
      </c>
      <c r="K27" s="30">
        <f t="shared" si="4"/>
        <v>5.4945039180275226E-2</v>
      </c>
    </row>
    <row r="28" spans="1:11" s="18" customFormat="1" ht="17.100000000000001" customHeight="1">
      <c r="A28" s="17"/>
      <c r="C28" s="19"/>
      <c r="G28" s="19"/>
      <c r="I28" s="18" t="str">
        <f t="shared" si="3"/>
        <v>Viet Nam</v>
      </c>
      <c r="J28" s="18">
        <f t="shared" si="2"/>
        <v>43.848999999999997</v>
      </c>
      <c r="K28" s="30">
        <f t="shared" si="4"/>
        <v>3.9638030341336151E-2</v>
      </c>
    </row>
    <row r="29" spans="1:11" s="18" customFormat="1" ht="17.100000000000001" customHeight="1">
      <c r="A29" s="17"/>
      <c r="C29" s="19"/>
      <c r="G29" s="19"/>
      <c r="I29" s="18" t="str">
        <f t="shared" si="3"/>
        <v>Malaysia</v>
      </c>
      <c r="J29" s="18">
        <f t="shared" si="2"/>
        <v>35.424999999999997</v>
      </c>
      <c r="K29" s="30">
        <f t="shared" si="4"/>
        <v>3.2023015914657879E-2</v>
      </c>
    </row>
    <row r="30" spans="1:11" s="18" customFormat="1" ht="17.100000000000001" customHeight="1">
      <c r="A30" s="17"/>
      <c r="C30" s="19"/>
      <c r="G30" s="19"/>
      <c r="I30" s="18" t="str">
        <f t="shared" si="3"/>
        <v>Turkey</v>
      </c>
      <c r="J30" s="18">
        <f t="shared" si="2"/>
        <v>31.730751999999999</v>
      </c>
      <c r="K30" s="30">
        <f t="shared" si="4"/>
        <v>2.8683539203389195E-2</v>
      </c>
    </row>
    <row r="31" spans="1:11" s="18" customFormat="1" ht="17.100000000000001" customHeight="1">
      <c r="A31" s="17"/>
      <c r="C31" s="19"/>
      <c r="G31" s="19"/>
      <c r="I31" s="18" t="str">
        <f t="shared" si="3"/>
        <v>Germany</v>
      </c>
      <c r="J31" s="18">
        <f t="shared" si="2"/>
        <v>29.742484000000001</v>
      </c>
      <c r="K31" s="30">
        <f t="shared" si="4"/>
        <v>2.6886211389511853E-2</v>
      </c>
    </row>
    <row r="32" spans="1:11" s="18" customFormat="1" ht="17.100000000000001" customHeight="1">
      <c r="A32" s="17"/>
      <c r="C32" s="19"/>
      <c r="G32" s="19"/>
      <c r="I32" s="18" t="str">
        <f t="shared" si="3"/>
        <v>Philippines</v>
      </c>
      <c r="J32" s="18">
        <f t="shared" si="2"/>
        <v>26.921538000000002</v>
      </c>
      <c r="K32" s="30">
        <f t="shared" si="4"/>
        <v>2.4336170496007534E-2</v>
      </c>
    </row>
    <row r="33" spans="1:33" s="18" customFormat="1" ht="17.100000000000001" customHeight="1">
      <c r="C33" s="19"/>
      <c r="G33" s="19"/>
      <c r="I33" s="18" t="s">
        <v>12</v>
      </c>
      <c r="J33" s="18">
        <f>AE37</f>
        <v>1106.2355930000001</v>
      </c>
      <c r="K33" s="30">
        <f t="shared" si="4"/>
        <v>1</v>
      </c>
    </row>
    <row r="34" spans="1:33" s="18" customFormat="1" ht="17.100000000000001" customHeight="1">
      <c r="C34" s="19"/>
      <c r="I34" s="18" t="s">
        <v>20</v>
      </c>
      <c r="J34" s="18">
        <f>J33-SUM(J23:J32)</f>
        <v>233.41452200000015</v>
      </c>
      <c r="K34" s="30">
        <f t="shared" si="4"/>
        <v>0.21099892597652128</v>
      </c>
    </row>
    <row r="35" spans="1:33" s="18" customFormat="1" ht="17.100000000000001" customHeight="1"/>
    <row r="36" spans="1:33" ht="17.100000000000001" customHeight="1">
      <c r="B36" s="32" t="s">
        <v>21</v>
      </c>
      <c r="C36" s="32" t="s">
        <v>22</v>
      </c>
      <c r="D36" s="32" t="s">
        <v>23</v>
      </c>
      <c r="E36" s="32" t="s">
        <v>24</v>
      </c>
      <c r="F36" s="32" t="s">
        <v>25</v>
      </c>
      <c r="G36" s="32" t="s">
        <v>26</v>
      </c>
      <c r="H36" s="32" t="s">
        <v>27</v>
      </c>
      <c r="I36" s="32" t="s">
        <v>28</v>
      </c>
      <c r="J36" s="32" t="s">
        <v>29</v>
      </c>
      <c r="K36" s="32" t="s">
        <v>30</v>
      </c>
      <c r="L36" s="32" t="s">
        <v>31</v>
      </c>
      <c r="M36" s="32" t="s">
        <v>32</v>
      </c>
      <c r="N36" s="32" t="s">
        <v>33</v>
      </c>
      <c r="O36" s="32" t="s">
        <v>34</v>
      </c>
      <c r="P36" s="32" t="s">
        <v>35</v>
      </c>
      <c r="Q36" s="32" t="s">
        <v>36</v>
      </c>
      <c r="R36" s="32" t="s">
        <v>37</v>
      </c>
      <c r="S36" s="32" t="s">
        <v>38</v>
      </c>
      <c r="T36" s="32" t="s">
        <v>39</v>
      </c>
      <c r="U36" s="32" t="s">
        <v>40</v>
      </c>
      <c r="V36" s="32" t="s">
        <v>41</v>
      </c>
      <c r="W36" s="32" t="s">
        <v>42</v>
      </c>
      <c r="X36" s="32" t="s">
        <v>43</v>
      </c>
      <c r="Y36" s="32" t="s">
        <v>44</v>
      </c>
      <c r="Z36" s="32" t="s">
        <v>45</v>
      </c>
      <c r="AA36" s="32" t="s">
        <v>46</v>
      </c>
      <c r="AB36" s="32" t="s">
        <v>47</v>
      </c>
      <c r="AC36" s="32" t="s">
        <v>57</v>
      </c>
      <c r="AD36" s="32" t="s">
        <v>58</v>
      </c>
      <c r="AE36" s="37" t="s">
        <v>76</v>
      </c>
      <c r="AF36" s="32" t="s">
        <v>77</v>
      </c>
    </row>
    <row r="37" spans="1:33" ht="17.100000000000001" customHeight="1">
      <c r="A37" s="32" t="s">
        <v>48</v>
      </c>
      <c r="B37" s="32">
        <f>B55/10^3</f>
        <v>317.64800000000002</v>
      </c>
      <c r="C37" s="32">
        <f t="shared" ref="C37:AD52" si="5">C55/10^3</f>
        <v>316.904</v>
      </c>
      <c r="D37" s="32">
        <f t="shared" si="5"/>
        <v>302.74099999999999</v>
      </c>
      <c r="E37" s="32">
        <f>E55/10^3</f>
        <v>276.214</v>
      </c>
      <c r="F37" s="32">
        <f t="shared" si="5"/>
        <v>285.39299999999997</v>
      </c>
      <c r="G37" s="32">
        <f t="shared" si="5"/>
        <v>312.35300000000001</v>
      </c>
      <c r="H37" s="32">
        <f t="shared" si="5"/>
        <v>322.31599999999997</v>
      </c>
      <c r="I37" s="32">
        <f t="shared" si="5"/>
        <v>346.96199999999999</v>
      </c>
      <c r="J37" s="32">
        <f t="shared" si="5"/>
        <v>360.01900000000001</v>
      </c>
      <c r="K37" s="32">
        <f t="shared" si="5"/>
        <v>371.80500000000001</v>
      </c>
      <c r="L37" s="32">
        <f t="shared" si="5"/>
        <v>434.41500000000002</v>
      </c>
      <c r="M37" s="32">
        <f t="shared" si="5"/>
        <v>478.01100000000002</v>
      </c>
      <c r="N37" s="32">
        <f t="shared" si="5"/>
        <v>500.77199999999999</v>
      </c>
      <c r="O37" s="32">
        <f t="shared" si="5"/>
        <v>542.30600000000004</v>
      </c>
      <c r="P37" s="32">
        <f t="shared" si="5"/>
        <v>578.93799999999999</v>
      </c>
      <c r="Q37" s="32">
        <f t="shared" si="5"/>
        <v>603.697</v>
      </c>
      <c r="R37" s="32">
        <f t="shared" si="5"/>
        <v>666.17700000000002</v>
      </c>
      <c r="S37" s="32">
        <f t="shared" si="5"/>
        <v>701.18600000000004</v>
      </c>
      <c r="T37" s="32">
        <f t="shared" si="5"/>
        <v>715.05200000000002</v>
      </c>
      <c r="U37" s="32">
        <f t="shared" si="5"/>
        <v>742.02300000000002</v>
      </c>
      <c r="V37" s="32">
        <f t="shared" si="5"/>
        <v>831.18899999999996</v>
      </c>
      <c r="W37" s="32">
        <f t="shared" si="5"/>
        <v>905.62300000000005</v>
      </c>
      <c r="X37" s="32">
        <f t="shared" si="5"/>
        <v>1021.289</v>
      </c>
      <c r="Y37" s="32">
        <f t="shared" si="5"/>
        <v>1075.962</v>
      </c>
      <c r="Z37" s="32">
        <f t="shared" si="5"/>
        <v>1089.451</v>
      </c>
      <c r="AA37" s="32">
        <f t="shared" si="5"/>
        <v>1000.785</v>
      </c>
      <c r="AB37" s="32">
        <f t="shared" si="5"/>
        <v>1033.7639999999999</v>
      </c>
      <c r="AC37" s="32">
        <f t="shared" si="5"/>
        <v>1071.9814120000001</v>
      </c>
      <c r="AD37" s="32">
        <f t="shared" si="5"/>
        <v>1085.6204210000001</v>
      </c>
      <c r="AE37" s="37">
        <f t="shared" ref="AE37:AE46" si="6">AE55/10^3</f>
        <v>1106.2355930000001</v>
      </c>
      <c r="AF37" s="26">
        <f>AE37/$AE$37</f>
        <v>1</v>
      </c>
    </row>
    <row r="38" spans="1:33" ht="17.100000000000001" customHeight="1">
      <c r="A38" s="32" t="s">
        <v>19</v>
      </c>
      <c r="B38" s="32">
        <f t="shared" ref="B38:AC47" si="7">B56/10^3</f>
        <v>1.7529999999999999</v>
      </c>
      <c r="C38" s="32">
        <f t="shared" si="7"/>
        <v>0.96</v>
      </c>
      <c r="D38" s="32">
        <f t="shared" si="7"/>
        <v>1.23</v>
      </c>
      <c r="E38" s="32">
        <f t="shared" si="7"/>
        <v>1.4279999999999999</v>
      </c>
      <c r="F38" s="32">
        <f t="shared" si="7"/>
        <v>1.2090000000000001</v>
      </c>
      <c r="G38" s="32">
        <f t="shared" si="7"/>
        <v>1.635</v>
      </c>
      <c r="H38" s="32">
        <f t="shared" si="7"/>
        <v>3.2170000000000001</v>
      </c>
      <c r="I38" s="32">
        <f t="shared" si="7"/>
        <v>1.615</v>
      </c>
      <c r="J38" s="32">
        <f t="shared" si="7"/>
        <v>1.4830000000000001</v>
      </c>
      <c r="K38" s="32">
        <f t="shared" si="7"/>
        <v>1.41</v>
      </c>
      <c r="L38" s="32">
        <f t="shared" si="7"/>
        <v>1.839</v>
      </c>
      <c r="M38" s="32">
        <f t="shared" si="7"/>
        <v>2.3839999999999999</v>
      </c>
      <c r="N38" s="32">
        <f t="shared" si="7"/>
        <v>11.002000000000001</v>
      </c>
      <c r="O38" s="32">
        <f t="shared" si="7"/>
        <v>8.4930000000000003</v>
      </c>
      <c r="P38" s="32">
        <f t="shared" si="7"/>
        <v>11.784000000000001</v>
      </c>
      <c r="Q38" s="32">
        <f t="shared" si="7"/>
        <v>19.009</v>
      </c>
      <c r="R38" s="32">
        <f t="shared" si="7"/>
        <v>33.545000000000002</v>
      </c>
      <c r="S38" s="32">
        <f t="shared" si="7"/>
        <v>45.311</v>
      </c>
      <c r="T38" s="32">
        <f t="shared" si="7"/>
        <v>36.21</v>
      </c>
      <c r="U38" s="36">
        <f t="shared" si="7"/>
        <v>97.462999999999994</v>
      </c>
      <c r="V38" s="36">
        <f t="shared" si="7"/>
        <v>137.27000000000001</v>
      </c>
      <c r="W38" s="36">
        <f t="shared" si="7"/>
        <v>177.58799999999999</v>
      </c>
      <c r="X38" s="36">
        <f t="shared" si="7"/>
        <v>235.17599999999999</v>
      </c>
      <c r="Y38" s="32">
        <f t="shared" si="7"/>
        <v>251.761</v>
      </c>
      <c r="Z38" s="32">
        <f t="shared" si="7"/>
        <v>229.14599999999999</v>
      </c>
      <c r="AA38" s="32">
        <f t="shared" si="7"/>
        <v>156.13300000000001</v>
      </c>
      <c r="AB38" s="32">
        <f t="shared" si="7"/>
        <v>222.661</v>
      </c>
      <c r="AC38" s="32">
        <f t="shared" si="7"/>
        <v>214.42942400000001</v>
      </c>
      <c r="AD38" s="32">
        <f t="shared" si="5"/>
        <v>216.06180600000002</v>
      </c>
      <c r="AE38" s="37">
        <f t="shared" si="6"/>
        <v>223.72728000000001</v>
      </c>
      <c r="AF38" s="43">
        <f t="shared" ref="AF38:AF52" si="8">AE38/$AE$37</f>
        <v>0.20224198300587493</v>
      </c>
      <c r="AG38" s="32" t="s">
        <v>19</v>
      </c>
    </row>
    <row r="39" spans="1:33" ht="17.100000000000001" customHeight="1">
      <c r="A39" s="32" t="s">
        <v>5</v>
      </c>
      <c r="B39" s="32">
        <f t="shared" si="7"/>
        <v>0.192</v>
      </c>
      <c r="C39" s="32">
        <f t="shared" si="7"/>
        <v>0</v>
      </c>
      <c r="D39" s="32">
        <f t="shared" si="7"/>
        <v>0.17</v>
      </c>
      <c r="E39" s="32">
        <f t="shared" si="7"/>
        <v>0.39400000000000002</v>
      </c>
      <c r="F39" s="32">
        <f t="shared" si="7"/>
        <v>0.68200000000000005</v>
      </c>
      <c r="G39" s="32">
        <f t="shared" si="7"/>
        <v>3.1339999999999999</v>
      </c>
      <c r="H39" s="32">
        <f t="shared" si="7"/>
        <v>2.5579999999999998</v>
      </c>
      <c r="I39" s="32">
        <f t="shared" si="7"/>
        <v>4.6950000000000003</v>
      </c>
      <c r="J39" s="32">
        <f t="shared" si="7"/>
        <v>6.5119999999999996</v>
      </c>
      <c r="K39" s="32">
        <f t="shared" si="7"/>
        <v>8.7080000000000002</v>
      </c>
      <c r="L39" s="32">
        <f t="shared" si="7"/>
        <v>9.8670000000000009</v>
      </c>
      <c r="M39" s="32">
        <f t="shared" si="7"/>
        <v>9.4410000000000007</v>
      </c>
      <c r="N39" s="32">
        <f t="shared" si="7"/>
        <v>10.313000000000001</v>
      </c>
      <c r="O39" s="32">
        <f t="shared" si="7"/>
        <v>8.6910000000000007</v>
      </c>
      <c r="P39" s="32">
        <f t="shared" si="7"/>
        <v>12.025</v>
      </c>
      <c r="Q39" s="32">
        <f t="shared" si="7"/>
        <v>21.695</v>
      </c>
      <c r="R39" s="32">
        <f t="shared" si="7"/>
        <v>25.204000000000001</v>
      </c>
      <c r="S39" s="32">
        <f t="shared" si="7"/>
        <v>27.765000000000001</v>
      </c>
      <c r="T39" s="32">
        <f t="shared" si="7"/>
        <v>39.837000000000003</v>
      </c>
      <c r="U39" s="36">
        <f t="shared" si="7"/>
        <v>65.016000000000005</v>
      </c>
      <c r="V39" s="36">
        <f t="shared" si="7"/>
        <v>87.123000000000005</v>
      </c>
      <c r="W39" s="36">
        <f t="shared" si="7"/>
        <v>101.098</v>
      </c>
      <c r="X39" s="36">
        <f t="shared" si="7"/>
        <v>128.935</v>
      </c>
      <c r="Y39" s="32">
        <f t="shared" si="7"/>
        <v>148.48599999999999</v>
      </c>
      <c r="Z39" s="32">
        <f t="shared" si="7"/>
        <v>190.34399999999999</v>
      </c>
      <c r="AA39" s="32">
        <f t="shared" si="7"/>
        <v>162.06899999999999</v>
      </c>
      <c r="AB39" s="32">
        <f t="shared" si="7"/>
        <v>146.34700000000001</v>
      </c>
      <c r="AC39" s="32">
        <f t="shared" si="7"/>
        <v>157.61799999999999</v>
      </c>
      <c r="AD39" s="32">
        <f t="shared" si="5"/>
        <v>166.99600000000001</v>
      </c>
      <c r="AE39" s="37">
        <f t="shared" si="6"/>
        <v>188.75629999999998</v>
      </c>
      <c r="AF39" s="43">
        <f t="shared" si="8"/>
        <v>0.17062938599553809</v>
      </c>
      <c r="AG39" s="32" t="s">
        <v>5</v>
      </c>
    </row>
    <row r="40" spans="1:33" ht="17.100000000000001" customHeight="1">
      <c r="A40" s="32" t="s">
        <v>6</v>
      </c>
      <c r="B40" s="32">
        <f t="shared" si="7"/>
        <v>41.384</v>
      </c>
      <c r="C40" s="32">
        <f t="shared" si="7"/>
        <v>49.973999999999997</v>
      </c>
      <c r="D40" s="32">
        <f t="shared" si="7"/>
        <v>51.36</v>
      </c>
      <c r="E40" s="32">
        <f t="shared" si="7"/>
        <v>53.631</v>
      </c>
      <c r="F40" s="32">
        <f t="shared" si="7"/>
        <v>62.348999999999997</v>
      </c>
      <c r="G40" s="32">
        <f t="shared" si="7"/>
        <v>69.106999999999999</v>
      </c>
      <c r="H40" s="32">
        <f t="shared" si="7"/>
        <v>72.491</v>
      </c>
      <c r="I40" s="32">
        <f t="shared" si="7"/>
        <v>79.111000000000004</v>
      </c>
      <c r="J40" s="32">
        <f t="shared" si="7"/>
        <v>78.084000000000003</v>
      </c>
      <c r="K40" s="32">
        <f t="shared" si="7"/>
        <v>85.488</v>
      </c>
      <c r="L40" s="32">
        <f t="shared" si="7"/>
        <v>95.120999999999995</v>
      </c>
      <c r="M40" s="32">
        <f t="shared" si="7"/>
        <v>99.837999999999994</v>
      </c>
      <c r="N40" s="32">
        <f t="shared" si="7"/>
        <v>106.292</v>
      </c>
      <c r="O40" s="32">
        <f t="shared" si="7"/>
        <v>111.36</v>
      </c>
      <c r="P40" s="32">
        <f t="shared" si="7"/>
        <v>122.586</v>
      </c>
      <c r="Q40" s="32">
        <f t="shared" si="7"/>
        <v>123.453</v>
      </c>
      <c r="R40" s="32">
        <f t="shared" si="7"/>
        <v>124.191</v>
      </c>
      <c r="S40" s="32">
        <f t="shared" si="7"/>
        <v>131.58799999999999</v>
      </c>
      <c r="T40" s="32">
        <f t="shared" si="7"/>
        <v>129.71700000000001</v>
      </c>
      <c r="U40" s="36">
        <f t="shared" si="7"/>
        <v>114.444</v>
      </c>
      <c r="V40" s="36">
        <f t="shared" si="7"/>
        <v>130.97999999999999</v>
      </c>
      <c r="W40" s="36">
        <f t="shared" si="7"/>
        <v>123.38200000000001</v>
      </c>
      <c r="X40" s="36">
        <f t="shared" si="7"/>
        <v>133.01599999999999</v>
      </c>
      <c r="Y40" s="32">
        <f t="shared" si="7"/>
        <v>143.90100000000001</v>
      </c>
      <c r="Z40" s="32">
        <f t="shared" si="7"/>
        <v>137.85499999999999</v>
      </c>
      <c r="AA40" s="32">
        <f t="shared" si="7"/>
        <v>142.40100000000001</v>
      </c>
      <c r="AB40" s="32">
        <f t="shared" si="7"/>
        <v>137.59800000000001</v>
      </c>
      <c r="AC40" s="32">
        <f t="shared" si="7"/>
        <v>139.523932</v>
      </c>
      <c r="AD40" s="32">
        <f t="shared" si="5"/>
        <v>137.00226599999999</v>
      </c>
      <c r="AE40" s="37">
        <f t="shared" si="6"/>
        <v>138.45214799999999</v>
      </c>
      <c r="AF40" s="43">
        <f t="shared" si="8"/>
        <v>0.1251561140105171</v>
      </c>
      <c r="AG40" s="32" t="s">
        <v>6</v>
      </c>
    </row>
    <row r="41" spans="1:33" ht="17.100000000000001" customHeight="1">
      <c r="A41" s="32" t="s">
        <v>7</v>
      </c>
      <c r="B41" s="32">
        <f t="shared" si="7"/>
        <v>12.442</v>
      </c>
      <c r="C41" s="32">
        <f t="shared" si="7"/>
        <v>13.522</v>
      </c>
      <c r="D41" s="32">
        <f t="shared" si="7"/>
        <v>14.4</v>
      </c>
      <c r="E41" s="32">
        <f t="shared" si="7"/>
        <v>20.059999999999999</v>
      </c>
      <c r="F41" s="32">
        <f t="shared" si="7"/>
        <v>24.106999999999999</v>
      </c>
      <c r="G41" s="32">
        <f t="shared" si="7"/>
        <v>28.68</v>
      </c>
      <c r="H41" s="32">
        <f t="shared" si="7"/>
        <v>27.847999999999999</v>
      </c>
      <c r="I41" s="32">
        <f t="shared" si="7"/>
        <v>34.601999999999997</v>
      </c>
      <c r="J41" s="32">
        <f t="shared" si="7"/>
        <v>35.606999999999999</v>
      </c>
      <c r="K41" s="32">
        <f t="shared" si="7"/>
        <v>37.341999999999999</v>
      </c>
      <c r="L41" s="32">
        <f t="shared" si="7"/>
        <v>45.32</v>
      </c>
      <c r="M41" s="32">
        <f t="shared" si="7"/>
        <v>48.481999999999999</v>
      </c>
      <c r="N41" s="32">
        <f t="shared" si="7"/>
        <v>51.704999999999998</v>
      </c>
      <c r="O41" s="32">
        <f t="shared" si="7"/>
        <v>53.09</v>
      </c>
      <c r="P41" s="32">
        <f t="shared" si="7"/>
        <v>57.155000000000001</v>
      </c>
      <c r="Q41" s="32">
        <f t="shared" si="7"/>
        <v>56.131</v>
      </c>
      <c r="R41" s="32">
        <f t="shared" si="7"/>
        <v>59.625999999999998</v>
      </c>
      <c r="S41" s="32">
        <f t="shared" si="7"/>
        <v>65.753</v>
      </c>
      <c r="T41" s="32">
        <f t="shared" si="7"/>
        <v>75.501000000000005</v>
      </c>
      <c r="U41" s="32">
        <f t="shared" si="7"/>
        <v>82.322999999999993</v>
      </c>
      <c r="V41" s="32">
        <f t="shared" si="7"/>
        <v>90.430999999999997</v>
      </c>
      <c r="W41" s="32">
        <f t="shared" si="7"/>
        <v>96.915999999999997</v>
      </c>
      <c r="X41" s="32">
        <f t="shared" si="7"/>
        <v>92.722999999999999</v>
      </c>
      <c r="Y41" s="32">
        <f t="shared" si="7"/>
        <v>96.313000000000002</v>
      </c>
      <c r="Z41" s="32">
        <f t="shared" si="7"/>
        <v>97.855999999999995</v>
      </c>
      <c r="AA41" s="32">
        <f t="shared" si="7"/>
        <v>99.971000000000004</v>
      </c>
      <c r="AB41" s="32">
        <f t="shared" si="7"/>
        <v>99.206999999999994</v>
      </c>
      <c r="AC41" s="32">
        <f t="shared" si="7"/>
        <v>103.030501</v>
      </c>
      <c r="AD41" s="32">
        <f t="shared" si="5"/>
        <v>99.375749999999996</v>
      </c>
      <c r="AE41" s="37">
        <f t="shared" si="6"/>
        <v>93.434410999999997</v>
      </c>
      <c r="AF41" s="43">
        <f t="shared" si="8"/>
        <v>8.4461584486370783E-2</v>
      </c>
    </row>
    <row r="42" spans="1:33" ht="17.100000000000001" customHeight="1">
      <c r="A42" s="32" t="s">
        <v>8</v>
      </c>
      <c r="B42" s="32">
        <f t="shared" si="7"/>
        <v>14.29</v>
      </c>
      <c r="C42" s="32">
        <f t="shared" si="7"/>
        <v>14.093999999999999</v>
      </c>
      <c r="D42" s="32">
        <f t="shared" si="7"/>
        <v>18.390999999999998</v>
      </c>
      <c r="E42" s="32">
        <f t="shared" si="7"/>
        <v>21.43</v>
      </c>
      <c r="F42" s="32">
        <f t="shared" si="7"/>
        <v>22.689</v>
      </c>
      <c r="G42" s="32">
        <f t="shared" si="7"/>
        <v>24.367000000000001</v>
      </c>
      <c r="H42" s="32">
        <f t="shared" si="7"/>
        <v>27.202000000000002</v>
      </c>
      <c r="I42" s="32">
        <f t="shared" si="7"/>
        <v>30.186</v>
      </c>
      <c r="J42" s="32">
        <f t="shared" si="7"/>
        <v>31.457000000000001</v>
      </c>
      <c r="K42" s="32">
        <f t="shared" si="7"/>
        <v>35.728999999999999</v>
      </c>
      <c r="L42" s="32">
        <f t="shared" si="7"/>
        <v>40.250999999999998</v>
      </c>
      <c r="M42" s="32">
        <f t="shared" si="7"/>
        <v>43.718000000000004</v>
      </c>
      <c r="N42" s="32">
        <f t="shared" si="7"/>
        <v>46.542000000000002</v>
      </c>
      <c r="O42" s="32">
        <f t="shared" si="7"/>
        <v>49.396000000000001</v>
      </c>
      <c r="P42" s="32">
        <f t="shared" si="7"/>
        <v>55.405000000000001</v>
      </c>
      <c r="Q42" s="32">
        <f t="shared" si="7"/>
        <v>55.351999999999997</v>
      </c>
      <c r="R42" s="32">
        <f t="shared" si="7"/>
        <v>57.558999999999997</v>
      </c>
      <c r="S42" s="32">
        <f t="shared" si="7"/>
        <v>60.911000000000001</v>
      </c>
      <c r="T42" s="32">
        <f t="shared" si="7"/>
        <v>59.363999999999997</v>
      </c>
      <c r="U42" s="32">
        <f t="shared" si="7"/>
        <v>54.993000000000002</v>
      </c>
      <c r="V42" s="32">
        <f t="shared" si="7"/>
        <v>58.423999999999999</v>
      </c>
      <c r="W42" s="32">
        <f t="shared" si="7"/>
        <v>61.447000000000003</v>
      </c>
      <c r="X42" s="32">
        <f t="shared" si="7"/>
        <v>60.215000000000003</v>
      </c>
      <c r="Y42" s="32">
        <f t="shared" si="7"/>
        <v>60.537999999999997</v>
      </c>
      <c r="Z42" s="32">
        <f t="shared" si="7"/>
        <v>60.225000000000001</v>
      </c>
      <c r="AA42" s="32">
        <f t="shared" si="7"/>
        <v>59.576000000000001</v>
      </c>
      <c r="AB42" s="32">
        <f t="shared" si="7"/>
        <v>59.052</v>
      </c>
      <c r="AC42" s="32">
        <f t="shared" si="7"/>
        <v>60.991731000000001</v>
      </c>
      <c r="AD42" s="32">
        <f t="shared" si="5"/>
        <v>59.443708000000001</v>
      </c>
      <c r="AE42" s="37">
        <f t="shared" si="6"/>
        <v>60.782158000000003</v>
      </c>
      <c r="AF42" s="43">
        <f t="shared" si="8"/>
        <v>5.4945039180275226E-2</v>
      </c>
    </row>
    <row r="43" spans="1:33" ht="17.100000000000001" customHeight="1">
      <c r="A43" s="32" t="s">
        <v>80</v>
      </c>
      <c r="B43" s="32">
        <f t="shared" si="7"/>
        <v>0</v>
      </c>
      <c r="C43" s="32">
        <f t="shared" si="7"/>
        <v>0</v>
      </c>
      <c r="D43" s="32">
        <f t="shared" si="7"/>
        <v>0</v>
      </c>
      <c r="E43" s="32">
        <f t="shared" si="7"/>
        <v>0</v>
      </c>
      <c r="F43" s="32">
        <f t="shared" si="7"/>
        <v>0</v>
      </c>
      <c r="G43" s="32">
        <f t="shared" si="7"/>
        <v>0</v>
      </c>
      <c r="H43" s="32">
        <f t="shared" si="7"/>
        <v>0</v>
      </c>
      <c r="I43" s="32">
        <f t="shared" si="7"/>
        <v>0</v>
      </c>
      <c r="J43" s="32">
        <f t="shared" si="7"/>
        <v>0</v>
      </c>
      <c r="K43" s="32">
        <f t="shared" si="7"/>
        <v>0</v>
      </c>
      <c r="L43" s="32">
        <f t="shared" si="7"/>
        <v>0</v>
      </c>
      <c r="M43" s="32">
        <f t="shared" si="7"/>
        <v>0</v>
      </c>
      <c r="N43" s="32">
        <f t="shared" si="7"/>
        <v>0</v>
      </c>
      <c r="O43" s="32">
        <f t="shared" si="7"/>
        <v>0</v>
      </c>
      <c r="P43" s="32">
        <f t="shared" si="7"/>
        <v>0</v>
      </c>
      <c r="Q43" s="32">
        <f t="shared" si="7"/>
        <v>0.505</v>
      </c>
      <c r="R43" s="32">
        <f t="shared" si="7"/>
        <v>0.63600000000000001</v>
      </c>
      <c r="S43" s="32">
        <f t="shared" si="7"/>
        <v>0.66600000000000004</v>
      </c>
      <c r="T43" s="32">
        <f t="shared" si="7"/>
        <v>0.68200000000000005</v>
      </c>
      <c r="U43" s="32">
        <f t="shared" si="7"/>
        <v>0.72399999999999998</v>
      </c>
      <c r="V43" s="32">
        <f t="shared" si="7"/>
        <v>0.88400000000000001</v>
      </c>
      <c r="W43" s="32">
        <f t="shared" si="7"/>
        <v>1.214</v>
      </c>
      <c r="X43" s="32">
        <f t="shared" si="7"/>
        <v>1.5580000000000001</v>
      </c>
      <c r="Y43" s="32">
        <f t="shared" si="7"/>
        <v>2.1</v>
      </c>
      <c r="Z43" s="32">
        <f t="shared" si="7"/>
        <v>2.915</v>
      </c>
      <c r="AA43" s="32">
        <f t="shared" si="7"/>
        <v>6.734</v>
      </c>
      <c r="AB43" s="32">
        <f t="shared" si="7"/>
        <v>12.994</v>
      </c>
      <c r="AC43" s="32">
        <f t="shared" si="7"/>
        <v>14.458081</v>
      </c>
      <c r="AD43" s="32">
        <f t="shared" si="5"/>
        <v>22.514542000000002</v>
      </c>
      <c r="AE43" s="37">
        <f t="shared" si="6"/>
        <v>43.848999999999997</v>
      </c>
      <c r="AF43" s="26">
        <f t="shared" si="8"/>
        <v>3.9638030341336151E-2</v>
      </c>
    </row>
    <row r="44" spans="1:33" ht="17.100000000000001" customHeight="1">
      <c r="A44" s="32" t="s">
        <v>81</v>
      </c>
      <c r="B44" s="32">
        <f t="shared" si="7"/>
        <v>2.2589999999999999</v>
      </c>
      <c r="C44" s="32">
        <f t="shared" si="7"/>
        <v>2.2320000000000002</v>
      </c>
      <c r="D44" s="32">
        <f t="shared" si="7"/>
        <v>2.3559999999999999</v>
      </c>
      <c r="E44" s="32">
        <f t="shared" si="7"/>
        <v>1.837</v>
      </c>
      <c r="F44" s="32">
        <f t="shared" si="7"/>
        <v>2.1429999999999998</v>
      </c>
      <c r="G44" s="32">
        <f t="shared" si="7"/>
        <v>2.5190000000000001</v>
      </c>
      <c r="H44" s="32">
        <f t="shared" si="7"/>
        <v>3.0739999999999998</v>
      </c>
      <c r="I44" s="32">
        <f t="shared" si="7"/>
        <v>2.294</v>
      </c>
      <c r="J44" s="32">
        <f t="shared" si="7"/>
        <v>2.4249999999999998</v>
      </c>
      <c r="K44" s="32">
        <f t="shared" si="7"/>
        <v>2.0950000000000002</v>
      </c>
      <c r="L44" s="32">
        <f t="shared" si="7"/>
        <v>3.0819999999999999</v>
      </c>
      <c r="M44" s="32">
        <f t="shared" si="7"/>
        <v>4.2270000000000003</v>
      </c>
      <c r="N44" s="32">
        <f t="shared" si="7"/>
        <v>5.46</v>
      </c>
      <c r="O44" s="32">
        <f t="shared" si="7"/>
        <v>5.4850000000000003</v>
      </c>
      <c r="P44" s="32">
        <f t="shared" si="7"/>
        <v>8.6419999999999995</v>
      </c>
      <c r="Q44" s="32">
        <f t="shared" si="7"/>
        <v>10.488</v>
      </c>
      <c r="R44" s="32">
        <f t="shared" si="7"/>
        <v>10.821</v>
      </c>
      <c r="S44" s="32">
        <f t="shared" si="7"/>
        <v>13.364000000000001</v>
      </c>
      <c r="T44" s="32">
        <f t="shared" si="7"/>
        <v>15.426</v>
      </c>
      <c r="U44" s="32">
        <f t="shared" si="7"/>
        <v>14.477</v>
      </c>
      <c r="V44" s="32">
        <f t="shared" si="7"/>
        <v>20.736999999999998</v>
      </c>
      <c r="W44" s="32">
        <f t="shared" si="7"/>
        <v>21.881</v>
      </c>
      <c r="X44" s="32">
        <f t="shared" si="7"/>
        <v>22.558</v>
      </c>
      <c r="Y44" s="32">
        <f t="shared" si="7"/>
        <v>22.064</v>
      </c>
      <c r="Z44" s="32">
        <f t="shared" si="7"/>
        <v>21.738</v>
      </c>
      <c r="AA44" s="32">
        <f t="shared" si="7"/>
        <v>25.460999999999999</v>
      </c>
      <c r="AB44" s="32">
        <f t="shared" si="7"/>
        <v>27.238</v>
      </c>
      <c r="AC44" s="32">
        <f t="shared" si="7"/>
        <v>30.426447</v>
      </c>
      <c r="AD44" s="32">
        <f t="shared" si="5"/>
        <v>32.904161999999999</v>
      </c>
      <c r="AE44" s="37">
        <f t="shared" si="6"/>
        <v>35.424999999999997</v>
      </c>
      <c r="AF44" s="26">
        <f t="shared" si="8"/>
        <v>3.2023015914657879E-2</v>
      </c>
    </row>
    <row r="45" spans="1:33" ht="17.100000000000001" customHeight="1">
      <c r="A45" s="32" t="s">
        <v>10</v>
      </c>
      <c r="B45" s="32">
        <f t="shared" si="7"/>
        <v>1.84</v>
      </c>
      <c r="C45" s="32">
        <f t="shared" si="7"/>
        <v>2.3769999999999998</v>
      </c>
      <c r="D45" s="32">
        <f t="shared" si="7"/>
        <v>1.8520000000000001</v>
      </c>
      <c r="E45" s="32">
        <f t="shared" si="7"/>
        <v>1.9530000000000001</v>
      </c>
      <c r="F45" s="32">
        <f t="shared" si="7"/>
        <v>1.782</v>
      </c>
      <c r="G45" s="32">
        <f t="shared" si="7"/>
        <v>2.335</v>
      </c>
      <c r="H45" s="32">
        <f t="shared" si="7"/>
        <v>4.2869999999999999</v>
      </c>
      <c r="I45" s="32">
        <f t="shared" si="7"/>
        <v>5.1459999999999999</v>
      </c>
      <c r="J45" s="32">
        <f t="shared" si="7"/>
        <v>5.5659999999999998</v>
      </c>
      <c r="K45" s="32">
        <f t="shared" si="7"/>
        <v>4.798</v>
      </c>
      <c r="L45" s="32">
        <f t="shared" si="7"/>
        <v>6.7880000000000003</v>
      </c>
      <c r="M45" s="32">
        <f t="shared" si="7"/>
        <v>4.6230000000000002</v>
      </c>
      <c r="N45" s="32">
        <f t="shared" si="7"/>
        <v>6.5449999999999999</v>
      </c>
      <c r="O45" s="32">
        <f t="shared" si="7"/>
        <v>11.411</v>
      </c>
      <c r="P45" s="32">
        <f t="shared" si="7"/>
        <v>11.643000000000001</v>
      </c>
      <c r="Q45" s="32">
        <f t="shared" si="7"/>
        <v>12.417</v>
      </c>
      <c r="R45" s="32">
        <f t="shared" si="7"/>
        <v>14.795999999999999</v>
      </c>
      <c r="S45" s="32">
        <f t="shared" si="7"/>
        <v>17.827999999999999</v>
      </c>
      <c r="T45" s="32">
        <f t="shared" si="7"/>
        <v>13.439</v>
      </c>
      <c r="U45" s="32">
        <f t="shared" si="7"/>
        <v>15.202999999999999</v>
      </c>
      <c r="V45" s="32">
        <f t="shared" si="7"/>
        <v>16.948</v>
      </c>
      <c r="W45" s="32">
        <f t="shared" si="7"/>
        <v>16.885000000000002</v>
      </c>
      <c r="X45" s="32">
        <f t="shared" si="7"/>
        <v>23.741</v>
      </c>
      <c r="Y45" s="32">
        <f t="shared" si="7"/>
        <v>20.873999999999999</v>
      </c>
      <c r="Z45" s="32">
        <f t="shared" si="7"/>
        <v>24.35</v>
      </c>
      <c r="AA45" s="32">
        <f t="shared" si="7"/>
        <v>28.047999999999998</v>
      </c>
      <c r="AB45" s="32">
        <f t="shared" si="7"/>
        <v>30.422000000000001</v>
      </c>
      <c r="AC45" s="32">
        <f t="shared" si="7"/>
        <v>32.977614000000003</v>
      </c>
      <c r="AD45" s="32">
        <f t="shared" si="5"/>
        <v>32.291589999999999</v>
      </c>
      <c r="AE45" s="37">
        <f t="shared" si="6"/>
        <v>31.730751999999999</v>
      </c>
      <c r="AF45" s="26">
        <f t="shared" si="8"/>
        <v>2.8683539203389195E-2</v>
      </c>
    </row>
    <row r="46" spans="1:33" ht="17.100000000000001" customHeight="1">
      <c r="A46" s="32" t="s">
        <v>82</v>
      </c>
      <c r="B46" s="32">
        <f t="shared" si="7"/>
        <v>11.874000000000001</v>
      </c>
      <c r="C46" s="32">
        <f t="shared" si="7"/>
        <v>14.366</v>
      </c>
      <c r="D46" s="32">
        <f t="shared" si="7"/>
        <v>14.095000000000001</v>
      </c>
      <c r="E46" s="32">
        <f t="shared" si="7"/>
        <v>12.103</v>
      </c>
      <c r="F46" s="32">
        <f t="shared" si="7"/>
        <v>14.39</v>
      </c>
      <c r="G46" s="32">
        <f t="shared" si="7"/>
        <v>13.625</v>
      </c>
      <c r="H46" s="32">
        <f t="shared" si="7"/>
        <v>14.159000000000001</v>
      </c>
      <c r="I46" s="32">
        <f t="shared" si="7"/>
        <v>17.495000000000001</v>
      </c>
      <c r="J46" s="32">
        <f t="shared" si="7"/>
        <v>17.95</v>
      </c>
      <c r="K46" s="32">
        <f t="shared" si="7"/>
        <v>19.158999999999999</v>
      </c>
      <c r="L46" s="32">
        <f t="shared" si="7"/>
        <v>23.34</v>
      </c>
      <c r="M46" s="32">
        <f t="shared" si="7"/>
        <v>29.527000000000001</v>
      </c>
      <c r="N46" s="32">
        <f t="shared" si="7"/>
        <v>27.433</v>
      </c>
      <c r="O46" s="32">
        <f t="shared" si="7"/>
        <v>29.234999999999999</v>
      </c>
      <c r="P46" s="32">
        <f t="shared" si="7"/>
        <v>32.661000000000001</v>
      </c>
      <c r="Q46" s="32">
        <f t="shared" si="7"/>
        <v>29.952999999999999</v>
      </c>
      <c r="R46" s="32">
        <f t="shared" si="7"/>
        <v>36.584000000000003</v>
      </c>
      <c r="S46" s="32">
        <f t="shared" si="7"/>
        <v>36.659999999999997</v>
      </c>
      <c r="T46" s="32">
        <f t="shared" si="7"/>
        <v>36.171999999999997</v>
      </c>
      <c r="U46" s="32">
        <f t="shared" si="7"/>
        <v>32.027000000000001</v>
      </c>
      <c r="V46" s="32">
        <f t="shared" si="7"/>
        <v>37.932000000000002</v>
      </c>
      <c r="W46" s="32">
        <f t="shared" si="7"/>
        <v>39.067</v>
      </c>
      <c r="X46" s="32">
        <f t="shared" si="7"/>
        <v>39.777999999999999</v>
      </c>
      <c r="Y46" s="32">
        <f t="shared" si="7"/>
        <v>46.529000000000003</v>
      </c>
      <c r="Z46" s="32">
        <f t="shared" si="7"/>
        <v>44.03</v>
      </c>
      <c r="AA46" s="32">
        <f t="shared" si="7"/>
        <v>46.683</v>
      </c>
      <c r="AB46" s="32">
        <f t="shared" si="7"/>
        <v>45.436999999999998</v>
      </c>
      <c r="AC46" s="32">
        <f t="shared" si="7"/>
        <v>37.639000000000003</v>
      </c>
      <c r="AD46" s="32">
        <f t="shared" si="5"/>
        <v>32.445999999999998</v>
      </c>
      <c r="AE46" s="37">
        <f t="shared" si="6"/>
        <v>29.742484000000001</v>
      </c>
      <c r="AF46" s="26">
        <f t="shared" si="8"/>
        <v>2.6886211389511853E-2</v>
      </c>
    </row>
    <row r="47" spans="1:33" ht="17.100000000000001" customHeight="1">
      <c r="A47" s="37" t="s">
        <v>52</v>
      </c>
      <c r="B47" s="32">
        <f t="shared" si="7"/>
        <v>1.3440000000000001</v>
      </c>
      <c r="C47" s="32">
        <f t="shared" si="7"/>
        <v>1.4350000000000001</v>
      </c>
      <c r="D47" s="32">
        <f t="shared" si="7"/>
        <v>1.1040000000000001</v>
      </c>
      <c r="E47" s="32">
        <f t="shared" ref="E47:AC47" si="9">E65/10^3</f>
        <v>1.274</v>
      </c>
      <c r="F47" s="32">
        <f t="shared" si="9"/>
        <v>1.113</v>
      </c>
      <c r="G47" s="32">
        <f t="shared" si="9"/>
        <v>1.7110000000000001</v>
      </c>
      <c r="H47" s="32">
        <f t="shared" si="9"/>
        <v>2.984</v>
      </c>
      <c r="I47" s="32">
        <f t="shared" si="9"/>
        <v>4.2480000000000002</v>
      </c>
      <c r="J47" s="32">
        <f t="shared" si="9"/>
        <v>4.282</v>
      </c>
      <c r="K47" s="32">
        <f t="shared" si="9"/>
        <v>5.2140000000000004</v>
      </c>
      <c r="L47" s="32">
        <f t="shared" si="9"/>
        <v>7.2460000000000004</v>
      </c>
      <c r="M47" s="32">
        <f t="shared" si="9"/>
        <v>7.601</v>
      </c>
      <c r="N47" s="32">
        <f t="shared" si="9"/>
        <v>6.9050000000000002</v>
      </c>
      <c r="O47" s="32">
        <f t="shared" si="9"/>
        <v>6.7949999999999999</v>
      </c>
      <c r="P47" s="32">
        <f t="shared" si="9"/>
        <v>6.9740000000000002</v>
      </c>
      <c r="Q47" s="32">
        <f t="shared" si="9"/>
        <v>7.0289999999999999</v>
      </c>
      <c r="R47" s="32">
        <f t="shared" si="9"/>
        <v>7.7169999999999996</v>
      </c>
      <c r="S47" s="32">
        <f t="shared" si="9"/>
        <v>7.7290000000000001</v>
      </c>
      <c r="T47" s="32">
        <f t="shared" si="9"/>
        <v>9.0779999999999994</v>
      </c>
      <c r="U47" s="32">
        <f t="shared" si="9"/>
        <v>7.367</v>
      </c>
      <c r="V47" s="32">
        <f t="shared" si="9"/>
        <v>10.772</v>
      </c>
      <c r="W47" s="32">
        <f t="shared" si="9"/>
        <v>10.755000000000001</v>
      </c>
      <c r="X47" s="32">
        <f t="shared" si="9"/>
        <v>11.680999999999999</v>
      </c>
      <c r="Y47" s="32">
        <f t="shared" si="9"/>
        <v>14.199</v>
      </c>
      <c r="Z47" s="32">
        <f t="shared" si="9"/>
        <v>14.89</v>
      </c>
      <c r="AA47" s="32">
        <f t="shared" si="9"/>
        <v>17.029</v>
      </c>
      <c r="AB47" s="32">
        <f t="shared" si="9"/>
        <v>19.693999999999999</v>
      </c>
      <c r="AC47" s="32">
        <f t="shared" si="9"/>
        <v>21.974112000000002</v>
      </c>
      <c r="AD47" s="32">
        <f t="shared" si="5"/>
        <v>25.993437</v>
      </c>
      <c r="AE47" s="37">
        <f t="shared" ref="AE47" si="10">AE65/10^3</f>
        <v>26.921538000000002</v>
      </c>
      <c r="AF47" s="26">
        <f t="shared" si="8"/>
        <v>2.4336170496007534E-2</v>
      </c>
    </row>
    <row r="48" spans="1:33" ht="17.100000000000001" customHeight="1">
      <c r="A48" s="32" t="s">
        <v>83</v>
      </c>
      <c r="B48" s="32">
        <f t="shared" ref="B48:AC52" si="11">B66/10^3</f>
        <v>53.21</v>
      </c>
      <c r="C48" s="32">
        <f t="shared" si="11"/>
        <v>46.911000000000001</v>
      </c>
      <c r="D48" s="32">
        <f t="shared" si="11"/>
        <v>39.722999999999999</v>
      </c>
      <c r="E48" s="32">
        <f t="shared" si="11"/>
        <v>28.2</v>
      </c>
      <c r="F48" s="32">
        <f t="shared" si="11"/>
        <v>23.960999999999999</v>
      </c>
      <c r="G48" s="32">
        <f t="shared" si="11"/>
        <v>20.518999999999998</v>
      </c>
      <c r="H48" s="32">
        <f t="shared" si="11"/>
        <v>18.373000000000001</v>
      </c>
      <c r="I48" s="32">
        <f t="shared" si="11"/>
        <v>19.440999999999999</v>
      </c>
      <c r="J48" s="32">
        <f t="shared" si="11"/>
        <v>21.507999999999999</v>
      </c>
      <c r="K48" s="32">
        <f t="shared" si="11"/>
        <v>16.042000000000002</v>
      </c>
      <c r="L48" s="32">
        <f t="shared" si="11"/>
        <v>25.318000000000001</v>
      </c>
      <c r="M48" s="32">
        <f t="shared" si="11"/>
        <v>27.82</v>
      </c>
      <c r="N48" s="32">
        <f t="shared" si="11"/>
        <v>20.866</v>
      </c>
      <c r="O48" s="32">
        <f t="shared" si="11"/>
        <v>25.216999999999999</v>
      </c>
      <c r="P48" s="32">
        <f t="shared" si="11"/>
        <v>22.259</v>
      </c>
      <c r="Q48" s="32">
        <f t="shared" si="11"/>
        <v>21.524000000000001</v>
      </c>
      <c r="R48" s="32">
        <f t="shared" si="11"/>
        <v>25.574999999999999</v>
      </c>
      <c r="S48" s="32">
        <f t="shared" si="11"/>
        <v>23.440999999999999</v>
      </c>
      <c r="T48" s="32">
        <f t="shared" si="11"/>
        <v>29.542000000000002</v>
      </c>
      <c r="U48" s="32">
        <f t="shared" si="11"/>
        <v>23.582999999999998</v>
      </c>
      <c r="V48" s="32">
        <f t="shared" si="11"/>
        <v>24.012</v>
      </c>
      <c r="W48" s="32">
        <f t="shared" si="11"/>
        <v>27.859000000000002</v>
      </c>
      <c r="X48" s="32">
        <f t="shared" si="11"/>
        <v>26.699000000000002</v>
      </c>
      <c r="Y48" s="32">
        <f t="shared" si="11"/>
        <v>26.027000000000001</v>
      </c>
      <c r="Z48" s="32">
        <f t="shared" si="11"/>
        <v>24.11</v>
      </c>
      <c r="AA48" s="32">
        <f t="shared" si="11"/>
        <v>21.838000000000001</v>
      </c>
      <c r="AB48" s="32">
        <f t="shared" si="11"/>
        <v>21.091000000000001</v>
      </c>
      <c r="AC48" s="32">
        <f t="shared" si="11"/>
        <v>25.74</v>
      </c>
      <c r="AD48" s="32">
        <f t="shared" si="5"/>
        <v>25.315999999999999</v>
      </c>
      <c r="AE48" s="37">
        <f t="shared" ref="AE48" si="12">AE66/10^3</f>
        <v>24.757999999999999</v>
      </c>
      <c r="AF48" s="26">
        <f t="shared" si="8"/>
        <v>2.2380404460553276E-2</v>
      </c>
    </row>
    <row r="49" spans="1:32" ht="17.100000000000001" customHeight="1">
      <c r="A49" s="32" t="s">
        <v>84</v>
      </c>
      <c r="B49" s="32">
        <f t="shared" si="11"/>
        <v>0.25</v>
      </c>
      <c r="C49" s="32">
        <f t="shared" si="11"/>
        <v>0.436</v>
      </c>
      <c r="D49" s="32">
        <f t="shared" si="11"/>
        <v>0.47099999999999997</v>
      </c>
      <c r="E49" s="32">
        <f t="shared" si="11"/>
        <v>0.96799999999999997</v>
      </c>
      <c r="F49" s="32">
        <f t="shared" si="11"/>
        <v>1.417</v>
      </c>
      <c r="G49" s="32">
        <f t="shared" si="11"/>
        <v>2.298</v>
      </c>
      <c r="H49" s="32">
        <f t="shared" si="11"/>
        <v>3.83</v>
      </c>
      <c r="I49" s="32">
        <f t="shared" si="11"/>
        <v>3.1869999999999998</v>
      </c>
      <c r="J49" s="32">
        <f t="shared" si="11"/>
        <v>1.544</v>
      </c>
      <c r="K49" s="32">
        <f t="shared" si="11"/>
        <v>2.6920000000000002</v>
      </c>
      <c r="L49" s="32">
        <f t="shared" si="11"/>
        <v>3.6840000000000002</v>
      </c>
      <c r="M49" s="32">
        <f t="shared" si="11"/>
        <v>4.4489999999999998</v>
      </c>
      <c r="N49" s="32">
        <f t="shared" si="11"/>
        <v>5.5250000000000004</v>
      </c>
      <c r="O49" s="32">
        <f t="shared" si="11"/>
        <v>6.835</v>
      </c>
      <c r="P49" s="32">
        <f t="shared" si="11"/>
        <v>7.4720000000000004</v>
      </c>
      <c r="Q49" s="32">
        <f t="shared" si="11"/>
        <v>8.4789999999999992</v>
      </c>
      <c r="R49" s="32">
        <f t="shared" si="11"/>
        <v>11.103999999999999</v>
      </c>
      <c r="S49" s="32">
        <f t="shared" si="11"/>
        <v>13.840999999999999</v>
      </c>
      <c r="T49" s="32">
        <f t="shared" si="11"/>
        <v>15.96</v>
      </c>
      <c r="U49" s="32">
        <f t="shared" si="11"/>
        <v>16.739999999999998</v>
      </c>
      <c r="V49" s="32">
        <f t="shared" si="11"/>
        <v>16.802</v>
      </c>
      <c r="W49" s="32">
        <f t="shared" si="11"/>
        <v>16.510000000000002</v>
      </c>
      <c r="X49" s="32">
        <f t="shared" si="11"/>
        <v>18.585999999999999</v>
      </c>
      <c r="Y49" s="32">
        <f t="shared" si="11"/>
        <v>18.725999999999999</v>
      </c>
      <c r="Z49" s="32">
        <f t="shared" si="11"/>
        <v>21.242999999999999</v>
      </c>
      <c r="AA49" s="32">
        <f t="shared" si="11"/>
        <v>23.963999999999999</v>
      </c>
      <c r="AB49" s="32">
        <f t="shared" si="11"/>
        <v>22.581</v>
      </c>
      <c r="AC49" s="32">
        <f t="shared" si="11"/>
        <v>23.262</v>
      </c>
      <c r="AD49" s="32">
        <f t="shared" si="5"/>
        <v>25.739000000000001</v>
      </c>
      <c r="AE49" s="37">
        <f t="shared" ref="AE49" si="13">AE67/10^3</f>
        <v>22.160331999999997</v>
      </c>
      <c r="AF49" s="26">
        <f t="shared" si="8"/>
        <v>2.0032199415952072E-2</v>
      </c>
    </row>
    <row r="50" spans="1:32" ht="17.100000000000001" customHeight="1">
      <c r="A50" s="32" t="s">
        <v>60</v>
      </c>
      <c r="B50" s="32">
        <f t="shared" si="11"/>
        <v>0</v>
      </c>
      <c r="C50" s="32">
        <f t="shared" si="11"/>
        <v>0</v>
      </c>
      <c r="D50" s="32">
        <f t="shared" si="11"/>
        <v>0</v>
      </c>
      <c r="E50" s="32">
        <f t="shared" si="11"/>
        <v>0</v>
      </c>
      <c r="F50" s="32">
        <f t="shared" si="11"/>
        <v>0.42799999999999999</v>
      </c>
      <c r="G50" s="32">
        <f t="shared" si="11"/>
        <v>6.4000000000000001E-2</v>
      </c>
      <c r="H50" s="32">
        <f t="shared" si="11"/>
        <v>0.255</v>
      </c>
      <c r="I50" s="32">
        <f t="shared" si="11"/>
        <v>0.32700000000000001</v>
      </c>
      <c r="J50" s="32">
        <f t="shared" si="11"/>
        <v>0.56100000000000005</v>
      </c>
      <c r="K50" s="32">
        <f t="shared" si="11"/>
        <v>0.40799999999999997</v>
      </c>
      <c r="L50" s="32">
        <f t="shared" si="11"/>
        <v>0.189</v>
      </c>
      <c r="M50" s="32">
        <f t="shared" si="11"/>
        <v>1.367</v>
      </c>
      <c r="N50" s="32">
        <f t="shared" si="11"/>
        <v>2.3740000000000001</v>
      </c>
      <c r="O50" s="32">
        <f t="shared" si="11"/>
        <v>2.1160000000000001</v>
      </c>
      <c r="P50" s="32">
        <f t="shared" si="11"/>
        <v>1.726</v>
      </c>
      <c r="Q50" s="32">
        <f t="shared" si="11"/>
        <v>2.762</v>
      </c>
      <c r="R50" s="32">
        <f t="shared" si="11"/>
        <v>3.8490000000000002</v>
      </c>
      <c r="S50" s="32">
        <f t="shared" si="11"/>
        <v>3.6560000000000001</v>
      </c>
      <c r="T50" s="32">
        <f t="shared" si="11"/>
        <v>6.8310000000000004</v>
      </c>
      <c r="U50" s="32">
        <f t="shared" si="11"/>
        <v>8.5340000000000007</v>
      </c>
      <c r="V50" s="32">
        <f t="shared" si="11"/>
        <v>10.448</v>
      </c>
      <c r="W50" s="32">
        <f t="shared" si="11"/>
        <v>12.689</v>
      </c>
      <c r="X50" s="32">
        <f t="shared" si="11"/>
        <v>8.5679999999999996</v>
      </c>
      <c r="Y50" s="32">
        <f t="shared" si="11"/>
        <v>8.2650000000000006</v>
      </c>
      <c r="Z50" s="32">
        <f t="shared" si="11"/>
        <v>8.0129999999999999</v>
      </c>
      <c r="AA50" s="32">
        <f t="shared" si="11"/>
        <v>5.5970000000000004</v>
      </c>
      <c r="AB50" s="32">
        <f t="shared" si="11"/>
        <v>6.0890000000000004</v>
      </c>
      <c r="AC50" s="32">
        <f t="shared" si="11"/>
        <v>9.2255540000000007</v>
      </c>
      <c r="AD50" s="32">
        <f t="shared" si="5"/>
        <v>15.724221999999999</v>
      </c>
      <c r="AE50" s="37">
        <f t="shared" ref="AE50" si="14">AE68/10^3</f>
        <v>13.240225000000001</v>
      </c>
      <c r="AF50" s="26">
        <f t="shared" si="8"/>
        <v>1.1968720843716335E-2</v>
      </c>
    </row>
    <row r="51" spans="1:32" ht="17.100000000000001" customHeight="1">
      <c r="A51" s="32" t="s">
        <v>65</v>
      </c>
      <c r="B51" s="32">
        <f t="shared" si="11"/>
        <v>0</v>
      </c>
      <c r="C51" s="32">
        <f t="shared" si="11"/>
        <v>0</v>
      </c>
      <c r="D51" s="32">
        <f t="shared" si="11"/>
        <v>0</v>
      </c>
      <c r="E51" s="32">
        <f t="shared" si="11"/>
        <v>0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0.16400000000000001</v>
      </c>
      <c r="N51" s="32">
        <f t="shared" si="11"/>
        <v>0.45700000000000002</v>
      </c>
      <c r="O51" s="32">
        <f t="shared" si="11"/>
        <v>2.008</v>
      </c>
      <c r="P51" s="32">
        <f t="shared" si="11"/>
        <v>2.0350000000000001</v>
      </c>
      <c r="Q51" s="32">
        <f t="shared" si="11"/>
        <v>2.278</v>
      </c>
      <c r="R51" s="32">
        <f t="shared" si="11"/>
        <v>3.94</v>
      </c>
      <c r="S51" s="32">
        <f t="shared" si="11"/>
        <v>5.5209999999999999</v>
      </c>
      <c r="T51" s="32">
        <f t="shared" si="11"/>
        <v>3.452</v>
      </c>
      <c r="U51" s="32">
        <f t="shared" si="11"/>
        <v>4.2270000000000003</v>
      </c>
      <c r="V51" s="32">
        <f t="shared" si="11"/>
        <v>3.8380000000000001</v>
      </c>
      <c r="W51" s="32">
        <f t="shared" si="11"/>
        <v>3.782</v>
      </c>
      <c r="X51" s="32">
        <f t="shared" si="11"/>
        <v>3.4460000000000002</v>
      </c>
      <c r="Y51" s="32">
        <f t="shared" si="11"/>
        <v>3.0089999999999999</v>
      </c>
      <c r="Z51" s="32">
        <f t="shared" si="11"/>
        <v>4.6189999999999998</v>
      </c>
      <c r="AA51" s="32">
        <f t="shared" si="11"/>
        <v>4.8849999999999998</v>
      </c>
      <c r="AB51" s="32">
        <f t="shared" si="11"/>
        <v>7.0209999999999999</v>
      </c>
      <c r="AC51" s="32">
        <f t="shared" si="11"/>
        <v>13.683895</v>
      </c>
      <c r="AD51" s="32">
        <f t="shared" si="5"/>
        <v>14.481681</v>
      </c>
      <c r="AE51" s="37">
        <f t="shared" ref="AE51" si="15">AE69/10^3</f>
        <v>13.12</v>
      </c>
      <c r="AF51" s="26">
        <f t="shared" si="8"/>
        <v>1.1860041462252967E-2</v>
      </c>
    </row>
    <row r="52" spans="1:32" ht="17.100000000000001" customHeight="1">
      <c r="A52" s="32" t="s">
        <v>85</v>
      </c>
      <c r="B52" s="32">
        <f t="shared" si="11"/>
        <v>1.1679999999999999</v>
      </c>
      <c r="C52" s="32">
        <f t="shared" si="11"/>
        <v>0.875</v>
      </c>
      <c r="D52" s="32">
        <f t="shared" si="11"/>
        <v>0.27400000000000002</v>
      </c>
      <c r="E52" s="32">
        <f t="shared" si="11"/>
        <v>0.41399999999999998</v>
      </c>
      <c r="F52" s="32">
        <f t="shared" si="11"/>
        <v>1.262</v>
      </c>
      <c r="G52" s="32">
        <f t="shared" si="11"/>
        <v>1.494</v>
      </c>
      <c r="H52" s="32">
        <f t="shared" si="11"/>
        <v>2.871</v>
      </c>
      <c r="I52" s="32">
        <f t="shared" si="11"/>
        <v>3.9350000000000001</v>
      </c>
      <c r="J52" s="32">
        <f t="shared" si="11"/>
        <v>3.9359999999999999</v>
      </c>
      <c r="K52" s="32">
        <f t="shared" si="11"/>
        <v>4.33</v>
      </c>
      <c r="L52" s="32">
        <f t="shared" si="11"/>
        <v>3.6880000000000002</v>
      </c>
      <c r="M52" s="32">
        <f t="shared" si="11"/>
        <v>2.121</v>
      </c>
      <c r="N52" s="32">
        <f t="shared" si="11"/>
        <v>2.294</v>
      </c>
      <c r="O52" s="32">
        <f t="shared" si="11"/>
        <v>2.1859999999999999</v>
      </c>
      <c r="P52" s="32">
        <f t="shared" si="11"/>
        <v>3.6389999999999998</v>
      </c>
      <c r="Q52" s="32">
        <f t="shared" si="11"/>
        <v>3.3180000000000001</v>
      </c>
      <c r="R52" s="32">
        <f t="shared" si="11"/>
        <v>4.3330000000000002</v>
      </c>
      <c r="S52" s="32">
        <f t="shared" si="11"/>
        <v>6.0190000000000001</v>
      </c>
      <c r="T52" s="32">
        <f t="shared" si="11"/>
        <v>6.3840000000000003</v>
      </c>
      <c r="U52" s="32">
        <f t="shared" si="11"/>
        <v>5.6950000000000003</v>
      </c>
      <c r="V52" s="32">
        <f t="shared" si="11"/>
        <v>6.4829999999999997</v>
      </c>
      <c r="W52" s="32">
        <f t="shared" si="11"/>
        <v>9.0630000000000006</v>
      </c>
      <c r="X52" s="32">
        <f t="shared" si="11"/>
        <v>9.7219999999999995</v>
      </c>
      <c r="Y52" s="32">
        <f t="shared" si="11"/>
        <v>9.7349999999999994</v>
      </c>
      <c r="Z52" s="32">
        <f t="shared" si="11"/>
        <v>8.9149999999999991</v>
      </c>
      <c r="AA52" s="32">
        <f t="shared" si="11"/>
        <v>9.3279999999999994</v>
      </c>
      <c r="AB52" s="32">
        <f t="shared" si="11"/>
        <v>11.118</v>
      </c>
      <c r="AC52" s="32">
        <f t="shared" si="11"/>
        <v>11.124965</v>
      </c>
      <c r="AD52" s="32">
        <f t="shared" si="5"/>
        <v>10.947799999999999</v>
      </c>
      <c r="AE52" s="37">
        <f t="shared" ref="AE52" si="16">AE70/10^3</f>
        <v>12.622860000000001</v>
      </c>
      <c r="AF52" s="26">
        <f t="shared" si="8"/>
        <v>1.1410643519223667E-2</v>
      </c>
    </row>
    <row r="54" spans="1:32" ht="17.100000000000001" customHeight="1">
      <c r="A54" s="32" t="s">
        <v>56</v>
      </c>
      <c r="B54" s="32" t="s">
        <v>21</v>
      </c>
      <c r="C54" s="32" t="s">
        <v>22</v>
      </c>
      <c r="D54" s="32" t="s">
        <v>23</v>
      </c>
      <c r="E54" s="32" t="s">
        <v>24</v>
      </c>
      <c r="F54" s="32" t="s">
        <v>25</v>
      </c>
      <c r="G54" s="32" t="s">
        <v>26</v>
      </c>
      <c r="H54" s="32" t="s">
        <v>27</v>
      </c>
      <c r="I54" s="32" t="s">
        <v>28</v>
      </c>
      <c r="J54" s="32" t="s">
        <v>29</v>
      </c>
      <c r="K54" s="32" t="s">
        <v>30</v>
      </c>
      <c r="L54" s="32" t="s">
        <v>31</v>
      </c>
      <c r="M54" s="32" t="s">
        <v>32</v>
      </c>
      <c r="N54" s="32" t="s">
        <v>33</v>
      </c>
      <c r="O54" s="32" t="s">
        <v>34</v>
      </c>
      <c r="P54" s="32" t="s">
        <v>35</v>
      </c>
      <c r="Q54" s="32" t="s">
        <v>36</v>
      </c>
      <c r="R54" s="32" t="s">
        <v>37</v>
      </c>
      <c r="S54" s="32" t="s">
        <v>38</v>
      </c>
      <c r="T54" s="32" t="s">
        <v>39</v>
      </c>
      <c r="U54" s="32" t="s">
        <v>40</v>
      </c>
      <c r="V54" s="32" t="s">
        <v>41</v>
      </c>
      <c r="W54" s="32" t="s">
        <v>42</v>
      </c>
      <c r="X54" s="32" t="s">
        <v>43</v>
      </c>
      <c r="Y54" s="32" t="s">
        <v>44</v>
      </c>
      <c r="Z54" s="32" t="s">
        <v>45</v>
      </c>
      <c r="AA54" s="32" t="s">
        <v>46</v>
      </c>
      <c r="AB54" s="32" t="s">
        <v>47</v>
      </c>
      <c r="AC54" s="32" t="s">
        <v>57</v>
      </c>
      <c r="AD54" s="32" t="s">
        <v>58</v>
      </c>
      <c r="AE54" s="37" t="s">
        <v>76</v>
      </c>
    </row>
    <row r="55" spans="1:32" ht="17.100000000000001" customHeight="1">
      <c r="A55" s="32" t="s">
        <v>48</v>
      </c>
      <c r="B55" s="32">
        <v>317648</v>
      </c>
      <c r="C55" s="32">
        <v>316904</v>
      </c>
      <c r="D55" s="32">
        <v>302741</v>
      </c>
      <c r="E55" s="32">
        <v>276214</v>
      </c>
      <c r="F55" s="32">
        <v>285393</v>
      </c>
      <c r="G55" s="32">
        <v>312353</v>
      </c>
      <c r="H55" s="32">
        <v>322316</v>
      </c>
      <c r="I55" s="32">
        <v>346962</v>
      </c>
      <c r="J55" s="32">
        <v>360019</v>
      </c>
      <c r="K55" s="32">
        <v>371805</v>
      </c>
      <c r="L55" s="32">
        <v>434415</v>
      </c>
      <c r="M55" s="32">
        <v>478011</v>
      </c>
      <c r="N55" s="32">
        <v>500772</v>
      </c>
      <c r="O55" s="32">
        <v>542306</v>
      </c>
      <c r="P55" s="32">
        <v>578938</v>
      </c>
      <c r="Q55" s="32">
        <v>603697</v>
      </c>
      <c r="R55" s="32">
        <v>666177</v>
      </c>
      <c r="S55" s="32">
        <v>701186</v>
      </c>
      <c r="T55" s="32">
        <v>715052</v>
      </c>
      <c r="U55" s="32">
        <v>742023</v>
      </c>
      <c r="V55" s="32">
        <v>831189</v>
      </c>
      <c r="W55" s="32">
        <v>905623</v>
      </c>
      <c r="X55" s="32">
        <v>1021289</v>
      </c>
      <c r="Y55" s="32">
        <v>1075962</v>
      </c>
      <c r="Z55" s="32">
        <v>1089451</v>
      </c>
      <c r="AA55" s="32">
        <v>1000785</v>
      </c>
      <c r="AB55" s="32">
        <v>1033764</v>
      </c>
      <c r="AC55" s="32">
        <v>1071981.412</v>
      </c>
      <c r="AD55" s="32">
        <v>1085620.4210000001</v>
      </c>
      <c r="AE55" s="32">
        <v>1106235.5930000001</v>
      </c>
    </row>
    <row r="56" spans="1:32" ht="13.5">
      <c r="A56" s="32" t="s">
        <v>19</v>
      </c>
      <c r="B56" s="32">
        <v>1753</v>
      </c>
      <c r="C56" s="32">
        <v>960</v>
      </c>
      <c r="D56" s="32">
        <v>1230</v>
      </c>
      <c r="E56" s="32">
        <v>1428</v>
      </c>
      <c r="F56" s="32">
        <v>1209</v>
      </c>
      <c r="G56" s="32">
        <v>1635</v>
      </c>
      <c r="H56" s="32">
        <v>3217</v>
      </c>
      <c r="I56" s="32">
        <v>1615</v>
      </c>
      <c r="J56" s="32">
        <v>1483</v>
      </c>
      <c r="K56" s="32">
        <v>1410</v>
      </c>
      <c r="L56" s="32">
        <v>1839</v>
      </c>
      <c r="M56" s="32">
        <v>2384</v>
      </c>
      <c r="N56" s="32">
        <v>11002</v>
      </c>
      <c r="O56" s="32">
        <v>8493</v>
      </c>
      <c r="P56" s="32">
        <v>11784</v>
      </c>
      <c r="Q56" s="32">
        <v>19009</v>
      </c>
      <c r="R56" s="32">
        <v>33545</v>
      </c>
      <c r="S56" s="32">
        <v>45311</v>
      </c>
      <c r="T56" s="32">
        <v>36210</v>
      </c>
      <c r="U56" s="32">
        <v>97463</v>
      </c>
      <c r="V56" s="32">
        <v>137270</v>
      </c>
      <c r="W56" s="32">
        <v>177588</v>
      </c>
      <c r="X56" s="32">
        <v>235176</v>
      </c>
      <c r="Y56" s="32">
        <v>251761</v>
      </c>
      <c r="Z56" s="32">
        <v>229146</v>
      </c>
      <c r="AA56" s="32">
        <v>156133</v>
      </c>
      <c r="AB56" s="32">
        <v>222661</v>
      </c>
      <c r="AC56" s="32">
        <v>214429.424</v>
      </c>
      <c r="AD56" s="32">
        <v>216061.80600000001</v>
      </c>
      <c r="AE56" s="32">
        <v>223727.28</v>
      </c>
    </row>
    <row r="57" spans="1:32" ht="13.5">
      <c r="A57" s="32" t="s">
        <v>5</v>
      </c>
      <c r="B57" s="32">
        <v>192</v>
      </c>
      <c r="C57" s="32">
        <v>0</v>
      </c>
      <c r="D57" s="32">
        <v>170</v>
      </c>
      <c r="E57" s="32">
        <v>394</v>
      </c>
      <c r="F57" s="32">
        <v>682</v>
      </c>
      <c r="G57" s="32">
        <v>3134</v>
      </c>
      <c r="H57" s="32">
        <v>2558</v>
      </c>
      <c r="I57" s="32">
        <v>4695</v>
      </c>
      <c r="J57" s="32">
        <v>6512</v>
      </c>
      <c r="K57" s="32">
        <v>8708</v>
      </c>
      <c r="L57" s="32">
        <v>9867</v>
      </c>
      <c r="M57" s="32">
        <v>9441</v>
      </c>
      <c r="N57" s="32">
        <v>10313</v>
      </c>
      <c r="O57" s="32">
        <v>8691</v>
      </c>
      <c r="P57" s="32">
        <v>12025</v>
      </c>
      <c r="Q57" s="32">
        <v>21695</v>
      </c>
      <c r="R57" s="32">
        <v>25204</v>
      </c>
      <c r="S57" s="32">
        <v>27765</v>
      </c>
      <c r="T57" s="32">
        <v>39837</v>
      </c>
      <c r="U57" s="32">
        <v>65016</v>
      </c>
      <c r="V57" s="32">
        <v>87123</v>
      </c>
      <c r="W57" s="32">
        <v>101098</v>
      </c>
      <c r="X57" s="32">
        <v>128935</v>
      </c>
      <c r="Y57" s="32">
        <v>148486</v>
      </c>
      <c r="Z57" s="32">
        <v>190344</v>
      </c>
      <c r="AA57" s="32">
        <v>162069</v>
      </c>
      <c r="AB57" s="32">
        <v>146347</v>
      </c>
      <c r="AC57" s="32">
        <v>157618</v>
      </c>
      <c r="AD57" s="32">
        <v>166996</v>
      </c>
      <c r="AE57" s="32">
        <v>188756.3</v>
      </c>
    </row>
    <row r="58" spans="1:32" ht="13.5">
      <c r="A58" s="32" t="s">
        <v>6</v>
      </c>
      <c r="B58" s="32">
        <v>41384</v>
      </c>
      <c r="C58" s="32">
        <v>49974</v>
      </c>
      <c r="D58" s="32">
        <v>51360</v>
      </c>
      <c r="E58" s="32">
        <v>53631</v>
      </c>
      <c r="F58" s="32">
        <v>62349</v>
      </c>
      <c r="G58" s="32">
        <v>69107</v>
      </c>
      <c r="H58" s="32">
        <v>72491</v>
      </c>
      <c r="I58" s="32">
        <v>79111</v>
      </c>
      <c r="J58" s="32">
        <v>78084</v>
      </c>
      <c r="K58" s="32">
        <v>85488</v>
      </c>
      <c r="L58" s="32">
        <v>95121</v>
      </c>
      <c r="M58" s="32">
        <v>99838</v>
      </c>
      <c r="N58" s="32">
        <v>106292</v>
      </c>
      <c r="O58" s="32">
        <v>111360</v>
      </c>
      <c r="P58" s="32">
        <v>122586</v>
      </c>
      <c r="Q58" s="32">
        <v>123453</v>
      </c>
      <c r="R58" s="32">
        <v>124191</v>
      </c>
      <c r="S58" s="32">
        <v>131588</v>
      </c>
      <c r="T58" s="32">
        <v>129717</v>
      </c>
      <c r="U58" s="32">
        <v>114444</v>
      </c>
      <c r="V58" s="32">
        <v>130980</v>
      </c>
      <c r="W58" s="32">
        <v>123382</v>
      </c>
      <c r="X58" s="32">
        <v>133016</v>
      </c>
      <c r="Y58" s="32">
        <v>143901</v>
      </c>
      <c r="Z58" s="32">
        <v>137855</v>
      </c>
      <c r="AA58" s="32">
        <v>142401</v>
      </c>
      <c r="AB58" s="32">
        <v>137598</v>
      </c>
      <c r="AC58" s="32">
        <v>139523.932</v>
      </c>
      <c r="AD58" s="32">
        <v>137002.266</v>
      </c>
      <c r="AE58" s="32">
        <v>138452.14799999999</v>
      </c>
    </row>
    <row r="59" spans="1:32" ht="13.5">
      <c r="A59" s="32" t="s">
        <v>7</v>
      </c>
      <c r="B59" s="32">
        <v>12442</v>
      </c>
      <c r="C59" s="32">
        <v>13522</v>
      </c>
      <c r="D59" s="32">
        <v>14400</v>
      </c>
      <c r="E59" s="32">
        <v>20060</v>
      </c>
      <c r="F59" s="32">
        <v>24107</v>
      </c>
      <c r="G59" s="32">
        <v>28680</v>
      </c>
      <c r="H59" s="32">
        <v>27848</v>
      </c>
      <c r="I59" s="32">
        <v>34602</v>
      </c>
      <c r="J59" s="32">
        <v>35607</v>
      </c>
      <c r="K59" s="32">
        <v>37342</v>
      </c>
      <c r="L59" s="32">
        <v>45320</v>
      </c>
      <c r="M59" s="32">
        <v>48482</v>
      </c>
      <c r="N59" s="32">
        <v>51705</v>
      </c>
      <c r="O59" s="32">
        <v>53090</v>
      </c>
      <c r="P59" s="32">
        <v>57155</v>
      </c>
      <c r="Q59" s="32">
        <v>56131</v>
      </c>
      <c r="R59" s="32">
        <v>59626</v>
      </c>
      <c r="S59" s="32">
        <v>65753</v>
      </c>
      <c r="T59" s="32">
        <v>75501</v>
      </c>
      <c r="U59" s="32">
        <v>82323</v>
      </c>
      <c r="V59" s="32">
        <v>90431</v>
      </c>
      <c r="W59" s="32">
        <v>96916</v>
      </c>
      <c r="X59" s="32">
        <v>92723</v>
      </c>
      <c r="Y59" s="32">
        <v>96313</v>
      </c>
      <c r="Z59" s="32">
        <v>97856</v>
      </c>
      <c r="AA59" s="32">
        <v>99971</v>
      </c>
      <c r="AB59" s="32">
        <v>99207</v>
      </c>
      <c r="AC59" s="32">
        <v>103030.501</v>
      </c>
      <c r="AD59" s="32">
        <v>99375.75</v>
      </c>
      <c r="AE59" s="32">
        <v>93434.410999999993</v>
      </c>
    </row>
    <row r="60" spans="1:32" ht="13.5">
      <c r="A60" s="32" t="s">
        <v>8</v>
      </c>
      <c r="B60" s="32">
        <v>14290</v>
      </c>
      <c r="C60" s="32">
        <v>14094</v>
      </c>
      <c r="D60" s="32">
        <v>18391</v>
      </c>
      <c r="E60" s="32">
        <v>21430</v>
      </c>
      <c r="F60" s="32">
        <v>22689</v>
      </c>
      <c r="G60" s="32">
        <v>24367</v>
      </c>
      <c r="H60" s="32">
        <v>27202</v>
      </c>
      <c r="I60" s="32">
        <v>30186</v>
      </c>
      <c r="J60" s="32">
        <v>31457</v>
      </c>
      <c r="K60" s="32">
        <v>35729</v>
      </c>
      <c r="L60" s="32">
        <v>40251</v>
      </c>
      <c r="M60" s="32">
        <v>43718</v>
      </c>
      <c r="N60" s="32">
        <v>46542</v>
      </c>
      <c r="O60" s="32">
        <v>49396</v>
      </c>
      <c r="P60" s="32">
        <v>55405</v>
      </c>
      <c r="Q60" s="32">
        <v>55352</v>
      </c>
      <c r="R60" s="32">
        <v>57559</v>
      </c>
      <c r="S60" s="32">
        <v>60911</v>
      </c>
      <c r="T60" s="32">
        <v>59364</v>
      </c>
      <c r="U60" s="32">
        <v>54993</v>
      </c>
      <c r="V60" s="32">
        <v>58424</v>
      </c>
      <c r="W60" s="32">
        <v>61447</v>
      </c>
      <c r="X60" s="32">
        <v>60215</v>
      </c>
      <c r="Y60" s="32">
        <v>60538</v>
      </c>
      <c r="Z60" s="32">
        <v>60225</v>
      </c>
      <c r="AA60" s="32">
        <v>59576</v>
      </c>
      <c r="AB60" s="32">
        <v>59052</v>
      </c>
      <c r="AC60" s="32">
        <v>60991.731</v>
      </c>
      <c r="AD60" s="32">
        <v>59443.707999999999</v>
      </c>
      <c r="AE60" s="32">
        <v>60782.158000000003</v>
      </c>
    </row>
    <row r="61" spans="1:32" ht="13.5">
      <c r="A61" s="32" t="s">
        <v>59</v>
      </c>
      <c r="B61" s="32">
        <v>0</v>
      </c>
      <c r="C61" s="32">
        <v>0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32">
        <v>0</v>
      </c>
      <c r="Q61" s="32">
        <v>505</v>
      </c>
      <c r="R61" s="32">
        <v>636</v>
      </c>
      <c r="S61" s="32">
        <v>666</v>
      </c>
      <c r="T61" s="32">
        <v>682</v>
      </c>
      <c r="U61" s="32">
        <v>724</v>
      </c>
      <c r="V61" s="32">
        <v>884</v>
      </c>
      <c r="W61" s="32">
        <v>1214</v>
      </c>
      <c r="X61" s="32">
        <v>1558</v>
      </c>
      <c r="Y61" s="32">
        <v>2100</v>
      </c>
      <c r="Z61" s="32">
        <v>2915</v>
      </c>
      <c r="AA61" s="32">
        <v>6734</v>
      </c>
      <c r="AB61" s="32">
        <v>12994</v>
      </c>
      <c r="AC61" s="32">
        <v>14458.081</v>
      </c>
      <c r="AD61" s="32">
        <v>22514.542000000001</v>
      </c>
      <c r="AE61" s="32">
        <v>43849</v>
      </c>
    </row>
    <row r="62" spans="1:32" ht="13.5">
      <c r="A62" s="32" t="s">
        <v>49</v>
      </c>
      <c r="B62" s="32">
        <v>2259</v>
      </c>
      <c r="C62" s="32">
        <v>2232</v>
      </c>
      <c r="D62" s="32">
        <v>2356</v>
      </c>
      <c r="E62" s="32">
        <v>1837</v>
      </c>
      <c r="F62" s="32">
        <v>2143</v>
      </c>
      <c r="G62" s="32">
        <v>2519</v>
      </c>
      <c r="H62" s="32">
        <v>3074</v>
      </c>
      <c r="I62" s="32">
        <v>2294</v>
      </c>
      <c r="J62" s="32">
        <v>2425</v>
      </c>
      <c r="K62" s="32">
        <v>2095</v>
      </c>
      <c r="L62" s="32">
        <v>3082</v>
      </c>
      <c r="M62" s="32">
        <v>4227</v>
      </c>
      <c r="N62" s="32">
        <v>5460</v>
      </c>
      <c r="O62" s="32">
        <v>5485</v>
      </c>
      <c r="P62" s="32">
        <v>8642</v>
      </c>
      <c r="Q62" s="32">
        <v>10488</v>
      </c>
      <c r="R62" s="32">
        <v>10821</v>
      </c>
      <c r="S62" s="32">
        <v>13364</v>
      </c>
      <c r="T62" s="32">
        <v>15426</v>
      </c>
      <c r="U62" s="32">
        <v>14477</v>
      </c>
      <c r="V62" s="32">
        <v>20737</v>
      </c>
      <c r="W62" s="32">
        <v>21881</v>
      </c>
      <c r="X62" s="32">
        <v>22558</v>
      </c>
      <c r="Y62" s="32">
        <v>22064</v>
      </c>
      <c r="Z62" s="32">
        <v>21738</v>
      </c>
      <c r="AA62" s="32">
        <v>25461</v>
      </c>
      <c r="AB62" s="32">
        <v>27238</v>
      </c>
      <c r="AC62" s="32">
        <v>30426.447</v>
      </c>
      <c r="AD62" s="32">
        <v>32904.161999999997</v>
      </c>
      <c r="AE62" s="32">
        <v>35425</v>
      </c>
    </row>
    <row r="63" spans="1:32" ht="13.5">
      <c r="A63" s="32" t="s">
        <v>10</v>
      </c>
      <c r="B63" s="32">
        <v>1840</v>
      </c>
      <c r="C63" s="32">
        <v>2377</v>
      </c>
      <c r="D63" s="32">
        <v>1852</v>
      </c>
      <c r="E63" s="32">
        <v>1953</v>
      </c>
      <c r="F63" s="32">
        <v>1782</v>
      </c>
      <c r="G63" s="32">
        <v>2335</v>
      </c>
      <c r="H63" s="32">
        <v>4287</v>
      </c>
      <c r="I63" s="32">
        <v>5146</v>
      </c>
      <c r="J63" s="32">
        <v>5566</v>
      </c>
      <c r="K63" s="32">
        <v>4798</v>
      </c>
      <c r="L63" s="32">
        <v>6788</v>
      </c>
      <c r="M63" s="32">
        <v>4623</v>
      </c>
      <c r="N63" s="32">
        <v>6545</v>
      </c>
      <c r="O63" s="32">
        <v>11411</v>
      </c>
      <c r="P63" s="32">
        <v>11643</v>
      </c>
      <c r="Q63" s="32">
        <v>12417</v>
      </c>
      <c r="R63" s="32">
        <v>14796</v>
      </c>
      <c r="S63" s="32">
        <v>17828</v>
      </c>
      <c r="T63" s="32">
        <v>13439</v>
      </c>
      <c r="U63" s="32">
        <v>15203</v>
      </c>
      <c r="V63" s="32">
        <v>16948</v>
      </c>
      <c r="W63" s="32">
        <v>16885</v>
      </c>
      <c r="X63" s="32">
        <v>23741</v>
      </c>
      <c r="Y63" s="32">
        <v>20874</v>
      </c>
      <c r="Z63" s="32">
        <v>24350</v>
      </c>
      <c r="AA63" s="32">
        <v>28048</v>
      </c>
      <c r="AB63" s="32">
        <v>30422</v>
      </c>
      <c r="AC63" s="32">
        <v>32977.614000000001</v>
      </c>
      <c r="AD63" s="32">
        <v>32291.59</v>
      </c>
      <c r="AE63" s="32">
        <v>31730.752</v>
      </c>
    </row>
    <row r="64" spans="1:32" ht="13.5">
      <c r="A64" s="32" t="s">
        <v>9</v>
      </c>
      <c r="B64" s="32">
        <v>11874</v>
      </c>
      <c r="C64" s="32">
        <v>14366</v>
      </c>
      <c r="D64" s="32">
        <v>14095</v>
      </c>
      <c r="E64" s="32">
        <v>12103</v>
      </c>
      <c r="F64" s="32">
        <v>14390</v>
      </c>
      <c r="G64" s="32">
        <v>13625</v>
      </c>
      <c r="H64" s="32">
        <v>14159</v>
      </c>
      <c r="I64" s="32">
        <v>17495</v>
      </c>
      <c r="J64" s="32">
        <v>17950</v>
      </c>
      <c r="K64" s="32">
        <v>19159</v>
      </c>
      <c r="L64" s="32">
        <v>23340</v>
      </c>
      <c r="M64" s="32">
        <v>29527</v>
      </c>
      <c r="N64" s="32">
        <v>27433</v>
      </c>
      <c r="O64" s="32">
        <v>29235</v>
      </c>
      <c r="P64" s="32">
        <v>32661</v>
      </c>
      <c r="Q64" s="32">
        <v>29953</v>
      </c>
      <c r="R64" s="32">
        <v>36584</v>
      </c>
      <c r="S64" s="32">
        <v>36660</v>
      </c>
      <c r="T64" s="32">
        <v>36172</v>
      </c>
      <c r="U64" s="32">
        <v>32027</v>
      </c>
      <c r="V64" s="32">
        <v>37932</v>
      </c>
      <c r="W64" s="32">
        <v>39067</v>
      </c>
      <c r="X64" s="32">
        <v>39778</v>
      </c>
      <c r="Y64" s="32">
        <v>46529</v>
      </c>
      <c r="Z64" s="32">
        <v>44030</v>
      </c>
      <c r="AA64" s="32">
        <v>46683</v>
      </c>
      <c r="AB64" s="32">
        <v>45437</v>
      </c>
      <c r="AC64" s="32">
        <v>37639</v>
      </c>
      <c r="AD64" s="32">
        <v>32446</v>
      </c>
      <c r="AE64" s="32">
        <v>29742.484</v>
      </c>
    </row>
    <row r="65" spans="1:31" ht="13.5">
      <c r="A65" s="32" t="s">
        <v>52</v>
      </c>
      <c r="B65" s="32">
        <v>1344</v>
      </c>
      <c r="C65" s="32">
        <v>1435</v>
      </c>
      <c r="D65" s="32">
        <v>1104</v>
      </c>
      <c r="E65" s="32">
        <v>1274</v>
      </c>
      <c r="F65" s="32">
        <v>1113</v>
      </c>
      <c r="G65" s="32">
        <v>1711</v>
      </c>
      <c r="H65" s="32">
        <v>2984</v>
      </c>
      <c r="I65" s="32">
        <v>4248</v>
      </c>
      <c r="J65" s="32">
        <v>4282</v>
      </c>
      <c r="K65" s="32">
        <v>5214</v>
      </c>
      <c r="L65" s="32">
        <v>7246</v>
      </c>
      <c r="M65" s="32">
        <v>7601</v>
      </c>
      <c r="N65" s="32">
        <v>6905</v>
      </c>
      <c r="O65" s="32">
        <v>6795</v>
      </c>
      <c r="P65" s="32">
        <v>6974</v>
      </c>
      <c r="Q65" s="32">
        <v>7029</v>
      </c>
      <c r="R65" s="32">
        <v>7717</v>
      </c>
      <c r="S65" s="32">
        <v>7729</v>
      </c>
      <c r="T65" s="32">
        <v>9078</v>
      </c>
      <c r="U65" s="32">
        <v>7367</v>
      </c>
      <c r="V65" s="32">
        <v>10772</v>
      </c>
      <c r="W65" s="32">
        <v>10755</v>
      </c>
      <c r="X65" s="32">
        <v>11681</v>
      </c>
      <c r="Y65" s="32">
        <v>14199</v>
      </c>
      <c r="Z65" s="32">
        <v>14890</v>
      </c>
      <c r="AA65" s="32">
        <v>17029</v>
      </c>
      <c r="AB65" s="32">
        <v>19694</v>
      </c>
      <c r="AC65" s="32">
        <v>21974.112000000001</v>
      </c>
      <c r="AD65" s="32">
        <v>25993.437000000002</v>
      </c>
      <c r="AE65" s="32">
        <v>26921.538</v>
      </c>
    </row>
    <row r="66" spans="1:31" ht="13.5">
      <c r="A66" s="32" t="s">
        <v>11</v>
      </c>
      <c r="B66" s="32">
        <v>53210</v>
      </c>
      <c r="C66" s="32">
        <v>46911</v>
      </c>
      <c r="D66" s="32">
        <v>39723</v>
      </c>
      <c r="E66" s="32">
        <v>28200</v>
      </c>
      <c r="F66" s="32">
        <v>23961</v>
      </c>
      <c r="G66" s="32">
        <v>20519</v>
      </c>
      <c r="H66" s="32">
        <v>18373</v>
      </c>
      <c r="I66" s="32">
        <v>19441</v>
      </c>
      <c r="J66" s="32">
        <v>21508</v>
      </c>
      <c r="K66" s="32">
        <v>16042</v>
      </c>
      <c r="L66" s="32">
        <v>25318</v>
      </c>
      <c r="M66" s="32">
        <v>27820</v>
      </c>
      <c r="N66" s="32">
        <v>20866</v>
      </c>
      <c r="O66" s="32">
        <v>25217</v>
      </c>
      <c r="P66" s="32">
        <v>22259</v>
      </c>
      <c r="Q66" s="32">
        <v>21524</v>
      </c>
      <c r="R66" s="32">
        <v>25575</v>
      </c>
      <c r="S66" s="32">
        <v>23441</v>
      </c>
      <c r="T66" s="32">
        <v>29542</v>
      </c>
      <c r="U66" s="32">
        <v>23583</v>
      </c>
      <c r="V66" s="32">
        <v>24012</v>
      </c>
      <c r="W66" s="32">
        <v>27859</v>
      </c>
      <c r="X66" s="32">
        <v>26699</v>
      </c>
      <c r="Y66" s="32">
        <v>26027</v>
      </c>
      <c r="Z66" s="32">
        <v>24110</v>
      </c>
      <c r="AA66" s="32">
        <v>21838</v>
      </c>
      <c r="AB66" s="32">
        <v>21091</v>
      </c>
      <c r="AC66" s="32">
        <v>25740</v>
      </c>
      <c r="AD66" s="32">
        <v>25316</v>
      </c>
      <c r="AE66" s="32">
        <v>24758</v>
      </c>
    </row>
    <row r="67" spans="1:31" ht="13.5">
      <c r="A67" s="32" t="s">
        <v>50</v>
      </c>
      <c r="B67" s="32">
        <v>250</v>
      </c>
      <c r="C67" s="32">
        <v>436</v>
      </c>
      <c r="D67" s="32">
        <v>471</v>
      </c>
      <c r="E67" s="32">
        <v>968</v>
      </c>
      <c r="F67" s="32">
        <v>1417</v>
      </c>
      <c r="G67" s="32">
        <v>2298</v>
      </c>
      <c r="H67" s="32">
        <v>3830</v>
      </c>
      <c r="I67" s="32">
        <v>3187</v>
      </c>
      <c r="J67" s="32">
        <v>1544</v>
      </c>
      <c r="K67" s="32">
        <v>2692</v>
      </c>
      <c r="L67" s="32">
        <v>3684</v>
      </c>
      <c r="M67" s="32">
        <v>4449</v>
      </c>
      <c r="N67" s="32">
        <v>5525</v>
      </c>
      <c r="O67" s="32">
        <v>6835</v>
      </c>
      <c r="P67" s="32">
        <v>7472</v>
      </c>
      <c r="Q67" s="32">
        <v>8479</v>
      </c>
      <c r="R67" s="32">
        <v>11104</v>
      </c>
      <c r="S67" s="32">
        <v>13841</v>
      </c>
      <c r="T67" s="32">
        <v>15960</v>
      </c>
      <c r="U67" s="32">
        <v>16740</v>
      </c>
      <c r="V67" s="32">
        <v>16802</v>
      </c>
      <c r="W67" s="32">
        <v>16510</v>
      </c>
      <c r="X67" s="32">
        <v>18586</v>
      </c>
      <c r="Y67" s="32">
        <v>18726</v>
      </c>
      <c r="Z67" s="32">
        <v>21243</v>
      </c>
      <c r="AA67" s="32">
        <v>23964</v>
      </c>
      <c r="AB67" s="32">
        <v>22581</v>
      </c>
      <c r="AC67" s="32">
        <v>23262</v>
      </c>
      <c r="AD67" s="32">
        <v>25739</v>
      </c>
      <c r="AE67" s="32">
        <v>22160.331999999999</v>
      </c>
    </row>
    <row r="68" spans="1:31" ht="13.5">
      <c r="A68" s="32" t="s">
        <v>60</v>
      </c>
      <c r="B68" s="32">
        <v>0</v>
      </c>
      <c r="C68" s="32">
        <v>0</v>
      </c>
      <c r="D68" s="32">
        <v>0</v>
      </c>
      <c r="E68" s="32">
        <v>0</v>
      </c>
      <c r="F68" s="32">
        <v>428</v>
      </c>
      <c r="G68" s="32">
        <v>64</v>
      </c>
      <c r="H68" s="32">
        <v>255</v>
      </c>
      <c r="I68" s="32">
        <v>327</v>
      </c>
      <c r="J68" s="32">
        <v>561</v>
      </c>
      <c r="K68" s="32">
        <v>408</v>
      </c>
      <c r="L68" s="32">
        <v>189</v>
      </c>
      <c r="M68" s="32">
        <v>1367</v>
      </c>
      <c r="N68" s="32">
        <v>2374</v>
      </c>
      <c r="O68" s="32">
        <v>2116</v>
      </c>
      <c r="P68" s="32">
        <v>1726</v>
      </c>
      <c r="Q68" s="32">
        <v>2762</v>
      </c>
      <c r="R68" s="32">
        <v>3849</v>
      </c>
      <c r="S68" s="32">
        <v>3656</v>
      </c>
      <c r="T68" s="32">
        <v>6831</v>
      </c>
      <c r="U68" s="32">
        <v>8534</v>
      </c>
      <c r="V68" s="32">
        <v>10448</v>
      </c>
      <c r="W68" s="32">
        <v>12689</v>
      </c>
      <c r="X68" s="32">
        <v>8568</v>
      </c>
      <c r="Y68" s="32">
        <v>8265</v>
      </c>
      <c r="Z68" s="32">
        <v>8013</v>
      </c>
      <c r="AA68" s="32">
        <v>5597</v>
      </c>
      <c r="AB68" s="32">
        <v>6089</v>
      </c>
      <c r="AC68" s="32">
        <v>9225.5540000000001</v>
      </c>
      <c r="AD68" s="32">
        <v>15724.222</v>
      </c>
      <c r="AE68" s="32">
        <v>13240.225</v>
      </c>
    </row>
    <row r="69" spans="1:31" ht="17.100000000000001" customHeight="1">
      <c r="A69" s="32" t="s">
        <v>65</v>
      </c>
      <c r="B69" s="32">
        <v>0</v>
      </c>
      <c r="C69" s="32">
        <v>0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164</v>
      </c>
      <c r="N69" s="32">
        <v>457</v>
      </c>
      <c r="O69" s="32">
        <v>2008</v>
      </c>
      <c r="P69" s="32">
        <v>2035</v>
      </c>
      <c r="Q69" s="32">
        <v>2278</v>
      </c>
      <c r="R69" s="32">
        <v>3940</v>
      </c>
      <c r="S69" s="32">
        <v>5521</v>
      </c>
      <c r="T69" s="32">
        <v>3452</v>
      </c>
      <c r="U69" s="32">
        <v>4227</v>
      </c>
      <c r="V69" s="32">
        <v>3838</v>
      </c>
      <c r="W69" s="32">
        <v>3782</v>
      </c>
      <c r="X69" s="32">
        <v>3446</v>
      </c>
      <c r="Y69" s="32">
        <v>3009</v>
      </c>
      <c r="Z69" s="32">
        <v>4619</v>
      </c>
      <c r="AA69" s="32">
        <v>4885</v>
      </c>
      <c r="AB69" s="32">
        <v>7021</v>
      </c>
      <c r="AC69" s="32">
        <v>13683.895</v>
      </c>
      <c r="AD69" s="32">
        <v>14481.681</v>
      </c>
      <c r="AE69" s="32">
        <v>13120</v>
      </c>
    </row>
    <row r="70" spans="1:31" ht="17.100000000000001" customHeight="1">
      <c r="A70" s="32" t="s">
        <v>75</v>
      </c>
      <c r="B70" s="32">
        <v>1168</v>
      </c>
      <c r="C70" s="32">
        <v>875</v>
      </c>
      <c r="D70" s="32">
        <v>274</v>
      </c>
      <c r="E70" s="32">
        <v>414</v>
      </c>
      <c r="F70" s="32">
        <v>1262</v>
      </c>
      <c r="G70" s="32">
        <v>1494</v>
      </c>
      <c r="H70" s="32">
        <v>2871</v>
      </c>
      <c r="I70" s="32">
        <v>3935</v>
      </c>
      <c r="J70" s="32">
        <v>3936</v>
      </c>
      <c r="K70" s="32">
        <v>4330</v>
      </c>
      <c r="L70" s="32">
        <v>3688</v>
      </c>
      <c r="M70" s="32">
        <v>2121</v>
      </c>
      <c r="N70" s="32">
        <v>2294</v>
      </c>
      <c r="O70" s="32">
        <v>2186</v>
      </c>
      <c r="P70" s="32">
        <v>3639</v>
      </c>
      <c r="Q70" s="32">
        <v>3318</v>
      </c>
      <c r="R70" s="32">
        <v>4333</v>
      </c>
      <c r="S70" s="32">
        <v>6019</v>
      </c>
      <c r="T70" s="32">
        <v>6384</v>
      </c>
      <c r="U70" s="32">
        <v>5695</v>
      </c>
      <c r="V70" s="32">
        <v>6483</v>
      </c>
      <c r="W70" s="32">
        <v>9063</v>
      </c>
      <c r="X70" s="32">
        <v>9722</v>
      </c>
      <c r="Y70" s="32">
        <v>9735</v>
      </c>
      <c r="Z70" s="32">
        <v>8915</v>
      </c>
      <c r="AA70" s="32">
        <v>9328</v>
      </c>
      <c r="AB70" s="32">
        <v>11118</v>
      </c>
      <c r="AC70" s="32">
        <v>11124.965</v>
      </c>
      <c r="AD70" s="32">
        <v>10947.8</v>
      </c>
      <c r="AE70" s="32">
        <v>12622.86</v>
      </c>
    </row>
  </sheetData>
  <mergeCells count="1">
    <mergeCell ref="B20:H20"/>
  </mergeCells>
  <phoneticPr fontId="12"/>
  <printOptions gridLinesSet="0"/>
  <pageMargins left="0.4" right="0.4" top="0.4" bottom="0.4" header="0.2" footer="0.2"/>
  <pageSetup paperSize="9" orientation="landscape" horizontalDpi="4294967292" r:id="rId1"/>
  <headerFooter alignWithMargins="0">
    <oddFooter>&amp;C&amp;P / &amp;N ページ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70"/>
  <sheetViews>
    <sheetView showGridLines="0" zoomScale="85" zoomScaleNormal="85" zoomScaleSheetLayoutView="100" workbookViewId="0">
      <pane xSplit="1" topLeftCell="B1" activePane="topRight" state="frozen"/>
      <selection activeCell="A22" sqref="A22"/>
      <selection pane="topRight" activeCell="B2" sqref="B2"/>
    </sheetView>
  </sheetViews>
  <sheetFormatPr defaultColWidth="9" defaultRowHeight="17.100000000000001" customHeight="1"/>
  <cols>
    <col min="1" max="1" width="9" style="32"/>
    <col min="2" max="2" width="11.5" style="32" customWidth="1"/>
    <col min="3" max="3" width="11.875" style="32" customWidth="1"/>
    <col min="4" max="4" width="9" style="32" customWidth="1"/>
    <col min="5" max="5" width="12.125" style="32" customWidth="1"/>
    <col min="6" max="8" width="9" style="32"/>
    <col min="9" max="9" width="12.625" style="32" bestFit="1" customWidth="1"/>
    <col min="10" max="16384" width="9" style="32"/>
  </cols>
  <sheetData>
    <row r="1" spans="2:12" ht="13.5" customHeight="1">
      <c r="B1" s="6" t="s">
        <v>95</v>
      </c>
    </row>
    <row r="2" spans="2:12" ht="13.5" customHeight="1"/>
    <row r="3" spans="2:12" ht="17.100000000000001" customHeight="1">
      <c r="B3" s="1"/>
      <c r="C3" s="3" t="s">
        <v>2</v>
      </c>
      <c r="D3" s="13"/>
    </row>
    <row r="4" spans="2:12" ht="17.100000000000001" customHeight="1">
      <c r="B4" s="4" t="s">
        <v>3</v>
      </c>
      <c r="C4" s="5" t="s">
        <v>4</v>
      </c>
      <c r="D4" s="14"/>
      <c r="E4" s="12" t="s">
        <v>62</v>
      </c>
    </row>
    <row r="5" spans="2:12" ht="17.100000000000001" customHeight="1">
      <c r="B5" s="4" t="s">
        <v>13</v>
      </c>
      <c r="C5" s="11">
        <f>(J23)</f>
        <v>74.742999999999995</v>
      </c>
      <c r="D5" s="15"/>
      <c r="E5" s="24">
        <f>C5/$C$16</f>
        <v>0.23984884212083379</v>
      </c>
      <c r="G5" s="20">
        <f>SUM(C5:C9)</f>
        <v>227.71588300000002</v>
      </c>
      <c r="J5" s="9"/>
      <c r="L5" s="10"/>
    </row>
    <row r="6" spans="2:12" ht="17.100000000000001" customHeight="1">
      <c r="B6" s="4" t="s">
        <v>14</v>
      </c>
      <c r="C6" s="11">
        <f t="shared" ref="C6:C14" si="0">(J24)</f>
        <v>57.978000000000002</v>
      </c>
      <c r="D6" s="15"/>
      <c r="E6" s="24">
        <f t="shared" ref="E6:E16" si="1">C6/$C$16</f>
        <v>0.18605028121003578</v>
      </c>
      <c r="J6" s="9"/>
      <c r="L6" s="10"/>
    </row>
    <row r="7" spans="2:12" ht="17.100000000000001" customHeight="1">
      <c r="B7" s="4" t="s">
        <v>15</v>
      </c>
      <c r="C7" s="11">
        <f t="shared" si="0"/>
        <v>46.512517000000003</v>
      </c>
      <c r="D7" s="15"/>
      <c r="E7" s="24">
        <f t="shared" si="1"/>
        <v>0.1492577679056982</v>
      </c>
      <c r="J7" s="9"/>
      <c r="L7" s="10"/>
    </row>
    <row r="8" spans="2:12" ht="17.100000000000001" customHeight="1">
      <c r="B8" s="4" t="s">
        <v>16</v>
      </c>
      <c r="C8" s="11">
        <f t="shared" si="0"/>
        <v>36.676366000000002</v>
      </c>
      <c r="D8" s="15"/>
      <c r="E8" s="24">
        <f t="shared" si="1"/>
        <v>0.11769374949225905</v>
      </c>
      <c r="J8" s="9"/>
      <c r="L8" s="10"/>
    </row>
    <row r="9" spans="2:12" ht="17.100000000000001" customHeight="1">
      <c r="B9" s="4" t="s">
        <v>71</v>
      </c>
      <c r="C9" s="11">
        <f t="shared" si="0"/>
        <v>11.805999999999999</v>
      </c>
      <c r="D9" s="15"/>
      <c r="E9" s="24">
        <f t="shared" si="1"/>
        <v>3.7885225774702165E-2</v>
      </c>
      <c r="I9" s="4" t="s">
        <v>17</v>
      </c>
      <c r="J9" s="9"/>
      <c r="L9" s="10"/>
    </row>
    <row r="10" spans="2:12" ht="17.100000000000001" customHeight="1">
      <c r="B10" s="4" t="s">
        <v>18</v>
      </c>
      <c r="C10" s="11">
        <f t="shared" si="0"/>
        <v>11.250975</v>
      </c>
      <c r="D10" s="15"/>
      <c r="E10" s="24">
        <f t="shared" si="1"/>
        <v>3.6104161279055545E-2</v>
      </c>
      <c r="J10" s="9"/>
      <c r="L10" s="10"/>
    </row>
    <row r="11" spans="2:12" ht="17.100000000000001" customHeight="1">
      <c r="B11" s="4" t="s">
        <v>72</v>
      </c>
      <c r="C11" s="11">
        <f t="shared" si="0"/>
        <v>10.1838</v>
      </c>
      <c r="D11" s="15"/>
      <c r="E11" s="24">
        <f t="shared" si="1"/>
        <v>3.267961733393291E-2</v>
      </c>
      <c r="I11" s="4" t="s">
        <v>63</v>
      </c>
      <c r="J11" s="9"/>
      <c r="L11" s="10"/>
    </row>
    <row r="12" spans="2:12" ht="17.100000000000001" customHeight="1">
      <c r="B12" s="4" t="s">
        <v>73</v>
      </c>
      <c r="C12" s="11">
        <f t="shared" si="0"/>
        <v>7.391</v>
      </c>
      <c r="D12" s="15"/>
      <c r="E12" s="24">
        <f t="shared" si="1"/>
        <v>2.3717576122380461E-2</v>
      </c>
      <c r="I12" s="4" t="s">
        <v>64</v>
      </c>
      <c r="J12" s="9"/>
      <c r="L12" s="10"/>
    </row>
    <row r="13" spans="2:12" ht="17.100000000000001" customHeight="1">
      <c r="B13" s="4" t="s">
        <v>90</v>
      </c>
      <c r="C13" s="11">
        <f t="shared" si="0"/>
        <v>6.7015630000000002</v>
      </c>
      <c r="D13" s="15"/>
      <c r="E13" s="24">
        <f t="shared" si="1"/>
        <v>2.1505186117092189E-2</v>
      </c>
      <c r="J13" s="9"/>
      <c r="L13" s="10"/>
    </row>
    <row r="14" spans="2:12" ht="17.100000000000001" customHeight="1">
      <c r="B14" s="4" t="s">
        <v>91</v>
      </c>
      <c r="C14" s="11">
        <f t="shared" si="0"/>
        <v>6.4097539999999995</v>
      </c>
      <c r="D14" s="15"/>
      <c r="E14" s="24">
        <f t="shared" si="1"/>
        <v>2.0568776677138769E-2</v>
      </c>
      <c r="J14" s="9"/>
      <c r="L14" s="10"/>
    </row>
    <row r="15" spans="2:12" ht="17.100000000000001" customHeight="1">
      <c r="B15" s="4" t="s">
        <v>0</v>
      </c>
      <c r="C15" s="11">
        <f>(J34)</f>
        <v>41.972460999999896</v>
      </c>
      <c r="D15" s="15"/>
      <c r="E15" s="24">
        <f t="shared" si="1"/>
        <v>0.13468881596687088</v>
      </c>
      <c r="J15" s="9"/>
      <c r="L15" s="10"/>
    </row>
    <row r="16" spans="2:12" ht="17.100000000000001" customHeight="1">
      <c r="B16" s="4" t="s">
        <v>1</v>
      </c>
      <c r="C16" s="11">
        <f>(J33)</f>
        <v>311.62543599999998</v>
      </c>
      <c r="D16" s="15"/>
      <c r="E16" s="24">
        <f t="shared" si="1"/>
        <v>1</v>
      </c>
      <c r="J16" s="9"/>
      <c r="L16" s="10"/>
    </row>
    <row r="18" spans="1:11" ht="17.100000000000001" customHeight="1">
      <c r="B18" s="21" t="s">
        <v>55</v>
      </c>
      <c r="E18" s="2"/>
    </row>
    <row r="19" spans="1:11" ht="17.100000000000001" customHeight="1">
      <c r="B19" s="32" t="s">
        <v>79</v>
      </c>
      <c r="E19" s="2"/>
    </row>
    <row r="20" spans="1:11" ht="17.100000000000001" customHeight="1">
      <c r="B20" s="45"/>
      <c r="C20" s="45"/>
      <c r="D20" s="45"/>
      <c r="E20" s="45"/>
      <c r="F20" s="45"/>
      <c r="G20" s="45"/>
      <c r="H20" s="45"/>
    </row>
    <row r="22" spans="1:11" ht="17.100000000000001" customHeight="1">
      <c r="C22" s="8"/>
      <c r="D22" s="8"/>
      <c r="J22" s="32">
        <v>2019</v>
      </c>
      <c r="K22" s="32" t="s">
        <v>78</v>
      </c>
    </row>
    <row r="23" spans="1:11" s="18" customFormat="1" ht="17.100000000000001" customHeight="1">
      <c r="A23" s="17"/>
      <c r="C23" s="19"/>
      <c r="F23" s="18">
        <v>1000</v>
      </c>
      <c r="G23" s="19"/>
      <c r="I23" s="18" t="str">
        <f>A38</f>
        <v>People's Republic of China</v>
      </c>
      <c r="J23" s="18">
        <f t="shared" ref="J23:J32" si="2">AE38</f>
        <v>74.742999999999995</v>
      </c>
      <c r="K23" s="30">
        <f>J23/$J$33</f>
        <v>0.23984884212083379</v>
      </c>
    </row>
    <row r="24" spans="1:11" s="18" customFormat="1" ht="17.100000000000001" customHeight="1">
      <c r="A24" s="17"/>
      <c r="C24" s="19"/>
      <c r="G24" s="19"/>
      <c r="I24" s="18" t="str">
        <f t="shared" ref="I24:I32" si="3">A39</f>
        <v>India</v>
      </c>
      <c r="J24" s="18">
        <f t="shared" si="2"/>
        <v>57.978000000000002</v>
      </c>
      <c r="K24" s="30">
        <f t="shared" ref="K24:K34" si="4">J24/$J$33</f>
        <v>0.18605028121003578</v>
      </c>
    </row>
    <row r="25" spans="1:11" s="18" customFormat="1" ht="17.100000000000001" customHeight="1">
      <c r="A25" s="17"/>
      <c r="C25" s="19"/>
      <c r="G25" s="19"/>
      <c r="I25" s="18" t="str">
        <f t="shared" si="3"/>
        <v>Japan</v>
      </c>
      <c r="J25" s="18">
        <f t="shared" si="2"/>
        <v>46.512517000000003</v>
      </c>
      <c r="K25" s="30">
        <f t="shared" si="4"/>
        <v>0.1492577679056982</v>
      </c>
    </row>
    <row r="26" spans="1:11" s="18" customFormat="1" ht="17.100000000000001" customHeight="1">
      <c r="A26" s="17"/>
      <c r="C26" s="19"/>
      <c r="G26" s="19"/>
      <c r="I26" s="18" t="str">
        <f t="shared" si="3"/>
        <v>Korea</v>
      </c>
      <c r="J26" s="18">
        <f t="shared" si="2"/>
        <v>36.676366000000002</v>
      </c>
      <c r="K26" s="30">
        <f t="shared" si="4"/>
        <v>0.11769374949225905</v>
      </c>
    </row>
    <row r="27" spans="1:11" s="18" customFormat="1" ht="17.100000000000001" customHeight="1">
      <c r="A27" s="17"/>
      <c r="C27" s="19"/>
      <c r="G27" s="19"/>
      <c r="I27" s="18" t="str">
        <f t="shared" si="3"/>
        <v>Ukraine</v>
      </c>
      <c r="J27" s="18">
        <f t="shared" si="2"/>
        <v>11.805999999999999</v>
      </c>
      <c r="K27" s="30">
        <f t="shared" si="4"/>
        <v>3.7885225774702165E-2</v>
      </c>
    </row>
    <row r="28" spans="1:11" s="18" customFormat="1" ht="17.100000000000001" customHeight="1">
      <c r="A28" s="17"/>
      <c r="C28" s="19"/>
      <c r="G28" s="19"/>
      <c r="I28" s="18" t="str">
        <f t="shared" si="3"/>
        <v>Germany</v>
      </c>
      <c r="J28" s="18">
        <f t="shared" si="2"/>
        <v>11.250975</v>
      </c>
      <c r="K28" s="30">
        <f t="shared" si="4"/>
        <v>3.6104161279055545E-2</v>
      </c>
    </row>
    <row r="29" spans="1:11" s="18" customFormat="1" ht="17.100000000000001" customHeight="1">
      <c r="A29" s="17"/>
      <c r="C29" s="19"/>
      <c r="G29" s="19"/>
      <c r="I29" s="18" t="str">
        <f t="shared" si="3"/>
        <v>Brazil</v>
      </c>
      <c r="J29" s="18">
        <f t="shared" si="2"/>
        <v>10.1838</v>
      </c>
      <c r="K29" s="30">
        <f t="shared" si="4"/>
        <v>3.267961733393291E-2</v>
      </c>
    </row>
    <row r="30" spans="1:11" s="18" customFormat="1" ht="17.100000000000001" customHeight="1">
      <c r="A30" s="17"/>
      <c r="C30" s="19"/>
      <c r="G30" s="19"/>
      <c r="I30" s="18" t="str">
        <f t="shared" si="3"/>
        <v>Indonesia</v>
      </c>
      <c r="J30" s="18">
        <f t="shared" si="2"/>
        <v>7.391</v>
      </c>
      <c r="K30" s="30">
        <f t="shared" si="4"/>
        <v>2.3717576122380461E-2</v>
      </c>
    </row>
    <row r="31" spans="1:11" s="18" customFormat="1" ht="17.100000000000001" customHeight="1">
      <c r="A31" s="17"/>
      <c r="C31" s="19"/>
      <c r="G31" s="19"/>
      <c r="I31" s="18" t="str">
        <f t="shared" si="3"/>
        <v>Chinese Taipei</v>
      </c>
      <c r="J31" s="18">
        <f t="shared" si="2"/>
        <v>6.7015630000000002</v>
      </c>
      <c r="K31" s="30">
        <f t="shared" si="4"/>
        <v>2.1505186117092189E-2</v>
      </c>
    </row>
    <row r="32" spans="1:11" s="18" customFormat="1" ht="17.100000000000001" customHeight="1">
      <c r="A32" s="17"/>
      <c r="C32" s="19"/>
      <c r="G32" s="19"/>
      <c r="I32" s="18" t="str">
        <f t="shared" si="3"/>
        <v>Turkey</v>
      </c>
      <c r="J32" s="18">
        <f t="shared" si="2"/>
        <v>6.4097539999999995</v>
      </c>
      <c r="K32" s="30">
        <f t="shared" si="4"/>
        <v>2.0568776677138769E-2</v>
      </c>
    </row>
    <row r="33" spans="1:33" s="18" customFormat="1" ht="17.100000000000001" customHeight="1">
      <c r="C33" s="19"/>
      <c r="G33" s="19"/>
      <c r="I33" s="18" t="s">
        <v>12</v>
      </c>
      <c r="J33" s="18">
        <f>AE37</f>
        <v>311.62543599999998</v>
      </c>
      <c r="K33" s="30">
        <f t="shared" si="4"/>
        <v>1</v>
      </c>
    </row>
    <row r="34" spans="1:33" s="18" customFormat="1" ht="17.100000000000001" customHeight="1">
      <c r="C34" s="19"/>
      <c r="I34" s="18" t="s">
        <v>20</v>
      </c>
      <c r="J34" s="18">
        <f>J33-SUM(J23:J32)</f>
        <v>41.972460999999896</v>
      </c>
      <c r="K34" s="30">
        <f t="shared" si="4"/>
        <v>0.13468881596687088</v>
      </c>
    </row>
    <row r="35" spans="1:33" s="18" customFormat="1" ht="17.100000000000001" customHeight="1"/>
    <row r="36" spans="1:33" ht="17.100000000000001" customHeight="1">
      <c r="B36" s="32" t="s">
        <v>21</v>
      </c>
      <c r="C36" s="32" t="s">
        <v>22</v>
      </c>
      <c r="D36" s="32" t="s">
        <v>23</v>
      </c>
      <c r="E36" s="32" t="s">
        <v>24</v>
      </c>
      <c r="F36" s="32" t="s">
        <v>25</v>
      </c>
      <c r="G36" s="32" t="s">
        <v>26</v>
      </c>
      <c r="H36" s="32" t="s">
        <v>27</v>
      </c>
      <c r="I36" s="32" t="s">
        <v>28</v>
      </c>
      <c r="J36" s="32" t="s">
        <v>29</v>
      </c>
      <c r="K36" s="32" t="s">
        <v>30</v>
      </c>
      <c r="L36" s="32" t="s">
        <v>31</v>
      </c>
      <c r="M36" s="32" t="s">
        <v>32</v>
      </c>
      <c r="N36" s="32" t="s">
        <v>33</v>
      </c>
      <c r="O36" s="32" t="s">
        <v>34</v>
      </c>
      <c r="P36" s="32" t="s">
        <v>35</v>
      </c>
      <c r="Q36" s="32" t="s">
        <v>36</v>
      </c>
      <c r="R36" s="32" t="s">
        <v>37</v>
      </c>
      <c r="S36" s="32" t="s">
        <v>38</v>
      </c>
      <c r="T36" s="32" t="s">
        <v>39</v>
      </c>
      <c r="U36" s="32" t="s">
        <v>40</v>
      </c>
      <c r="V36" s="32" t="s">
        <v>41</v>
      </c>
      <c r="W36" s="32" t="s">
        <v>42</v>
      </c>
      <c r="X36" s="32" t="s">
        <v>43</v>
      </c>
      <c r="Y36" s="32" t="s">
        <v>44</v>
      </c>
      <c r="Z36" s="32" t="s">
        <v>45</v>
      </c>
      <c r="AA36" s="32" t="s">
        <v>46</v>
      </c>
      <c r="AB36" s="32" t="s">
        <v>47</v>
      </c>
      <c r="AC36" s="32" t="s">
        <v>57</v>
      </c>
      <c r="AD36" s="32" t="s">
        <v>58</v>
      </c>
      <c r="AE36" s="37" t="s">
        <v>76</v>
      </c>
      <c r="AF36" s="32" t="s">
        <v>61</v>
      </c>
    </row>
    <row r="37" spans="1:33" ht="17.100000000000001" customHeight="1">
      <c r="A37" s="32" t="str">
        <f>A55</f>
        <v>World</v>
      </c>
      <c r="B37" s="32">
        <f>B55/10^3</f>
        <v>171.607</v>
      </c>
      <c r="C37" s="32">
        <f t="shared" ref="C37:AD52" si="5">C55/10^3</f>
        <v>170.21100000000001</v>
      </c>
      <c r="D37" s="32">
        <f t="shared" si="5"/>
        <v>168.25899999999999</v>
      </c>
      <c r="E37" s="32">
        <f t="shared" si="5"/>
        <v>165.01900000000001</v>
      </c>
      <c r="F37" s="32">
        <f t="shared" si="5"/>
        <v>173.18299999999999</v>
      </c>
      <c r="G37" s="32">
        <f t="shared" si="5"/>
        <v>178.85599999999999</v>
      </c>
      <c r="H37" s="32">
        <f t="shared" si="5"/>
        <v>180.52199999999999</v>
      </c>
      <c r="I37" s="32">
        <f t="shared" si="5"/>
        <v>182.697</v>
      </c>
      <c r="J37" s="32">
        <f t="shared" si="5"/>
        <v>176.482</v>
      </c>
      <c r="K37" s="32">
        <f t="shared" si="5"/>
        <v>167.845</v>
      </c>
      <c r="L37" s="32">
        <f t="shared" si="5"/>
        <v>177.304</v>
      </c>
      <c r="M37" s="32">
        <f t="shared" si="5"/>
        <v>169.428</v>
      </c>
      <c r="N37" s="32">
        <f t="shared" si="5"/>
        <v>172.136</v>
      </c>
      <c r="O37" s="32">
        <f t="shared" si="5"/>
        <v>174.327</v>
      </c>
      <c r="P37" s="32">
        <f t="shared" si="5"/>
        <v>196.68799999999999</v>
      </c>
      <c r="Q37" s="32">
        <f t="shared" si="5"/>
        <v>192.66</v>
      </c>
      <c r="R37" s="32">
        <f t="shared" si="5"/>
        <v>194.17099999999999</v>
      </c>
      <c r="S37" s="32">
        <f t="shared" si="5"/>
        <v>206.648</v>
      </c>
      <c r="T37" s="32">
        <f t="shared" si="5"/>
        <v>212.43299999999999</v>
      </c>
      <c r="U37" s="32">
        <f t="shared" si="5"/>
        <v>205.24600000000001</v>
      </c>
      <c r="V37" s="32">
        <f t="shared" si="5"/>
        <v>255.21100000000001</v>
      </c>
      <c r="W37" s="32">
        <f t="shared" si="5"/>
        <v>258.96300000000002</v>
      </c>
      <c r="X37" s="32">
        <f t="shared" si="5"/>
        <v>262.56099999999998</v>
      </c>
      <c r="Y37" s="32">
        <f t="shared" si="5"/>
        <v>288.21199999999999</v>
      </c>
      <c r="Z37" s="32">
        <f t="shared" si="5"/>
        <v>293.64600000000002</v>
      </c>
      <c r="AA37" s="32">
        <f t="shared" si="5"/>
        <v>259.60599999999999</v>
      </c>
      <c r="AB37" s="32">
        <f t="shared" si="5"/>
        <v>277.25700000000001</v>
      </c>
      <c r="AC37" s="32">
        <f t="shared" si="5"/>
        <v>299.42503700000003</v>
      </c>
      <c r="AD37" s="32">
        <f t="shared" si="5"/>
        <v>301.16522200000003</v>
      </c>
      <c r="AE37" s="37">
        <f t="shared" ref="AE37" si="6">AE55/10^3</f>
        <v>311.62543599999998</v>
      </c>
      <c r="AF37" s="26">
        <f>AE37/$AE$37</f>
        <v>1</v>
      </c>
    </row>
    <row r="38" spans="1:33" ht="17.100000000000001" customHeight="1">
      <c r="A38" s="37" t="str">
        <f t="shared" ref="A38:A52" si="7">A56</f>
        <v>People's Republic of China</v>
      </c>
      <c r="B38" s="32">
        <f t="shared" ref="B38:AC47" si="8">B56/10^3</f>
        <v>0.25</v>
      </c>
      <c r="C38" s="32">
        <f t="shared" si="8"/>
        <v>0.40799999999999997</v>
      </c>
      <c r="D38" s="32">
        <f t="shared" si="8"/>
        <v>0.4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0.39800000000000002</v>
      </c>
      <c r="J38" s="32">
        <f t="shared" si="8"/>
        <v>0.10299999999999999</v>
      </c>
      <c r="K38" s="32">
        <f t="shared" si="8"/>
        <v>0.26300000000000001</v>
      </c>
      <c r="L38" s="32">
        <f t="shared" si="8"/>
        <v>0.33900000000000002</v>
      </c>
      <c r="M38" s="32">
        <f t="shared" si="8"/>
        <v>0.27700000000000002</v>
      </c>
      <c r="N38" s="32">
        <f t="shared" si="8"/>
        <v>0.25600000000000001</v>
      </c>
      <c r="O38" s="32">
        <f t="shared" si="8"/>
        <v>2.605</v>
      </c>
      <c r="P38" s="32">
        <f t="shared" si="8"/>
        <v>6.83</v>
      </c>
      <c r="Q38" s="32">
        <f t="shared" si="8"/>
        <v>7.2069999999999999</v>
      </c>
      <c r="R38" s="32">
        <f t="shared" si="8"/>
        <v>4.6769999999999996</v>
      </c>
      <c r="S38" s="32">
        <f t="shared" si="8"/>
        <v>6.2910000000000004</v>
      </c>
      <c r="T38" s="32">
        <f t="shared" si="8"/>
        <v>7.4160000000000004</v>
      </c>
      <c r="U38" s="36">
        <f t="shared" si="8"/>
        <v>34.417000000000002</v>
      </c>
      <c r="V38" s="36">
        <f t="shared" si="8"/>
        <v>47.082000000000001</v>
      </c>
      <c r="W38" s="36">
        <f t="shared" si="8"/>
        <v>44.654000000000003</v>
      </c>
      <c r="X38" s="36">
        <f t="shared" si="8"/>
        <v>53.61</v>
      </c>
      <c r="Y38" s="32">
        <f t="shared" si="8"/>
        <v>75.421000000000006</v>
      </c>
      <c r="Z38" s="32">
        <f t="shared" si="8"/>
        <v>62.44</v>
      </c>
      <c r="AA38" s="32">
        <f t="shared" si="8"/>
        <v>47.999000000000002</v>
      </c>
      <c r="AB38" s="32">
        <f t="shared" si="8"/>
        <v>59.307000000000002</v>
      </c>
      <c r="AC38" s="32">
        <f t="shared" si="8"/>
        <v>69.900696999999994</v>
      </c>
      <c r="AD38" s="32">
        <f t="shared" si="5"/>
        <v>64.718672999999995</v>
      </c>
      <c r="AE38" s="37">
        <f t="shared" ref="AE38" si="9">AE56/10^3</f>
        <v>74.742999999999995</v>
      </c>
      <c r="AF38" s="43">
        <f t="shared" ref="AF38:AF52" si="10">AE38/$AE$37</f>
        <v>0.23984884212083379</v>
      </c>
      <c r="AG38" s="32" t="s">
        <v>19</v>
      </c>
    </row>
    <row r="39" spans="1:33" ht="17.100000000000001" customHeight="1">
      <c r="A39" s="37" t="str">
        <f t="shared" si="7"/>
        <v>India</v>
      </c>
      <c r="B39" s="32">
        <f t="shared" si="8"/>
        <v>5.8540000000000001</v>
      </c>
      <c r="C39" s="32">
        <f t="shared" si="8"/>
        <v>5.2720000000000002</v>
      </c>
      <c r="D39" s="32">
        <f t="shared" si="8"/>
        <v>6.3250000000000002</v>
      </c>
      <c r="E39" s="32">
        <f t="shared" si="8"/>
        <v>6.9359999999999999</v>
      </c>
      <c r="F39" s="32">
        <f t="shared" si="8"/>
        <v>9.8740000000000006</v>
      </c>
      <c r="G39" s="32">
        <f t="shared" si="8"/>
        <v>9.3780000000000001</v>
      </c>
      <c r="H39" s="32">
        <f t="shared" si="8"/>
        <v>10.617000000000001</v>
      </c>
      <c r="I39" s="32">
        <f t="shared" si="8"/>
        <v>11.744999999999999</v>
      </c>
      <c r="J39" s="32">
        <f t="shared" si="8"/>
        <v>10.023</v>
      </c>
      <c r="K39" s="32">
        <f t="shared" si="8"/>
        <v>10.992000000000001</v>
      </c>
      <c r="L39" s="32">
        <f t="shared" si="8"/>
        <v>11.063000000000001</v>
      </c>
      <c r="M39" s="32">
        <f t="shared" si="8"/>
        <v>11.106999999999999</v>
      </c>
      <c r="N39" s="32">
        <f t="shared" si="8"/>
        <v>12.946999999999999</v>
      </c>
      <c r="O39" s="32">
        <f t="shared" si="8"/>
        <v>12.992000000000001</v>
      </c>
      <c r="P39" s="32">
        <f t="shared" si="8"/>
        <v>16.925000000000001</v>
      </c>
      <c r="Q39" s="32">
        <f t="shared" si="8"/>
        <v>16.890999999999998</v>
      </c>
      <c r="R39" s="32">
        <f t="shared" si="8"/>
        <v>17.876999999999999</v>
      </c>
      <c r="S39" s="32">
        <f t="shared" si="8"/>
        <v>22.029</v>
      </c>
      <c r="T39" s="32">
        <f t="shared" si="8"/>
        <v>25.364000000000001</v>
      </c>
      <c r="U39" s="36">
        <f t="shared" si="8"/>
        <v>31.145</v>
      </c>
      <c r="V39" s="36">
        <f t="shared" si="8"/>
        <v>34.725999999999999</v>
      </c>
      <c r="W39" s="36">
        <f t="shared" si="8"/>
        <v>34.652000000000001</v>
      </c>
      <c r="X39" s="36">
        <f t="shared" si="8"/>
        <v>35.292999999999999</v>
      </c>
      <c r="Y39" s="32">
        <f t="shared" si="8"/>
        <v>42.725000000000001</v>
      </c>
      <c r="Z39" s="32">
        <f t="shared" si="8"/>
        <v>53.192</v>
      </c>
      <c r="AA39" s="32">
        <f t="shared" si="8"/>
        <v>45.75</v>
      </c>
      <c r="AB39" s="32">
        <f t="shared" si="8"/>
        <v>45.780999999999999</v>
      </c>
      <c r="AC39" s="32">
        <f t="shared" si="8"/>
        <v>51.814</v>
      </c>
      <c r="AD39" s="32">
        <f t="shared" si="5"/>
        <v>55.506</v>
      </c>
      <c r="AE39" s="37">
        <f t="shared" ref="AE39" si="11">AE57/10^3</f>
        <v>57.978000000000002</v>
      </c>
      <c r="AF39" s="43">
        <f t="shared" si="10"/>
        <v>0.18605028121003578</v>
      </c>
      <c r="AG39" s="32" t="s">
        <v>5</v>
      </c>
    </row>
    <row r="40" spans="1:33" ht="17.100000000000001" customHeight="1">
      <c r="A40" s="37" t="str">
        <f t="shared" si="7"/>
        <v>Japan</v>
      </c>
      <c r="B40" s="32">
        <f t="shared" si="8"/>
        <v>65.534000000000006</v>
      </c>
      <c r="C40" s="32">
        <f t="shared" si="8"/>
        <v>62.7</v>
      </c>
      <c r="D40" s="32">
        <f t="shared" si="8"/>
        <v>59.268000000000001</v>
      </c>
      <c r="E40" s="32">
        <f t="shared" si="8"/>
        <v>58.420999999999999</v>
      </c>
      <c r="F40" s="32">
        <f t="shared" si="8"/>
        <v>59.128</v>
      </c>
      <c r="G40" s="32">
        <f t="shared" si="8"/>
        <v>58.246000000000002</v>
      </c>
      <c r="H40" s="32">
        <f t="shared" si="8"/>
        <v>57.932000000000002</v>
      </c>
      <c r="I40" s="32">
        <f t="shared" si="8"/>
        <v>57.271999999999998</v>
      </c>
      <c r="J40" s="32">
        <f t="shared" si="8"/>
        <v>51.962000000000003</v>
      </c>
      <c r="K40" s="32">
        <f t="shared" si="8"/>
        <v>53.127000000000002</v>
      </c>
      <c r="L40" s="32">
        <f t="shared" si="8"/>
        <v>55.22</v>
      </c>
      <c r="M40" s="32">
        <f t="shared" si="8"/>
        <v>54.777000000000001</v>
      </c>
      <c r="N40" s="32">
        <f t="shared" si="8"/>
        <v>55.036000000000001</v>
      </c>
      <c r="O40" s="32">
        <f t="shared" si="8"/>
        <v>55.088999999999999</v>
      </c>
      <c r="P40" s="32">
        <f t="shared" si="8"/>
        <v>58.247999999999998</v>
      </c>
      <c r="Q40" s="32">
        <f t="shared" si="8"/>
        <v>53.533999999999999</v>
      </c>
      <c r="R40" s="32">
        <f t="shared" si="8"/>
        <v>54.933</v>
      </c>
      <c r="S40" s="32">
        <f t="shared" si="8"/>
        <v>55.405999999999999</v>
      </c>
      <c r="T40" s="32">
        <f t="shared" si="8"/>
        <v>54.392000000000003</v>
      </c>
      <c r="U40" s="36">
        <f t="shared" si="8"/>
        <v>49.286999999999999</v>
      </c>
      <c r="V40" s="36">
        <f t="shared" si="8"/>
        <v>54.430999999999997</v>
      </c>
      <c r="W40" s="36">
        <f t="shared" si="8"/>
        <v>50.670999999999999</v>
      </c>
      <c r="X40" s="36">
        <f t="shared" si="8"/>
        <v>49.54</v>
      </c>
      <c r="Y40" s="32">
        <f t="shared" si="8"/>
        <v>51.707999999999998</v>
      </c>
      <c r="Z40" s="32">
        <f t="shared" si="8"/>
        <v>48.13</v>
      </c>
      <c r="AA40" s="32">
        <f t="shared" si="8"/>
        <v>46.838000000000001</v>
      </c>
      <c r="AB40" s="32">
        <f t="shared" si="8"/>
        <v>48.292999999999999</v>
      </c>
      <c r="AC40" s="32">
        <f t="shared" si="8"/>
        <v>47.347402000000002</v>
      </c>
      <c r="AD40" s="32">
        <f t="shared" si="5"/>
        <v>46.722451999999997</v>
      </c>
      <c r="AE40" s="37">
        <f t="shared" ref="AE40" si="12">AE58/10^3</f>
        <v>46.512517000000003</v>
      </c>
      <c r="AF40" s="43">
        <f t="shared" si="10"/>
        <v>0.1492577679056982</v>
      </c>
      <c r="AG40" s="32" t="s">
        <v>6</v>
      </c>
    </row>
    <row r="41" spans="1:33" ht="17.100000000000001" customHeight="1">
      <c r="A41" s="37" t="str">
        <f t="shared" si="7"/>
        <v>Korea</v>
      </c>
      <c r="B41" s="32">
        <f t="shared" si="8"/>
        <v>11.287000000000001</v>
      </c>
      <c r="C41" s="32">
        <f t="shared" si="8"/>
        <v>15.571999999999999</v>
      </c>
      <c r="D41" s="32">
        <f t="shared" si="8"/>
        <v>16.381</v>
      </c>
      <c r="E41" s="32">
        <f t="shared" si="8"/>
        <v>17.321000000000002</v>
      </c>
      <c r="F41" s="32">
        <f t="shared" si="8"/>
        <v>16.902000000000001</v>
      </c>
      <c r="G41" s="32">
        <f t="shared" si="8"/>
        <v>17.151</v>
      </c>
      <c r="H41" s="32">
        <f t="shared" si="8"/>
        <v>18.225999999999999</v>
      </c>
      <c r="I41" s="32">
        <f t="shared" si="8"/>
        <v>17.395</v>
      </c>
      <c r="J41" s="32">
        <f t="shared" si="8"/>
        <v>17.978999999999999</v>
      </c>
      <c r="K41" s="32">
        <f t="shared" si="8"/>
        <v>17.227</v>
      </c>
      <c r="L41" s="32">
        <f t="shared" si="8"/>
        <v>19.574999999999999</v>
      </c>
      <c r="M41" s="32">
        <f t="shared" si="8"/>
        <v>17.899000000000001</v>
      </c>
      <c r="N41" s="32">
        <f t="shared" si="8"/>
        <v>20.003</v>
      </c>
      <c r="O41" s="32">
        <f t="shared" si="8"/>
        <v>20.315000000000001</v>
      </c>
      <c r="P41" s="32">
        <f t="shared" si="8"/>
        <v>21.808</v>
      </c>
      <c r="Q41" s="32">
        <f t="shared" si="8"/>
        <v>20.626999999999999</v>
      </c>
      <c r="R41" s="32">
        <f t="shared" si="8"/>
        <v>20.081</v>
      </c>
      <c r="S41" s="32">
        <f t="shared" si="8"/>
        <v>22.532</v>
      </c>
      <c r="T41" s="32">
        <f t="shared" si="8"/>
        <v>24.082999999999998</v>
      </c>
      <c r="U41" s="36">
        <f t="shared" si="8"/>
        <v>20.658999999999999</v>
      </c>
      <c r="V41" s="36">
        <f t="shared" si="8"/>
        <v>28.16</v>
      </c>
      <c r="W41" s="36">
        <f t="shared" si="8"/>
        <v>32.234000000000002</v>
      </c>
      <c r="X41" s="36">
        <f t="shared" si="8"/>
        <v>31.545000000000002</v>
      </c>
      <c r="Y41" s="32">
        <f t="shared" si="8"/>
        <v>30.193999999999999</v>
      </c>
      <c r="Z41" s="32">
        <f t="shared" si="8"/>
        <v>33.176000000000002</v>
      </c>
      <c r="AA41" s="32">
        <f t="shared" si="8"/>
        <v>33.933</v>
      </c>
      <c r="AB41" s="32">
        <f t="shared" si="8"/>
        <v>35.253999999999998</v>
      </c>
      <c r="AC41" s="32">
        <f t="shared" si="8"/>
        <v>35.851277000000003</v>
      </c>
      <c r="AD41" s="32">
        <f t="shared" si="5"/>
        <v>36.202417000000004</v>
      </c>
      <c r="AE41" s="37">
        <f t="shared" ref="AE41" si="13">AE59/10^3</f>
        <v>36.676366000000002</v>
      </c>
      <c r="AF41" s="43">
        <f t="shared" si="10"/>
        <v>0.11769374949225905</v>
      </c>
    </row>
    <row r="42" spans="1:33" ht="17.100000000000001" customHeight="1">
      <c r="A42" s="37" t="str">
        <f t="shared" si="7"/>
        <v>Ukraine</v>
      </c>
      <c r="B42" s="32">
        <f t="shared" si="8"/>
        <v>0</v>
      </c>
      <c r="C42" s="32">
        <f t="shared" si="8"/>
        <v>0</v>
      </c>
      <c r="D42" s="32">
        <f t="shared" si="8"/>
        <v>0</v>
      </c>
      <c r="E42" s="32">
        <f t="shared" si="8"/>
        <v>0</v>
      </c>
      <c r="F42" s="32">
        <f t="shared" si="8"/>
        <v>0</v>
      </c>
      <c r="G42" s="32">
        <f t="shared" si="8"/>
        <v>5.859</v>
      </c>
      <c r="H42" s="32">
        <f t="shared" si="8"/>
        <v>5.585</v>
      </c>
      <c r="I42" s="32">
        <f t="shared" si="8"/>
        <v>3.5619999999999998</v>
      </c>
      <c r="J42" s="32">
        <f t="shared" si="8"/>
        <v>3.089</v>
      </c>
      <c r="K42" s="32">
        <f t="shared" si="8"/>
        <v>2.347</v>
      </c>
      <c r="L42" s="32">
        <f t="shared" si="8"/>
        <v>2.7589999999999999</v>
      </c>
      <c r="M42" s="32">
        <f t="shared" si="8"/>
        <v>2.6030000000000002</v>
      </c>
      <c r="N42" s="32">
        <f t="shared" si="8"/>
        <v>1.64</v>
      </c>
      <c r="O42" s="32">
        <f t="shared" si="8"/>
        <v>4.34</v>
      </c>
      <c r="P42" s="32">
        <f t="shared" si="8"/>
        <v>6.8250000000000002</v>
      </c>
      <c r="Q42" s="32">
        <f t="shared" si="8"/>
        <v>6.9020000000000001</v>
      </c>
      <c r="R42" s="32">
        <f t="shared" si="8"/>
        <v>7.7610000000000001</v>
      </c>
      <c r="S42" s="32">
        <f t="shared" si="8"/>
        <v>8.5649999999999995</v>
      </c>
      <c r="T42" s="32">
        <f t="shared" si="8"/>
        <v>7.173</v>
      </c>
      <c r="U42" s="32">
        <f t="shared" si="8"/>
        <v>5.3310000000000004</v>
      </c>
      <c r="V42" s="32">
        <f t="shared" si="8"/>
        <v>7.7469999999999999</v>
      </c>
      <c r="W42" s="32">
        <f t="shared" si="8"/>
        <v>9.9090000000000007</v>
      </c>
      <c r="X42" s="32">
        <f t="shared" si="8"/>
        <v>11.654</v>
      </c>
      <c r="Y42" s="32">
        <f t="shared" si="8"/>
        <v>6.8040000000000003</v>
      </c>
      <c r="Z42" s="32">
        <f t="shared" si="8"/>
        <v>9.7059999999999995</v>
      </c>
      <c r="AA42" s="32">
        <f t="shared" si="8"/>
        <v>5.7480000000000002</v>
      </c>
      <c r="AB42" s="32">
        <f t="shared" si="8"/>
        <v>8.109</v>
      </c>
      <c r="AC42" s="32">
        <f t="shared" si="8"/>
        <v>9.51</v>
      </c>
      <c r="AD42" s="32">
        <f t="shared" si="5"/>
        <v>11.843</v>
      </c>
      <c r="AE42" s="37">
        <f t="shared" ref="AE42" si="14">AE60/10^3</f>
        <v>11.805999999999999</v>
      </c>
      <c r="AF42" s="43">
        <f t="shared" si="10"/>
        <v>3.7885225774702165E-2</v>
      </c>
    </row>
    <row r="43" spans="1:33" ht="17.100000000000001" customHeight="1">
      <c r="A43" s="37" t="str">
        <f t="shared" si="7"/>
        <v>Germany</v>
      </c>
      <c r="B43" s="32">
        <f t="shared" si="8"/>
        <v>1.706</v>
      </c>
      <c r="C43" s="32">
        <f t="shared" si="8"/>
        <v>1.0569999999999999</v>
      </c>
      <c r="D43" s="32">
        <f t="shared" si="8"/>
        <v>1.357</v>
      </c>
      <c r="E43" s="32">
        <f t="shared" si="8"/>
        <v>0.98699999999999999</v>
      </c>
      <c r="F43" s="32">
        <f t="shared" si="8"/>
        <v>1.093</v>
      </c>
      <c r="G43" s="32">
        <f t="shared" si="8"/>
        <v>1.427</v>
      </c>
      <c r="H43" s="32">
        <f t="shared" si="8"/>
        <v>2.1890000000000001</v>
      </c>
      <c r="I43" s="32">
        <f t="shared" si="8"/>
        <v>2.536</v>
      </c>
      <c r="J43" s="32">
        <f t="shared" si="8"/>
        <v>4.2990000000000004</v>
      </c>
      <c r="K43" s="32">
        <f t="shared" si="8"/>
        <v>3.5190000000000001</v>
      </c>
      <c r="L43" s="32">
        <f t="shared" si="8"/>
        <v>4.6079999999999997</v>
      </c>
      <c r="M43" s="32">
        <f t="shared" si="8"/>
        <v>3.984</v>
      </c>
      <c r="N43" s="32">
        <f t="shared" si="8"/>
        <v>5.1740000000000004</v>
      </c>
      <c r="O43" s="32">
        <f t="shared" si="8"/>
        <v>5.5039999999999996</v>
      </c>
      <c r="P43" s="32">
        <f t="shared" si="8"/>
        <v>6.875</v>
      </c>
      <c r="Q43" s="32">
        <f t="shared" si="8"/>
        <v>7.1520000000000001</v>
      </c>
      <c r="R43" s="32">
        <f t="shared" si="8"/>
        <v>8.6920000000000002</v>
      </c>
      <c r="S43" s="32">
        <f t="shared" si="8"/>
        <v>9.6270000000000007</v>
      </c>
      <c r="T43" s="32">
        <f t="shared" si="8"/>
        <v>9.2550000000000008</v>
      </c>
      <c r="U43" s="32">
        <f t="shared" si="8"/>
        <v>6.4480000000000004</v>
      </c>
      <c r="V43" s="32">
        <f t="shared" si="8"/>
        <v>7.7930000000000001</v>
      </c>
      <c r="W43" s="32">
        <f t="shared" si="8"/>
        <v>8.7780000000000005</v>
      </c>
      <c r="X43" s="32">
        <f t="shared" si="8"/>
        <v>9.2560000000000002</v>
      </c>
      <c r="Y43" s="32">
        <f t="shared" si="8"/>
        <v>7.79</v>
      </c>
      <c r="Z43" s="32">
        <f t="shared" si="8"/>
        <v>9.7100000000000009</v>
      </c>
      <c r="AA43" s="32">
        <f t="shared" si="8"/>
        <v>7.8449999999999998</v>
      </c>
      <c r="AB43" s="32">
        <f t="shared" si="8"/>
        <v>12.32</v>
      </c>
      <c r="AC43" s="32">
        <f t="shared" si="8"/>
        <v>12.847</v>
      </c>
      <c r="AD43" s="32">
        <f t="shared" si="5"/>
        <v>12.37</v>
      </c>
      <c r="AE43" s="37">
        <f t="shared" ref="AE43" si="15">AE61/10^3</f>
        <v>11.250975</v>
      </c>
      <c r="AF43" s="26">
        <f t="shared" si="10"/>
        <v>3.6104161279055545E-2</v>
      </c>
    </row>
    <row r="44" spans="1:33" ht="17.100000000000001" customHeight="1">
      <c r="A44" s="37" t="str">
        <f t="shared" si="7"/>
        <v>Brazil</v>
      </c>
      <c r="B44" s="32">
        <f t="shared" si="8"/>
        <v>10.146000000000001</v>
      </c>
      <c r="C44" s="32">
        <f t="shared" si="8"/>
        <v>10.757999999999999</v>
      </c>
      <c r="D44" s="32">
        <f t="shared" si="8"/>
        <v>10.398999999999999</v>
      </c>
      <c r="E44" s="32">
        <f t="shared" si="8"/>
        <v>10.74</v>
      </c>
      <c r="F44" s="32">
        <f t="shared" si="8"/>
        <v>10.856</v>
      </c>
      <c r="G44" s="32">
        <f t="shared" si="8"/>
        <v>10.932</v>
      </c>
      <c r="H44" s="32">
        <f t="shared" si="8"/>
        <v>11.154</v>
      </c>
      <c r="I44" s="32">
        <f t="shared" si="8"/>
        <v>10.648999999999999</v>
      </c>
      <c r="J44" s="32">
        <f t="shared" si="8"/>
        <v>10.273999999999999</v>
      </c>
      <c r="K44" s="32">
        <f t="shared" si="8"/>
        <v>9.6150000000000002</v>
      </c>
      <c r="L44" s="32">
        <f t="shared" si="8"/>
        <v>9.8439999999999994</v>
      </c>
      <c r="M44" s="32">
        <f t="shared" si="8"/>
        <v>9.7070000000000007</v>
      </c>
      <c r="N44" s="32">
        <f t="shared" si="8"/>
        <v>9.3049999999999997</v>
      </c>
      <c r="O44" s="32">
        <f t="shared" si="8"/>
        <v>9.4760000000000009</v>
      </c>
      <c r="P44" s="32">
        <f t="shared" si="8"/>
        <v>9.6150000000000002</v>
      </c>
      <c r="Q44" s="32">
        <f t="shared" si="8"/>
        <v>9.3949999999999996</v>
      </c>
      <c r="R44" s="32">
        <f t="shared" si="8"/>
        <v>9.1229999999999993</v>
      </c>
      <c r="S44" s="32">
        <f t="shared" si="8"/>
        <v>10.257</v>
      </c>
      <c r="T44" s="32">
        <f t="shared" si="8"/>
        <v>10.439</v>
      </c>
      <c r="U44" s="32">
        <f t="shared" si="8"/>
        <v>9.1460000000000008</v>
      </c>
      <c r="V44" s="32">
        <f t="shared" si="8"/>
        <v>10.772</v>
      </c>
      <c r="W44" s="32">
        <f t="shared" si="8"/>
        <v>11.701000000000001</v>
      </c>
      <c r="X44" s="32">
        <f t="shared" si="8"/>
        <v>10.596</v>
      </c>
      <c r="Y44" s="32">
        <f t="shared" si="8"/>
        <v>10.592000000000001</v>
      </c>
      <c r="Z44" s="32">
        <f t="shared" si="8"/>
        <v>10.96</v>
      </c>
      <c r="AA44" s="32">
        <f t="shared" si="8"/>
        <v>10.304</v>
      </c>
      <c r="AB44" s="32">
        <f t="shared" si="8"/>
        <v>10.698</v>
      </c>
      <c r="AC44" s="32">
        <f t="shared" si="8"/>
        <v>11.595212999999999</v>
      </c>
      <c r="AD44" s="32">
        <f t="shared" si="5"/>
        <v>11.087999999999999</v>
      </c>
      <c r="AE44" s="37">
        <f t="shared" ref="AE44" si="16">AE62/10^3</f>
        <v>10.1838</v>
      </c>
      <c r="AF44" s="26">
        <f t="shared" si="10"/>
        <v>3.267961733393291E-2</v>
      </c>
    </row>
    <row r="45" spans="1:33" ht="17.100000000000001" customHeight="1">
      <c r="A45" s="37" t="str">
        <f t="shared" si="7"/>
        <v>Indonesia</v>
      </c>
      <c r="B45" s="32">
        <f t="shared" si="8"/>
        <v>0</v>
      </c>
      <c r="C45" s="32">
        <f t="shared" si="8"/>
        <v>0</v>
      </c>
      <c r="D45" s="32">
        <f t="shared" si="8"/>
        <v>0</v>
      </c>
      <c r="E45" s="32">
        <f t="shared" si="8"/>
        <v>0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0</v>
      </c>
      <c r="J45" s="32">
        <f t="shared" si="8"/>
        <v>0</v>
      </c>
      <c r="K45" s="32">
        <f t="shared" si="8"/>
        <v>0</v>
      </c>
      <c r="L45" s="32">
        <f t="shared" si="8"/>
        <v>0.14000000000000001</v>
      </c>
      <c r="M45" s="32">
        <f t="shared" si="8"/>
        <v>0.03</v>
      </c>
      <c r="N45" s="32">
        <f t="shared" si="8"/>
        <v>0.02</v>
      </c>
      <c r="O45" s="32">
        <f t="shared" si="8"/>
        <v>3.7999999999999999E-2</v>
      </c>
      <c r="P45" s="32">
        <f t="shared" si="8"/>
        <v>9.7000000000000003E-2</v>
      </c>
      <c r="Q45" s="32">
        <f t="shared" si="8"/>
        <v>9.8000000000000004E-2</v>
      </c>
      <c r="R45" s="32">
        <f t="shared" si="8"/>
        <v>0.111</v>
      </c>
      <c r="S45" s="32">
        <f t="shared" si="8"/>
        <v>6.8000000000000005E-2</v>
      </c>
      <c r="T45" s="32">
        <f t="shared" si="8"/>
        <v>0.107</v>
      </c>
      <c r="U45" s="32">
        <f t="shared" si="8"/>
        <v>6.9000000000000006E-2</v>
      </c>
      <c r="V45" s="32">
        <f t="shared" si="8"/>
        <v>5.5E-2</v>
      </c>
      <c r="W45" s="32">
        <f t="shared" si="8"/>
        <v>4.2000000000000003E-2</v>
      </c>
      <c r="X45" s="32">
        <f t="shared" si="8"/>
        <v>7.8E-2</v>
      </c>
      <c r="Y45" s="32">
        <f t="shared" si="8"/>
        <v>0.64400000000000002</v>
      </c>
      <c r="Z45" s="32">
        <f t="shared" si="8"/>
        <v>2.5390000000000001</v>
      </c>
      <c r="AA45" s="32">
        <f t="shared" si="8"/>
        <v>3.008</v>
      </c>
      <c r="AB45" s="32">
        <f t="shared" si="8"/>
        <v>3.899</v>
      </c>
      <c r="AC45" s="32">
        <f t="shared" si="8"/>
        <v>4.5323079999999996</v>
      </c>
      <c r="AD45" s="32">
        <f t="shared" si="5"/>
        <v>5.4687060000000001</v>
      </c>
      <c r="AE45" s="37">
        <f t="shared" ref="AE45" si="17">AE63/10^3</f>
        <v>7.391</v>
      </c>
      <c r="AF45" s="26">
        <f t="shared" si="10"/>
        <v>2.3717576122380461E-2</v>
      </c>
    </row>
    <row r="46" spans="1:33" ht="17.100000000000001" customHeight="1">
      <c r="A46" s="37" t="str">
        <f t="shared" si="7"/>
        <v>Chinese Taipei</v>
      </c>
      <c r="B46" s="32">
        <f t="shared" si="8"/>
        <v>4.2370000000000001</v>
      </c>
      <c r="C46" s="32">
        <f t="shared" si="8"/>
        <v>4.3499999999999996</v>
      </c>
      <c r="D46" s="32">
        <f t="shared" si="8"/>
        <v>3.7480000000000002</v>
      </c>
      <c r="E46" s="32">
        <f t="shared" si="8"/>
        <v>3.915</v>
      </c>
      <c r="F46" s="32">
        <f t="shared" si="8"/>
        <v>4.032</v>
      </c>
      <c r="G46" s="32">
        <f t="shared" si="8"/>
        <v>4.3899999999999997</v>
      </c>
      <c r="H46" s="32">
        <f t="shared" si="8"/>
        <v>3.9460000000000002</v>
      </c>
      <c r="I46" s="32">
        <f t="shared" si="8"/>
        <v>6.0330000000000004</v>
      </c>
      <c r="J46" s="32">
        <f t="shared" si="8"/>
        <v>5.6360000000000001</v>
      </c>
      <c r="K46" s="32">
        <f t="shared" si="8"/>
        <v>5.375</v>
      </c>
      <c r="L46" s="32">
        <f t="shared" si="8"/>
        <v>5.1580000000000004</v>
      </c>
      <c r="M46" s="32">
        <f t="shared" si="8"/>
        <v>5.3730000000000002</v>
      </c>
      <c r="N46" s="32">
        <f t="shared" si="8"/>
        <v>5.2720000000000002</v>
      </c>
      <c r="O46" s="32">
        <f t="shared" si="8"/>
        <v>5.274</v>
      </c>
      <c r="P46" s="32">
        <f t="shared" si="8"/>
        <v>5.0780000000000003</v>
      </c>
      <c r="Q46" s="32">
        <f t="shared" si="8"/>
        <v>4.9930000000000003</v>
      </c>
      <c r="R46" s="32">
        <f t="shared" si="8"/>
        <v>4.8719999999999999</v>
      </c>
      <c r="S46" s="32">
        <f t="shared" si="8"/>
        <v>4.4950000000000001</v>
      </c>
      <c r="T46" s="32">
        <f t="shared" si="8"/>
        <v>4.7569999999999997</v>
      </c>
      <c r="U46" s="32">
        <f t="shared" si="8"/>
        <v>4.0620000000000003</v>
      </c>
      <c r="V46" s="32">
        <f t="shared" si="8"/>
        <v>5.5460000000000003</v>
      </c>
      <c r="W46" s="32">
        <f t="shared" si="8"/>
        <v>6.0359999999999996</v>
      </c>
      <c r="X46" s="32">
        <f t="shared" si="8"/>
        <v>5.5190000000000001</v>
      </c>
      <c r="Y46" s="32">
        <f t="shared" si="8"/>
        <v>6.7270000000000003</v>
      </c>
      <c r="Z46" s="32">
        <f t="shared" si="8"/>
        <v>6.87</v>
      </c>
      <c r="AA46" s="32">
        <f t="shared" si="8"/>
        <v>6.4050000000000002</v>
      </c>
      <c r="AB46" s="32">
        <f t="shared" si="8"/>
        <v>6.5810000000000004</v>
      </c>
      <c r="AC46" s="32">
        <f t="shared" si="8"/>
        <v>6.5991139999999993</v>
      </c>
      <c r="AD46" s="32">
        <f t="shared" si="5"/>
        <v>7.0694750000000006</v>
      </c>
      <c r="AE46" s="37">
        <f t="shared" ref="AE46" si="18">AE64/10^3</f>
        <v>6.7015630000000002</v>
      </c>
      <c r="AF46" s="26">
        <f t="shared" si="10"/>
        <v>2.1505186117092189E-2</v>
      </c>
    </row>
    <row r="47" spans="1:33" ht="17.100000000000001" customHeight="1">
      <c r="A47" s="37" t="str">
        <f t="shared" si="7"/>
        <v>Turkey</v>
      </c>
      <c r="B47" s="32">
        <f t="shared" si="8"/>
        <v>3.7170000000000001</v>
      </c>
      <c r="C47" s="32">
        <f t="shared" si="8"/>
        <v>3.706</v>
      </c>
      <c r="D47" s="32">
        <f t="shared" si="8"/>
        <v>3.5619999999999998</v>
      </c>
      <c r="E47" s="32">
        <f t="shared" ref="E47:AC47" si="19">E65/10^3</f>
        <v>3.6869999999999998</v>
      </c>
      <c r="F47" s="32">
        <f t="shared" si="19"/>
        <v>3.681</v>
      </c>
      <c r="G47" s="32">
        <f t="shared" si="19"/>
        <v>3.6059999999999999</v>
      </c>
      <c r="H47" s="32">
        <f t="shared" si="19"/>
        <v>3.9849999999999999</v>
      </c>
      <c r="I47" s="32">
        <f t="shared" si="19"/>
        <v>4.7279999999999998</v>
      </c>
      <c r="J47" s="32">
        <f t="shared" si="19"/>
        <v>4.7949999999999999</v>
      </c>
      <c r="K47" s="32">
        <f t="shared" si="19"/>
        <v>4.0659999999999998</v>
      </c>
      <c r="L47" s="32">
        <f t="shared" si="19"/>
        <v>6.202</v>
      </c>
      <c r="M47" s="32">
        <f t="shared" si="19"/>
        <v>3.4049999999999998</v>
      </c>
      <c r="N47" s="32">
        <f t="shared" si="19"/>
        <v>5.1479999999999997</v>
      </c>
      <c r="O47" s="32">
        <f t="shared" si="19"/>
        <v>4.7549999999999999</v>
      </c>
      <c r="P47" s="32">
        <f t="shared" si="19"/>
        <v>4.7839999999999998</v>
      </c>
      <c r="Q47" s="32">
        <f t="shared" si="19"/>
        <v>4.9429999999999996</v>
      </c>
      <c r="R47" s="32">
        <f t="shared" si="19"/>
        <v>5.49</v>
      </c>
      <c r="S47" s="32">
        <f t="shared" si="19"/>
        <v>5.117</v>
      </c>
      <c r="T47" s="32">
        <f t="shared" si="19"/>
        <v>6.05</v>
      </c>
      <c r="U47" s="32">
        <f t="shared" si="19"/>
        <v>5.1609999999999996</v>
      </c>
      <c r="V47" s="32">
        <f t="shared" si="19"/>
        <v>5.1349999999999998</v>
      </c>
      <c r="W47" s="32">
        <f t="shared" si="19"/>
        <v>6.7930000000000001</v>
      </c>
      <c r="X47" s="32">
        <f t="shared" si="19"/>
        <v>5.4539999999999997</v>
      </c>
      <c r="Y47" s="32">
        <f t="shared" si="19"/>
        <v>5.7590000000000003</v>
      </c>
      <c r="Z47" s="32">
        <f t="shared" si="19"/>
        <v>5.4660000000000002</v>
      </c>
      <c r="AA47" s="32">
        <f t="shared" si="19"/>
        <v>5.931</v>
      </c>
      <c r="AB47" s="32">
        <f t="shared" si="19"/>
        <v>5.7939999999999996</v>
      </c>
      <c r="AC47" s="32">
        <f t="shared" si="19"/>
        <v>5.2735000000000003</v>
      </c>
      <c r="AD47" s="32">
        <f t="shared" si="5"/>
        <v>6.0374099999999995</v>
      </c>
      <c r="AE47" s="37">
        <f t="shared" ref="AE47" si="20">AE65/10^3</f>
        <v>6.4097539999999995</v>
      </c>
      <c r="AF47" s="26">
        <f t="shared" si="10"/>
        <v>2.0568776677138769E-2</v>
      </c>
    </row>
    <row r="48" spans="1:33" ht="17.100000000000001" customHeight="1">
      <c r="A48" s="37" t="str">
        <f t="shared" si="7"/>
        <v>France</v>
      </c>
      <c r="B48" s="32">
        <f t="shared" ref="B48:AC52" si="21">B66/10^3</f>
        <v>7.8479999999999999</v>
      </c>
      <c r="C48" s="32">
        <f t="shared" si="21"/>
        <v>7.66</v>
      </c>
      <c r="D48" s="32">
        <f t="shared" si="21"/>
        <v>7.4569999999999999</v>
      </c>
      <c r="E48" s="32">
        <f t="shared" si="21"/>
        <v>6.9039999999999999</v>
      </c>
      <c r="F48" s="32">
        <f t="shared" si="21"/>
        <v>6.7469999999999999</v>
      </c>
      <c r="G48" s="32">
        <f t="shared" si="21"/>
        <v>7.3</v>
      </c>
      <c r="H48" s="32">
        <f t="shared" si="21"/>
        <v>7.3869999999999996</v>
      </c>
      <c r="I48" s="32">
        <f t="shared" si="21"/>
        <v>7.2350000000000003</v>
      </c>
      <c r="J48" s="32">
        <f t="shared" si="21"/>
        <v>7.0519999999999996</v>
      </c>
      <c r="K48" s="32">
        <f t="shared" si="21"/>
        <v>6.95</v>
      </c>
      <c r="L48" s="32">
        <f t="shared" si="21"/>
        <v>6.5430000000000001</v>
      </c>
      <c r="M48" s="32">
        <f t="shared" si="21"/>
        <v>6.9420000000000002</v>
      </c>
      <c r="N48" s="32">
        <f t="shared" si="21"/>
        <v>6.4050000000000002</v>
      </c>
      <c r="O48" s="32">
        <f t="shared" si="21"/>
        <v>5.577</v>
      </c>
      <c r="P48" s="32">
        <f t="shared" si="21"/>
        <v>6.798</v>
      </c>
      <c r="Q48" s="32">
        <f t="shared" si="21"/>
        <v>6.2549999999999999</v>
      </c>
      <c r="R48" s="32">
        <f t="shared" si="21"/>
        <v>5.9950000000000001</v>
      </c>
      <c r="S48" s="32">
        <f t="shared" si="21"/>
        <v>6.1909999999999998</v>
      </c>
      <c r="T48" s="32">
        <f t="shared" si="21"/>
        <v>7.2389999999999999</v>
      </c>
      <c r="U48" s="32">
        <f t="shared" si="21"/>
        <v>3.581</v>
      </c>
      <c r="V48" s="32">
        <f t="shared" si="21"/>
        <v>4.6150000000000002</v>
      </c>
      <c r="W48" s="32">
        <f t="shared" si="21"/>
        <v>3.9460000000000002</v>
      </c>
      <c r="X48" s="32">
        <f t="shared" si="21"/>
        <v>5.1429999999999998</v>
      </c>
      <c r="Y48" s="32">
        <f t="shared" si="21"/>
        <v>5.6340000000000003</v>
      </c>
      <c r="Z48" s="32">
        <f t="shared" si="21"/>
        <v>5.351</v>
      </c>
      <c r="AA48" s="32">
        <f t="shared" si="21"/>
        <v>4.3319999999999999</v>
      </c>
      <c r="AB48" s="32">
        <f t="shared" si="21"/>
        <v>4.4630000000000001</v>
      </c>
      <c r="AC48" s="32">
        <f t="shared" si="21"/>
        <v>4.2896899999999993</v>
      </c>
      <c r="AD48" s="32">
        <f t="shared" si="5"/>
        <v>4.5545910000000003</v>
      </c>
      <c r="AE48" s="37">
        <f t="shared" ref="AE48" si="22">AE66/10^3</f>
        <v>4.5441890000000003</v>
      </c>
      <c r="AF48" s="26">
        <f t="shared" si="10"/>
        <v>1.4582214655930719E-2</v>
      </c>
    </row>
    <row r="49" spans="1:32" ht="17.100000000000001" customHeight="1">
      <c r="A49" s="37" t="str">
        <f t="shared" si="7"/>
        <v>Netherlands</v>
      </c>
      <c r="B49" s="32">
        <f t="shared" si="21"/>
        <v>4.4349999999999996</v>
      </c>
      <c r="C49" s="32">
        <f t="shared" si="21"/>
        <v>4.6349999999999998</v>
      </c>
      <c r="D49" s="32">
        <f t="shared" si="21"/>
        <v>4.7880000000000003</v>
      </c>
      <c r="E49" s="32">
        <f t="shared" si="21"/>
        <v>4.7699999999999996</v>
      </c>
      <c r="F49" s="32">
        <f t="shared" si="21"/>
        <v>5.0720000000000001</v>
      </c>
      <c r="G49" s="32">
        <f t="shared" si="21"/>
        <v>4.9269999999999996</v>
      </c>
      <c r="H49" s="32">
        <f t="shared" si="21"/>
        <v>4.92</v>
      </c>
      <c r="I49" s="32">
        <f t="shared" si="21"/>
        <v>5.548</v>
      </c>
      <c r="J49" s="32">
        <f t="shared" si="21"/>
        <v>5.2789999999999999</v>
      </c>
      <c r="K49" s="32">
        <f t="shared" si="21"/>
        <v>4.242</v>
      </c>
      <c r="L49" s="32">
        <f t="shared" si="21"/>
        <v>3.9329999999999998</v>
      </c>
      <c r="M49" s="32">
        <f t="shared" si="21"/>
        <v>4.4429999999999996</v>
      </c>
      <c r="N49" s="32">
        <f t="shared" si="21"/>
        <v>4.1630000000000003</v>
      </c>
      <c r="O49" s="32">
        <f t="shared" si="21"/>
        <v>4.306</v>
      </c>
      <c r="P49" s="32">
        <f t="shared" si="21"/>
        <v>4.5949999999999998</v>
      </c>
      <c r="Q49" s="32">
        <f t="shared" si="21"/>
        <v>4.6829999999999998</v>
      </c>
      <c r="R49" s="32">
        <f t="shared" si="21"/>
        <v>4.3559999999999999</v>
      </c>
      <c r="S49" s="32">
        <f t="shared" si="21"/>
        <v>4.7729999999999997</v>
      </c>
      <c r="T49" s="32">
        <f t="shared" si="21"/>
        <v>4.468</v>
      </c>
      <c r="U49" s="32">
        <f t="shared" si="21"/>
        <v>3.1669999999999998</v>
      </c>
      <c r="V49" s="32">
        <f t="shared" si="21"/>
        <v>4.1890000000000001</v>
      </c>
      <c r="W49" s="32">
        <f t="shared" si="21"/>
        <v>4.4329999999999998</v>
      </c>
      <c r="X49" s="32">
        <f t="shared" si="21"/>
        <v>4.1050000000000004</v>
      </c>
      <c r="Y49" s="32">
        <f t="shared" si="21"/>
        <v>3.9590000000000001</v>
      </c>
      <c r="Z49" s="32">
        <f t="shared" si="21"/>
        <v>4.5030000000000001</v>
      </c>
      <c r="AA49" s="32">
        <f t="shared" si="21"/>
        <v>4.048</v>
      </c>
      <c r="AB49" s="32">
        <f t="shared" si="21"/>
        <v>4.3220000000000001</v>
      </c>
      <c r="AC49" s="32">
        <f t="shared" si="21"/>
        <v>4.598471</v>
      </c>
      <c r="AD49" s="32">
        <f t="shared" si="5"/>
        <v>4.1815800000000003</v>
      </c>
      <c r="AE49" s="37">
        <f t="shared" ref="AE49" si="23">AE67/10^3</f>
        <v>4.3059589999999996</v>
      </c>
      <c r="AF49" s="26">
        <f t="shared" si="10"/>
        <v>1.3817739191225711E-2</v>
      </c>
    </row>
    <row r="50" spans="1:32" ht="17.100000000000001" customHeight="1">
      <c r="A50" s="37" t="str">
        <f t="shared" si="7"/>
        <v>Canada</v>
      </c>
      <c r="B50" s="32">
        <f t="shared" si="21"/>
        <v>4.4909999999999997</v>
      </c>
      <c r="C50" s="32">
        <f t="shared" si="21"/>
        <v>4.7439999999999998</v>
      </c>
      <c r="D50" s="32">
        <f t="shared" si="21"/>
        <v>4.8479999999999999</v>
      </c>
      <c r="E50" s="32">
        <f t="shared" si="21"/>
        <v>4.681</v>
      </c>
      <c r="F50" s="32">
        <f t="shared" si="21"/>
        <v>4.4669999999999996</v>
      </c>
      <c r="G50" s="32">
        <f t="shared" si="21"/>
        <v>4.1289999999999996</v>
      </c>
      <c r="H50" s="32">
        <f t="shared" si="21"/>
        <v>4.8330000000000002</v>
      </c>
      <c r="I50" s="32">
        <f t="shared" si="21"/>
        <v>4.3010000000000002</v>
      </c>
      <c r="J50" s="32">
        <f t="shared" si="21"/>
        <v>4.5970000000000004</v>
      </c>
      <c r="K50" s="32">
        <f t="shared" si="21"/>
        <v>4.0410000000000004</v>
      </c>
      <c r="L50" s="32">
        <f t="shared" si="21"/>
        <v>4.2960000000000003</v>
      </c>
      <c r="M50" s="32">
        <f t="shared" si="21"/>
        <v>3.9870000000000001</v>
      </c>
      <c r="N50" s="32">
        <f t="shared" si="21"/>
        <v>4.3150000000000004</v>
      </c>
      <c r="O50" s="32">
        <f t="shared" si="21"/>
        <v>3.2719999999999998</v>
      </c>
      <c r="P50" s="32">
        <f t="shared" si="21"/>
        <v>3.4289999999999998</v>
      </c>
      <c r="Q50" s="32">
        <f t="shared" si="21"/>
        <v>4.1989999999999998</v>
      </c>
      <c r="R50" s="32">
        <f t="shared" si="21"/>
        <v>4.2519999999999998</v>
      </c>
      <c r="S50" s="32">
        <f t="shared" si="21"/>
        <v>3.3519999999999999</v>
      </c>
      <c r="T50" s="32">
        <f t="shared" si="21"/>
        <v>3.286</v>
      </c>
      <c r="U50" s="32">
        <f t="shared" si="21"/>
        <v>2.2000000000000002</v>
      </c>
      <c r="V50" s="32">
        <f t="shared" si="21"/>
        <v>3.0920000000000001</v>
      </c>
      <c r="W50" s="32">
        <f t="shared" si="21"/>
        <v>3.77</v>
      </c>
      <c r="X50" s="32">
        <f t="shared" si="21"/>
        <v>4.3819999999999997</v>
      </c>
      <c r="Y50" s="32">
        <f t="shared" si="21"/>
        <v>3.3780000000000001</v>
      </c>
      <c r="Z50" s="32">
        <f t="shared" si="21"/>
        <v>3.907</v>
      </c>
      <c r="AA50" s="32">
        <f t="shared" si="21"/>
        <v>3.8719999999999999</v>
      </c>
      <c r="AB50" s="32">
        <f t="shared" si="21"/>
        <v>3.4510000000000001</v>
      </c>
      <c r="AC50" s="32">
        <f t="shared" si="21"/>
        <v>3.794</v>
      </c>
      <c r="AD50" s="32">
        <f t="shared" si="5"/>
        <v>4.1550000000000002</v>
      </c>
      <c r="AE50" s="37">
        <f t="shared" ref="AE50" si="24">AE68/10^3</f>
        <v>3.843</v>
      </c>
      <c r="AF50" s="26">
        <f t="shared" si="10"/>
        <v>1.2332112709823855E-2</v>
      </c>
    </row>
    <row r="51" spans="1:32" ht="17.100000000000001" customHeight="1">
      <c r="A51" s="37" t="str">
        <f t="shared" si="7"/>
        <v>Poland</v>
      </c>
      <c r="B51" s="32">
        <f t="shared" si="21"/>
        <v>0.56000000000000005</v>
      </c>
      <c r="C51" s="32">
        <f t="shared" si="21"/>
        <v>5.3999999999999999E-2</v>
      </c>
      <c r="D51" s="32">
        <f t="shared" si="21"/>
        <v>0.126</v>
      </c>
      <c r="E51" s="32">
        <f t="shared" si="21"/>
        <v>0.129</v>
      </c>
      <c r="F51" s="32">
        <f t="shared" si="21"/>
        <v>0.61599999999999999</v>
      </c>
      <c r="G51" s="32">
        <f t="shared" si="21"/>
        <v>1.4330000000000001</v>
      </c>
      <c r="H51" s="32">
        <f t="shared" si="21"/>
        <v>1.7210000000000001</v>
      </c>
      <c r="I51" s="32">
        <f t="shared" si="21"/>
        <v>2.9169999999999998</v>
      </c>
      <c r="J51" s="32">
        <f t="shared" si="21"/>
        <v>3.637</v>
      </c>
      <c r="K51" s="32">
        <f t="shared" si="21"/>
        <v>1.9530000000000001</v>
      </c>
      <c r="L51" s="32">
        <f t="shared" si="21"/>
        <v>1.2629999999999999</v>
      </c>
      <c r="M51" s="32">
        <f t="shared" si="21"/>
        <v>0.51100000000000001</v>
      </c>
      <c r="N51" s="32">
        <f t="shared" si="21"/>
        <v>0.36299999999999999</v>
      </c>
      <c r="O51" s="32">
        <f t="shared" si="21"/>
        <v>0.40100000000000002</v>
      </c>
      <c r="P51" s="32">
        <f t="shared" si="21"/>
        <v>0.60199999999999998</v>
      </c>
      <c r="Q51" s="32">
        <f t="shared" si="21"/>
        <v>0.61</v>
      </c>
      <c r="R51" s="32">
        <f t="shared" si="21"/>
        <v>1.4219999999999999</v>
      </c>
      <c r="S51" s="32">
        <f t="shared" si="21"/>
        <v>2.2679999999999998</v>
      </c>
      <c r="T51" s="32">
        <f t="shared" si="21"/>
        <v>3.5</v>
      </c>
      <c r="U51" s="32">
        <f t="shared" si="21"/>
        <v>2.2589999999999999</v>
      </c>
      <c r="V51" s="32">
        <f t="shared" si="21"/>
        <v>3.1549999999999998</v>
      </c>
      <c r="W51" s="32">
        <f t="shared" si="21"/>
        <v>2.266</v>
      </c>
      <c r="X51" s="32">
        <f t="shared" si="21"/>
        <v>1.597</v>
      </c>
      <c r="Y51" s="32">
        <f t="shared" si="21"/>
        <v>2.25</v>
      </c>
      <c r="Z51" s="32">
        <f t="shared" si="21"/>
        <v>2.4039999999999999</v>
      </c>
      <c r="AA51" s="32">
        <f t="shared" si="21"/>
        <v>2.6920000000000002</v>
      </c>
      <c r="AB51" s="32">
        <f t="shared" si="21"/>
        <v>2.21</v>
      </c>
      <c r="AC51" s="32">
        <f t="shared" si="21"/>
        <v>3.630236</v>
      </c>
      <c r="AD51" s="32">
        <f t="shared" si="5"/>
        <v>3.519857</v>
      </c>
      <c r="AE51" s="37">
        <f t="shared" ref="AE51" si="25">AE69/10^3</f>
        <v>3.4406379999999999</v>
      </c>
      <c r="AF51" s="26">
        <f t="shared" si="10"/>
        <v>1.1040940830003364E-2</v>
      </c>
    </row>
    <row r="52" spans="1:32" ht="17.100000000000001" customHeight="1">
      <c r="A52" s="37" t="str">
        <f t="shared" si="7"/>
        <v>United Arab Emirates</v>
      </c>
      <c r="B52" s="32">
        <f t="shared" si="21"/>
        <v>0</v>
      </c>
      <c r="C52" s="32">
        <f t="shared" si="21"/>
        <v>0</v>
      </c>
      <c r="D52" s="32">
        <f t="shared" si="21"/>
        <v>0</v>
      </c>
      <c r="E52" s="32">
        <f t="shared" si="21"/>
        <v>0</v>
      </c>
      <c r="F52" s="32">
        <f t="shared" si="21"/>
        <v>0</v>
      </c>
      <c r="G52" s="32">
        <f t="shared" si="21"/>
        <v>0</v>
      </c>
      <c r="H52" s="32">
        <f t="shared" si="21"/>
        <v>0</v>
      </c>
      <c r="I52" s="32">
        <f t="shared" si="21"/>
        <v>0</v>
      </c>
      <c r="J52" s="32">
        <f t="shared" si="21"/>
        <v>0</v>
      </c>
      <c r="K52" s="32">
        <f t="shared" si="21"/>
        <v>0</v>
      </c>
      <c r="L52" s="32">
        <f t="shared" si="21"/>
        <v>0</v>
      </c>
      <c r="M52" s="32">
        <f t="shared" si="21"/>
        <v>0</v>
      </c>
      <c r="N52" s="32">
        <f t="shared" si="21"/>
        <v>0</v>
      </c>
      <c r="O52" s="32">
        <f t="shared" si="21"/>
        <v>0</v>
      </c>
      <c r="P52" s="32">
        <f t="shared" si="21"/>
        <v>0</v>
      </c>
      <c r="Q52" s="32">
        <f t="shared" si="21"/>
        <v>0</v>
      </c>
      <c r="R52" s="32">
        <f t="shared" si="21"/>
        <v>0</v>
      </c>
      <c r="S52" s="32">
        <f t="shared" si="21"/>
        <v>0</v>
      </c>
      <c r="T52" s="32">
        <f t="shared" si="21"/>
        <v>0</v>
      </c>
      <c r="U52" s="32">
        <f t="shared" si="21"/>
        <v>0.38600000000000001</v>
      </c>
      <c r="V52" s="32">
        <f t="shared" si="21"/>
        <v>0.94599999999999995</v>
      </c>
      <c r="W52" s="32">
        <f t="shared" si="21"/>
        <v>0.61699999999999999</v>
      </c>
      <c r="X52" s="32">
        <f t="shared" si="21"/>
        <v>1.6080000000000001</v>
      </c>
      <c r="Y52" s="32">
        <f t="shared" si="21"/>
        <v>2.3149999999999999</v>
      </c>
      <c r="Z52" s="32">
        <f t="shared" si="21"/>
        <v>2.8029999999999999</v>
      </c>
      <c r="AA52" s="32">
        <f t="shared" si="21"/>
        <v>2.1709999999999998</v>
      </c>
      <c r="AB52" s="32">
        <f t="shared" si="21"/>
        <v>2.1720000000000002</v>
      </c>
      <c r="AC52" s="32">
        <f t="shared" si="21"/>
        <v>2.5600639999999997</v>
      </c>
      <c r="AD52" s="32">
        <f t="shared" si="5"/>
        <v>2.3116840000000001</v>
      </c>
      <c r="AE52" s="37">
        <f t="shared" ref="AE52" si="26">AE70/10^3</f>
        <v>2.4043200000000002</v>
      </c>
      <c r="AF52" s="26">
        <f t="shared" si="10"/>
        <v>7.7154164013748874E-3</v>
      </c>
    </row>
    <row r="54" spans="1:32" ht="17.100000000000001" customHeight="1">
      <c r="A54" s="32" t="s">
        <v>56</v>
      </c>
      <c r="B54" s="32" t="s">
        <v>21</v>
      </c>
      <c r="C54" s="32" t="s">
        <v>22</v>
      </c>
      <c r="D54" s="32" t="s">
        <v>23</v>
      </c>
      <c r="E54" s="32" t="s">
        <v>24</v>
      </c>
      <c r="F54" s="32" t="s">
        <v>25</v>
      </c>
      <c r="G54" s="32" t="s">
        <v>26</v>
      </c>
      <c r="H54" s="32" t="s">
        <v>27</v>
      </c>
      <c r="I54" s="32" t="s">
        <v>28</v>
      </c>
      <c r="J54" s="32" t="s">
        <v>29</v>
      </c>
      <c r="K54" s="32" t="s">
        <v>30</v>
      </c>
      <c r="L54" s="32" t="s">
        <v>31</v>
      </c>
      <c r="M54" s="32" t="s">
        <v>32</v>
      </c>
      <c r="N54" s="32" t="s">
        <v>33</v>
      </c>
      <c r="O54" s="32" t="s">
        <v>34</v>
      </c>
      <c r="P54" s="32" t="s">
        <v>35</v>
      </c>
      <c r="Q54" s="32" t="s">
        <v>36</v>
      </c>
      <c r="R54" s="32" t="s">
        <v>37</v>
      </c>
      <c r="S54" s="32" t="s">
        <v>38</v>
      </c>
      <c r="T54" s="32" t="s">
        <v>39</v>
      </c>
      <c r="U54" s="32" t="s">
        <v>40</v>
      </c>
      <c r="V54" s="32" t="s">
        <v>41</v>
      </c>
      <c r="W54" s="32" t="s">
        <v>42</v>
      </c>
      <c r="X54" s="32" t="s">
        <v>43</v>
      </c>
      <c r="Y54" s="32" t="s">
        <v>44</v>
      </c>
      <c r="Z54" s="32" t="s">
        <v>45</v>
      </c>
      <c r="AA54" s="32" t="s">
        <v>46</v>
      </c>
      <c r="AB54" s="32" t="s">
        <v>47</v>
      </c>
      <c r="AC54" s="32" t="s">
        <v>57</v>
      </c>
      <c r="AD54" s="32" t="s">
        <v>58</v>
      </c>
      <c r="AE54" s="37" t="s">
        <v>76</v>
      </c>
    </row>
    <row r="55" spans="1:32" ht="17.100000000000001" customHeight="1">
      <c r="A55" s="32" t="s">
        <v>48</v>
      </c>
      <c r="B55" s="32">
        <v>171607</v>
      </c>
      <c r="C55" s="32">
        <v>170211</v>
      </c>
      <c r="D55" s="32">
        <v>168259</v>
      </c>
      <c r="E55" s="32">
        <v>165019</v>
      </c>
      <c r="F55" s="32">
        <v>173183</v>
      </c>
      <c r="G55" s="32">
        <v>178856</v>
      </c>
      <c r="H55" s="32">
        <v>180522</v>
      </c>
      <c r="I55" s="32">
        <v>182697</v>
      </c>
      <c r="J55" s="32">
        <v>176482</v>
      </c>
      <c r="K55" s="32">
        <v>167845</v>
      </c>
      <c r="L55" s="32">
        <v>177304</v>
      </c>
      <c r="M55" s="32">
        <v>169428</v>
      </c>
      <c r="N55" s="32">
        <v>172136</v>
      </c>
      <c r="O55" s="32">
        <v>174327</v>
      </c>
      <c r="P55" s="32">
        <v>196688</v>
      </c>
      <c r="Q55" s="32">
        <v>192660</v>
      </c>
      <c r="R55" s="32">
        <v>194171</v>
      </c>
      <c r="S55" s="32">
        <v>206648</v>
      </c>
      <c r="T55" s="32">
        <v>212433</v>
      </c>
      <c r="U55" s="32">
        <v>205246</v>
      </c>
      <c r="V55" s="32">
        <v>255211</v>
      </c>
      <c r="W55" s="32">
        <v>258963</v>
      </c>
      <c r="X55" s="32">
        <v>262561</v>
      </c>
      <c r="Y55" s="32">
        <v>288212</v>
      </c>
      <c r="Z55" s="32">
        <v>293646</v>
      </c>
      <c r="AA55" s="32">
        <v>259606</v>
      </c>
      <c r="AB55" s="32">
        <v>277257</v>
      </c>
      <c r="AC55" s="32">
        <v>299425.03700000001</v>
      </c>
      <c r="AD55" s="32">
        <v>301165.22200000001</v>
      </c>
      <c r="AE55" s="32">
        <v>311625.43599999999</v>
      </c>
    </row>
    <row r="56" spans="1:32" ht="17.100000000000001" customHeight="1">
      <c r="A56" s="32" t="s">
        <v>19</v>
      </c>
      <c r="B56" s="32">
        <v>250</v>
      </c>
      <c r="C56" s="32">
        <v>408</v>
      </c>
      <c r="D56" s="32">
        <v>400</v>
      </c>
      <c r="E56" s="32">
        <v>0</v>
      </c>
      <c r="F56" s="32">
        <v>0</v>
      </c>
      <c r="G56" s="32">
        <v>0</v>
      </c>
      <c r="H56" s="32">
        <v>0</v>
      </c>
      <c r="I56" s="32">
        <v>398</v>
      </c>
      <c r="J56" s="32">
        <v>103</v>
      </c>
      <c r="K56" s="32">
        <v>263</v>
      </c>
      <c r="L56" s="32">
        <v>339</v>
      </c>
      <c r="M56" s="32">
        <v>277</v>
      </c>
      <c r="N56" s="32">
        <v>256</v>
      </c>
      <c r="O56" s="32">
        <v>2605</v>
      </c>
      <c r="P56" s="32">
        <v>6830</v>
      </c>
      <c r="Q56" s="32">
        <v>7207</v>
      </c>
      <c r="R56" s="32">
        <v>4677</v>
      </c>
      <c r="S56" s="32">
        <v>6291</v>
      </c>
      <c r="T56" s="32">
        <v>7416</v>
      </c>
      <c r="U56" s="32">
        <v>34417</v>
      </c>
      <c r="V56" s="32">
        <v>47082</v>
      </c>
      <c r="W56" s="32">
        <v>44654</v>
      </c>
      <c r="X56" s="32">
        <v>53610</v>
      </c>
      <c r="Y56" s="32">
        <v>75421</v>
      </c>
      <c r="Z56" s="32">
        <v>62440</v>
      </c>
      <c r="AA56" s="32">
        <v>47999</v>
      </c>
      <c r="AB56" s="32">
        <v>59307</v>
      </c>
      <c r="AC56" s="32">
        <v>69900.697</v>
      </c>
      <c r="AD56" s="32">
        <v>64718.673000000003</v>
      </c>
      <c r="AE56" s="32">
        <v>74743</v>
      </c>
    </row>
    <row r="57" spans="1:32" ht="17.100000000000001" customHeight="1">
      <c r="A57" s="32" t="s">
        <v>5</v>
      </c>
      <c r="B57" s="32">
        <v>5854</v>
      </c>
      <c r="C57" s="32">
        <v>5272</v>
      </c>
      <c r="D57" s="32">
        <v>6325</v>
      </c>
      <c r="E57" s="32">
        <v>6936</v>
      </c>
      <c r="F57" s="32">
        <v>9874</v>
      </c>
      <c r="G57" s="32">
        <v>9378</v>
      </c>
      <c r="H57" s="32">
        <v>10617</v>
      </c>
      <c r="I57" s="32">
        <v>11745</v>
      </c>
      <c r="J57" s="32">
        <v>10023</v>
      </c>
      <c r="K57" s="32">
        <v>10992</v>
      </c>
      <c r="L57" s="32">
        <v>11063</v>
      </c>
      <c r="M57" s="32">
        <v>11107</v>
      </c>
      <c r="N57" s="32">
        <v>12947</v>
      </c>
      <c r="O57" s="32">
        <v>12992</v>
      </c>
      <c r="P57" s="32">
        <v>16925</v>
      </c>
      <c r="Q57" s="32">
        <v>16891</v>
      </c>
      <c r="R57" s="32">
        <v>17877</v>
      </c>
      <c r="S57" s="32">
        <v>22029</v>
      </c>
      <c r="T57" s="32">
        <v>25364</v>
      </c>
      <c r="U57" s="32">
        <v>31145</v>
      </c>
      <c r="V57" s="32">
        <v>34726</v>
      </c>
      <c r="W57" s="32">
        <v>34652</v>
      </c>
      <c r="X57" s="32">
        <v>35293</v>
      </c>
      <c r="Y57" s="32">
        <v>42725</v>
      </c>
      <c r="Z57" s="32">
        <v>53192</v>
      </c>
      <c r="AA57" s="32">
        <v>45750</v>
      </c>
      <c r="AB57" s="32">
        <v>45781</v>
      </c>
      <c r="AC57" s="32">
        <v>51814</v>
      </c>
      <c r="AD57" s="32">
        <v>55506</v>
      </c>
      <c r="AE57" s="32">
        <v>57978</v>
      </c>
    </row>
    <row r="58" spans="1:32" ht="17.100000000000001" customHeight="1">
      <c r="A58" s="32" t="s">
        <v>6</v>
      </c>
      <c r="B58" s="32">
        <v>65534</v>
      </c>
      <c r="C58" s="32">
        <v>62700</v>
      </c>
      <c r="D58" s="32">
        <v>59268</v>
      </c>
      <c r="E58" s="32">
        <v>58421</v>
      </c>
      <c r="F58" s="32">
        <v>59128</v>
      </c>
      <c r="G58" s="32">
        <v>58246</v>
      </c>
      <c r="H58" s="32">
        <v>57932</v>
      </c>
      <c r="I58" s="32">
        <v>57272</v>
      </c>
      <c r="J58" s="32">
        <v>51962</v>
      </c>
      <c r="K58" s="32">
        <v>53127</v>
      </c>
      <c r="L58" s="32">
        <v>55220</v>
      </c>
      <c r="M58" s="32">
        <v>54777</v>
      </c>
      <c r="N58" s="32">
        <v>55036</v>
      </c>
      <c r="O58" s="32">
        <v>55089</v>
      </c>
      <c r="P58" s="32">
        <v>58248</v>
      </c>
      <c r="Q58" s="32">
        <v>53534</v>
      </c>
      <c r="R58" s="32">
        <v>54933</v>
      </c>
      <c r="S58" s="32">
        <v>55406</v>
      </c>
      <c r="T58" s="32">
        <v>54392</v>
      </c>
      <c r="U58" s="32">
        <v>49287</v>
      </c>
      <c r="V58" s="32">
        <v>54431</v>
      </c>
      <c r="W58" s="32">
        <v>50671</v>
      </c>
      <c r="X58" s="32">
        <v>49540</v>
      </c>
      <c r="Y58" s="32">
        <v>51708</v>
      </c>
      <c r="Z58" s="32">
        <v>48130</v>
      </c>
      <c r="AA58" s="32">
        <v>46838</v>
      </c>
      <c r="AB58" s="32">
        <v>48293</v>
      </c>
      <c r="AC58" s="32">
        <v>47347.402000000002</v>
      </c>
      <c r="AD58" s="32">
        <v>46722.451999999997</v>
      </c>
      <c r="AE58" s="32">
        <v>46512.517</v>
      </c>
    </row>
    <row r="59" spans="1:32" ht="17.100000000000001" customHeight="1">
      <c r="A59" s="32" t="s">
        <v>7</v>
      </c>
      <c r="B59" s="32">
        <v>11287</v>
      </c>
      <c r="C59" s="32">
        <v>15572</v>
      </c>
      <c r="D59" s="32">
        <v>16381</v>
      </c>
      <c r="E59" s="32">
        <v>17321</v>
      </c>
      <c r="F59" s="32">
        <v>16902</v>
      </c>
      <c r="G59" s="32">
        <v>17151</v>
      </c>
      <c r="H59" s="32">
        <v>18226</v>
      </c>
      <c r="I59" s="32">
        <v>17395</v>
      </c>
      <c r="J59" s="32">
        <v>17979</v>
      </c>
      <c r="K59" s="32">
        <v>17227</v>
      </c>
      <c r="L59" s="32">
        <v>19575</v>
      </c>
      <c r="M59" s="32">
        <v>17899</v>
      </c>
      <c r="N59" s="32">
        <v>20003</v>
      </c>
      <c r="O59" s="32">
        <v>20315</v>
      </c>
      <c r="P59" s="32">
        <v>21808</v>
      </c>
      <c r="Q59" s="32">
        <v>20627</v>
      </c>
      <c r="R59" s="32">
        <v>20081</v>
      </c>
      <c r="S59" s="32">
        <v>22532</v>
      </c>
      <c r="T59" s="32">
        <v>24083</v>
      </c>
      <c r="U59" s="32">
        <v>20659</v>
      </c>
      <c r="V59" s="32">
        <v>28160</v>
      </c>
      <c r="W59" s="32">
        <v>32234</v>
      </c>
      <c r="X59" s="32">
        <v>31545</v>
      </c>
      <c r="Y59" s="32">
        <v>30194</v>
      </c>
      <c r="Z59" s="32">
        <v>33176</v>
      </c>
      <c r="AA59" s="32">
        <v>33933</v>
      </c>
      <c r="AB59" s="32">
        <v>35254</v>
      </c>
      <c r="AC59" s="32">
        <v>35851.277000000002</v>
      </c>
      <c r="AD59" s="32">
        <v>36202.417000000001</v>
      </c>
      <c r="AE59" s="32">
        <v>36676.366000000002</v>
      </c>
    </row>
    <row r="60" spans="1:32" ht="17.100000000000001" customHeight="1">
      <c r="A60" s="32" t="s">
        <v>53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32">
        <v>5859</v>
      </c>
      <c r="H60" s="32">
        <v>5585</v>
      </c>
      <c r="I60" s="32">
        <v>3562</v>
      </c>
      <c r="J60" s="32">
        <v>3089</v>
      </c>
      <c r="K60" s="32">
        <v>2347</v>
      </c>
      <c r="L60" s="32">
        <v>2759</v>
      </c>
      <c r="M60" s="32">
        <v>2603</v>
      </c>
      <c r="N60" s="32">
        <v>1640</v>
      </c>
      <c r="O60" s="32">
        <v>4340</v>
      </c>
      <c r="P60" s="32">
        <v>6825</v>
      </c>
      <c r="Q60" s="32">
        <v>6902</v>
      </c>
      <c r="R60" s="32">
        <v>7761</v>
      </c>
      <c r="S60" s="32">
        <v>8565</v>
      </c>
      <c r="T60" s="32">
        <v>7173</v>
      </c>
      <c r="U60" s="32">
        <v>5331</v>
      </c>
      <c r="V60" s="32">
        <v>7747</v>
      </c>
      <c r="W60" s="32">
        <v>9909</v>
      </c>
      <c r="X60" s="32">
        <v>11654</v>
      </c>
      <c r="Y60" s="32">
        <v>6804</v>
      </c>
      <c r="Z60" s="32">
        <v>9706</v>
      </c>
      <c r="AA60" s="32">
        <v>5748</v>
      </c>
      <c r="AB60" s="32">
        <v>8109</v>
      </c>
      <c r="AC60" s="32">
        <v>9510</v>
      </c>
      <c r="AD60" s="32">
        <v>11843</v>
      </c>
      <c r="AE60" s="32">
        <v>11806</v>
      </c>
    </row>
    <row r="61" spans="1:32" ht="17.100000000000001" customHeight="1">
      <c r="A61" s="32" t="s">
        <v>9</v>
      </c>
      <c r="B61" s="32">
        <v>1706</v>
      </c>
      <c r="C61" s="32">
        <v>1057</v>
      </c>
      <c r="D61" s="32">
        <v>1357</v>
      </c>
      <c r="E61" s="32">
        <v>987</v>
      </c>
      <c r="F61" s="32">
        <v>1093</v>
      </c>
      <c r="G61" s="32">
        <v>1427</v>
      </c>
      <c r="H61" s="32">
        <v>2189</v>
      </c>
      <c r="I61" s="32">
        <v>2536</v>
      </c>
      <c r="J61" s="32">
        <v>4299</v>
      </c>
      <c r="K61" s="32">
        <v>3519</v>
      </c>
      <c r="L61" s="32">
        <v>4608</v>
      </c>
      <c r="M61" s="32">
        <v>3984</v>
      </c>
      <c r="N61" s="32">
        <v>5174</v>
      </c>
      <c r="O61" s="32">
        <v>5504</v>
      </c>
      <c r="P61" s="32">
        <v>6875</v>
      </c>
      <c r="Q61" s="32">
        <v>7152</v>
      </c>
      <c r="R61" s="32">
        <v>8692</v>
      </c>
      <c r="S61" s="32">
        <v>9627</v>
      </c>
      <c r="T61" s="32">
        <v>9255</v>
      </c>
      <c r="U61" s="32">
        <v>6448</v>
      </c>
      <c r="V61" s="32">
        <v>7793</v>
      </c>
      <c r="W61" s="32">
        <v>8778</v>
      </c>
      <c r="X61" s="32">
        <v>9256</v>
      </c>
      <c r="Y61" s="32">
        <v>7790</v>
      </c>
      <c r="Z61" s="32">
        <v>9710</v>
      </c>
      <c r="AA61" s="32">
        <v>7845</v>
      </c>
      <c r="AB61" s="32">
        <v>12320</v>
      </c>
      <c r="AC61" s="32">
        <v>12847</v>
      </c>
      <c r="AD61" s="32">
        <v>12370</v>
      </c>
      <c r="AE61" s="32">
        <v>11250.975</v>
      </c>
    </row>
    <row r="62" spans="1:32" ht="17.100000000000001" customHeight="1">
      <c r="A62" s="32" t="s">
        <v>51</v>
      </c>
      <c r="B62" s="32">
        <v>10146</v>
      </c>
      <c r="C62" s="32">
        <v>10758</v>
      </c>
      <c r="D62" s="32">
        <v>10399</v>
      </c>
      <c r="E62" s="32">
        <v>10740</v>
      </c>
      <c r="F62" s="32">
        <v>10856</v>
      </c>
      <c r="G62" s="32">
        <v>10932</v>
      </c>
      <c r="H62" s="32">
        <v>11154</v>
      </c>
      <c r="I62" s="32">
        <v>10649</v>
      </c>
      <c r="J62" s="32">
        <v>10274</v>
      </c>
      <c r="K62" s="32">
        <v>9615</v>
      </c>
      <c r="L62" s="32">
        <v>9844</v>
      </c>
      <c r="M62" s="32">
        <v>9707</v>
      </c>
      <c r="N62" s="32">
        <v>9305</v>
      </c>
      <c r="O62" s="32">
        <v>9476</v>
      </c>
      <c r="P62" s="32">
        <v>9615</v>
      </c>
      <c r="Q62" s="32">
        <v>9395</v>
      </c>
      <c r="R62" s="32">
        <v>9123</v>
      </c>
      <c r="S62" s="32">
        <v>10257</v>
      </c>
      <c r="T62" s="32">
        <v>10439</v>
      </c>
      <c r="U62" s="32">
        <v>9146</v>
      </c>
      <c r="V62" s="32">
        <v>10772</v>
      </c>
      <c r="W62" s="32">
        <v>11701</v>
      </c>
      <c r="X62" s="32">
        <v>10596</v>
      </c>
      <c r="Y62" s="32">
        <v>10592</v>
      </c>
      <c r="Z62" s="32">
        <v>10960</v>
      </c>
      <c r="AA62" s="32">
        <v>10304</v>
      </c>
      <c r="AB62" s="32">
        <v>10698</v>
      </c>
      <c r="AC62" s="32">
        <v>11595.213</v>
      </c>
      <c r="AD62" s="32">
        <v>11088</v>
      </c>
      <c r="AE62" s="32">
        <v>10183.799999999999</v>
      </c>
    </row>
    <row r="63" spans="1:32" ht="17.100000000000001" customHeight="1">
      <c r="A63" s="32" t="s">
        <v>66</v>
      </c>
      <c r="B63" s="32">
        <v>0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140</v>
      </c>
      <c r="M63" s="32">
        <v>30</v>
      </c>
      <c r="N63" s="32">
        <v>20</v>
      </c>
      <c r="O63" s="32">
        <v>38</v>
      </c>
      <c r="P63" s="32">
        <v>97</v>
      </c>
      <c r="Q63" s="32">
        <v>98</v>
      </c>
      <c r="R63" s="32">
        <v>111</v>
      </c>
      <c r="S63" s="32">
        <v>68</v>
      </c>
      <c r="T63" s="32">
        <v>107</v>
      </c>
      <c r="U63" s="32">
        <v>69</v>
      </c>
      <c r="V63" s="32">
        <v>55</v>
      </c>
      <c r="W63" s="32">
        <v>42</v>
      </c>
      <c r="X63" s="32">
        <v>78</v>
      </c>
      <c r="Y63" s="32">
        <v>644</v>
      </c>
      <c r="Z63" s="32">
        <v>2539</v>
      </c>
      <c r="AA63" s="32">
        <v>3008</v>
      </c>
      <c r="AB63" s="32">
        <v>3899</v>
      </c>
      <c r="AC63" s="32">
        <v>4532.308</v>
      </c>
      <c r="AD63" s="32">
        <v>5468.7060000000001</v>
      </c>
      <c r="AE63" s="32">
        <v>7391</v>
      </c>
    </row>
    <row r="64" spans="1:32" ht="17.100000000000001" customHeight="1">
      <c r="A64" s="32" t="s">
        <v>8</v>
      </c>
      <c r="B64" s="32">
        <v>4237</v>
      </c>
      <c r="C64" s="32">
        <v>4350</v>
      </c>
      <c r="D64" s="32">
        <v>3748</v>
      </c>
      <c r="E64" s="32">
        <v>3915</v>
      </c>
      <c r="F64" s="32">
        <v>4032</v>
      </c>
      <c r="G64" s="32">
        <v>4390</v>
      </c>
      <c r="H64" s="32">
        <v>3946</v>
      </c>
      <c r="I64" s="32">
        <v>6033</v>
      </c>
      <c r="J64" s="32">
        <v>5636</v>
      </c>
      <c r="K64" s="32">
        <v>5375</v>
      </c>
      <c r="L64" s="32">
        <v>5158</v>
      </c>
      <c r="M64" s="32">
        <v>5373</v>
      </c>
      <c r="N64" s="32">
        <v>5272</v>
      </c>
      <c r="O64" s="32">
        <v>5274</v>
      </c>
      <c r="P64" s="32">
        <v>5078</v>
      </c>
      <c r="Q64" s="32">
        <v>4993</v>
      </c>
      <c r="R64" s="32">
        <v>4872</v>
      </c>
      <c r="S64" s="32">
        <v>4495</v>
      </c>
      <c r="T64" s="32">
        <v>4757</v>
      </c>
      <c r="U64" s="32">
        <v>4062</v>
      </c>
      <c r="V64" s="32">
        <v>5546</v>
      </c>
      <c r="W64" s="32">
        <v>6036</v>
      </c>
      <c r="X64" s="32">
        <v>5519</v>
      </c>
      <c r="Y64" s="32">
        <v>6727</v>
      </c>
      <c r="Z64" s="32">
        <v>6870</v>
      </c>
      <c r="AA64" s="32">
        <v>6405</v>
      </c>
      <c r="AB64" s="32">
        <v>6581</v>
      </c>
      <c r="AC64" s="32">
        <v>6599.1139999999996</v>
      </c>
      <c r="AD64" s="32">
        <v>7069.4750000000004</v>
      </c>
      <c r="AE64" s="32">
        <v>6701.5630000000001</v>
      </c>
    </row>
    <row r="65" spans="1:31" ht="17.100000000000001" customHeight="1">
      <c r="A65" s="32" t="s">
        <v>10</v>
      </c>
      <c r="B65" s="32">
        <v>3717</v>
      </c>
      <c r="C65" s="32">
        <v>3706</v>
      </c>
      <c r="D65" s="32">
        <v>3562</v>
      </c>
      <c r="E65" s="32">
        <v>3687</v>
      </c>
      <c r="F65" s="32">
        <v>3681</v>
      </c>
      <c r="G65" s="32">
        <v>3606</v>
      </c>
      <c r="H65" s="32">
        <v>3985</v>
      </c>
      <c r="I65" s="32">
        <v>4728</v>
      </c>
      <c r="J65" s="32">
        <v>4795</v>
      </c>
      <c r="K65" s="32">
        <v>4066</v>
      </c>
      <c r="L65" s="32">
        <v>6202</v>
      </c>
      <c r="M65" s="32">
        <v>3405</v>
      </c>
      <c r="N65" s="32">
        <v>5148</v>
      </c>
      <c r="O65" s="32">
        <v>4755</v>
      </c>
      <c r="P65" s="32">
        <v>4784</v>
      </c>
      <c r="Q65" s="32">
        <v>4943</v>
      </c>
      <c r="R65" s="32">
        <v>5490</v>
      </c>
      <c r="S65" s="32">
        <v>5117</v>
      </c>
      <c r="T65" s="32">
        <v>6050</v>
      </c>
      <c r="U65" s="32">
        <v>5161</v>
      </c>
      <c r="V65" s="32">
        <v>5135</v>
      </c>
      <c r="W65" s="32">
        <v>6793</v>
      </c>
      <c r="X65" s="32">
        <v>5454</v>
      </c>
      <c r="Y65" s="32">
        <v>5759</v>
      </c>
      <c r="Z65" s="32">
        <v>5466</v>
      </c>
      <c r="AA65" s="32">
        <v>5931</v>
      </c>
      <c r="AB65" s="32">
        <v>5794</v>
      </c>
      <c r="AC65" s="32">
        <v>5273.5</v>
      </c>
      <c r="AD65" s="32">
        <v>6037.41</v>
      </c>
      <c r="AE65" s="32">
        <v>6409.7539999999999</v>
      </c>
    </row>
    <row r="66" spans="1:31" ht="17.100000000000001" customHeight="1">
      <c r="A66" s="32" t="s">
        <v>67</v>
      </c>
      <c r="B66" s="32">
        <v>7848</v>
      </c>
      <c r="C66" s="32">
        <v>7660</v>
      </c>
      <c r="D66" s="32">
        <v>7457</v>
      </c>
      <c r="E66" s="32">
        <v>6904</v>
      </c>
      <c r="F66" s="32">
        <v>6747</v>
      </c>
      <c r="G66" s="32">
        <v>7300</v>
      </c>
      <c r="H66" s="32">
        <v>7387</v>
      </c>
      <c r="I66" s="32">
        <v>7235</v>
      </c>
      <c r="J66" s="32">
        <v>7052</v>
      </c>
      <c r="K66" s="32">
        <v>6950</v>
      </c>
      <c r="L66" s="32">
        <v>6543</v>
      </c>
      <c r="M66" s="32">
        <v>6942</v>
      </c>
      <c r="N66" s="32">
        <v>6405</v>
      </c>
      <c r="O66" s="32">
        <v>5577</v>
      </c>
      <c r="P66" s="32">
        <v>6798</v>
      </c>
      <c r="Q66" s="32">
        <v>6255</v>
      </c>
      <c r="R66" s="32">
        <v>5995</v>
      </c>
      <c r="S66" s="32">
        <v>6191</v>
      </c>
      <c r="T66" s="32">
        <v>7239</v>
      </c>
      <c r="U66" s="32">
        <v>3581</v>
      </c>
      <c r="V66" s="32">
        <v>4615</v>
      </c>
      <c r="W66" s="32">
        <v>3946</v>
      </c>
      <c r="X66" s="32">
        <v>5143</v>
      </c>
      <c r="Y66" s="32">
        <v>5634</v>
      </c>
      <c r="Z66" s="32">
        <v>5351</v>
      </c>
      <c r="AA66" s="32">
        <v>4332</v>
      </c>
      <c r="AB66" s="32">
        <v>4463</v>
      </c>
      <c r="AC66" s="32">
        <v>4289.6899999999996</v>
      </c>
      <c r="AD66" s="32">
        <v>4554.5910000000003</v>
      </c>
      <c r="AE66" s="32">
        <v>4544.1890000000003</v>
      </c>
    </row>
    <row r="67" spans="1:31" ht="17.100000000000001" customHeight="1">
      <c r="A67" s="32" t="s">
        <v>68</v>
      </c>
      <c r="B67" s="32">
        <v>4435</v>
      </c>
      <c r="C67" s="32">
        <v>4635</v>
      </c>
      <c r="D67" s="32">
        <v>4788</v>
      </c>
      <c r="E67" s="32">
        <v>4770</v>
      </c>
      <c r="F67" s="32">
        <v>5072</v>
      </c>
      <c r="G67" s="32">
        <v>4927</v>
      </c>
      <c r="H67" s="32">
        <v>4920</v>
      </c>
      <c r="I67" s="32">
        <v>5548</v>
      </c>
      <c r="J67" s="32">
        <v>5279</v>
      </c>
      <c r="K67" s="32">
        <v>4242</v>
      </c>
      <c r="L67" s="32">
        <v>3933</v>
      </c>
      <c r="M67" s="32">
        <v>4443</v>
      </c>
      <c r="N67" s="32">
        <v>4163</v>
      </c>
      <c r="O67" s="32">
        <v>4306</v>
      </c>
      <c r="P67" s="32">
        <v>4595</v>
      </c>
      <c r="Q67" s="32">
        <v>4683</v>
      </c>
      <c r="R67" s="32">
        <v>4356</v>
      </c>
      <c r="S67" s="32">
        <v>4773</v>
      </c>
      <c r="T67" s="32">
        <v>4468</v>
      </c>
      <c r="U67" s="32">
        <v>3167</v>
      </c>
      <c r="V67" s="32">
        <v>4189</v>
      </c>
      <c r="W67" s="32">
        <v>4433</v>
      </c>
      <c r="X67" s="32">
        <v>4105</v>
      </c>
      <c r="Y67" s="32">
        <v>3959</v>
      </c>
      <c r="Z67" s="32">
        <v>4503</v>
      </c>
      <c r="AA67" s="32">
        <v>4048</v>
      </c>
      <c r="AB67" s="32">
        <v>4322</v>
      </c>
      <c r="AC67" s="32">
        <v>4598.4709999999995</v>
      </c>
      <c r="AD67" s="32">
        <v>4181.58</v>
      </c>
      <c r="AE67" s="32">
        <v>4305.9589999999998</v>
      </c>
    </row>
    <row r="68" spans="1:31" ht="17.100000000000001" customHeight="1">
      <c r="A68" s="32" t="s">
        <v>69</v>
      </c>
      <c r="B68" s="32">
        <v>4491</v>
      </c>
      <c r="C68" s="32">
        <v>4744</v>
      </c>
      <c r="D68" s="32">
        <v>4848</v>
      </c>
      <c r="E68" s="32">
        <v>4681</v>
      </c>
      <c r="F68" s="32">
        <v>4467</v>
      </c>
      <c r="G68" s="32">
        <v>4129</v>
      </c>
      <c r="H68" s="32">
        <v>4833</v>
      </c>
      <c r="I68" s="32">
        <v>4301</v>
      </c>
      <c r="J68" s="32">
        <v>4597</v>
      </c>
      <c r="K68" s="32">
        <v>4041</v>
      </c>
      <c r="L68" s="32">
        <v>4296</v>
      </c>
      <c r="M68" s="32">
        <v>3987</v>
      </c>
      <c r="N68" s="32">
        <v>4315</v>
      </c>
      <c r="O68" s="32">
        <v>3272</v>
      </c>
      <c r="P68" s="32">
        <v>3429</v>
      </c>
      <c r="Q68" s="32">
        <v>4199</v>
      </c>
      <c r="R68" s="32">
        <v>4252</v>
      </c>
      <c r="S68" s="32">
        <v>3352</v>
      </c>
      <c r="T68" s="32">
        <v>3286</v>
      </c>
      <c r="U68" s="32">
        <v>2200</v>
      </c>
      <c r="V68" s="32">
        <v>3092</v>
      </c>
      <c r="W68" s="32">
        <v>3770</v>
      </c>
      <c r="X68" s="32">
        <v>4382</v>
      </c>
      <c r="Y68" s="32">
        <v>3378</v>
      </c>
      <c r="Z68" s="32">
        <v>3907</v>
      </c>
      <c r="AA68" s="32">
        <v>3872</v>
      </c>
      <c r="AB68" s="32">
        <v>3451</v>
      </c>
      <c r="AC68" s="32">
        <v>3794</v>
      </c>
      <c r="AD68" s="32">
        <v>4155</v>
      </c>
      <c r="AE68" s="32">
        <v>3843</v>
      </c>
    </row>
    <row r="69" spans="1:31" ht="17.100000000000001" customHeight="1">
      <c r="A69" s="32" t="s">
        <v>60</v>
      </c>
      <c r="B69" s="32">
        <v>560</v>
      </c>
      <c r="C69" s="32">
        <v>54</v>
      </c>
      <c r="D69" s="32">
        <v>126</v>
      </c>
      <c r="E69" s="32">
        <v>129</v>
      </c>
      <c r="F69" s="32">
        <v>616</v>
      </c>
      <c r="G69" s="32">
        <v>1433</v>
      </c>
      <c r="H69" s="32">
        <v>1721</v>
      </c>
      <c r="I69" s="32">
        <v>2917</v>
      </c>
      <c r="J69" s="32">
        <v>3637</v>
      </c>
      <c r="K69" s="32">
        <v>1953</v>
      </c>
      <c r="L69" s="32">
        <v>1263</v>
      </c>
      <c r="M69" s="32">
        <v>511</v>
      </c>
      <c r="N69" s="32">
        <v>363</v>
      </c>
      <c r="O69" s="32">
        <v>401</v>
      </c>
      <c r="P69" s="32">
        <v>602</v>
      </c>
      <c r="Q69" s="32">
        <v>610</v>
      </c>
      <c r="R69" s="32">
        <v>1422</v>
      </c>
      <c r="S69" s="32">
        <v>2268</v>
      </c>
      <c r="T69" s="32">
        <v>3500</v>
      </c>
      <c r="U69" s="32">
        <v>2259</v>
      </c>
      <c r="V69" s="32">
        <v>3155</v>
      </c>
      <c r="W69" s="32">
        <v>2266</v>
      </c>
      <c r="X69" s="32">
        <v>1597</v>
      </c>
      <c r="Y69" s="32">
        <v>2250</v>
      </c>
      <c r="Z69" s="32">
        <v>2404</v>
      </c>
      <c r="AA69" s="32">
        <v>2692</v>
      </c>
      <c r="AB69" s="32">
        <v>2210</v>
      </c>
      <c r="AC69" s="32">
        <v>3630.2359999999999</v>
      </c>
      <c r="AD69" s="32">
        <v>3519.857</v>
      </c>
      <c r="AE69" s="32">
        <v>3440.6379999999999</v>
      </c>
    </row>
    <row r="70" spans="1:31" ht="17.100000000000001" customHeight="1">
      <c r="A70" s="32" t="s">
        <v>70</v>
      </c>
      <c r="B70" s="32">
        <v>0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32">
        <v>0</v>
      </c>
      <c r="Q70" s="32">
        <v>0</v>
      </c>
      <c r="R70" s="32">
        <v>0</v>
      </c>
      <c r="S70" s="32">
        <v>0</v>
      </c>
      <c r="T70" s="32">
        <v>0</v>
      </c>
      <c r="U70" s="32">
        <v>386</v>
      </c>
      <c r="V70" s="32">
        <v>946</v>
      </c>
      <c r="W70" s="32">
        <v>617</v>
      </c>
      <c r="X70" s="32">
        <v>1608</v>
      </c>
      <c r="Y70" s="32">
        <v>2315</v>
      </c>
      <c r="Z70" s="32">
        <v>2803</v>
      </c>
      <c r="AA70" s="32">
        <v>2171</v>
      </c>
      <c r="AB70" s="32">
        <v>2172</v>
      </c>
      <c r="AC70" s="32">
        <v>2560.0639999999999</v>
      </c>
      <c r="AD70" s="32">
        <v>2311.6840000000002</v>
      </c>
      <c r="AE70" s="32">
        <v>2404.3200000000002</v>
      </c>
    </row>
  </sheetData>
  <mergeCells count="1">
    <mergeCell ref="B20:H20"/>
  </mergeCells>
  <phoneticPr fontId="12"/>
  <printOptions gridLinesSet="0"/>
  <pageMargins left="0.4" right="0.4" top="0.4" bottom="0.4" header="0.2" footer="0.2"/>
  <pageSetup paperSize="9" orientation="landscape" horizontalDpi="4294967292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グラフ</vt:lpstr>
      <vt:lpstr>データ（石炭）</vt:lpstr>
      <vt:lpstr>データ（一般炭）</vt:lpstr>
      <vt:lpstr>データ（原料炭）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NOGAI Miho</dc:creator>
  <cp:lastModifiedBy>Administrator</cp:lastModifiedBy>
  <cp:lastPrinted>2013-02-05T06:09:56Z</cp:lastPrinted>
  <dcterms:created xsi:type="dcterms:W3CDTF">2000-06-13T12:57:34Z</dcterms:created>
  <dcterms:modified xsi:type="dcterms:W3CDTF">2021-03-30T09:13:56Z</dcterms:modified>
</cp:coreProperties>
</file>