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2 本納品（3月）\第2章国際編\Excel\"/>
    </mc:Choice>
  </mc:AlternateContent>
  <xr:revisionPtr revIDLastSave="0" documentId="13_ncr:1_{534AB5DF-810F-4EC8-B7ED-AE5E0223C1E1}" xr6:coauthVersionLast="46" xr6:coauthVersionMax="46" xr10:uidLastSave="{00000000-0000-0000-0000-000000000000}"/>
  <bookViews>
    <workbookView xWindow="5190" yWindow="3435" windowWidth="26100" windowHeight="13680" xr2:uid="{00000000-000D-0000-FFFF-FFFF00000000}"/>
  </bookViews>
  <sheets>
    <sheet name="グラフ" sheetId="2" r:id="rId1"/>
    <sheet name="データ（石炭）" sheetId="1" r:id="rId2"/>
    <sheet name="データ（一般炭）" sheetId="3" r:id="rId3"/>
    <sheet name="データ（原料炭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10" i="3"/>
  <c r="D47" i="1"/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AF49" i="1"/>
  <c r="AG49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F47" i="1"/>
  <c r="AG47" i="1" s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C47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F45" i="1"/>
  <c r="AG45" i="1" s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F43" i="1"/>
  <c r="AG43" i="1" s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F41" i="1"/>
  <c r="AG41" i="1" s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F39" i="1"/>
  <c r="AG39" i="1" s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F37" i="1"/>
  <c r="AG37" i="1" s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F36" i="1"/>
  <c r="AG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J30" i="1"/>
  <c r="J29" i="1"/>
  <c r="J26" i="1"/>
  <c r="J22" i="1"/>
  <c r="J23" i="1"/>
  <c r="J24" i="1"/>
  <c r="J32" i="1"/>
  <c r="J28" i="1"/>
  <c r="J27" i="1"/>
  <c r="I31" i="3"/>
  <c r="I30" i="3"/>
  <c r="I27" i="3"/>
  <c r="I26" i="3"/>
  <c r="I23" i="3"/>
  <c r="I22" i="3"/>
  <c r="AF47" i="4"/>
  <c r="AF43" i="4"/>
  <c r="AF39" i="4"/>
  <c r="AF49" i="3"/>
  <c r="AF48" i="3"/>
  <c r="AF45" i="3"/>
  <c r="AF44" i="3"/>
  <c r="AF41" i="3"/>
  <c r="AF40" i="3"/>
  <c r="AF37" i="3"/>
  <c r="AF36" i="3"/>
  <c r="AE36" i="3"/>
  <c r="AE37" i="3"/>
  <c r="AE38" i="3"/>
  <c r="I24" i="3" s="1"/>
  <c r="AE39" i="3"/>
  <c r="I25" i="3" s="1"/>
  <c r="AE40" i="3"/>
  <c r="AE41" i="3"/>
  <c r="AE42" i="3"/>
  <c r="I28" i="3" s="1"/>
  <c r="AE43" i="3"/>
  <c r="I29" i="3" s="1"/>
  <c r="AE44" i="3"/>
  <c r="AE45" i="3"/>
  <c r="AE46" i="3"/>
  <c r="I32" i="3" s="1"/>
  <c r="AE47" i="3"/>
  <c r="AF47" i="3" s="1"/>
  <c r="AE48" i="3"/>
  <c r="AE49" i="3"/>
  <c r="I31" i="4"/>
  <c r="I29" i="4"/>
  <c r="I27" i="4"/>
  <c r="I25" i="4"/>
  <c r="I23" i="4"/>
  <c r="AE36" i="4"/>
  <c r="I22" i="4" s="1"/>
  <c r="AE37" i="4"/>
  <c r="AF37" i="4" s="1"/>
  <c r="AE38" i="4"/>
  <c r="I24" i="4" s="1"/>
  <c r="AE39" i="4"/>
  <c r="AE40" i="4"/>
  <c r="I26" i="4" s="1"/>
  <c r="AE41" i="4"/>
  <c r="AF41" i="4" s="1"/>
  <c r="AE42" i="4"/>
  <c r="I28" i="4" s="1"/>
  <c r="AE43" i="4"/>
  <c r="AE44" i="4"/>
  <c r="I30" i="4" s="1"/>
  <c r="AE45" i="4"/>
  <c r="AF45" i="4" s="1"/>
  <c r="AE46" i="4"/>
  <c r="I32" i="4" s="1"/>
  <c r="AE47" i="4"/>
  <c r="AE48" i="4"/>
  <c r="AF48" i="4" s="1"/>
  <c r="AE49" i="4"/>
  <c r="AF49" i="4" s="1"/>
  <c r="AF46" i="4" l="1"/>
  <c r="AF38" i="4"/>
  <c r="AF42" i="4"/>
  <c r="AF38" i="3"/>
  <c r="AF42" i="3"/>
  <c r="AF46" i="3"/>
  <c r="AF36" i="4"/>
  <c r="AF40" i="4"/>
  <c r="AF44" i="4"/>
  <c r="J31" i="1"/>
  <c r="AF39" i="3"/>
  <c r="AF43" i="3"/>
  <c r="J25" i="1"/>
  <c r="AG38" i="1"/>
  <c r="AG40" i="1"/>
  <c r="AG42" i="1"/>
  <c r="AG44" i="1"/>
  <c r="AG46" i="1"/>
  <c r="AG48" i="1"/>
  <c r="H24" i="3"/>
  <c r="H32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AD46" i="4"/>
  <c r="C14" i="4" s="1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AD45" i="4"/>
  <c r="C13" i="4" s="1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D44" i="4"/>
  <c r="C12" i="4" s="1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D42" i="4"/>
  <c r="C10" i="4" s="1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D41" i="4"/>
  <c r="C9" i="4" s="1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D40" i="4"/>
  <c r="C8" i="4" s="1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AD39" i="4"/>
  <c r="C7" i="4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D38" i="4"/>
  <c r="C6" i="4" s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C11" i="4"/>
  <c r="C5" i="4"/>
  <c r="H31" i="4"/>
  <c r="H30" i="4"/>
  <c r="H29" i="4"/>
  <c r="H28" i="4"/>
  <c r="H27" i="4"/>
  <c r="H26" i="4"/>
  <c r="H25" i="4"/>
  <c r="H24" i="4"/>
  <c r="H23" i="4"/>
  <c r="H22" i="4"/>
  <c r="C14" i="3"/>
  <c r="C12" i="3"/>
  <c r="C11" i="3"/>
  <c r="C10" i="3"/>
  <c r="C8" i="3"/>
  <c r="C7" i="3"/>
  <c r="C6" i="3"/>
  <c r="C16" i="3"/>
  <c r="H32" i="3"/>
  <c r="C13" i="3"/>
  <c r="H31" i="3"/>
  <c r="H30" i="3"/>
  <c r="H29" i="3"/>
  <c r="H28" i="3"/>
  <c r="C9" i="3"/>
  <c r="H27" i="3"/>
  <c r="H26" i="3"/>
  <c r="H25" i="3"/>
  <c r="C5" i="3"/>
  <c r="H23" i="3"/>
  <c r="H22" i="3"/>
  <c r="C16" i="4" l="1"/>
  <c r="E8" i="4" s="1"/>
  <c r="E11" i="3"/>
  <c r="E13" i="3"/>
  <c r="E8" i="3"/>
  <c r="E12" i="3"/>
  <c r="E6" i="3"/>
  <c r="E10" i="3"/>
  <c r="E14" i="3"/>
  <c r="C15" i="3"/>
  <c r="E15" i="3" s="1"/>
  <c r="E9" i="3"/>
  <c r="E7" i="3"/>
  <c r="E5" i="3"/>
  <c r="E16" i="3"/>
  <c r="I32" i="1"/>
  <c r="I31" i="1"/>
  <c r="I30" i="1"/>
  <c r="I29" i="1"/>
  <c r="I28" i="1"/>
  <c r="I27" i="1"/>
  <c r="I26" i="1"/>
  <c r="I25" i="1"/>
  <c r="I24" i="1"/>
  <c r="I23" i="1"/>
  <c r="I22" i="1"/>
  <c r="E12" i="4" l="1"/>
  <c r="E11" i="4"/>
  <c r="E13" i="4"/>
  <c r="E7" i="4"/>
  <c r="E9" i="4"/>
  <c r="E16" i="4"/>
  <c r="E14" i="4"/>
  <c r="E5" i="4"/>
  <c r="C15" i="4"/>
  <c r="E15" i="4" s="1"/>
  <c r="E6" i="4"/>
  <c r="D5" i="1"/>
  <c r="E10" i="4"/>
  <c r="D8" i="1" l="1"/>
  <c r="D7" i="1"/>
  <c r="D11" i="1"/>
  <c r="D14" i="1"/>
  <c r="D13" i="1"/>
  <c r="D12" i="1"/>
  <c r="D10" i="1"/>
  <c r="D9" i="1"/>
  <c r="D6" i="1"/>
  <c r="D16" i="1"/>
  <c r="F16" i="1" l="1"/>
  <c r="D15" i="1"/>
  <c r="F15" i="1" s="1"/>
  <c r="F5" i="1"/>
  <c r="F13" i="1"/>
  <c r="F8" i="1"/>
  <c r="F9" i="1"/>
  <c r="F10" i="1"/>
  <c r="F14" i="1"/>
  <c r="F12" i="1"/>
  <c r="F6" i="1"/>
  <c r="F7" i="1"/>
  <c r="F11" i="1"/>
  <c r="H10" i="1" l="1"/>
</calcChain>
</file>

<file path=xl/sharedStrings.xml><?xml version="1.0" encoding="utf-8"?>
<sst xmlns="http://schemas.openxmlformats.org/spreadsheetml/2006/main" count="200" uniqueCount="78">
  <si>
    <t>ロシア</t>
  </si>
  <si>
    <t>(単位：百万トン)</t>
  </si>
  <si>
    <t>国別</t>
  </si>
  <si>
    <t>輸出量</t>
  </si>
  <si>
    <t>カナダ</t>
  </si>
  <si>
    <t>合計</t>
    <phoneticPr fontId="2"/>
  </si>
  <si>
    <t>United States</t>
  </si>
  <si>
    <t>Russia</t>
  </si>
  <si>
    <t>Kazakhstan</t>
  </si>
  <si>
    <t>Canada</t>
  </si>
  <si>
    <t>Australia</t>
  </si>
  <si>
    <t>Colombia</t>
  </si>
  <si>
    <t>South Africa</t>
  </si>
  <si>
    <t>インドネシア</t>
    <phoneticPr fontId="2"/>
  </si>
  <si>
    <t>コロンビア</t>
    <phoneticPr fontId="2"/>
  </si>
  <si>
    <t>南アフリカ</t>
    <rPh sb="0" eb="1">
      <t>ミナミ</t>
    </rPh>
    <phoneticPr fontId="2"/>
  </si>
  <si>
    <t>その他</t>
    <rPh sb="2" eb="3">
      <t>タ</t>
    </rPh>
    <phoneticPr fontId="2"/>
  </si>
  <si>
    <t>Indonesia</t>
  </si>
  <si>
    <t>World</t>
  </si>
  <si>
    <t>Mongolia</t>
  </si>
  <si>
    <t>Poland</t>
  </si>
  <si>
    <t>People's Republic of China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</si>
  <si>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</si>
  <si>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</si>
  <si>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</si>
  <si>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</si>
  <si>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</si>
  <si>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</si>
  <si>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</si>
  <si>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</si>
  <si>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</si>
  <si>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</si>
  <si>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</si>
  <si>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</si>
  <si>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</si>
  <si>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</si>
  <si>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</si>
  <si>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</si>
  <si>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</si>
  <si>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</si>
  <si>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</si>
  <si>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</si>
  <si>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</si>
  <si>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</si>
  <si>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</si>
  <si>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</si>
  <si>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</si>
  <si>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</si>
  <si>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</si>
  <si>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米国</t>
    <rPh sb="0" eb="2">
      <t>ベイコク</t>
    </rPh>
    <phoneticPr fontId="2"/>
  </si>
  <si>
    <t>モンゴル</t>
    <phoneticPr fontId="2"/>
  </si>
  <si>
    <t>シェア</t>
    <phoneticPr fontId="2"/>
  </si>
  <si>
    <r>
      <t>（注）</t>
    </r>
    <r>
      <rPr>
        <sz val="12"/>
        <color indexed="63"/>
        <rFont val="Arial"/>
        <family val="2"/>
      </rPr>
      <t xml:space="preserve"> </t>
    </r>
    <r>
      <rPr>
        <sz val="12"/>
        <color indexed="63"/>
        <rFont val="ＭＳ Ｐゴシック"/>
        <family val="3"/>
        <charset val="128"/>
      </rPr>
      <t>各国・地域の輸出量を積み上げたもので、第</t>
    </r>
    <r>
      <rPr>
        <sz val="12"/>
        <color indexed="63"/>
        <rFont val="Arial"/>
        <family val="2"/>
      </rPr>
      <t>222-1-37</t>
    </r>
    <r>
      <rPr>
        <sz val="12"/>
        <color indexed="63"/>
        <rFont val="ＭＳ Ｐゴシック"/>
        <family val="3"/>
        <charset val="128"/>
      </rPr>
      <t>の輸入量合計と一致しない。</t>
    </r>
    <r>
      <rPr>
        <sz val="12"/>
        <color indexed="63"/>
        <rFont val="Arial"/>
        <family val="2"/>
      </rPr>
      <t xml:space="preserve"> </t>
    </r>
    <phoneticPr fontId="2"/>
  </si>
  <si>
    <t>Mozambique</t>
  </si>
  <si>
    <t>2017</t>
  </si>
  <si>
    <t>豪州</t>
    <rPh sb="0" eb="1">
      <t>ゴウ</t>
    </rPh>
    <rPh sb="1" eb="2">
      <t>シュウ</t>
    </rPh>
    <phoneticPr fontId="2"/>
  </si>
  <si>
    <t>カザフスタン</t>
    <phoneticPr fontId="2"/>
  </si>
  <si>
    <t>Philippines</t>
  </si>
  <si>
    <t>2018</t>
  </si>
  <si>
    <t>モザンビーク</t>
    <phoneticPr fontId="2"/>
  </si>
  <si>
    <t>出典：IEA「Coal Information 2019」を基に作成</t>
    <rPh sb="0" eb="2">
      <t>シュッテン</t>
    </rPh>
    <rPh sb="30" eb="31">
      <t>モト</t>
    </rPh>
    <phoneticPr fontId="2"/>
  </si>
  <si>
    <t>New Zealand</t>
  </si>
  <si>
    <t>Czech Republic</t>
  </si>
  <si>
    <t>ポーランド</t>
    <phoneticPr fontId="10"/>
  </si>
  <si>
    <t>中国</t>
    <rPh sb="0" eb="2">
      <t>チュウゴク</t>
    </rPh>
    <phoneticPr fontId="2"/>
  </si>
  <si>
    <t xml:space="preserve"> </t>
    <phoneticPr fontId="2"/>
  </si>
  <si>
    <t>出典：IEA「Coal Information 2020」を基に作成</t>
    <rPh sb="0" eb="2">
      <t>シュッテン</t>
    </rPh>
    <rPh sb="30" eb="31">
      <t>モト</t>
    </rPh>
    <phoneticPr fontId="2"/>
  </si>
  <si>
    <r>
      <t>201</t>
    </r>
    <r>
      <rPr>
        <sz val="11"/>
        <rFont val="游ゴシック"/>
        <family val="1"/>
        <charset val="128"/>
      </rPr>
      <t>9</t>
    </r>
    <r>
      <rPr>
        <sz val="11"/>
        <rFont val="明朝"/>
        <family val="1"/>
        <charset val="128"/>
      </rPr>
      <t>年比率</t>
    </r>
    <phoneticPr fontId="4"/>
  </si>
  <si>
    <t>2019年比率</t>
    <phoneticPr fontId="4"/>
  </si>
  <si>
    <t>2019</t>
  </si>
  <si>
    <t>2019年比率</t>
  </si>
  <si>
    <t>Belarus</t>
  </si>
  <si>
    <t>カナダ</t>
    <phoneticPr fontId="2"/>
  </si>
  <si>
    <t>フィリピン</t>
    <phoneticPr fontId="2"/>
  </si>
  <si>
    <r>
      <t>（注）</t>
    </r>
    <r>
      <rPr>
        <sz val="12"/>
        <color rgb="FF333333"/>
        <rFont val="ＭＳ Ｐゴシック"/>
        <family val="2"/>
        <charset val="128"/>
      </rPr>
      <t xml:space="preserve"> 2019年は見込み値。</t>
    </r>
    <r>
      <rPr>
        <sz val="12"/>
        <color indexed="63"/>
        <rFont val="ＭＳ Ｐゴシック"/>
        <family val="3"/>
        <charset val="128"/>
      </rPr>
      <t>各国・地域の輸出量を積み上げたもので、第</t>
    </r>
    <r>
      <rPr>
        <sz val="12"/>
        <color rgb="FF333333"/>
        <rFont val="ＭＳ Ｐゴシック"/>
        <family val="2"/>
        <charset val="128"/>
      </rPr>
      <t>222-1-37</t>
    </r>
    <r>
      <rPr>
        <sz val="12"/>
        <color indexed="63"/>
        <rFont val="ＭＳ Ｐゴシック"/>
        <family val="3"/>
        <charset val="128"/>
      </rPr>
      <t>の輸入量合計と一致しない。</t>
    </r>
    <r>
      <rPr>
        <sz val="12"/>
        <color rgb="FF333333"/>
        <rFont val="ＭＳ Ｐゴシック"/>
        <family val="2"/>
        <charset val="128"/>
      </rPr>
      <t xml:space="preserve"> </t>
    </r>
    <rPh sb="8" eb="9">
      <t>ネン</t>
    </rPh>
    <rPh sb="10" eb="12">
      <t>ミコ</t>
    </rPh>
    <rPh sb="13" eb="14">
      <t>チ</t>
    </rPh>
    <phoneticPr fontId="2"/>
  </si>
  <si>
    <t>【第222-1-37】世界の石炭輸出量（2019年見込み）</t>
    <phoneticPr fontId="2"/>
  </si>
  <si>
    <t>【第222-1-37】世界の一般端輸出量（2019年見込み）</t>
    <rPh sb="14" eb="16">
      <t>イッパン</t>
    </rPh>
    <rPh sb="16" eb="17">
      <t>タン</t>
    </rPh>
    <rPh sb="17" eb="20">
      <t>ユシュツリョウ</t>
    </rPh>
    <phoneticPr fontId="2"/>
  </si>
  <si>
    <t>【第222-1-37】世界の原料端輸出量（2019年見込み）</t>
    <rPh sb="14" eb="16">
      <t>ゲンリョウ</t>
    </rPh>
    <rPh sb="16" eb="17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</si>
</sst>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Geneva"/>
      <family val="2"/>
    </font>
    <font>
      <sz val="12"/>
      <color indexed="63"/>
      <name val="ＭＳ Ｐゴシック"/>
      <family val="3"/>
      <charset val="128"/>
    </font>
    <font>
      <sz val="12"/>
      <color indexed="63"/>
      <name val="Arial"/>
      <family val="2"/>
    </font>
    <font>
      <sz val="12"/>
      <color rgb="FF333333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游ゴシック"/>
      <family val="1"/>
      <charset val="128"/>
    </font>
    <font>
      <sz val="12"/>
      <color rgb="FF333333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7" fontId="3" fillId="0" borderId="0" xfId="2" applyNumberFormat="1" applyFont="1" applyFill="1"/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178" fontId="3" fillId="0" borderId="2" xfId="3" applyNumberFormat="1" applyFont="1" applyFill="1" applyBorder="1" applyAlignment="1"/>
    <xf numFmtId="178" fontId="3" fillId="0" borderId="0" xfId="3" applyNumberFormat="1" applyFont="1" applyFill="1" applyBorder="1" applyAlignment="1"/>
    <xf numFmtId="0" fontId="0" fillId="0" borderId="0" xfId="3" applyNumberFormat="1" applyFont="1" applyFill="1" applyBorder="1" applyAlignment="1">
      <alignment horizontal="center"/>
    </xf>
    <xf numFmtId="177" fontId="3" fillId="0" borderId="0" xfId="3" applyNumberFormat="1" applyFont="1" applyFill="1" applyBorder="1" applyAlignment="1">
      <alignment horizontal="distributed" vertical="center"/>
    </xf>
    <xf numFmtId="0" fontId="0" fillId="2" borderId="0" xfId="0" applyNumberFormat="1" applyFill="1"/>
    <xf numFmtId="178" fontId="3" fillId="2" borderId="0" xfId="3" applyNumberFormat="1" applyFont="1" applyFill="1"/>
    <xf numFmtId="0" fontId="0" fillId="2" borderId="0" xfId="0" applyNumberFormat="1" applyFill="1" applyBorder="1"/>
    <xf numFmtId="0" fontId="3" fillId="2" borderId="0" xfId="0" applyFont="1" applyFill="1"/>
    <xf numFmtId="0" fontId="8" fillId="0" borderId="0" xfId="0" applyFont="1"/>
    <xf numFmtId="0" fontId="9" fillId="0" borderId="0" xfId="0" applyFont="1" applyFill="1" applyAlignment="1">
      <alignment vertical="top"/>
    </xf>
    <xf numFmtId="0" fontId="0" fillId="0" borderId="0" xfId="0" applyAlignment="1">
      <alignment vertical="center"/>
    </xf>
    <xf numFmtId="177" fontId="3" fillId="0" borderId="0" xfId="3" applyNumberFormat="1" applyFont="1" applyFill="1" applyBorder="1" applyAlignment="1">
      <alignment horizontal="right" vertical="center"/>
    </xf>
    <xf numFmtId="0" fontId="1" fillId="0" borderId="0" xfId="3" applyNumberFormat="1" applyFont="1" applyFill="1" applyBorder="1" applyAlignment="1">
      <alignment horizontal="center"/>
    </xf>
    <xf numFmtId="177" fontId="3" fillId="3" borderId="0" xfId="3" applyNumberFormat="1" applyFont="1" applyFill="1" applyBorder="1" applyAlignment="1">
      <alignment horizontal="right" vertical="center"/>
    </xf>
    <xf numFmtId="0" fontId="3" fillId="3" borderId="0" xfId="0" applyFont="1" applyFill="1"/>
    <xf numFmtId="0" fontId="3" fillId="4" borderId="0" xfId="0" applyFont="1" applyFill="1"/>
    <xf numFmtId="177" fontId="3" fillId="3" borderId="0" xfId="2" applyNumberFormat="1" applyFont="1" applyFill="1" applyBorder="1"/>
    <xf numFmtId="0" fontId="8" fillId="0" borderId="0" xfId="0" applyFont="1" applyAlignment="1"/>
  </cellXfs>
  <cellStyles count="4">
    <cellStyle name="Normal_Page33" xfId="1" xr:uid="{00000000-0005-0000-0000-000000000000}"/>
    <cellStyle name="パーセント" xfId="2" builtinId="5"/>
    <cellStyle name="桁区切り" xfId="3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33"/>
      <color rgb="FFFF6600"/>
      <color rgb="FF4198AF"/>
      <color rgb="FF4572A7"/>
      <color rgb="FFA99BBD"/>
      <color rgb="FF93A9CF"/>
      <color rgb="FF89A54E"/>
      <color rgb="FFD19392"/>
      <color rgb="FF7158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77-4777-9915-795976937FD2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77-4777-9915-7959769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3,612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460894735649972"/>
          <c:y val="0.4995366883487389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'データ（石炭）'!$D$4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8.0952382470048413E-3"/>
                  <c:y val="2.84280921482051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1.5291235757241015E-2"/>
                  <c:y val="-2.89854618289072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4416866502848427"/>
                  <c:y val="-9.40666438434326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3881795325546642"/>
                  <c:y val="-0.174136026474951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8.3388458886984582E-2"/>
                  <c:y val="-0.21092525390847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1.0193387605142677E-2"/>
                  <c:y val="-0.208026703183841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8.1314596575076725E-2"/>
                  <c:y val="-0.199999910462701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'データ（石炭）'!$C$5:$C$15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米国</c:v>
                </c:pt>
                <c:pt idx="4">
                  <c:v>南アフリカ</c:v>
                </c:pt>
                <c:pt idx="5">
                  <c:v>コロンビア</c:v>
                </c:pt>
                <c:pt idx="6">
                  <c:v>カナダ</c:v>
                </c:pt>
                <c:pt idx="7">
                  <c:v>モンゴル</c:v>
                </c:pt>
                <c:pt idx="8">
                  <c:v>カザフスタン</c:v>
                </c:pt>
                <c:pt idx="9">
                  <c:v>フィリピン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'データ（石炭）'!$D$5:$D$15</c:f>
              <c:numCache>
                <c:formatCode>#,##0.0;[Red]\-#,##0.0</c:formatCode>
                <c:ptCount val="11"/>
                <c:pt idx="0">
                  <c:v>454.89189800000003</c:v>
                </c:pt>
                <c:pt idx="1">
                  <c:v>393.298</c:v>
                </c:pt>
                <c:pt idx="2">
                  <c:v>217.21</c:v>
                </c:pt>
                <c:pt idx="3">
                  <c:v>84.234999999999999</c:v>
                </c:pt>
                <c:pt idx="4">
                  <c:v>80.64</c:v>
                </c:pt>
                <c:pt idx="5">
                  <c:v>71.531748000000007</c:v>
                </c:pt>
                <c:pt idx="6">
                  <c:v>36.171999999999997</c:v>
                </c:pt>
                <c:pt idx="7">
                  <c:v>28.140999999999998</c:v>
                </c:pt>
                <c:pt idx="8">
                  <c:v>25.302730000000004</c:v>
                </c:pt>
                <c:pt idx="9">
                  <c:v>14.092000000000001</c:v>
                </c:pt>
                <c:pt idx="10">
                  <c:v>30.609048999999231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世界の原料炭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3,707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832997619483614"/>
          <c:y val="0.502333792192059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'データ（原料炭）'!$C$4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spPr>
              <a:solidFill>
                <a:srgbClr val="AA4643"/>
              </a:solidFill>
            </c:spPr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spPr>
              <a:solidFill>
                <a:srgbClr val="71588F"/>
              </a:solidFill>
            </c:spPr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spPr>
              <a:solidFill>
                <a:srgbClr val="D19392"/>
              </a:solidFill>
            </c:spPr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rgbClr val="89A54E"/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rgbClr val="4572A7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7.3758872662420885E-3"/>
                  <c:y val="-1.7391304347826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0.15328444831866248"/>
                  <c:y val="-0.12770323418844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2125636473302803"/>
                  <c:y val="-0.218927216993401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1026443555455462"/>
                  <c:y val="-0.23221836558448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7.3053573098090536E-3"/>
                  <c:y val="-0.23132655852461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7.3838627847256921E-2"/>
                  <c:y val="-0.22848369967412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1801419625987342"/>
                  <c:y val="-0.147826086956521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豪州</c:v>
                </c:pt>
                <c:pt idx="1">
                  <c:v>米国</c:v>
                </c:pt>
                <c:pt idx="2">
                  <c:v>カナダ</c:v>
                </c:pt>
                <c:pt idx="3">
                  <c:v>ロシア</c:v>
                </c:pt>
                <c:pt idx="4">
                  <c:v>モンゴル</c:v>
                </c:pt>
                <c:pt idx="5">
                  <c:v>インドネシア</c:v>
                </c:pt>
                <c:pt idx="6">
                  <c:v>モザンビーク</c:v>
                </c:pt>
                <c:pt idx="7">
                  <c:v>ポーランド</c:v>
                </c:pt>
                <c:pt idx="8">
                  <c:v>コロンビア</c:v>
                </c:pt>
                <c:pt idx="9">
                  <c:v>中国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#,##0.0;[Red]\-#,##0.0</c:formatCode>
                <c:ptCount val="11"/>
                <c:pt idx="0">
                  <c:v>183.52199999999999</c:v>
                </c:pt>
                <c:pt idx="1">
                  <c:v>49.997999999999998</c:v>
                </c:pt>
                <c:pt idx="2">
                  <c:v>34.353000000000002</c:v>
                </c:pt>
                <c:pt idx="3">
                  <c:v>24.571999999999999</c:v>
                </c:pt>
                <c:pt idx="4">
                  <c:v>23.215441999999999</c:v>
                </c:pt>
                <c:pt idx="5">
                  <c:v>5.7520179999999996</c:v>
                </c:pt>
                <c:pt idx="6">
                  <c:v>4.8978080000000004</c:v>
                </c:pt>
                <c:pt idx="7">
                  <c:v>2.5752890000000002</c:v>
                </c:pt>
                <c:pt idx="8">
                  <c:v>2.098633</c:v>
                </c:pt>
                <c:pt idx="9">
                  <c:v>1.4890000000000001</c:v>
                </c:pt>
                <c:pt idx="10">
                  <c:v>4.6008360000000152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世界の一般炭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輸出量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8,234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7464200695843251"/>
          <c:y val="0.50533384725510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33751537749"/>
          <c:y val="0.19658160678253284"/>
          <c:w val="0.49305622430585988"/>
          <c:h val="0.75854859138912145"/>
        </c:manualLayout>
      </c:layout>
      <c:doughnutChart>
        <c:varyColors val="1"/>
        <c:ser>
          <c:idx val="0"/>
          <c:order val="0"/>
          <c:tx>
            <c:strRef>
              <c:f>'データ（一般炭）'!$C$4</c:f>
              <c:strCache>
                <c:ptCount val="1"/>
                <c:pt idx="0">
                  <c:v>輸出量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E9-4B10-98BD-851073B2FE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E9-4B10-98BD-851073B2FE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E9-4B10-98BD-851073B2FE4C}"/>
              </c:ext>
            </c:extLst>
          </c:dPt>
          <c:dPt>
            <c:idx val="3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3-5BE9-4B10-98BD-851073B2FE4C}"/>
              </c:ext>
            </c:extLst>
          </c:dPt>
          <c:dPt>
            <c:idx val="4"/>
            <c:bubble3D val="0"/>
            <c:spPr>
              <a:solidFill>
                <a:srgbClr val="DB843D"/>
              </a:solidFill>
            </c:spPr>
            <c:extLst>
              <c:ext xmlns:c16="http://schemas.microsoft.com/office/drawing/2014/chart" uri="{C3380CC4-5D6E-409C-BE32-E72D297353CC}">
                <c16:uniqueId val="{00000004-5BE9-4B10-98BD-851073B2FE4C}"/>
              </c:ext>
            </c:extLst>
          </c:dPt>
          <c:dPt>
            <c:idx val="5"/>
            <c:bubble3D val="0"/>
            <c:spPr>
              <a:solidFill>
                <a:srgbClr val="71588F"/>
              </a:solidFill>
            </c:spPr>
            <c:extLst>
              <c:ext xmlns:c16="http://schemas.microsoft.com/office/drawing/2014/chart" uri="{C3380CC4-5D6E-409C-BE32-E72D297353CC}">
                <c16:uniqueId val="{00000005-5BE9-4B10-98BD-851073B2FE4C}"/>
              </c:ext>
            </c:extLst>
          </c:dPt>
          <c:dPt>
            <c:idx val="6"/>
            <c:bubble3D val="0"/>
            <c:spPr>
              <a:solidFill>
                <a:srgbClr val="B9CD96"/>
              </a:solidFill>
            </c:spPr>
            <c:extLst>
              <c:ext xmlns:c16="http://schemas.microsoft.com/office/drawing/2014/chart" uri="{C3380CC4-5D6E-409C-BE32-E72D297353CC}">
                <c16:uniqueId val="{00000006-5BE9-4B10-98BD-851073B2FE4C}"/>
              </c:ext>
            </c:extLst>
          </c:dPt>
          <c:dPt>
            <c:idx val="7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7-5BE9-4B10-98BD-851073B2FE4C}"/>
              </c:ext>
            </c:extLst>
          </c:dPt>
          <c:dPt>
            <c:idx val="8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8-5BE9-4B10-98BD-851073B2FE4C}"/>
              </c:ext>
            </c:extLst>
          </c:dPt>
          <c:dPt>
            <c:idx val="9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9-5BE9-4B10-98BD-851073B2FE4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E9-4B10-98BD-851073B2FE4C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E9-4B10-98BD-851073B2FE4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E9-4B10-98BD-851073B2FE4C}"/>
                </c:ext>
              </c:extLst>
            </c:dLbl>
            <c:dLbl>
              <c:idx val="3"/>
              <c:layout>
                <c:manualLayout>
                  <c:x val="-6.0682868620952346E-3"/>
                  <c:y val="5.68571770098228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aseline="0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9-4B10-98BD-851073B2FE4C}"/>
                </c:ext>
              </c:extLst>
            </c:dLbl>
            <c:dLbl>
              <c:idx val="4"/>
              <c:layout>
                <c:manualLayout>
                  <c:x val="-6.0682868620952346E-3"/>
                  <c:y val="5.68571770098223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9-4B10-98BD-851073B2FE4C}"/>
                </c:ext>
              </c:extLst>
            </c:dLbl>
            <c:dLbl>
              <c:idx val="5"/>
              <c:layout>
                <c:manualLayout>
                  <c:x val="-1.3444201943030414E-2"/>
                  <c:y val="-2.02342157537358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9-4B10-98BD-851073B2FE4C}"/>
                </c:ext>
              </c:extLst>
            </c:dLbl>
            <c:dLbl>
              <c:idx val="6"/>
              <c:layout>
                <c:manualLayout>
                  <c:x val="-0.13423369084196771"/>
                  <c:y val="-0.143342091726295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E9-4B10-98BD-851073B2FE4C}"/>
                </c:ext>
              </c:extLst>
            </c:dLbl>
            <c:dLbl>
              <c:idx val="7"/>
              <c:layout>
                <c:manualLayout>
                  <c:x val="-0.12864800002166107"/>
                  <c:y val="-0.22915277881617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9-4B10-98BD-851073B2FE4C}"/>
                </c:ext>
              </c:extLst>
            </c:dLbl>
            <c:dLbl>
              <c:idx val="8"/>
              <c:layout>
                <c:manualLayout>
                  <c:x val="-2.9913283971037808E-2"/>
                  <c:y val="-0.225418007531667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E9-4B10-98BD-851073B2FE4C}"/>
                </c:ext>
              </c:extLst>
            </c:dLbl>
            <c:dLbl>
              <c:idx val="9"/>
              <c:layout>
                <c:manualLayout>
                  <c:x val="7.1346170600408404E-2"/>
                  <c:y val="-0.225418112905818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E9-4B10-98BD-851073B2FE4C}"/>
                </c:ext>
              </c:extLst>
            </c:dLbl>
            <c:dLbl>
              <c:idx val="10"/>
              <c:layout>
                <c:manualLayout>
                  <c:x val="0.12807175167869361"/>
                  <c:y val="-0.15785857963608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E9-4B10-98BD-851073B2FE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インドネシア</c:v>
                </c:pt>
                <c:pt idx="1">
                  <c:v>豪州</c:v>
                </c:pt>
                <c:pt idx="2">
                  <c:v>ロシア</c:v>
                </c:pt>
                <c:pt idx="3">
                  <c:v>南アフリカ</c:v>
                </c:pt>
                <c:pt idx="4">
                  <c:v>コロンビア</c:v>
                </c:pt>
                <c:pt idx="5">
                  <c:v>米国</c:v>
                </c:pt>
                <c:pt idx="6">
                  <c:v>カザフスタン</c:v>
                </c:pt>
                <c:pt idx="7">
                  <c:v>フィリピン</c:v>
                </c:pt>
                <c:pt idx="8">
                  <c:v>モザンビーク</c:v>
                </c:pt>
                <c:pt idx="9">
                  <c:v>モンゴル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#,##0.0;[Red]\-#,##0.0</c:formatCode>
                <c:ptCount val="11"/>
                <c:pt idx="0">
                  <c:v>449.13988000000001</c:v>
                </c:pt>
                <c:pt idx="1">
                  <c:v>209.77600000000001</c:v>
                </c:pt>
                <c:pt idx="2">
                  <c:v>180.52199999999999</c:v>
                </c:pt>
                <c:pt idx="3">
                  <c:v>79.486999999999995</c:v>
                </c:pt>
                <c:pt idx="4">
                  <c:v>69.433115000000001</c:v>
                </c:pt>
                <c:pt idx="5">
                  <c:v>34.209000000000003</c:v>
                </c:pt>
                <c:pt idx="6">
                  <c:v>21.256312000000001</c:v>
                </c:pt>
                <c:pt idx="7">
                  <c:v>14.092000000000001</c:v>
                </c:pt>
                <c:pt idx="8">
                  <c:v>5.1371670000000007</c:v>
                </c:pt>
                <c:pt idx="9">
                  <c:v>4.8155580000000002</c:v>
                </c:pt>
                <c:pt idx="10">
                  <c:v>14.467288000000053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E9-4B10-98BD-851073B2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BE-4F5C-98EE-E0E4824F767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BE-4F5C-98EE-E0E4824F7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EF-4B0C-B756-4EE3408A559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EF-4B0C-B756-4EE3408A5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4-4552-B9FE-7523F59B025C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4E4-4552-B9FE-7523F59B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33" name="Chart 1025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105834</xdr:rowOff>
    </xdr:from>
    <xdr:to>
      <xdr:col>16</xdr:col>
      <xdr:colOff>59531</xdr:colOff>
      <xdr:row>52</xdr:row>
      <xdr:rowOff>41009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5C74B53-F32F-41B2-B280-7DD3BDA9F664}"/>
            </a:ext>
          </a:extLst>
        </xdr:cNvPr>
        <xdr:cNvGrpSpPr/>
      </xdr:nvGrpSpPr>
      <xdr:grpSpPr>
        <a:xfrm>
          <a:off x="0" y="442010"/>
          <a:ext cx="10996472" cy="8339587"/>
          <a:chOff x="0" y="449481"/>
          <a:chExt cx="10100002" cy="8526352"/>
        </a:xfrm>
      </xdr:grpSpPr>
      <xdr:graphicFrame macro="">
        <xdr:nvGraphicFramePr>
          <xdr:cNvPr id="6234" name="Chart 1028">
            <a:extLst>
              <a:ext uri="{FF2B5EF4-FFF2-40B4-BE49-F238E27FC236}">
                <a16:creationId xmlns:a16="http://schemas.microsoft.com/office/drawing/2014/main" id="{00000000-0008-0000-0000-00005A180000}"/>
              </a:ext>
            </a:extLst>
          </xdr:cNvPr>
          <xdr:cNvGraphicFramePr>
            <a:graphicFrameLocks/>
          </xdr:cNvGraphicFramePr>
        </xdr:nvGraphicFramePr>
        <xdr:xfrm>
          <a:off x="1815975" y="449481"/>
          <a:ext cx="6275294" cy="44674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0" y="4503129"/>
            <a:ext cx="10100002" cy="4472704"/>
            <a:chOff x="285749" y="5994134"/>
            <a:chExt cx="11066198" cy="4407958"/>
          </a:xfrm>
        </xdr:grpSpPr>
        <xdr:graphicFrame macro="">
          <xdr:nvGraphicFramePr>
            <xdr:cNvPr id="4" name="Chart 102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4472780" y="5994134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10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285749" y="5999426"/>
            <a:ext cx="6879167" cy="44026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M56"/>
  <sheetViews>
    <sheetView showGridLines="0" tabSelected="1" zoomScale="85" zoomScaleNormal="85" zoomScaleSheetLayoutView="100" workbookViewId="0">
      <selection activeCell="A2" sqref="A2"/>
    </sheetView>
  </sheetViews>
  <sheetFormatPr defaultColWidth="9" defaultRowHeight="13.5" customHeight="1"/>
  <cols>
    <col min="1" max="16384" width="9" style="7"/>
  </cols>
  <sheetData>
    <row r="1" spans="1:13" ht="13.5" customHeight="1">
      <c r="A1" s="23" t="s">
        <v>75</v>
      </c>
    </row>
    <row r="7" spans="1:13" ht="13.5" customHeight="1">
      <c r="K7" s="8"/>
    </row>
    <row r="8" spans="1:13" ht="13.5" customHeight="1">
      <c r="K8" s="8"/>
    </row>
    <row r="9" spans="1:13" ht="13.5" customHeight="1">
      <c r="K9" s="8"/>
    </row>
    <row r="10" spans="1:13" ht="13.5" customHeight="1">
      <c r="K10" s="8"/>
    </row>
    <row r="11" spans="1:13" ht="13.5" customHeight="1">
      <c r="K11" s="8"/>
      <c r="M11" s="17"/>
    </row>
    <row r="12" spans="1:13" ht="13.5" customHeight="1">
      <c r="K12" s="8"/>
      <c r="M12" s="17"/>
    </row>
    <row r="13" spans="1:13" ht="13.5" customHeight="1">
      <c r="K13" s="8"/>
      <c r="M13" s="17"/>
    </row>
    <row r="14" spans="1:13" ht="13.5" customHeight="1">
      <c r="K14" s="8"/>
      <c r="M14" s="17"/>
    </row>
    <row r="15" spans="1:13" ht="13.5" customHeight="1">
      <c r="K15" s="8"/>
      <c r="M15" s="17"/>
    </row>
    <row r="16" spans="1:13" ht="13.5" customHeight="1">
      <c r="K16" s="8"/>
      <c r="M16" s="17"/>
    </row>
    <row r="17" spans="11:13" ht="13.5" customHeight="1">
      <c r="K17" s="15"/>
      <c r="M17" s="17"/>
    </row>
    <row r="18" spans="11:13" ht="13.5" customHeight="1">
      <c r="K18" s="8"/>
      <c r="M18" s="17"/>
    </row>
    <row r="19" spans="11:13" ht="13.5" customHeight="1">
      <c r="M19" s="17"/>
    </row>
    <row r="20" spans="11:13" ht="13.5" customHeight="1">
      <c r="M20" s="17"/>
    </row>
    <row r="21" spans="11:13" ht="13.5" customHeight="1">
      <c r="M21" s="17"/>
    </row>
    <row r="22" spans="11:13" ht="13.5" customHeight="1">
      <c r="M22" s="17"/>
    </row>
    <row r="55" spans="2:3" ht="13.5" customHeight="1">
      <c r="B55" s="31" t="s">
        <v>74</v>
      </c>
      <c r="C55" s="2"/>
    </row>
    <row r="56" spans="2:3" ht="13.5" customHeight="1">
      <c r="B56" s="7" t="s">
        <v>60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64"/>
  <sheetViews>
    <sheetView showGridLines="0" zoomScaleNormal="100" zoomScaleSheetLayoutView="100" workbookViewId="0">
      <selection activeCell="C2" sqref="C2"/>
    </sheetView>
  </sheetViews>
  <sheetFormatPr defaultColWidth="9" defaultRowHeight="17.100000000000001" customHeight="1"/>
  <cols>
    <col min="1" max="2" width="9" style="7"/>
    <col min="3" max="3" width="11.5" style="7" customWidth="1"/>
    <col min="4" max="4" width="11.875" style="7" customWidth="1"/>
    <col min="5" max="5" width="9" style="7"/>
    <col min="6" max="6" width="12.125" style="7" bestFit="1" customWidth="1"/>
    <col min="7" max="16384" width="9" style="7"/>
  </cols>
  <sheetData>
    <row r="1" spans="3:9" ht="13.5" customHeight="1">
      <c r="C1" s="6" t="s">
        <v>75</v>
      </c>
    </row>
    <row r="2" spans="3:9" ht="13.5" customHeight="1"/>
    <row r="3" spans="3:9" ht="17.100000000000001" customHeight="1">
      <c r="C3" s="1"/>
      <c r="D3" s="3" t="s">
        <v>1</v>
      </c>
      <c r="E3" s="11"/>
      <c r="F3" s="11"/>
      <c r="G3" s="11"/>
      <c r="H3" s="11"/>
      <c r="I3" s="11"/>
    </row>
    <row r="4" spans="3:9" ht="17.100000000000001" customHeight="1">
      <c r="C4" s="4" t="s">
        <v>2</v>
      </c>
      <c r="D4" s="5" t="s">
        <v>3</v>
      </c>
      <c r="E4" s="12"/>
      <c r="F4" s="16" t="s">
        <v>67</v>
      </c>
      <c r="G4" s="12"/>
      <c r="H4" s="12"/>
      <c r="I4" s="12"/>
    </row>
    <row r="5" spans="3:9" ht="17.100000000000001" customHeight="1">
      <c r="C5" s="4" t="s">
        <v>13</v>
      </c>
      <c r="D5" s="14">
        <f>J23</f>
        <v>454.89189800000003</v>
      </c>
      <c r="E5" s="10"/>
      <c r="F5" s="27">
        <f t="shared" ref="F5:F16" si="0">D5/$D$16</f>
        <v>0.31674986291655266</v>
      </c>
      <c r="G5" s="15"/>
      <c r="H5" s="10"/>
      <c r="I5" s="10"/>
    </row>
    <row r="6" spans="3:9" ht="17.100000000000001" customHeight="1">
      <c r="C6" s="4" t="s">
        <v>55</v>
      </c>
      <c r="D6" s="14">
        <f>J24</f>
        <v>393.298</v>
      </c>
      <c r="E6" s="10"/>
      <c r="F6" s="27">
        <f t="shared" si="0"/>
        <v>0.27386086262049519</v>
      </c>
      <c r="G6" s="15"/>
      <c r="H6" s="10"/>
      <c r="I6" s="10"/>
    </row>
    <row r="7" spans="3:9" ht="17.100000000000001" customHeight="1">
      <c r="C7" s="4" t="s">
        <v>0</v>
      </c>
      <c r="D7" s="14">
        <f t="shared" ref="D7:D14" si="1">J25</f>
        <v>217.21</v>
      </c>
      <c r="E7" s="10"/>
      <c r="F7" s="27">
        <f t="shared" si="0"/>
        <v>0.15124744588021746</v>
      </c>
      <c r="G7" s="15"/>
      <c r="H7" s="10"/>
      <c r="I7" s="10"/>
    </row>
    <row r="8" spans="3:9" ht="17.100000000000001" customHeight="1">
      <c r="C8" s="4" t="s">
        <v>49</v>
      </c>
      <c r="D8" s="14">
        <f t="shared" si="1"/>
        <v>84.234999999999999</v>
      </c>
      <c r="E8" s="10"/>
      <c r="F8" s="25">
        <f t="shared" si="0"/>
        <v>5.8654429371208128E-2</v>
      </c>
      <c r="G8" s="15"/>
      <c r="H8" s="10"/>
      <c r="I8" s="10"/>
    </row>
    <row r="9" spans="3:9" ht="17.100000000000001" customHeight="1">
      <c r="C9" s="4" t="s">
        <v>15</v>
      </c>
      <c r="D9" s="14">
        <f t="shared" si="1"/>
        <v>80.64</v>
      </c>
      <c r="E9" s="10"/>
      <c r="F9" s="25">
        <f t="shared" si="0"/>
        <v>5.6151162634228334E-2</v>
      </c>
      <c r="G9" s="15"/>
      <c r="H9" s="10"/>
      <c r="I9" s="10"/>
    </row>
    <row r="10" spans="3:9" ht="17.100000000000001" customHeight="1">
      <c r="C10" s="4" t="s">
        <v>14</v>
      </c>
      <c r="D10" s="14">
        <f t="shared" si="1"/>
        <v>71.531748000000007</v>
      </c>
      <c r="E10" s="10"/>
      <c r="F10" s="25">
        <f t="shared" si="0"/>
        <v>4.9808913882175565E-2</v>
      </c>
      <c r="G10" s="15"/>
      <c r="H10" s="30">
        <f>SUM(F5:F10)</f>
        <v>0.90647267730487735</v>
      </c>
      <c r="I10" s="10"/>
    </row>
    <row r="11" spans="3:9" ht="17.100000000000001" customHeight="1">
      <c r="C11" s="4" t="s">
        <v>72</v>
      </c>
      <c r="D11" s="14">
        <f t="shared" si="1"/>
        <v>36.171999999999997</v>
      </c>
      <c r="E11" s="10"/>
      <c r="F11" s="25">
        <f t="shared" si="0"/>
        <v>2.5187250183597559E-2</v>
      </c>
      <c r="G11" s="15"/>
      <c r="H11" s="10"/>
      <c r="I11" s="10"/>
    </row>
    <row r="12" spans="3:9" ht="17.100000000000001" customHeight="1">
      <c r="C12" s="4" t="s">
        <v>50</v>
      </c>
      <c r="D12" s="14">
        <f t="shared" si="1"/>
        <v>28.140999999999998</v>
      </c>
      <c r="E12" s="10"/>
      <c r="F12" s="25">
        <f t="shared" si="0"/>
        <v>1.959511244655034E-2</v>
      </c>
      <c r="G12" s="15"/>
      <c r="H12" s="10"/>
      <c r="I12" s="10"/>
    </row>
    <row r="13" spans="3:9" ht="17.100000000000001" customHeight="1">
      <c r="C13" s="4" t="s">
        <v>56</v>
      </c>
      <c r="D13" s="14">
        <f t="shared" si="1"/>
        <v>25.302730000000004</v>
      </c>
      <c r="E13" s="10"/>
      <c r="F13" s="25">
        <f t="shared" si="0"/>
        <v>1.7618771172122624E-2</v>
      </c>
      <c r="G13" s="15"/>
      <c r="H13" s="10"/>
      <c r="I13" s="10"/>
    </row>
    <row r="14" spans="3:9" ht="17.100000000000001" customHeight="1">
      <c r="C14" s="4" t="s">
        <v>73</v>
      </c>
      <c r="D14" s="14">
        <f t="shared" si="1"/>
        <v>14.092000000000001</v>
      </c>
      <c r="E14" s="10"/>
      <c r="F14" s="25">
        <f t="shared" si="0"/>
        <v>9.8125270813683736E-3</v>
      </c>
      <c r="G14" s="15"/>
      <c r="H14" s="10"/>
      <c r="I14" s="10"/>
    </row>
    <row r="15" spans="3:9" ht="17.100000000000001" customHeight="1">
      <c r="C15" s="4" t="s">
        <v>16</v>
      </c>
      <c r="D15" s="14">
        <f>D16-SUM(D5:D14)</f>
        <v>30.609048999999231</v>
      </c>
      <c r="E15" s="10"/>
      <c r="F15" s="25">
        <f t="shared" si="0"/>
        <v>2.1313661811483395E-2</v>
      </c>
      <c r="G15" s="15"/>
      <c r="H15" s="10"/>
      <c r="I15" s="10"/>
    </row>
    <row r="16" spans="3:9" ht="17.100000000000001" customHeight="1">
      <c r="C16" s="4" t="s">
        <v>5</v>
      </c>
      <c r="D16" s="14">
        <f>J22</f>
        <v>1436.1234249999998</v>
      </c>
      <c r="E16" s="10"/>
      <c r="F16" s="25">
        <f t="shared" si="0"/>
        <v>1</v>
      </c>
      <c r="G16" s="15"/>
      <c r="H16" s="10"/>
      <c r="I16" s="10"/>
    </row>
    <row r="17" spans="2:10" ht="17.100000000000001" customHeight="1">
      <c r="C17" s="9"/>
      <c r="D17" s="10"/>
      <c r="E17" s="10"/>
      <c r="F17" s="10"/>
      <c r="G17" s="10"/>
      <c r="H17" s="10"/>
      <c r="I17" s="10"/>
    </row>
    <row r="18" spans="2:10" ht="17.100000000000001" customHeight="1">
      <c r="C18" s="22" t="s">
        <v>52</v>
      </c>
    </row>
    <row r="19" spans="2:10" ht="17.100000000000001" customHeight="1">
      <c r="C19" s="7" t="s">
        <v>66</v>
      </c>
      <c r="D19" s="13"/>
      <c r="E19" s="13"/>
      <c r="F19" s="13"/>
      <c r="G19" s="13"/>
      <c r="H19" s="13"/>
      <c r="I19" s="13"/>
    </row>
    <row r="21" spans="2:10" ht="17.100000000000001" customHeight="1">
      <c r="D21" s="7">
        <v>-1</v>
      </c>
      <c r="J21" s="7">
        <v>2019</v>
      </c>
    </row>
    <row r="22" spans="2:10" s="21" customFormat="1" ht="17.100000000000001" customHeight="1">
      <c r="B22" s="18"/>
      <c r="C22" s="18"/>
      <c r="D22" s="19"/>
      <c r="E22" s="20"/>
      <c r="I22" s="21" t="str">
        <f>B36</f>
        <v>World</v>
      </c>
      <c r="J22" s="21">
        <f t="shared" ref="J22:J32" si="2">AF36</f>
        <v>1436.1234249999998</v>
      </c>
    </row>
    <row r="23" spans="2:10" s="21" customFormat="1" ht="17.100000000000001" customHeight="1">
      <c r="B23" s="18"/>
      <c r="C23" s="18"/>
      <c r="D23" s="19"/>
      <c r="E23" s="20"/>
      <c r="I23" s="21" t="str">
        <f t="shared" ref="I23:I32" si="3">B37</f>
        <v>Indonesia</v>
      </c>
      <c r="J23" s="28">
        <f t="shared" si="2"/>
        <v>454.89189800000003</v>
      </c>
    </row>
    <row r="24" spans="2:10" s="21" customFormat="1" ht="17.100000000000001" customHeight="1">
      <c r="B24" s="18"/>
      <c r="C24" s="18"/>
      <c r="D24" s="19"/>
      <c r="E24" s="20"/>
      <c r="I24" s="21" t="str">
        <f t="shared" si="3"/>
        <v>Australia</v>
      </c>
      <c r="J24" s="21">
        <f t="shared" si="2"/>
        <v>393.298</v>
      </c>
    </row>
    <row r="25" spans="2:10" s="21" customFormat="1" ht="17.100000000000001" customHeight="1">
      <c r="B25" s="18"/>
      <c r="C25" s="18"/>
      <c r="D25" s="19"/>
      <c r="E25" s="20"/>
      <c r="I25" s="21" t="str">
        <f t="shared" si="3"/>
        <v>Russia</v>
      </c>
      <c r="J25" s="21">
        <f t="shared" si="2"/>
        <v>217.21</v>
      </c>
    </row>
    <row r="26" spans="2:10" s="21" customFormat="1" ht="17.100000000000001" customHeight="1">
      <c r="B26" s="18"/>
      <c r="C26" s="18"/>
      <c r="D26" s="19"/>
      <c r="E26" s="20"/>
      <c r="I26" s="21" t="str">
        <f t="shared" si="3"/>
        <v>United States</v>
      </c>
      <c r="J26" s="21">
        <f t="shared" si="2"/>
        <v>84.234999999999999</v>
      </c>
    </row>
    <row r="27" spans="2:10" s="21" customFormat="1" ht="17.100000000000001" customHeight="1">
      <c r="B27" s="18"/>
      <c r="C27" s="18"/>
      <c r="D27" s="19"/>
      <c r="E27" s="20"/>
      <c r="I27" s="21" t="str">
        <f t="shared" si="3"/>
        <v>South Africa</v>
      </c>
      <c r="J27" s="21">
        <f t="shared" si="2"/>
        <v>80.64</v>
      </c>
    </row>
    <row r="28" spans="2:10" s="21" customFormat="1" ht="17.100000000000001" customHeight="1">
      <c r="B28" s="18"/>
      <c r="C28" s="18"/>
      <c r="D28" s="19"/>
      <c r="E28" s="20"/>
      <c r="I28" s="21" t="str">
        <f t="shared" si="3"/>
        <v>Colombia</v>
      </c>
      <c r="J28" s="21">
        <f t="shared" si="2"/>
        <v>71.531748000000007</v>
      </c>
    </row>
    <row r="29" spans="2:10" s="21" customFormat="1" ht="17.100000000000001" customHeight="1">
      <c r="B29" s="18"/>
      <c r="C29" s="18"/>
      <c r="D29" s="19"/>
      <c r="E29" s="20"/>
      <c r="I29" s="21" t="str">
        <f t="shared" si="3"/>
        <v>Canada</v>
      </c>
      <c r="J29" s="21">
        <f t="shared" si="2"/>
        <v>36.171999999999997</v>
      </c>
    </row>
    <row r="30" spans="2:10" s="21" customFormat="1" ht="17.100000000000001" customHeight="1">
      <c r="B30" s="18"/>
      <c r="C30" s="18"/>
      <c r="D30" s="19"/>
      <c r="E30" s="20"/>
      <c r="I30" s="21" t="str">
        <f t="shared" si="3"/>
        <v>Mongolia</v>
      </c>
      <c r="J30" s="21">
        <f t="shared" si="2"/>
        <v>28.140999999999998</v>
      </c>
    </row>
    <row r="31" spans="2:10" s="21" customFormat="1" ht="17.100000000000001" customHeight="1">
      <c r="B31" s="18"/>
      <c r="C31" s="18"/>
      <c r="D31" s="19"/>
      <c r="E31" s="20"/>
      <c r="I31" s="21" t="str">
        <f t="shared" si="3"/>
        <v>Kazakhstan</v>
      </c>
      <c r="J31" s="21">
        <f t="shared" si="2"/>
        <v>25.302730000000004</v>
      </c>
    </row>
    <row r="32" spans="2:10" s="21" customFormat="1" ht="17.100000000000001" customHeight="1">
      <c r="B32" s="18"/>
      <c r="C32" s="18"/>
      <c r="D32" s="19"/>
      <c r="E32" s="20"/>
      <c r="I32" s="21" t="str">
        <f t="shared" si="3"/>
        <v>Philippines</v>
      </c>
      <c r="J32" s="21">
        <f t="shared" si="2"/>
        <v>14.092000000000001</v>
      </c>
    </row>
    <row r="33" spans="1:33" s="21" customFormat="1" ht="17.100000000000001" customHeight="1">
      <c r="D33" s="19"/>
      <c r="E33" s="20"/>
      <c r="I33" s="21" t="s">
        <v>16</v>
      </c>
    </row>
    <row r="34" spans="1:33" s="21" customFormat="1" ht="17.100000000000001" customHeight="1"/>
    <row r="35" spans="1:33" s="24" customFormat="1" ht="13.5">
      <c r="C35" s="24" t="s">
        <v>22</v>
      </c>
      <c r="D35" s="24" t="s">
        <v>23</v>
      </c>
      <c r="E35" s="24" t="s">
        <v>24</v>
      </c>
      <c r="F35" s="24" t="s">
        <v>25</v>
      </c>
      <c r="G35" s="24" t="s">
        <v>26</v>
      </c>
      <c r="H35" s="24" t="s">
        <v>27</v>
      </c>
      <c r="I35" s="24" t="s">
        <v>28</v>
      </c>
      <c r="J35" s="24" t="s">
        <v>29</v>
      </c>
      <c r="K35" s="24" t="s">
        <v>30</v>
      </c>
      <c r="L35" s="24" t="s">
        <v>31</v>
      </c>
      <c r="M35" s="24" t="s">
        <v>32</v>
      </c>
      <c r="N35" s="24" t="s">
        <v>33</v>
      </c>
      <c r="O35" s="24" t="s">
        <v>34</v>
      </c>
      <c r="P35" s="24" t="s">
        <v>35</v>
      </c>
      <c r="Q35" s="24" t="s">
        <v>36</v>
      </c>
      <c r="R35" s="24" t="s">
        <v>37</v>
      </c>
      <c r="S35" s="24" t="s">
        <v>38</v>
      </c>
      <c r="T35" s="24" t="s">
        <v>39</v>
      </c>
      <c r="U35" s="24" t="s">
        <v>40</v>
      </c>
      <c r="V35" s="24" t="s">
        <v>41</v>
      </c>
      <c r="W35" s="24" t="s">
        <v>42</v>
      </c>
      <c r="X35" s="24" t="s">
        <v>43</v>
      </c>
      <c r="Y35" s="24" t="s">
        <v>44</v>
      </c>
      <c r="Z35" s="24" t="s">
        <v>45</v>
      </c>
      <c r="AA35" s="24" t="s">
        <v>46</v>
      </c>
      <c r="AB35" s="24" t="s">
        <v>47</v>
      </c>
      <c r="AC35" s="24" t="s">
        <v>48</v>
      </c>
      <c r="AD35" s="24" t="s">
        <v>54</v>
      </c>
      <c r="AE35" s="24" t="s">
        <v>58</v>
      </c>
      <c r="AF35" s="24" t="s">
        <v>69</v>
      </c>
      <c r="AG35" s="24" t="s">
        <v>51</v>
      </c>
    </row>
    <row r="36" spans="1:33" ht="17.100000000000001" customHeight="1">
      <c r="B36" s="7" t="str">
        <f>B51</f>
        <v>World</v>
      </c>
      <c r="C36" s="7">
        <f>C51/10^3*-1</f>
        <v>517.38900000000001</v>
      </c>
      <c r="D36" s="7">
        <f t="shared" ref="D36:AF36" si="4">D51/10^3*-1</f>
        <v>503.37799999999999</v>
      </c>
      <c r="E36" s="7">
        <f t="shared" si="4"/>
        <v>495.48</v>
      </c>
      <c r="F36" s="7">
        <f t="shared" si="4"/>
        <v>447.09199999999998</v>
      </c>
      <c r="G36" s="7">
        <f t="shared" si="4"/>
        <v>454.14299999999997</v>
      </c>
      <c r="H36" s="7">
        <f t="shared" si="4"/>
        <v>500.80399999999997</v>
      </c>
      <c r="I36" s="7">
        <f t="shared" si="4"/>
        <v>521.87900000000002</v>
      </c>
      <c r="J36" s="7">
        <f t="shared" si="4"/>
        <v>546.67100000000005</v>
      </c>
      <c r="K36" s="7">
        <f t="shared" si="4"/>
        <v>549.40200000000004</v>
      </c>
      <c r="L36" s="7">
        <f t="shared" si="4"/>
        <v>546.62699999999995</v>
      </c>
      <c r="M36" s="7">
        <f t="shared" si="4"/>
        <v>614.84500000000003</v>
      </c>
      <c r="N36" s="7">
        <f t="shared" si="4"/>
        <v>661.62300000000005</v>
      </c>
      <c r="O36" s="7">
        <f t="shared" si="4"/>
        <v>658.33100000000002</v>
      </c>
      <c r="P36" s="7">
        <f t="shared" si="4"/>
        <v>717.67499999999995</v>
      </c>
      <c r="Q36" s="7">
        <f t="shared" si="4"/>
        <v>753.399</v>
      </c>
      <c r="R36" s="7">
        <f t="shared" si="4"/>
        <v>812.24199999999996</v>
      </c>
      <c r="S36" s="7">
        <f t="shared" si="4"/>
        <v>882.74900000000002</v>
      </c>
      <c r="T36" s="7">
        <f t="shared" si="4"/>
        <v>916.38499999999999</v>
      </c>
      <c r="U36" s="7">
        <f t="shared" si="4"/>
        <v>927.36099999999999</v>
      </c>
      <c r="V36" s="7">
        <f t="shared" si="4"/>
        <v>927.19899999999996</v>
      </c>
      <c r="W36" s="7">
        <f t="shared" si="4"/>
        <v>1066.26</v>
      </c>
      <c r="X36" s="7">
        <f t="shared" si="4"/>
        <v>1171.19</v>
      </c>
      <c r="Y36" s="7">
        <f t="shared" si="4"/>
        <v>1260.7670000000001</v>
      </c>
      <c r="Z36" s="7">
        <f t="shared" si="4"/>
        <v>1333.116</v>
      </c>
      <c r="AA36" s="7">
        <f t="shared" si="4"/>
        <v>1346.204</v>
      </c>
      <c r="AB36" s="7">
        <f t="shared" si="4"/>
        <v>1266.8140000000001</v>
      </c>
      <c r="AC36" s="7">
        <f t="shared" si="4"/>
        <v>1293.6020000000001</v>
      </c>
      <c r="AD36" s="7">
        <f t="shared" si="4"/>
        <v>1365.6358950000001</v>
      </c>
      <c r="AE36" s="7">
        <f t="shared" si="4"/>
        <v>1417.5070939999998</v>
      </c>
      <c r="AF36" s="7">
        <f t="shared" si="4"/>
        <v>1436.1234249999998</v>
      </c>
      <c r="AG36" s="8">
        <f t="shared" ref="AG36" si="5">AF36/$AF$36</f>
        <v>1</v>
      </c>
    </row>
    <row r="37" spans="1:33" ht="17.100000000000001" customHeight="1">
      <c r="A37" s="7">
        <v>1</v>
      </c>
      <c r="B37" s="7" t="str">
        <f t="shared" ref="B37:B49" si="6">B52</f>
        <v>Indonesia</v>
      </c>
      <c r="C37" s="7">
        <f t="shared" ref="C37:AF37" si="7">C52/10^3*-1</f>
        <v>4.66</v>
      </c>
      <c r="D37" s="7">
        <f t="shared" si="7"/>
        <v>7.242</v>
      </c>
      <c r="E37" s="7">
        <f t="shared" si="7"/>
        <v>15.407</v>
      </c>
      <c r="F37" s="7">
        <f t="shared" si="7"/>
        <v>16.878</v>
      </c>
      <c r="G37" s="7">
        <f t="shared" si="7"/>
        <v>20.213999999999999</v>
      </c>
      <c r="H37" s="7">
        <f t="shared" si="7"/>
        <v>31.308</v>
      </c>
      <c r="I37" s="7">
        <f t="shared" si="7"/>
        <v>36.369999999999997</v>
      </c>
      <c r="J37" s="7">
        <f t="shared" si="7"/>
        <v>41.713999999999999</v>
      </c>
      <c r="K37" s="7">
        <f t="shared" si="7"/>
        <v>47.6</v>
      </c>
      <c r="L37" s="7">
        <f t="shared" si="7"/>
        <v>55.75</v>
      </c>
      <c r="M37" s="7">
        <f t="shared" si="7"/>
        <v>56.796999999999997</v>
      </c>
      <c r="N37" s="7">
        <f t="shared" si="7"/>
        <v>66.343999999999994</v>
      </c>
      <c r="O37" s="7">
        <f t="shared" si="7"/>
        <v>72.980999999999995</v>
      </c>
      <c r="P37" s="7">
        <f t="shared" si="7"/>
        <v>87.888000000000005</v>
      </c>
      <c r="Q37" s="7">
        <f t="shared" si="7"/>
        <v>105.121</v>
      </c>
      <c r="R37" s="7">
        <f t="shared" si="7"/>
        <v>128.608</v>
      </c>
      <c r="S37" s="7">
        <f t="shared" si="7"/>
        <v>183.18799999999999</v>
      </c>
      <c r="T37" s="7">
        <f t="shared" si="7"/>
        <v>194.88499999999999</v>
      </c>
      <c r="U37" s="7">
        <f t="shared" si="7"/>
        <v>199.947</v>
      </c>
      <c r="V37" s="7">
        <f t="shared" si="7"/>
        <v>233.43100000000001</v>
      </c>
      <c r="W37" s="7">
        <f t="shared" si="7"/>
        <v>265</v>
      </c>
      <c r="X37" s="29">
        <f t="shared" si="7"/>
        <v>356.43</v>
      </c>
      <c r="Y37" s="7">
        <f t="shared" si="7"/>
        <v>388.13799999999998</v>
      </c>
      <c r="Z37" s="7">
        <f t="shared" si="7"/>
        <v>426.35399999999998</v>
      </c>
      <c r="AA37" s="7">
        <f t="shared" si="7"/>
        <v>411.483</v>
      </c>
      <c r="AB37" s="7">
        <f t="shared" si="7"/>
        <v>367.95299999999997</v>
      </c>
      <c r="AC37" s="7">
        <f t="shared" si="7"/>
        <v>372.92599999999999</v>
      </c>
      <c r="AD37" s="7">
        <f t="shared" si="7"/>
        <v>393.770129</v>
      </c>
      <c r="AE37" s="7">
        <f t="shared" si="7"/>
        <v>433.95307200000002</v>
      </c>
      <c r="AF37" s="7">
        <f t="shared" si="7"/>
        <v>454.89189800000003</v>
      </c>
      <c r="AG37" s="8">
        <f>AF37/$AF$36</f>
        <v>0.31674986291655266</v>
      </c>
    </row>
    <row r="38" spans="1:33" ht="17.100000000000001" customHeight="1">
      <c r="A38" s="7">
        <v>2</v>
      </c>
      <c r="B38" s="7" t="str">
        <f t="shared" si="6"/>
        <v>Australia</v>
      </c>
      <c r="C38" s="7">
        <f t="shared" ref="C38:AF38" si="8">C53/10^3*-1</f>
        <v>103.396</v>
      </c>
      <c r="D38" s="7">
        <f t="shared" si="8"/>
        <v>120.18300000000001</v>
      </c>
      <c r="E38" s="7">
        <f t="shared" si="8"/>
        <v>126.242</v>
      </c>
      <c r="F38" s="7">
        <f t="shared" si="8"/>
        <v>131.75200000000001</v>
      </c>
      <c r="G38" s="7">
        <f t="shared" si="8"/>
        <v>131.20099999999999</v>
      </c>
      <c r="H38" s="7">
        <f t="shared" si="8"/>
        <v>136.702</v>
      </c>
      <c r="I38" s="7">
        <f t="shared" si="8"/>
        <v>140.85599999999999</v>
      </c>
      <c r="J38" s="7">
        <f t="shared" si="8"/>
        <v>157.55699999999999</v>
      </c>
      <c r="K38" s="7">
        <f t="shared" si="8"/>
        <v>166.79599999999999</v>
      </c>
      <c r="L38" s="7">
        <f t="shared" si="8"/>
        <v>171.86099999999999</v>
      </c>
      <c r="M38" s="7">
        <f t="shared" si="8"/>
        <v>186.96199999999999</v>
      </c>
      <c r="N38" s="7">
        <f t="shared" si="8"/>
        <v>192.178</v>
      </c>
      <c r="O38" s="7">
        <f t="shared" si="8"/>
        <v>204.334</v>
      </c>
      <c r="P38" s="7">
        <f t="shared" si="8"/>
        <v>208.75</v>
      </c>
      <c r="Q38" s="7">
        <f t="shared" si="8"/>
        <v>219.34299999999999</v>
      </c>
      <c r="R38" s="7">
        <f t="shared" si="8"/>
        <v>232.33</v>
      </c>
      <c r="S38" s="7">
        <f t="shared" si="8"/>
        <v>232.465</v>
      </c>
      <c r="T38" s="7">
        <f t="shared" si="8"/>
        <v>244.39</v>
      </c>
      <c r="U38" s="7">
        <f t="shared" si="8"/>
        <v>252.18899999999999</v>
      </c>
      <c r="V38" s="7">
        <f t="shared" si="8"/>
        <v>261.74700000000001</v>
      </c>
      <c r="W38" s="7">
        <f t="shared" si="8"/>
        <v>292.61700000000002</v>
      </c>
      <c r="X38" s="29">
        <f t="shared" si="8"/>
        <v>284.51</v>
      </c>
      <c r="Y38" s="7">
        <f t="shared" si="8"/>
        <v>301.51600000000002</v>
      </c>
      <c r="Z38" s="7">
        <f t="shared" si="8"/>
        <v>336.19600000000003</v>
      </c>
      <c r="AA38" s="7">
        <f t="shared" si="8"/>
        <v>375.04399999999998</v>
      </c>
      <c r="AB38" s="7">
        <f t="shared" si="8"/>
        <v>392.34800000000001</v>
      </c>
      <c r="AC38" s="7">
        <f t="shared" si="8"/>
        <v>389.30099999999999</v>
      </c>
      <c r="AD38" s="7">
        <f t="shared" si="8"/>
        <v>378.93799999999999</v>
      </c>
      <c r="AE38" s="7">
        <f t="shared" si="8"/>
        <v>381.94400000000002</v>
      </c>
      <c r="AF38" s="7">
        <f t="shared" si="8"/>
        <v>393.298</v>
      </c>
      <c r="AG38" s="8">
        <f t="shared" ref="AG38:AG49" si="9">AF38/$AF$36</f>
        <v>0.27386086262049519</v>
      </c>
    </row>
    <row r="39" spans="1:33" ht="17.100000000000001" customHeight="1">
      <c r="A39" s="7">
        <v>3</v>
      </c>
      <c r="B39" s="7" t="str">
        <f t="shared" si="6"/>
        <v>Russia</v>
      </c>
      <c r="C39" s="7">
        <f t="shared" ref="C39:AF39" si="10">C54/10^3*-1</f>
        <v>59.185000000000002</v>
      </c>
      <c r="D39" s="7">
        <f t="shared" si="10"/>
        <v>40.381</v>
      </c>
      <c r="E39" s="7">
        <f t="shared" si="10"/>
        <v>43.396000000000001</v>
      </c>
      <c r="F39" s="7">
        <f t="shared" si="10"/>
        <v>27.202000000000002</v>
      </c>
      <c r="G39" s="7">
        <f t="shared" si="10"/>
        <v>23.332000000000001</v>
      </c>
      <c r="H39" s="7">
        <f t="shared" si="10"/>
        <v>28.434000000000001</v>
      </c>
      <c r="I39" s="7">
        <f t="shared" si="10"/>
        <v>27.4</v>
      </c>
      <c r="J39" s="7">
        <f t="shared" si="10"/>
        <v>24.376000000000001</v>
      </c>
      <c r="K39" s="7">
        <f t="shared" si="10"/>
        <v>25.661999999999999</v>
      </c>
      <c r="L39" s="7">
        <f t="shared" si="10"/>
        <v>29.312999999999999</v>
      </c>
      <c r="M39" s="7">
        <f t="shared" si="10"/>
        <v>38.329000000000001</v>
      </c>
      <c r="N39" s="7">
        <f t="shared" si="10"/>
        <v>42.798000000000002</v>
      </c>
      <c r="O39" s="7">
        <f t="shared" si="10"/>
        <v>44.28</v>
      </c>
      <c r="P39" s="7">
        <f t="shared" si="10"/>
        <v>55.942</v>
      </c>
      <c r="Q39" s="7">
        <f t="shared" si="10"/>
        <v>68.930999999999997</v>
      </c>
      <c r="R39" s="7">
        <f t="shared" si="10"/>
        <v>86.558000000000007</v>
      </c>
      <c r="S39" s="7">
        <f t="shared" si="10"/>
        <v>91.93</v>
      </c>
      <c r="T39" s="7">
        <f t="shared" si="10"/>
        <v>98.638000000000005</v>
      </c>
      <c r="U39" s="7">
        <f t="shared" si="10"/>
        <v>98.119</v>
      </c>
      <c r="V39" s="7">
        <f t="shared" si="10"/>
        <v>106.44499999999999</v>
      </c>
      <c r="W39" s="7">
        <f t="shared" si="10"/>
        <v>132.80099999999999</v>
      </c>
      <c r="X39" s="7">
        <f t="shared" si="10"/>
        <v>124.593</v>
      </c>
      <c r="Y39" s="7">
        <f t="shared" si="10"/>
        <v>131.69</v>
      </c>
      <c r="Z39" s="7">
        <f t="shared" si="10"/>
        <v>140.75399999999999</v>
      </c>
      <c r="AA39" s="7">
        <f t="shared" si="10"/>
        <v>155.50399999999999</v>
      </c>
      <c r="AB39" s="7">
        <f t="shared" si="10"/>
        <v>155.24100000000001</v>
      </c>
      <c r="AC39" s="7">
        <f t="shared" si="10"/>
        <v>171.108</v>
      </c>
      <c r="AD39" s="7">
        <f t="shared" si="10"/>
        <v>189.721</v>
      </c>
      <c r="AE39" s="7">
        <f t="shared" si="10"/>
        <v>209.916</v>
      </c>
      <c r="AF39" s="7">
        <f t="shared" si="10"/>
        <v>217.21</v>
      </c>
      <c r="AG39" s="8">
        <f t="shared" si="9"/>
        <v>0.15124744588021746</v>
      </c>
    </row>
    <row r="40" spans="1:33" ht="17.100000000000001" customHeight="1">
      <c r="A40" s="7">
        <v>4</v>
      </c>
      <c r="B40" s="7" t="str">
        <f t="shared" si="6"/>
        <v>United States</v>
      </c>
      <c r="C40" s="7">
        <f t="shared" ref="C40:AF40" si="11">C55/10^3*-1</f>
        <v>95.981999999999999</v>
      </c>
      <c r="D40" s="7">
        <f t="shared" si="11"/>
        <v>98.853999999999999</v>
      </c>
      <c r="E40" s="7">
        <f t="shared" si="11"/>
        <v>93.001000000000005</v>
      </c>
      <c r="F40" s="7">
        <f t="shared" si="11"/>
        <v>67.602000000000004</v>
      </c>
      <c r="G40" s="7">
        <f t="shared" si="11"/>
        <v>64.736000000000004</v>
      </c>
      <c r="H40" s="7">
        <f t="shared" si="11"/>
        <v>80.328999999999994</v>
      </c>
      <c r="I40" s="7">
        <f t="shared" si="11"/>
        <v>82.075999999999993</v>
      </c>
      <c r="J40" s="7">
        <f t="shared" si="11"/>
        <v>75.790000000000006</v>
      </c>
      <c r="K40" s="7">
        <f t="shared" si="11"/>
        <v>72.391000000000005</v>
      </c>
      <c r="L40" s="7">
        <f t="shared" si="11"/>
        <v>53.048000000000002</v>
      </c>
      <c r="M40" s="7">
        <f t="shared" si="11"/>
        <v>53.061</v>
      </c>
      <c r="N40" s="7">
        <f t="shared" si="11"/>
        <v>44.149000000000001</v>
      </c>
      <c r="O40" s="7">
        <f t="shared" si="11"/>
        <v>35.927</v>
      </c>
      <c r="P40" s="7">
        <f t="shared" si="11"/>
        <v>39.015999999999998</v>
      </c>
      <c r="Q40" s="7">
        <f t="shared" si="11"/>
        <v>43.542999999999999</v>
      </c>
      <c r="R40" s="7">
        <f t="shared" si="11"/>
        <v>45.305999999999997</v>
      </c>
      <c r="S40" s="7">
        <f t="shared" si="11"/>
        <v>45.039000000000001</v>
      </c>
      <c r="T40" s="7">
        <f t="shared" si="11"/>
        <v>53.673000000000002</v>
      </c>
      <c r="U40" s="7">
        <f t="shared" si="11"/>
        <v>73.953000000000003</v>
      </c>
      <c r="V40" s="7">
        <f t="shared" si="11"/>
        <v>53.612000000000002</v>
      </c>
      <c r="W40" s="7">
        <f t="shared" si="11"/>
        <v>74.132000000000005</v>
      </c>
      <c r="X40" s="7">
        <f t="shared" si="11"/>
        <v>97.302999999999997</v>
      </c>
      <c r="Y40" s="7">
        <f t="shared" si="11"/>
        <v>115.089</v>
      </c>
      <c r="Z40" s="7">
        <f t="shared" si="11"/>
        <v>106.745</v>
      </c>
      <c r="AA40" s="7">
        <f t="shared" si="11"/>
        <v>88.228999999999999</v>
      </c>
      <c r="AB40" s="7">
        <f t="shared" si="11"/>
        <v>67.093000000000004</v>
      </c>
      <c r="AC40" s="7">
        <f t="shared" si="11"/>
        <v>54.676000000000002</v>
      </c>
      <c r="AD40" s="7">
        <f t="shared" si="11"/>
        <v>87.954999999999998</v>
      </c>
      <c r="AE40" s="7">
        <f t="shared" si="11"/>
        <v>104.9</v>
      </c>
      <c r="AF40" s="7">
        <f t="shared" si="11"/>
        <v>84.234999999999999</v>
      </c>
      <c r="AG40" s="8">
        <f t="shared" si="9"/>
        <v>5.8654429371208128E-2</v>
      </c>
    </row>
    <row r="41" spans="1:33" ht="17.100000000000001" customHeight="1">
      <c r="A41" s="7">
        <v>5</v>
      </c>
      <c r="B41" s="7" t="str">
        <f t="shared" si="6"/>
        <v>South Africa</v>
      </c>
      <c r="C41" s="7">
        <f t="shared" ref="C41:AF41" si="12">C56/10^3*-1</f>
        <v>49.9</v>
      </c>
      <c r="D41" s="7">
        <f t="shared" si="12"/>
        <v>47.356999999999999</v>
      </c>
      <c r="E41" s="7">
        <f t="shared" si="12"/>
        <v>52.058999999999997</v>
      </c>
      <c r="F41" s="7">
        <f t="shared" si="12"/>
        <v>51.710999999999999</v>
      </c>
      <c r="G41" s="7">
        <f t="shared" si="12"/>
        <v>54.838000000000001</v>
      </c>
      <c r="H41" s="7">
        <f t="shared" si="12"/>
        <v>59.676000000000002</v>
      </c>
      <c r="I41" s="7">
        <f t="shared" si="12"/>
        <v>60.223999999999997</v>
      </c>
      <c r="J41" s="7">
        <f t="shared" si="12"/>
        <v>64.2</v>
      </c>
      <c r="K41" s="7">
        <f t="shared" si="12"/>
        <v>61.3</v>
      </c>
      <c r="L41" s="7">
        <f t="shared" si="12"/>
        <v>66.234999999999999</v>
      </c>
      <c r="M41" s="7">
        <f t="shared" si="12"/>
        <v>69.91</v>
      </c>
      <c r="N41" s="7">
        <f t="shared" si="12"/>
        <v>69.209999999999994</v>
      </c>
      <c r="O41" s="7">
        <f t="shared" si="12"/>
        <v>69.230999999999995</v>
      </c>
      <c r="P41" s="7">
        <f t="shared" si="12"/>
        <v>71.531000000000006</v>
      </c>
      <c r="Q41" s="7">
        <f t="shared" si="12"/>
        <v>67.945999999999998</v>
      </c>
      <c r="R41" s="7">
        <f t="shared" si="12"/>
        <v>71.441999999999993</v>
      </c>
      <c r="S41" s="7">
        <f t="shared" si="12"/>
        <v>68.747</v>
      </c>
      <c r="T41" s="7">
        <f t="shared" si="12"/>
        <v>66.962999999999994</v>
      </c>
      <c r="U41" s="7">
        <f t="shared" si="12"/>
        <v>57.890999999999998</v>
      </c>
      <c r="V41" s="7">
        <f t="shared" si="12"/>
        <v>51.976999999999997</v>
      </c>
      <c r="W41" s="7">
        <f t="shared" si="12"/>
        <v>67.23</v>
      </c>
      <c r="X41" s="7">
        <f t="shared" si="12"/>
        <v>68.807000000000002</v>
      </c>
      <c r="Y41" s="7">
        <f t="shared" si="12"/>
        <v>76.009</v>
      </c>
      <c r="Z41" s="7">
        <f t="shared" si="12"/>
        <v>74.564999999999998</v>
      </c>
      <c r="AA41" s="7">
        <f t="shared" si="12"/>
        <v>69.028999999999996</v>
      </c>
      <c r="AB41" s="7">
        <f t="shared" si="12"/>
        <v>75.83</v>
      </c>
      <c r="AC41" s="7">
        <f t="shared" si="12"/>
        <v>69.944000000000003</v>
      </c>
      <c r="AD41" s="7">
        <f t="shared" si="12"/>
        <v>71.067138999999997</v>
      </c>
      <c r="AE41" s="7">
        <f t="shared" si="12"/>
        <v>70.430521999999996</v>
      </c>
      <c r="AF41" s="7">
        <f t="shared" si="12"/>
        <v>80.64</v>
      </c>
      <c r="AG41" s="8">
        <f t="shared" si="9"/>
        <v>5.6151162634228334E-2</v>
      </c>
    </row>
    <row r="42" spans="1:33" ht="17.100000000000001" customHeight="1">
      <c r="A42" s="7">
        <v>6</v>
      </c>
      <c r="B42" s="7" t="str">
        <f t="shared" si="6"/>
        <v>Colombia</v>
      </c>
      <c r="C42" s="7">
        <f t="shared" ref="C42:AF42" si="13">C57/10^3*-1</f>
        <v>13.505000000000001</v>
      </c>
      <c r="D42" s="7">
        <f t="shared" si="13"/>
        <v>16.379000000000001</v>
      </c>
      <c r="E42" s="7">
        <f t="shared" si="13"/>
        <v>14.614000000000001</v>
      </c>
      <c r="F42" s="7">
        <f t="shared" si="13"/>
        <v>17.616</v>
      </c>
      <c r="G42" s="7">
        <f t="shared" si="13"/>
        <v>18.437000000000001</v>
      </c>
      <c r="H42" s="7">
        <f t="shared" si="13"/>
        <v>18.274000000000001</v>
      </c>
      <c r="I42" s="7">
        <f t="shared" si="13"/>
        <v>24.780999999999999</v>
      </c>
      <c r="J42" s="7">
        <f t="shared" si="13"/>
        <v>27.58</v>
      </c>
      <c r="K42" s="7">
        <f t="shared" si="13"/>
        <v>30.061</v>
      </c>
      <c r="L42" s="7">
        <f t="shared" si="13"/>
        <v>29.931999999999999</v>
      </c>
      <c r="M42" s="7">
        <f t="shared" si="13"/>
        <v>35.390999999999998</v>
      </c>
      <c r="N42" s="7">
        <f t="shared" si="13"/>
        <v>38.868000000000002</v>
      </c>
      <c r="O42" s="7">
        <f t="shared" si="13"/>
        <v>36.51</v>
      </c>
      <c r="P42" s="7">
        <f t="shared" si="13"/>
        <v>45.643999999999998</v>
      </c>
      <c r="Q42" s="7">
        <f t="shared" si="13"/>
        <v>50.902000000000001</v>
      </c>
      <c r="R42" s="7">
        <f t="shared" si="13"/>
        <v>53.606999999999999</v>
      </c>
      <c r="S42" s="7">
        <f t="shared" si="13"/>
        <v>61.968000000000004</v>
      </c>
      <c r="T42" s="7">
        <f t="shared" si="13"/>
        <v>64.575000000000003</v>
      </c>
      <c r="U42" s="7">
        <f t="shared" si="13"/>
        <v>67.760999999999996</v>
      </c>
      <c r="V42" s="7">
        <f t="shared" si="13"/>
        <v>66.756</v>
      </c>
      <c r="W42" s="7">
        <f t="shared" si="13"/>
        <v>68.147999999999996</v>
      </c>
      <c r="X42" s="7">
        <f t="shared" si="13"/>
        <v>79.272999999999996</v>
      </c>
      <c r="Y42" s="7">
        <f t="shared" si="13"/>
        <v>83.295000000000002</v>
      </c>
      <c r="Z42" s="7">
        <f t="shared" si="13"/>
        <v>74.757000000000005</v>
      </c>
      <c r="AA42" s="7">
        <f t="shared" si="13"/>
        <v>87.117000000000004</v>
      </c>
      <c r="AB42" s="7">
        <f t="shared" si="13"/>
        <v>72.787999999999997</v>
      </c>
      <c r="AC42" s="7">
        <f t="shared" si="13"/>
        <v>83.325000000000003</v>
      </c>
      <c r="AD42" s="7">
        <f t="shared" si="13"/>
        <v>102.68909199999999</v>
      </c>
      <c r="AE42" s="7">
        <f t="shared" si="13"/>
        <v>83.592787000000001</v>
      </c>
      <c r="AF42" s="7">
        <f t="shared" si="13"/>
        <v>71.531748000000007</v>
      </c>
      <c r="AG42" s="8">
        <f t="shared" si="9"/>
        <v>4.9808913882175565E-2</v>
      </c>
    </row>
    <row r="43" spans="1:33" ht="17.100000000000001" customHeight="1">
      <c r="A43" s="7">
        <v>7</v>
      </c>
      <c r="B43" s="7" t="str">
        <f t="shared" si="6"/>
        <v>Canada</v>
      </c>
      <c r="C43" s="7">
        <f t="shared" ref="C43:AF43" si="14">C58/10^3*-1</f>
        <v>31.009</v>
      </c>
      <c r="D43" s="7">
        <f t="shared" si="14"/>
        <v>34.113</v>
      </c>
      <c r="E43" s="7">
        <f t="shared" si="14"/>
        <v>28.173999999999999</v>
      </c>
      <c r="F43" s="7">
        <f t="shared" si="14"/>
        <v>28.303000000000001</v>
      </c>
      <c r="G43" s="7">
        <f t="shared" si="14"/>
        <v>31.745999999999999</v>
      </c>
      <c r="H43" s="7">
        <f t="shared" si="14"/>
        <v>34.008000000000003</v>
      </c>
      <c r="I43" s="7">
        <f t="shared" si="14"/>
        <v>34.46</v>
      </c>
      <c r="J43" s="7">
        <f t="shared" si="14"/>
        <v>36.53</v>
      </c>
      <c r="K43" s="7">
        <f t="shared" si="14"/>
        <v>34.183</v>
      </c>
      <c r="L43" s="7">
        <f t="shared" si="14"/>
        <v>33.539000000000001</v>
      </c>
      <c r="M43" s="7">
        <f t="shared" si="14"/>
        <v>32.082000000000001</v>
      </c>
      <c r="N43" s="7">
        <f t="shared" si="14"/>
        <v>29.696000000000002</v>
      </c>
      <c r="O43" s="7">
        <f t="shared" si="14"/>
        <v>26.923999999999999</v>
      </c>
      <c r="P43" s="7">
        <f t="shared" si="14"/>
        <v>28.388999999999999</v>
      </c>
      <c r="Q43" s="7">
        <f t="shared" si="14"/>
        <v>25.863</v>
      </c>
      <c r="R43" s="7">
        <f t="shared" si="14"/>
        <v>28.288</v>
      </c>
      <c r="S43" s="7">
        <f t="shared" si="14"/>
        <v>27.670999999999999</v>
      </c>
      <c r="T43" s="7">
        <f t="shared" si="14"/>
        <v>30.79</v>
      </c>
      <c r="U43" s="7">
        <f t="shared" si="14"/>
        <v>32.064999999999998</v>
      </c>
      <c r="V43" s="7">
        <f t="shared" si="14"/>
        <v>28.582000000000001</v>
      </c>
      <c r="W43" s="7">
        <f t="shared" si="14"/>
        <v>33.441000000000003</v>
      </c>
      <c r="X43" s="7">
        <f t="shared" si="14"/>
        <v>33.731999999999999</v>
      </c>
      <c r="Y43" s="7">
        <f t="shared" si="14"/>
        <v>34.805999999999997</v>
      </c>
      <c r="Z43" s="7">
        <f t="shared" si="14"/>
        <v>39.098999999999997</v>
      </c>
      <c r="AA43" s="7">
        <f t="shared" si="14"/>
        <v>34.311</v>
      </c>
      <c r="AB43" s="7">
        <f t="shared" si="14"/>
        <v>30.315999999999999</v>
      </c>
      <c r="AC43" s="7">
        <f t="shared" si="14"/>
        <v>30.332000000000001</v>
      </c>
      <c r="AD43" s="7">
        <f t="shared" si="14"/>
        <v>31.053000000000001</v>
      </c>
      <c r="AE43" s="7">
        <f t="shared" si="14"/>
        <v>33.767000000000003</v>
      </c>
      <c r="AF43" s="7">
        <f t="shared" si="14"/>
        <v>36.171999999999997</v>
      </c>
      <c r="AG43" s="8">
        <f t="shared" si="9"/>
        <v>2.5187250183597559E-2</v>
      </c>
    </row>
    <row r="44" spans="1:33" ht="17.100000000000001" customHeight="1">
      <c r="A44" s="7">
        <v>8</v>
      </c>
      <c r="B44" s="7" t="str">
        <f t="shared" si="6"/>
        <v>Mongolia</v>
      </c>
      <c r="C44" s="7">
        <f t="shared" ref="C44:AF44" si="15">C59/10^3*-1</f>
        <v>0.49</v>
      </c>
      <c r="D44" s="7">
        <f t="shared" si="15"/>
        <v>0.121</v>
      </c>
      <c r="E44" s="7">
        <f t="shared" si="15"/>
        <v>8.7999999999999995E-2</v>
      </c>
      <c r="F44" s="7">
        <f t="shared" si="15"/>
        <v>0</v>
      </c>
      <c r="G44" s="7">
        <f t="shared" si="15"/>
        <v>0</v>
      </c>
      <c r="H44" s="7">
        <f t="shared" si="15"/>
        <v>1E-3</v>
      </c>
      <c r="I44" s="7">
        <f t="shared" si="15"/>
        <v>1E-3</v>
      </c>
      <c r="J44" s="7">
        <f t="shared" si="15"/>
        <v>0</v>
      </c>
      <c r="K44" s="7">
        <f t="shared" si="15"/>
        <v>3.0000000000000001E-3</v>
      </c>
      <c r="L44" s="7">
        <f t="shared" si="15"/>
        <v>0</v>
      </c>
      <c r="M44" s="7">
        <f t="shared" si="15"/>
        <v>0</v>
      </c>
      <c r="N44" s="7">
        <f t="shared" si="15"/>
        <v>0</v>
      </c>
      <c r="O44" s="7">
        <f t="shared" si="15"/>
        <v>0</v>
      </c>
      <c r="P44" s="7">
        <f t="shared" si="15"/>
        <v>0</v>
      </c>
      <c r="Q44" s="7">
        <f t="shared" si="15"/>
        <v>0</v>
      </c>
      <c r="R44" s="7">
        <f t="shared" si="15"/>
        <v>2.1150000000000002</v>
      </c>
      <c r="S44" s="7">
        <f t="shared" si="15"/>
        <v>2.456</v>
      </c>
      <c r="T44" s="7">
        <f t="shared" si="15"/>
        <v>3.2679999999999998</v>
      </c>
      <c r="U44" s="7">
        <f t="shared" si="15"/>
        <v>4.1689999999999996</v>
      </c>
      <c r="V44" s="7">
        <f t="shared" si="15"/>
        <v>7.1139999999999999</v>
      </c>
      <c r="W44" s="7">
        <f t="shared" si="15"/>
        <v>16.725999999999999</v>
      </c>
      <c r="X44" s="7">
        <f t="shared" si="15"/>
        <v>16.626999999999999</v>
      </c>
      <c r="Y44" s="7">
        <f t="shared" si="15"/>
        <v>20.916</v>
      </c>
      <c r="Z44" s="7">
        <f t="shared" si="15"/>
        <v>18.349</v>
      </c>
      <c r="AA44" s="7">
        <f t="shared" si="15"/>
        <v>19.809999999999999</v>
      </c>
      <c r="AB44" s="7">
        <f t="shared" si="15"/>
        <v>14.731999999999999</v>
      </c>
      <c r="AC44" s="7">
        <f t="shared" si="15"/>
        <v>24.106999999999999</v>
      </c>
      <c r="AD44" s="7">
        <f t="shared" si="15"/>
        <v>28.958600000000001</v>
      </c>
      <c r="AE44" s="7">
        <f t="shared" si="15"/>
        <v>32.043300000000002</v>
      </c>
      <c r="AF44" s="7">
        <f t="shared" si="15"/>
        <v>28.140999999999998</v>
      </c>
      <c r="AG44" s="8">
        <f t="shared" si="9"/>
        <v>1.959511244655034E-2</v>
      </c>
    </row>
    <row r="45" spans="1:33" ht="17.100000000000001" customHeight="1">
      <c r="A45" s="7">
        <v>9</v>
      </c>
      <c r="B45" s="7" t="str">
        <f t="shared" si="6"/>
        <v>Kazakhstan</v>
      </c>
      <c r="C45" s="7">
        <f t="shared" ref="C45:AF45" si="16">C60/10^3*-1</f>
        <v>51.48</v>
      </c>
      <c r="D45" s="7">
        <f t="shared" si="16"/>
        <v>51.963000000000001</v>
      </c>
      <c r="E45" s="7">
        <f t="shared" si="16"/>
        <v>42.459000000000003</v>
      </c>
      <c r="F45" s="7">
        <f t="shared" si="16"/>
        <v>33.820999999999998</v>
      </c>
      <c r="G45" s="7">
        <f t="shared" si="16"/>
        <v>26.265999999999998</v>
      </c>
      <c r="H45" s="7">
        <f t="shared" si="16"/>
        <v>20.97</v>
      </c>
      <c r="I45" s="7">
        <f t="shared" si="16"/>
        <v>21.071999999999999</v>
      </c>
      <c r="J45" s="7">
        <f t="shared" si="16"/>
        <v>25.08</v>
      </c>
      <c r="K45" s="7">
        <f t="shared" si="16"/>
        <v>23.402999999999999</v>
      </c>
      <c r="L45" s="7">
        <f t="shared" si="16"/>
        <v>17.097999999999999</v>
      </c>
      <c r="M45" s="7">
        <f t="shared" si="16"/>
        <v>34.427999999999997</v>
      </c>
      <c r="N45" s="7">
        <f t="shared" si="16"/>
        <v>31.567</v>
      </c>
      <c r="O45" s="7">
        <f t="shared" si="16"/>
        <v>27.062000000000001</v>
      </c>
      <c r="P45" s="7">
        <f t="shared" si="16"/>
        <v>32.756</v>
      </c>
      <c r="Q45" s="7">
        <f t="shared" si="16"/>
        <v>24.536999999999999</v>
      </c>
      <c r="R45" s="7">
        <f t="shared" si="16"/>
        <v>24.658000000000001</v>
      </c>
      <c r="S45" s="7">
        <f t="shared" si="16"/>
        <v>28.853000000000002</v>
      </c>
      <c r="T45" s="7">
        <f t="shared" si="16"/>
        <v>26.178000000000001</v>
      </c>
      <c r="U45" s="7">
        <f t="shared" si="16"/>
        <v>32.911999999999999</v>
      </c>
      <c r="V45" s="7">
        <f t="shared" si="16"/>
        <v>28.603999999999999</v>
      </c>
      <c r="W45" s="7">
        <f t="shared" si="16"/>
        <v>31.295999999999999</v>
      </c>
      <c r="X45" s="7">
        <f t="shared" si="16"/>
        <v>30.35</v>
      </c>
      <c r="Y45" s="7">
        <f t="shared" si="16"/>
        <v>32.661000000000001</v>
      </c>
      <c r="Z45" s="7">
        <f t="shared" si="16"/>
        <v>33.811</v>
      </c>
      <c r="AA45" s="7">
        <f t="shared" si="16"/>
        <v>30.945</v>
      </c>
      <c r="AB45" s="7">
        <f t="shared" si="16"/>
        <v>30.033000000000001</v>
      </c>
      <c r="AC45" s="7">
        <f t="shared" si="16"/>
        <v>25.992999999999999</v>
      </c>
      <c r="AD45" s="7">
        <f t="shared" si="16"/>
        <v>29.216699999999999</v>
      </c>
      <c r="AE45" s="7">
        <f t="shared" si="16"/>
        <v>26.634191000000001</v>
      </c>
      <c r="AF45" s="7">
        <f t="shared" si="16"/>
        <v>25.302730000000004</v>
      </c>
      <c r="AG45" s="8">
        <f t="shared" si="9"/>
        <v>1.7618771172122624E-2</v>
      </c>
    </row>
    <row r="46" spans="1:33" ht="17.100000000000001" customHeight="1">
      <c r="A46" s="7">
        <v>10</v>
      </c>
      <c r="B46" s="7" t="str">
        <f t="shared" si="6"/>
        <v>Philippines</v>
      </c>
      <c r="C46" s="7">
        <f t="shared" ref="C46:AF46" si="17">C61/10^3*-1</f>
        <v>0</v>
      </c>
      <c r="D46" s="7">
        <f t="shared" si="17"/>
        <v>0</v>
      </c>
      <c r="E46" s="7">
        <f t="shared" si="17"/>
        <v>0</v>
      </c>
      <c r="F46" s="7">
        <f t="shared" si="17"/>
        <v>0</v>
      </c>
      <c r="G46" s="7">
        <f t="shared" si="17"/>
        <v>0</v>
      </c>
      <c r="H46" s="7">
        <f t="shared" si="17"/>
        <v>0</v>
      </c>
      <c r="I46" s="7">
        <f t="shared" si="17"/>
        <v>0</v>
      </c>
      <c r="J46" s="7">
        <f t="shared" si="17"/>
        <v>0</v>
      </c>
      <c r="K46" s="7">
        <f t="shared" si="17"/>
        <v>0</v>
      </c>
      <c r="L46" s="7">
        <f t="shared" si="17"/>
        <v>0</v>
      </c>
      <c r="M46" s="7">
        <f t="shared" si="17"/>
        <v>0</v>
      </c>
      <c r="N46" s="7">
        <f t="shared" si="17"/>
        <v>0</v>
      </c>
      <c r="O46" s="7">
        <f t="shared" si="17"/>
        <v>0</v>
      </c>
      <c r="P46" s="7">
        <f t="shared" si="17"/>
        <v>0</v>
      </c>
      <c r="Q46" s="7">
        <f t="shared" si="17"/>
        <v>0</v>
      </c>
      <c r="R46" s="7">
        <f t="shared" si="17"/>
        <v>0</v>
      </c>
      <c r="S46" s="7">
        <f t="shared" si="17"/>
        <v>0</v>
      </c>
      <c r="T46" s="7">
        <f t="shared" si="17"/>
        <v>0.79900000000000004</v>
      </c>
      <c r="U46" s="7">
        <f t="shared" si="17"/>
        <v>0.89300000000000002</v>
      </c>
      <c r="V46" s="7">
        <f t="shared" si="17"/>
        <v>1.994</v>
      </c>
      <c r="W46" s="7">
        <f t="shared" si="17"/>
        <v>4.0990000000000002</v>
      </c>
      <c r="X46" s="7">
        <f t="shared" si="17"/>
        <v>2.7360000000000002</v>
      </c>
      <c r="Y46" s="7">
        <f t="shared" si="17"/>
        <v>3.173</v>
      </c>
      <c r="Z46" s="7">
        <f t="shared" si="17"/>
        <v>3.4009999999999998</v>
      </c>
      <c r="AA46" s="7">
        <f t="shared" si="17"/>
        <v>5.7670000000000003</v>
      </c>
      <c r="AB46" s="7">
        <f t="shared" si="17"/>
        <v>3.105</v>
      </c>
      <c r="AC46" s="7">
        <f t="shared" si="17"/>
        <v>6.835</v>
      </c>
      <c r="AD46" s="7">
        <f t="shared" si="17"/>
        <v>6.172396</v>
      </c>
      <c r="AE46" s="7">
        <f t="shared" si="17"/>
        <v>5.0544660000000006</v>
      </c>
      <c r="AF46" s="7">
        <f t="shared" si="17"/>
        <v>14.092000000000001</v>
      </c>
      <c r="AG46" s="8">
        <f t="shared" si="9"/>
        <v>9.8125270813683736E-3</v>
      </c>
    </row>
    <row r="47" spans="1:33" ht="17.100000000000001" customHeight="1">
      <c r="A47" s="7">
        <v>11</v>
      </c>
      <c r="B47" s="7" t="str">
        <f t="shared" si="6"/>
        <v>Mozambique</v>
      </c>
      <c r="C47" s="7">
        <f t="shared" ref="C47:AF47" si="18">C62/10^3*-1</f>
        <v>0</v>
      </c>
      <c r="D47" s="7">
        <f>D62/10^3*-1</f>
        <v>0</v>
      </c>
      <c r="E47" s="7">
        <f t="shared" si="18"/>
        <v>0</v>
      </c>
      <c r="F47" s="7">
        <f t="shared" si="18"/>
        <v>0</v>
      </c>
      <c r="G47" s="7">
        <f t="shared" si="18"/>
        <v>0</v>
      </c>
      <c r="H47" s="7">
        <f t="shared" si="18"/>
        <v>0</v>
      </c>
      <c r="I47" s="7">
        <f t="shared" si="18"/>
        <v>0.02</v>
      </c>
      <c r="J47" s="7">
        <f t="shared" si="18"/>
        <v>1.7999999999999999E-2</v>
      </c>
      <c r="K47" s="7">
        <f t="shared" si="18"/>
        <v>1.7999999999999999E-2</v>
      </c>
      <c r="L47" s="7">
        <f t="shared" si="18"/>
        <v>1.7000000000000001E-2</v>
      </c>
      <c r="M47" s="7">
        <f t="shared" si="18"/>
        <v>1.6E-2</v>
      </c>
      <c r="N47" s="7">
        <f t="shared" si="18"/>
        <v>2.8000000000000001E-2</v>
      </c>
      <c r="O47" s="7">
        <f t="shared" si="18"/>
        <v>4.3999999999999997E-2</v>
      </c>
      <c r="P47" s="7">
        <f t="shared" si="18"/>
        <v>3.6999999999999998E-2</v>
      </c>
      <c r="Q47" s="7">
        <f t="shared" si="18"/>
        <v>1.7000000000000001E-2</v>
      </c>
      <c r="R47" s="7">
        <f t="shared" si="18"/>
        <v>3.0000000000000001E-3</v>
      </c>
      <c r="S47" s="7">
        <f t="shared" si="18"/>
        <v>4.1000000000000002E-2</v>
      </c>
      <c r="T47" s="7">
        <f t="shared" si="18"/>
        <v>1.4999999999999999E-2</v>
      </c>
      <c r="U47" s="7">
        <f t="shared" si="18"/>
        <v>2.8000000000000001E-2</v>
      </c>
      <c r="V47" s="7">
        <f t="shared" si="18"/>
        <v>2.8000000000000001E-2</v>
      </c>
      <c r="W47" s="7">
        <f t="shared" si="18"/>
        <v>2.8000000000000001E-2</v>
      </c>
      <c r="X47" s="7">
        <f t="shared" si="18"/>
        <v>0.16200000000000001</v>
      </c>
      <c r="Y47" s="7">
        <f t="shared" si="18"/>
        <v>3.0819999999999999</v>
      </c>
      <c r="Z47" s="7">
        <f t="shared" si="18"/>
        <v>3.4950000000000001</v>
      </c>
      <c r="AA47" s="7">
        <f t="shared" si="18"/>
        <v>4.6790000000000003</v>
      </c>
      <c r="AB47" s="7">
        <f t="shared" si="18"/>
        <v>4.8090000000000002</v>
      </c>
      <c r="AC47" s="7">
        <f t="shared" si="18"/>
        <v>9.2370000000000001</v>
      </c>
      <c r="AD47" s="7">
        <f t="shared" si="18"/>
        <v>12.793475000000001</v>
      </c>
      <c r="AE47" s="7">
        <f t="shared" si="18"/>
        <v>13.265931</v>
      </c>
      <c r="AF47" s="7">
        <f t="shared" si="18"/>
        <v>10.034975000000001</v>
      </c>
      <c r="AG47" s="8">
        <f t="shared" si="9"/>
        <v>6.9875435671554499E-3</v>
      </c>
    </row>
    <row r="48" spans="1:33" ht="17.100000000000001" customHeight="1">
      <c r="B48" s="7" t="str">
        <f t="shared" si="6"/>
        <v>Poland</v>
      </c>
      <c r="C48" s="7">
        <f t="shared" ref="C48:AF48" si="19">C63/10^3*-1</f>
        <v>28.257999999999999</v>
      </c>
      <c r="D48" s="7">
        <f t="shared" si="19"/>
        <v>23.739000000000001</v>
      </c>
      <c r="E48" s="7">
        <f t="shared" si="19"/>
        <v>23.605</v>
      </c>
      <c r="F48" s="7">
        <f t="shared" si="19"/>
        <v>23.876999999999999</v>
      </c>
      <c r="G48" s="7">
        <f t="shared" si="19"/>
        <v>28.414000000000001</v>
      </c>
      <c r="H48" s="7">
        <f t="shared" si="19"/>
        <v>32.235999999999997</v>
      </c>
      <c r="I48" s="7">
        <f t="shared" si="19"/>
        <v>28.965</v>
      </c>
      <c r="J48" s="7">
        <f t="shared" si="19"/>
        <v>29.503</v>
      </c>
      <c r="K48" s="7">
        <f t="shared" si="19"/>
        <v>28.077999999999999</v>
      </c>
      <c r="L48" s="7">
        <f t="shared" si="19"/>
        <v>24.114999999999998</v>
      </c>
      <c r="M48" s="7">
        <f t="shared" si="19"/>
        <v>23.254000000000001</v>
      </c>
      <c r="N48" s="7">
        <f t="shared" si="19"/>
        <v>23.044</v>
      </c>
      <c r="O48" s="7">
        <f t="shared" si="19"/>
        <v>22.664000000000001</v>
      </c>
      <c r="P48" s="7">
        <f t="shared" si="19"/>
        <v>20.155000000000001</v>
      </c>
      <c r="Q48" s="7">
        <f t="shared" si="19"/>
        <v>19.710999999999999</v>
      </c>
      <c r="R48" s="7">
        <f t="shared" si="19"/>
        <v>19.376999999999999</v>
      </c>
      <c r="S48" s="7">
        <f t="shared" si="19"/>
        <v>16.734999999999999</v>
      </c>
      <c r="T48" s="7">
        <f t="shared" si="19"/>
        <v>11.9</v>
      </c>
      <c r="U48" s="7">
        <f t="shared" si="19"/>
        <v>8.4619999999999997</v>
      </c>
      <c r="V48" s="7">
        <f t="shared" si="19"/>
        <v>8.4640000000000004</v>
      </c>
      <c r="W48" s="7">
        <f t="shared" si="19"/>
        <v>10.08</v>
      </c>
      <c r="X48" s="7">
        <f t="shared" si="19"/>
        <v>7.1520000000000001</v>
      </c>
      <c r="Y48" s="7">
        <f t="shared" si="19"/>
        <v>7.2039999999999997</v>
      </c>
      <c r="Z48" s="7">
        <f t="shared" si="19"/>
        <v>11.064</v>
      </c>
      <c r="AA48" s="7">
        <f t="shared" si="19"/>
        <v>9.2590000000000003</v>
      </c>
      <c r="AB48" s="7">
        <f t="shared" si="19"/>
        <v>9.3889999999999993</v>
      </c>
      <c r="AC48" s="7">
        <f t="shared" si="19"/>
        <v>9.3079999999999998</v>
      </c>
      <c r="AD48" s="7">
        <f t="shared" si="19"/>
        <v>7.3450800000000003</v>
      </c>
      <c r="AE48" s="7">
        <f t="shared" si="19"/>
        <v>5.1935099999999998</v>
      </c>
      <c r="AF48" s="7">
        <f t="shared" si="19"/>
        <v>4.5371430000000004</v>
      </c>
      <c r="AG48" s="8">
        <f t="shared" si="9"/>
        <v>3.1592987907707176E-3</v>
      </c>
    </row>
    <row r="49" spans="1:33" ht="17.100000000000001" customHeight="1">
      <c r="A49" s="7" t="s">
        <v>65</v>
      </c>
      <c r="B49" s="7" t="str">
        <f t="shared" si="6"/>
        <v>Belarus</v>
      </c>
      <c r="C49" s="7">
        <f t="shared" ref="C49:AF49" si="20">C64/10^3*-1</f>
        <v>6.6559999999999997</v>
      </c>
      <c r="D49" s="7">
        <f t="shared" si="20"/>
        <v>0</v>
      </c>
      <c r="E49" s="7">
        <f t="shared" si="20"/>
        <v>0</v>
      </c>
      <c r="F49" s="7">
        <f t="shared" si="20"/>
        <v>0</v>
      </c>
      <c r="G49" s="7">
        <f t="shared" si="20"/>
        <v>0</v>
      </c>
      <c r="H49" s="7">
        <f t="shared" si="20"/>
        <v>6.0000000000000001E-3</v>
      </c>
      <c r="I49" s="7">
        <f t="shared" si="20"/>
        <v>0</v>
      </c>
      <c r="J49" s="7">
        <f t="shared" si="20"/>
        <v>0</v>
      </c>
      <c r="K49" s="7">
        <f t="shared" si="20"/>
        <v>0</v>
      </c>
      <c r="L49" s="7">
        <f t="shared" si="20"/>
        <v>1.0999999999999999E-2</v>
      </c>
      <c r="M49" s="7">
        <f t="shared" si="20"/>
        <v>4.0000000000000001E-3</v>
      </c>
      <c r="N49" s="7">
        <f t="shared" si="20"/>
        <v>1E-3</v>
      </c>
      <c r="O49" s="7">
        <f t="shared" si="20"/>
        <v>8.9999999999999993E-3</v>
      </c>
      <c r="P49" s="7">
        <f t="shared" si="20"/>
        <v>1E-3</v>
      </c>
      <c r="Q49" s="7">
        <f t="shared" si="20"/>
        <v>0</v>
      </c>
      <c r="R49" s="7">
        <f t="shared" si="20"/>
        <v>0</v>
      </c>
      <c r="S49" s="7">
        <f t="shared" si="20"/>
        <v>0</v>
      </c>
      <c r="T49" s="7">
        <f t="shared" si="20"/>
        <v>0</v>
      </c>
      <c r="U49" s="7">
        <f t="shared" si="20"/>
        <v>0</v>
      </c>
      <c r="V49" s="7">
        <f t="shared" si="20"/>
        <v>0</v>
      </c>
      <c r="W49" s="7">
        <f t="shared" si="20"/>
        <v>0</v>
      </c>
      <c r="X49" s="7">
        <f t="shared" si="20"/>
        <v>2E-3</v>
      </c>
      <c r="Y49" s="7">
        <f t="shared" si="20"/>
        <v>1E-3</v>
      </c>
      <c r="Z49" s="7">
        <f t="shared" si="20"/>
        <v>0</v>
      </c>
      <c r="AA49" s="7">
        <f t="shared" si="20"/>
        <v>5.0000000000000001E-3</v>
      </c>
      <c r="AB49" s="7">
        <f t="shared" si="20"/>
        <v>4.1000000000000002E-2</v>
      </c>
      <c r="AC49" s="7">
        <f t="shared" si="20"/>
        <v>3.5999999999999997E-2</v>
      </c>
      <c r="AD49" s="7">
        <f t="shared" si="20"/>
        <v>0.16700000000000001</v>
      </c>
      <c r="AE49" s="7">
        <f t="shared" si="20"/>
        <v>0.85399999999999998</v>
      </c>
      <c r="AF49" s="7">
        <f t="shared" si="20"/>
        <v>3.2429999999999999</v>
      </c>
      <c r="AG49" s="8">
        <f t="shared" si="9"/>
        <v>2.2581624556399114E-3</v>
      </c>
    </row>
    <row r="51" spans="1:33" ht="17.100000000000001" customHeight="1">
      <c r="B51" s="7" t="s">
        <v>18</v>
      </c>
      <c r="C51" s="7">
        <v>-517389</v>
      </c>
      <c r="D51" s="7">
        <v>-503378</v>
      </c>
      <c r="E51" s="7">
        <v>-495480</v>
      </c>
      <c r="F51" s="7">
        <v>-447092</v>
      </c>
      <c r="G51" s="7">
        <v>-454143</v>
      </c>
      <c r="H51" s="7">
        <v>-500804</v>
      </c>
      <c r="I51" s="7">
        <v>-521879</v>
      </c>
      <c r="J51" s="7">
        <v>-546671</v>
      </c>
      <c r="K51" s="7">
        <v>-549402</v>
      </c>
      <c r="L51" s="7">
        <v>-546627</v>
      </c>
      <c r="M51" s="7">
        <v>-614845</v>
      </c>
      <c r="N51" s="7">
        <v>-661623</v>
      </c>
      <c r="O51" s="7">
        <v>-658331</v>
      </c>
      <c r="P51" s="7">
        <v>-717675</v>
      </c>
      <c r="Q51" s="7">
        <v>-753399</v>
      </c>
      <c r="R51" s="7">
        <v>-812242</v>
      </c>
      <c r="S51" s="7">
        <v>-882749</v>
      </c>
      <c r="T51" s="7">
        <v>-916385</v>
      </c>
      <c r="U51" s="7">
        <v>-927361</v>
      </c>
      <c r="V51" s="7">
        <v>-927199</v>
      </c>
      <c r="W51" s="7">
        <v>-1066260</v>
      </c>
      <c r="X51" s="7">
        <v>-1171190</v>
      </c>
      <c r="Y51" s="7">
        <v>-1260767</v>
      </c>
      <c r="Z51" s="7">
        <v>-1333116</v>
      </c>
      <c r="AA51" s="7">
        <v>-1346204</v>
      </c>
      <c r="AB51" s="7">
        <v>-1266814</v>
      </c>
      <c r="AC51" s="7">
        <v>-1293602</v>
      </c>
      <c r="AD51" s="7">
        <v>-1365635.895</v>
      </c>
      <c r="AE51" s="7">
        <v>-1417507.0939999998</v>
      </c>
      <c r="AF51" s="7">
        <v>-1436123.4249999998</v>
      </c>
    </row>
    <row r="52" spans="1:33" ht="17.100000000000001" customHeight="1">
      <c r="B52" s="7" t="s">
        <v>17</v>
      </c>
      <c r="C52" s="7">
        <v>-4660</v>
      </c>
      <c r="D52" s="7">
        <v>-7242</v>
      </c>
      <c r="E52" s="7">
        <v>-15407</v>
      </c>
      <c r="F52" s="7">
        <v>-16878</v>
      </c>
      <c r="G52" s="7">
        <v>-20214</v>
      </c>
      <c r="H52" s="7">
        <v>-31308</v>
      </c>
      <c r="I52" s="7">
        <v>-36370</v>
      </c>
      <c r="J52" s="7">
        <v>-41714</v>
      </c>
      <c r="K52" s="7">
        <v>-47600</v>
      </c>
      <c r="L52" s="7">
        <v>-55750</v>
      </c>
      <c r="M52" s="7">
        <v>-56797</v>
      </c>
      <c r="N52" s="7">
        <v>-66344</v>
      </c>
      <c r="O52" s="7">
        <v>-72981</v>
      </c>
      <c r="P52" s="7">
        <v>-87888</v>
      </c>
      <c r="Q52" s="7">
        <v>-105121</v>
      </c>
      <c r="R52" s="7">
        <v>-128608</v>
      </c>
      <c r="S52" s="7">
        <v>-183188</v>
      </c>
      <c r="T52" s="7">
        <v>-194885</v>
      </c>
      <c r="U52" s="7">
        <v>-199947</v>
      </c>
      <c r="V52" s="7">
        <v>-233431</v>
      </c>
      <c r="W52" s="7">
        <v>-265000</v>
      </c>
      <c r="X52" s="7">
        <v>-356430</v>
      </c>
      <c r="Y52" s="7">
        <v>-388138</v>
      </c>
      <c r="Z52" s="7">
        <v>-426354</v>
      </c>
      <c r="AA52" s="7">
        <v>-411483</v>
      </c>
      <c r="AB52" s="7">
        <v>-367953</v>
      </c>
      <c r="AC52" s="7">
        <v>-372926</v>
      </c>
      <c r="AD52" s="7">
        <v>-393770.12900000002</v>
      </c>
      <c r="AE52" s="7">
        <v>-433953.07200000004</v>
      </c>
      <c r="AF52" s="7">
        <v>-454891.89800000004</v>
      </c>
    </row>
    <row r="53" spans="1:33" ht="17.100000000000001" customHeight="1">
      <c r="B53" s="7" t="s">
        <v>10</v>
      </c>
      <c r="C53" s="7">
        <v>-103396</v>
      </c>
      <c r="D53" s="7">
        <v>-120183</v>
      </c>
      <c r="E53" s="7">
        <v>-126242</v>
      </c>
      <c r="F53" s="7">
        <v>-131752</v>
      </c>
      <c r="G53" s="7">
        <v>-131201</v>
      </c>
      <c r="H53" s="7">
        <v>-136702</v>
      </c>
      <c r="I53" s="7">
        <v>-140856</v>
      </c>
      <c r="J53" s="7">
        <v>-157557</v>
      </c>
      <c r="K53" s="7">
        <v>-166796</v>
      </c>
      <c r="L53" s="7">
        <v>-171861</v>
      </c>
      <c r="M53" s="7">
        <v>-186962</v>
      </c>
      <c r="N53" s="7">
        <v>-192178</v>
      </c>
      <c r="O53" s="7">
        <v>-204334</v>
      </c>
      <c r="P53" s="7">
        <v>-208750</v>
      </c>
      <c r="Q53" s="7">
        <v>-219343</v>
      </c>
      <c r="R53" s="7">
        <v>-232330</v>
      </c>
      <c r="S53" s="7">
        <v>-232465</v>
      </c>
      <c r="T53" s="7">
        <v>-244390</v>
      </c>
      <c r="U53" s="7">
        <v>-252189</v>
      </c>
      <c r="V53" s="7">
        <v>-261747</v>
      </c>
      <c r="W53" s="7">
        <v>-292617</v>
      </c>
      <c r="X53" s="7">
        <v>-284510</v>
      </c>
      <c r="Y53" s="7">
        <v>-301516</v>
      </c>
      <c r="Z53" s="7">
        <v>-336196</v>
      </c>
      <c r="AA53" s="7">
        <v>-375044</v>
      </c>
      <c r="AB53" s="7">
        <v>-392348</v>
      </c>
      <c r="AC53" s="7">
        <v>-389301</v>
      </c>
      <c r="AD53" s="7">
        <v>-378938</v>
      </c>
      <c r="AE53" s="7">
        <v>-381944</v>
      </c>
      <c r="AF53" s="7">
        <v>-393298</v>
      </c>
    </row>
    <row r="54" spans="1:33" ht="17.100000000000001" customHeight="1">
      <c r="B54" s="7" t="s">
        <v>7</v>
      </c>
      <c r="C54" s="7">
        <v>-59185</v>
      </c>
      <c r="D54" s="7">
        <v>-40381</v>
      </c>
      <c r="E54" s="7">
        <v>-43396</v>
      </c>
      <c r="F54" s="7">
        <v>-27202</v>
      </c>
      <c r="G54" s="7">
        <v>-23332</v>
      </c>
      <c r="H54" s="7">
        <v>-28434</v>
      </c>
      <c r="I54" s="7">
        <v>-27400</v>
      </c>
      <c r="J54" s="7">
        <v>-24376</v>
      </c>
      <c r="K54" s="7">
        <v>-25662</v>
      </c>
      <c r="L54" s="7">
        <v>-29313</v>
      </c>
      <c r="M54" s="7">
        <v>-38329</v>
      </c>
      <c r="N54" s="7">
        <v>-42798</v>
      </c>
      <c r="O54" s="7">
        <v>-44280</v>
      </c>
      <c r="P54" s="7">
        <v>-55942</v>
      </c>
      <c r="Q54" s="7">
        <v>-68931</v>
      </c>
      <c r="R54" s="7">
        <v>-86558</v>
      </c>
      <c r="S54" s="7">
        <v>-91930</v>
      </c>
      <c r="T54" s="7">
        <v>-98638</v>
      </c>
      <c r="U54" s="7">
        <v>-98119</v>
      </c>
      <c r="V54" s="7">
        <v>-106445</v>
      </c>
      <c r="W54" s="7">
        <v>-132801</v>
      </c>
      <c r="X54" s="7">
        <v>-124593</v>
      </c>
      <c r="Y54" s="7">
        <v>-131690</v>
      </c>
      <c r="Z54" s="7">
        <v>-140754</v>
      </c>
      <c r="AA54" s="7">
        <v>-155504</v>
      </c>
      <c r="AB54" s="7">
        <v>-155241</v>
      </c>
      <c r="AC54" s="7">
        <v>-171108</v>
      </c>
      <c r="AD54" s="7">
        <v>-189721</v>
      </c>
      <c r="AE54" s="7">
        <v>-209916</v>
      </c>
      <c r="AF54" s="7">
        <v>-217210</v>
      </c>
    </row>
    <row r="55" spans="1:33" ht="17.100000000000001" customHeight="1">
      <c r="B55" s="7" t="s">
        <v>6</v>
      </c>
      <c r="C55" s="7">
        <v>-95982</v>
      </c>
      <c r="D55" s="7">
        <v>-98854</v>
      </c>
      <c r="E55" s="7">
        <v>-93001</v>
      </c>
      <c r="F55" s="7">
        <v>-67602</v>
      </c>
      <c r="G55" s="7">
        <v>-64736</v>
      </c>
      <c r="H55" s="7">
        <v>-80329</v>
      </c>
      <c r="I55" s="7">
        <v>-82076</v>
      </c>
      <c r="J55" s="7">
        <v>-75790</v>
      </c>
      <c r="K55" s="7">
        <v>-72391</v>
      </c>
      <c r="L55" s="7">
        <v>-53048</v>
      </c>
      <c r="M55" s="7">
        <v>-53061</v>
      </c>
      <c r="N55" s="7">
        <v>-44149</v>
      </c>
      <c r="O55" s="7">
        <v>-35927</v>
      </c>
      <c r="P55" s="7">
        <v>-39016</v>
      </c>
      <c r="Q55" s="7">
        <v>-43543</v>
      </c>
      <c r="R55" s="7">
        <v>-45306</v>
      </c>
      <c r="S55" s="7">
        <v>-45039</v>
      </c>
      <c r="T55" s="7">
        <v>-53673</v>
      </c>
      <c r="U55" s="7">
        <v>-73953</v>
      </c>
      <c r="V55" s="7">
        <v>-53612</v>
      </c>
      <c r="W55" s="7">
        <v>-74132</v>
      </c>
      <c r="X55" s="7">
        <v>-97303</v>
      </c>
      <c r="Y55" s="7">
        <v>-115089</v>
      </c>
      <c r="Z55" s="7">
        <v>-106745</v>
      </c>
      <c r="AA55" s="7">
        <v>-88229</v>
      </c>
      <c r="AB55" s="7">
        <v>-67093</v>
      </c>
      <c r="AC55" s="7">
        <v>-54676</v>
      </c>
      <c r="AD55" s="7">
        <v>-87955</v>
      </c>
      <c r="AE55" s="7">
        <v>-104900</v>
      </c>
      <c r="AF55" s="7">
        <v>-84235</v>
      </c>
    </row>
    <row r="56" spans="1:33" ht="17.100000000000001" customHeight="1">
      <c r="B56" s="7" t="s">
        <v>12</v>
      </c>
      <c r="C56" s="7">
        <v>-49900</v>
      </c>
      <c r="D56" s="7">
        <v>-47357</v>
      </c>
      <c r="E56" s="7">
        <v>-52059</v>
      </c>
      <c r="F56" s="7">
        <v>-51711</v>
      </c>
      <c r="G56" s="7">
        <v>-54838</v>
      </c>
      <c r="H56" s="7">
        <v>-59676</v>
      </c>
      <c r="I56" s="7">
        <v>-60224</v>
      </c>
      <c r="J56" s="7">
        <v>-64200</v>
      </c>
      <c r="K56" s="7">
        <v>-61300</v>
      </c>
      <c r="L56" s="7">
        <v>-66235</v>
      </c>
      <c r="M56" s="7">
        <v>-69910</v>
      </c>
      <c r="N56" s="7">
        <v>-69210</v>
      </c>
      <c r="O56" s="7">
        <v>-69231</v>
      </c>
      <c r="P56" s="7">
        <v>-71531</v>
      </c>
      <c r="Q56" s="7">
        <v>-67946</v>
      </c>
      <c r="R56" s="7">
        <v>-71442</v>
      </c>
      <c r="S56" s="7">
        <v>-68747</v>
      </c>
      <c r="T56" s="7">
        <v>-66963</v>
      </c>
      <c r="U56" s="7">
        <v>-57891</v>
      </c>
      <c r="V56" s="7">
        <v>-51977</v>
      </c>
      <c r="W56" s="7">
        <v>-67230</v>
      </c>
      <c r="X56" s="7">
        <v>-68807</v>
      </c>
      <c r="Y56" s="7">
        <v>-76009</v>
      </c>
      <c r="Z56" s="7">
        <v>-74565</v>
      </c>
      <c r="AA56" s="7">
        <v>-69029</v>
      </c>
      <c r="AB56" s="7">
        <v>-75830</v>
      </c>
      <c r="AC56" s="7">
        <v>-69944</v>
      </c>
      <c r="AD56" s="7">
        <v>-71067.138999999996</v>
      </c>
      <c r="AE56" s="7">
        <v>-70430.521999999997</v>
      </c>
      <c r="AF56" s="7">
        <v>-80640</v>
      </c>
    </row>
    <row r="57" spans="1:33" ht="17.100000000000001" customHeight="1">
      <c r="B57" s="7" t="s">
        <v>11</v>
      </c>
      <c r="C57" s="7">
        <v>-13505</v>
      </c>
      <c r="D57" s="7">
        <v>-16379</v>
      </c>
      <c r="E57" s="7">
        <v>-14614</v>
      </c>
      <c r="F57" s="7">
        <v>-17616</v>
      </c>
      <c r="G57" s="7">
        <v>-18437</v>
      </c>
      <c r="H57" s="7">
        <v>-18274</v>
      </c>
      <c r="I57" s="7">
        <v>-24781</v>
      </c>
      <c r="J57" s="7">
        <v>-27580</v>
      </c>
      <c r="K57" s="7">
        <v>-30061</v>
      </c>
      <c r="L57" s="7">
        <v>-29932</v>
      </c>
      <c r="M57" s="7">
        <v>-35391</v>
      </c>
      <c r="N57" s="7">
        <v>-38868</v>
      </c>
      <c r="O57" s="7">
        <v>-36510</v>
      </c>
      <c r="P57" s="7">
        <v>-45644</v>
      </c>
      <c r="Q57" s="7">
        <v>-50902</v>
      </c>
      <c r="R57" s="7">
        <v>-53607</v>
      </c>
      <c r="S57" s="7">
        <v>-61968</v>
      </c>
      <c r="T57" s="7">
        <v>-64575</v>
      </c>
      <c r="U57" s="7">
        <v>-67761</v>
      </c>
      <c r="V57" s="7">
        <v>-66756</v>
      </c>
      <c r="W57" s="7">
        <v>-68148</v>
      </c>
      <c r="X57" s="7">
        <v>-79273</v>
      </c>
      <c r="Y57" s="7">
        <v>-83295</v>
      </c>
      <c r="Z57" s="7">
        <v>-74757</v>
      </c>
      <c r="AA57" s="7">
        <v>-87117</v>
      </c>
      <c r="AB57" s="7">
        <v>-72788</v>
      </c>
      <c r="AC57" s="7">
        <v>-83325</v>
      </c>
      <c r="AD57" s="7">
        <v>-102689.09199999999</v>
      </c>
      <c r="AE57" s="7">
        <v>-83592.786999999997</v>
      </c>
      <c r="AF57" s="7">
        <v>-71531.748000000007</v>
      </c>
    </row>
    <row r="58" spans="1:33" ht="17.100000000000001" customHeight="1">
      <c r="B58" s="7" t="s">
        <v>9</v>
      </c>
      <c r="C58" s="7">
        <v>-31009</v>
      </c>
      <c r="D58" s="7">
        <v>-34113</v>
      </c>
      <c r="E58" s="7">
        <v>-28174</v>
      </c>
      <c r="F58" s="7">
        <v>-28303</v>
      </c>
      <c r="G58" s="7">
        <v>-31746</v>
      </c>
      <c r="H58" s="7">
        <v>-34008</v>
      </c>
      <c r="I58" s="7">
        <v>-34460</v>
      </c>
      <c r="J58" s="7">
        <v>-36530</v>
      </c>
      <c r="K58" s="7">
        <v>-34183</v>
      </c>
      <c r="L58" s="7">
        <v>-33539</v>
      </c>
      <c r="M58" s="7">
        <v>-32082</v>
      </c>
      <c r="N58" s="7">
        <v>-29696</v>
      </c>
      <c r="O58" s="7">
        <v>-26924</v>
      </c>
      <c r="P58" s="7">
        <v>-28389</v>
      </c>
      <c r="Q58" s="7">
        <v>-25863</v>
      </c>
      <c r="R58" s="7">
        <v>-28288</v>
      </c>
      <c r="S58" s="7">
        <v>-27671</v>
      </c>
      <c r="T58" s="7">
        <v>-30790</v>
      </c>
      <c r="U58" s="7">
        <v>-32065</v>
      </c>
      <c r="V58" s="7">
        <v>-28582</v>
      </c>
      <c r="W58" s="7">
        <v>-33441</v>
      </c>
      <c r="X58" s="7">
        <v>-33732</v>
      </c>
      <c r="Y58" s="7">
        <v>-34806</v>
      </c>
      <c r="Z58" s="7">
        <v>-39099</v>
      </c>
      <c r="AA58" s="7">
        <v>-34311</v>
      </c>
      <c r="AB58" s="7">
        <v>-30316</v>
      </c>
      <c r="AC58" s="7">
        <v>-30332</v>
      </c>
      <c r="AD58" s="7">
        <v>-31053</v>
      </c>
      <c r="AE58" s="7">
        <v>-33767</v>
      </c>
      <c r="AF58" s="7">
        <v>-36172</v>
      </c>
    </row>
    <row r="59" spans="1:33" ht="17.100000000000001" customHeight="1">
      <c r="B59" s="7" t="s">
        <v>19</v>
      </c>
      <c r="C59" s="7">
        <v>-490</v>
      </c>
      <c r="D59" s="7">
        <v>-121</v>
      </c>
      <c r="E59" s="7">
        <v>-88</v>
      </c>
      <c r="F59" s="7">
        <v>0</v>
      </c>
      <c r="G59" s="7">
        <v>0</v>
      </c>
      <c r="H59" s="7">
        <v>-1</v>
      </c>
      <c r="I59" s="7">
        <v>-1</v>
      </c>
      <c r="J59" s="7">
        <v>0</v>
      </c>
      <c r="K59" s="7">
        <v>-3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-2115</v>
      </c>
      <c r="S59" s="7">
        <v>-2456</v>
      </c>
      <c r="T59" s="7">
        <v>-3268</v>
      </c>
      <c r="U59" s="7">
        <v>-4169</v>
      </c>
      <c r="V59" s="7">
        <v>-7114</v>
      </c>
      <c r="W59" s="7">
        <v>-16726</v>
      </c>
      <c r="X59" s="7">
        <v>-16627</v>
      </c>
      <c r="Y59" s="7">
        <v>-20916</v>
      </c>
      <c r="Z59" s="7">
        <v>-18349</v>
      </c>
      <c r="AA59" s="7">
        <v>-19810</v>
      </c>
      <c r="AB59" s="7">
        <v>-14732</v>
      </c>
      <c r="AC59" s="7">
        <v>-24107</v>
      </c>
      <c r="AD59" s="7">
        <v>-28958.600000000002</v>
      </c>
      <c r="AE59" s="7">
        <v>-32043.3</v>
      </c>
      <c r="AF59" s="7">
        <v>-28141</v>
      </c>
    </row>
    <row r="60" spans="1:33" ht="17.100000000000001" customHeight="1">
      <c r="B60" s="7" t="s">
        <v>8</v>
      </c>
      <c r="C60" s="7">
        <v>-51480</v>
      </c>
      <c r="D60" s="7">
        <v>-51963</v>
      </c>
      <c r="E60" s="7">
        <v>-42459</v>
      </c>
      <c r="F60" s="7">
        <v>-33821</v>
      </c>
      <c r="G60" s="7">
        <v>-26266</v>
      </c>
      <c r="H60" s="7">
        <v>-20970</v>
      </c>
      <c r="I60" s="7">
        <v>-21072</v>
      </c>
      <c r="J60" s="7">
        <v>-25080</v>
      </c>
      <c r="K60" s="7">
        <v>-23403</v>
      </c>
      <c r="L60" s="7">
        <v>-17098</v>
      </c>
      <c r="M60" s="7">
        <v>-34428</v>
      </c>
      <c r="N60" s="7">
        <v>-31567</v>
      </c>
      <c r="O60" s="7">
        <v>-27062</v>
      </c>
      <c r="P60" s="7">
        <v>-32756</v>
      </c>
      <c r="Q60" s="7">
        <v>-24537</v>
      </c>
      <c r="R60" s="7">
        <v>-24658</v>
      </c>
      <c r="S60" s="7">
        <v>-28853</v>
      </c>
      <c r="T60" s="7">
        <v>-26178</v>
      </c>
      <c r="U60" s="7">
        <v>-32912</v>
      </c>
      <c r="V60" s="7">
        <v>-28604</v>
      </c>
      <c r="W60" s="7">
        <v>-31296</v>
      </c>
      <c r="X60" s="7">
        <v>-30350</v>
      </c>
      <c r="Y60" s="7">
        <v>-32661</v>
      </c>
      <c r="Z60" s="7">
        <v>-33811</v>
      </c>
      <c r="AA60" s="7">
        <v>-30945</v>
      </c>
      <c r="AB60" s="7">
        <v>-30033</v>
      </c>
      <c r="AC60" s="7">
        <v>-25993</v>
      </c>
      <c r="AD60" s="7">
        <v>-29216.7</v>
      </c>
      <c r="AE60" s="7">
        <v>-26634.191000000003</v>
      </c>
      <c r="AF60" s="7">
        <v>-25302.730000000003</v>
      </c>
    </row>
    <row r="61" spans="1:33" ht="17.100000000000001" customHeight="1">
      <c r="B61" s="7" t="s">
        <v>57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-799</v>
      </c>
      <c r="U61" s="7">
        <v>-893</v>
      </c>
      <c r="V61" s="7">
        <v>-1994</v>
      </c>
      <c r="W61" s="7">
        <v>-4099</v>
      </c>
      <c r="X61" s="7">
        <v>-2736</v>
      </c>
      <c r="Y61" s="7">
        <v>-3173</v>
      </c>
      <c r="Z61" s="7">
        <v>-3401</v>
      </c>
      <c r="AA61" s="7">
        <v>-5767</v>
      </c>
      <c r="AB61" s="7">
        <v>-3105</v>
      </c>
      <c r="AC61" s="7">
        <v>-6835</v>
      </c>
      <c r="AD61" s="7">
        <v>-6172.3959999999997</v>
      </c>
      <c r="AE61" s="7">
        <v>-5054.4660000000003</v>
      </c>
      <c r="AF61" s="7">
        <v>-14092</v>
      </c>
    </row>
    <row r="62" spans="1:33" ht="17.100000000000001" customHeight="1">
      <c r="B62" s="7" t="s">
        <v>53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-20</v>
      </c>
      <c r="J62" s="7">
        <v>-18</v>
      </c>
      <c r="K62" s="7">
        <v>-18</v>
      </c>
      <c r="L62" s="7">
        <v>-17</v>
      </c>
      <c r="M62" s="7">
        <v>-16</v>
      </c>
      <c r="N62" s="7">
        <v>-28</v>
      </c>
      <c r="O62" s="7">
        <v>-44</v>
      </c>
      <c r="P62" s="7">
        <v>-37</v>
      </c>
      <c r="Q62" s="7">
        <v>-17</v>
      </c>
      <c r="R62" s="7">
        <v>-3</v>
      </c>
      <c r="S62" s="7">
        <v>-41</v>
      </c>
      <c r="T62" s="7">
        <v>-15</v>
      </c>
      <c r="U62" s="7">
        <v>-28</v>
      </c>
      <c r="V62" s="7">
        <v>-28</v>
      </c>
      <c r="W62" s="7">
        <v>-28</v>
      </c>
      <c r="X62" s="7">
        <v>-162</v>
      </c>
      <c r="Y62" s="7">
        <v>-3082</v>
      </c>
      <c r="Z62" s="7">
        <v>-3495</v>
      </c>
      <c r="AA62" s="7">
        <v>-4679</v>
      </c>
      <c r="AB62" s="7">
        <v>-4809</v>
      </c>
      <c r="AC62" s="7">
        <v>-9237</v>
      </c>
      <c r="AD62" s="7">
        <v>-12793.475</v>
      </c>
      <c r="AE62" s="7">
        <v>-13265.931</v>
      </c>
      <c r="AF62" s="7">
        <v>-10034.975</v>
      </c>
    </row>
    <row r="63" spans="1:33" ht="17.100000000000001" customHeight="1">
      <c r="B63" s="7" t="s">
        <v>20</v>
      </c>
      <c r="C63" s="7">
        <v>-28258</v>
      </c>
      <c r="D63" s="7">
        <v>-23739</v>
      </c>
      <c r="E63" s="7">
        <v>-23605</v>
      </c>
      <c r="F63" s="7">
        <v>-23877</v>
      </c>
      <c r="G63" s="7">
        <v>-28414</v>
      </c>
      <c r="H63" s="7">
        <v>-32236</v>
      </c>
      <c r="I63" s="7">
        <v>-28965</v>
      </c>
      <c r="J63" s="7">
        <v>-29503</v>
      </c>
      <c r="K63" s="7">
        <v>-28078</v>
      </c>
      <c r="L63" s="7">
        <v>-24115</v>
      </c>
      <c r="M63" s="7">
        <v>-23254</v>
      </c>
      <c r="N63" s="7">
        <v>-23044</v>
      </c>
      <c r="O63" s="7">
        <v>-22664</v>
      </c>
      <c r="P63" s="7">
        <v>-20155</v>
      </c>
      <c r="Q63" s="7">
        <v>-19711</v>
      </c>
      <c r="R63" s="7">
        <v>-19377</v>
      </c>
      <c r="S63" s="7">
        <v>-16735</v>
      </c>
      <c r="T63" s="7">
        <v>-11900</v>
      </c>
      <c r="U63" s="7">
        <v>-8462</v>
      </c>
      <c r="V63" s="7">
        <v>-8464</v>
      </c>
      <c r="W63" s="7">
        <v>-10080</v>
      </c>
      <c r="X63" s="7">
        <v>-7152</v>
      </c>
      <c r="Y63" s="7">
        <v>-7204</v>
      </c>
      <c r="Z63" s="7">
        <v>-11064</v>
      </c>
      <c r="AA63" s="7">
        <v>-9259</v>
      </c>
      <c r="AB63" s="7">
        <v>-9389</v>
      </c>
      <c r="AC63" s="7">
        <v>-9308</v>
      </c>
      <c r="AD63" s="7">
        <v>-7345.08</v>
      </c>
      <c r="AE63" s="7">
        <v>-5193.51</v>
      </c>
      <c r="AF63" s="7">
        <v>-4537.143</v>
      </c>
    </row>
    <row r="64" spans="1:33" ht="17.100000000000001" customHeight="1">
      <c r="B64" s="7" t="s">
        <v>71</v>
      </c>
      <c r="C64" s="7">
        <v>-6656</v>
      </c>
      <c r="D64" s="7">
        <v>0</v>
      </c>
      <c r="E64" s="7">
        <v>0</v>
      </c>
      <c r="F64" s="7">
        <v>0</v>
      </c>
      <c r="G64" s="7">
        <v>0</v>
      </c>
      <c r="H64" s="7">
        <v>-6</v>
      </c>
      <c r="I64" s="7">
        <v>0</v>
      </c>
      <c r="J64" s="7">
        <v>0</v>
      </c>
      <c r="K64" s="7">
        <v>0</v>
      </c>
      <c r="L64" s="7">
        <v>-11</v>
      </c>
      <c r="M64" s="7">
        <v>-4</v>
      </c>
      <c r="N64" s="7">
        <v>-1</v>
      </c>
      <c r="O64" s="7">
        <v>-9</v>
      </c>
      <c r="P64" s="7">
        <v>-1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-2</v>
      </c>
      <c r="Y64" s="7">
        <v>-1</v>
      </c>
      <c r="Z64" s="7">
        <v>0</v>
      </c>
      <c r="AA64" s="7">
        <v>-5</v>
      </c>
      <c r="AB64" s="7">
        <v>-41</v>
      </c>
      <c r="AC64" s="7">
        <v>-36</v>
      </c>
      <c r="AD64" s="7">
        <v>-167</v>
      </c>
      <c r="AE64" s="7">
        <v>-854</v>
      </c>
      <c r="AF64" s="7">
        <v>-3243</v>
      </c>
    </row>
  </sheetData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4"/>
  <sheetViews>
    <sheetView showGridLines="0" zoomScaleNormal="100" zoomScaleSheetLayoutView="100" workbookViewId="0">
      <selection activeCell="B2" sqref="B2"/>
    </sheetView>
  </sheetViews>
  <sheetFormatPr defaultColWidth="9" defaultRowHeight="17.100000000000001" customHeight="1"/>
  <cols>
    <col min="1" max="1" width="9" style="7"/>
    <col min="2" max="2" width="11.5" style="7" customWidth="1"/>
    <col min="3" max="3" width="11.875" style="7" customWidth="1"/>
    <col min="4" max="4" width="9" style="7"/>
    <col min="5" max="5" width="12.125" style="7" bestFit="1" customWidth="1"/>
    <col min="6" max="16384" width="9" style="7"/>
  </cols>
  <sheetData>
    <row r="1" spans="2:8" ht="13.5" customHeight="1">
      <c r="B1" s="6" t="s">
        <v>76</v>
      </c>
    </row>
    <row r="2" spans="2:8" ht="13.5" customHeight="1"/>
    <row r="3" spans="2:8" ht="17.100000000000001" customHeight="1">
      <c r="B3" s="1"/>
      <c r="C3" s="3" t="s">
        <v>1</v>
      </c>
      <c r="D3" s="11"/>
      <c r="E3" s="11"/>
      <c r="F3" s="11"/>
      <c r="G3" s="11"/>
      <c r="H3" s="11"/>
    </row>
    <row r="4" spans="2:8" ht="17.100000000000001" customHeight="1">
      <c r="B4" s="4" t="s">
        <v>2</v>
      </c>
      <c r="C4" s="5" t="s">
        <v>3</v>
      </c>
      <c r="D4" s="12"/>
      <c r="E4" s="16" t="s">
        <v>70</v>
      </c>
      <c r="F4" s="12"/>
      <c r="G4" s="12"/>
      <c r="H4" s="12"/>
    </row>
    <row r="5" spans="2:8" ht="17.100000000000001" customHeight="1">
      <c r="B5" s="4" t="s">
        <v>13</v>
      </c>
      <c r="C5" s="14">
        <f>I23</f>
        <v>449.13988000000001</v>
      </c>
      <c r="D5" s="10"/>
      <c r="E5" s="27">
        <f t="shared" ref="E5:E16" si="0">C5/$C$16</f>
        <v>0.41497294941830037</v>
      </c>
      <c r="F5" s="15"/>
      <c r="G5" s="10"/>
      <c r="H5" s="10"/>
    </row>
    <row r="6" spans="2:8" ht="17.100000000000001" customHeight="1">
      <c r="B6" s="4" t="s">
        <v>55</v>
      </c>
      <c r="C6" s="14">
        <f>I24</f>
        <v>209.77600000000001</v>
      </c>
      <c r="D6" s="10"/>
      <c r="E6" s="27">
        <f t="shared" si="0"/>
        <v>0.19381793804899575</v>
      </c>
      <c r="F6" s="15"/>
      <c r="G6" s="10"/>
      <c r="H6" s="10"/>
    </row>
    <row r="7" spans="2:8" ht="17.100000000000001" customHeight="1">
      <c r="B7" s="4" t="s">
        <v>0</v>
      </c>
      <c r="C7" s="14">
        <f t="shared" ref="C7:C14" si="1">I25</f>
        <v>180.52199999999999</v>
      </c>
      <c r="D7" s="10"/>
      <c r="E7" s="27">
        <f t="shared" si="0"/>
        <v>0.16678934583784993</v>
      </c>
      <c r="F7" s="15"/>
      <c r="G7" s="10"/>
      <c r="H7" s="10"/>
    </row>
    <row r="8" spans="2:8" ht="17.100000000000001" customHeight="1">
      <c r="B8" s="4" t="s">
        <v>15</v>
      </c>
      <c r="C8" s="14">
        <f t="shared" si="1"/>
        <v>79.486999999999995</v>
      </c>
      <c r="D8" s="10"/>
      <c r="E8" s="27">
        <f t="shared" si="0"/>
        <v>7.344027172651077E-2</v>
      </c>
      <c r="F8" s="15"/>
      <c r="G8" s="10"/>
      <c r="H8" s="10"/>
    </row>
    <row r="9" spans="2:8" ht="17.100000000000001" customHeight="1">
      <c r="B9" s="4" t="s">
        <v>14</v>
      </c>
      <c r="C9" s="14">
        <f t="shared" si="1"/>
        <v>69.433115000000001</v>
      </c>
      <c r="D9" s="10"/>
      <c r="E9" s="27">
        <f t="shared" si="0"/>
        <v>6.4151205007335427E-2</v>
      </c>
      <c r="F9" s="15"/>
      <c r="G9" s="10"/>
      <c r="H9" s="10"/>
    </row>
    <row r="10" spans="2:8" ht="17.100000000000001" customHeight="1">
      <c r="B10" s="4" t="s">
        <v>49</v>
      </c>
      <c r="C10" s="14">
        <f t="shared" si="1"/>
        <v>34.209000000000003</v>
      </c>
      <c r="D10" s="10"/>
      <c r="E10" s="25">
        <f t="shared" si="0"/>
        <v>3.1606655874447484E-2</v>
      </c>
      <c r="F10" s="15"/>
      <c r="G10" s="30">
        <f>SUM(E5:E9)</f>
        <v>0.91317171003899222</v>
      </c>
      <c r="H10" s="10"/>
    </row>
    <row r="11" spans="2:8" ht="17.100000000000001" customHeight="1">
      <c r="B11" s="4" t="s">
        <v>56</v>
      </c>
      <c r="C11" s="14">
        <f t="shared" si="1"/>
        <v>21.256312000000001</v>
      </c>
      <c r="D11" s="10"/>
      <c r="E11" s="25">
        <f t="shared" si="0"/>
        <v>1.9639303649445716E-2</v>
      </c>
      <c r="F11" s="15"/>
      <c r="G11" s="10"/>
      <c r="H11" s="10"/>
    </row>
    <row r="12" spans="2:8" ht="17.100000000000001" customHeight="1">
      <c r="B12" s="4" t="s">
        <v>73</v>
      </c>
      <c r="C12" s="14">
        <f t="shared" si="1"/>
        <v>14.092000000000001</v>
      </c>
      <c r="D12" s="10"/>
      <c r="E12" s="25">
        <f t="shared" si="0"/>
        <v>1.3019994579868278E-2</v>
      </c>
      <c r="F12" s="15"/>
      <c r="G12" s="10"/>
      <c r="H12" s="10"/>
    </row>
    <row r="13" spans="2:8" ht="17.100000000000001" customHeight="1">
      <c r="B13" s="4" t="s">
        <v>59</v>
      </c>
      <c r="C13" s="14">
        <f t="shared" si="1"/>
        <v>5.1371670000000007</v>
      </c>
      <c r="D13" s="10"/>
      <c r="E13" s="25">
        <f t="shared" si="0"/>
        <v>4.7463728708400646E-3</v>
      </c>
      <c r="F13" s="15"/>
      <c r="G13" s="10"/>
      <c r="H13" s="10"/>
    </row>
    <row r="14" spans="2:8" ht="17.100000000000001" customHeight="1">
      <c r="B14" s="4" t="s">
        <v>50</v>
      </c>
      <c r="C14" s="14">
        <f t="shared" si="1"/>
        <v>4.8155580000000002</v>
      </c>
      <c r="D14" s="10"/>
      <c r="E14" s="25">
        <f t="shared" si="0"/>
        <v>4.4492292832132652E-3</v>
      </c>
      <c r="F14" s="15"/>
      <c r="G14" s="10"/>
      <c r="H14" s="10"/>
    </row>
    <row r="15" spans="2:8" ht="17.100000000000001" customHeight="1">
      <c r="B15" s="4" t="s">
        <v>16</v>
      </c>
      <c r="C15" s="14">
        <f>C16-SUM(C5:C14)</f>
        <v>14.467288000000053</v>
      </c>
      <c r="D15" s="10"/>
      <c r="E15" s="25">
        <f t="shared" si="0"/>
        <v>1.3366733703192881E-2</v>
      </c>
      <c r="F15" s="15"/>
      <c r="G15" s="10"/>
      <c r="H15" s="10"/>
    </row>
    <row r="16" spans="2:8" ht="17.100000000000001" customHeight="1">
      <c r="B16" s="4" t="s">
        <v>5</v>
      </c>
      <c r="C16" s="14">
        <f>I22</f>
        <v>1082.3353200000001</v>
      </c>
      <c r="D16" s="10"/>
      <c r="E16" s="25">
        <f t="shared" si="0"/>
        <v>1</v>
      </c>
      <c r="F16" s="15"/>
      <c r="G16" s="10"/>
      <c r="H16" s="10"/>
    </row>
    <row r="17" spans="1:9" ht="17.100000000000001" customHeight="1">
      <c r="B17" s="9"/>
      <c r="C17" s="10"/>
      <c r="D17" s="10"/>
      <c r="E17" s="10"/>
      <c r="F17" s="10"/>
      <c r="G17" s="10"/>
      <c r="H17" s="10"/>
    </row>
    <row r="18" spans="1:9" ht="17.100000000000001" customHeight="1">
      <c r="B18" s="22" t="s">
        <v>52</v>
      </c>
    </row>
    <row r="19" spans="1:9" ht="17.100000000000001" customHeight="1">
      <c r="B19" s="7" t="s">
        <v>66</v>
      </c>
      <c r="C19" s="13"/>
      <c r="D19" s="13"/>
      <c r="E19" s="13"/>
      <c r="F19" s="13"/>
      <c r="G19" s="13"/>
      <c r="H19" s="13"/>
    </row>
    <row r="21" spans="1:9" ht="17.100000000000001" customHeight="1">
      <c r="C21" s="7">
        <v>-1</v>
      </c>
      <c r="I21" s="7">
        <v>2019</v>
      </c>
    </row>
    <row r="22" spans="1:9" s="21" customFormat="1" ht="17.100000000000001" customHeight="1">
      <c r="A22" s="18"/>
      <c r="B22" s="18"/>
      <c r="C22" s="19"/>
      <c r="D22" s="20"/>
      <c r="H22" s="21" t="str">
        <f>A36</f>
        <v>World</v>
      </c>
      <c r="I22" s="28">
        <f t="shared" ref="I22:I32" si="2">AE36</f>
        <v>1082.3353200000001</v>
      </c>
    </row>
    <row r="23" spans="1:9" s="21" customFormat="1" ht="17.100000000000001" customHeight="1">
      <c r="A23" s="18"/>
      <c r="B23" s="18"/>
      <c r="C23" s="19"/>
      <c r="D23" s="20"/>
      <c r="H23" s="21" t="str">
        <f t="shared" ref="H23:H32" si="3">A37</f>
        <v>Indonesia</v>
      </c>
      <c r="I23" s="21">
        <f t="shared" si="2"/>
        <v>449.13988000000001</v>
      </c>
    </row>
    <row r="24" spans="1:9" s="21" customFormat="1" ht="17.100000000000001" customHeight="1">
      <c r="A24" s="18"/>
      <c r="B24" s="18"/>
      <c r="C24" s="19"/>
      <c r="D24" s="20"/>
      <c r="H24" s="21" t="str">
        <f>A38</f>
        <v>Australia</v>
      </c>
      <c r="I24" s="21">
        <f t="shared" si="2"/>
        <v>209.77600000000001</v>
      </c>
    </row>
    <row r="25" spans="1:9" s="21" customFormat="1" ht="17.100000000000001" customHeight="1">
      <c r="A25" s="18"/>
      <c r="B25" s="18"/>
      <c r="C25" s="19"/>
      <c r="D25" s="20"/>
      <c r="H25" s="21" t="str">
        <f t="shared" si="3"/>
        <v>Russia</v>
      </c>
      <c r="I25" s="21">
        <f t="shared" si="2"/>
        <v>180.52199999999999</v>
      </c>
    </row>
    <row r="26" spans="1:9" s="21" customFormat="1" ht="17.100000000000001" customHeight="1">
      <c r="A26" s="18"/>
      <c r="B26" s="18"/>
      <c r="C26" s="19"/>
      <c r="D26" s="20"/>
      <c r="H26" s="21" t="str">
        <f t="shared" si="3"/>
        <v>South Africa</v>
      </c>
      <c r="I26" s="21">
        <f t="shared" si="2"/>
        <v>79.486999999999995</v>
      </c>
    </row>
    <row r="27" spans="1:9" s="21" customFormat="1" ht="17.100000000000001" customHeight="1">
      <c r="A27" s="18"/>
      <c r="B27" s="18"/>
      <c r="C27" s="19"/>
      <c r="D27" s="20"/>
      <c r="H27" s="21" t="str">
        <f t="shared" si="3"/>
        <v>Colombia</v>
      </c>
      <c r="I27" s="21">
        <f t="shared" si="2"/>
        <v>69.433115000000001</v>
      </c>
    </row>
    <row r="28" spans="1:9" s="21" customFormat="1" ht="17.100000000000001" customHeight="1">
      <c r="A28" s="18"/>
      <c r="B28" s="18"/>
      <c r="C28" s="19"/>
      <c r="D28" s="20"/>
      <c r="H28" s="21" t="str">
        <f t="shared" si="3"/>
        <v>United States</v>
      </c>
      <c r="I28" s="21">
        <f t="shared" si="2"/>
        <v>34.209000000000003</v>
      </c>
    </row>
    <row r="29" spans="1:9" s="21" customFormat="1" ht="17.100000000000001" customHeight="1">
      <c r="A29" s="18"/>
      <c r="B29" s="18"/>
      <c r="C29" s="19"/>
      <c r="D29" s="20"/>
      <c r="H29" s="21" t="str">
        <f t="shared" si="3"/>
        <v>Kazakhstan</v>
      </c>
      <c r="I29" s="21">
        <f t="shared" si="2"/>
        <v>21.256312000000001</v>
      </c>
    </row>
    <row r="30" spans="1:9" s="21" customFormat="1" ht="17.100000000000001" customHeight="1">
      <c r="A30" s="18"/>
      <c r="B30" s="18"/>
      <c r="C30" s="19"/>
      <c r="D30" s="20"/>
      <c r="H30" s="21" t="str">
        <f t="shared" si="3"/>
        <v>Philippines</v>
      </c>
      <c r="I30" s="21">
        <f t="shared" si="2"/>
        <v>14.092000000000001</v>
      </c>
    </row>
    <row r="31" spans="1:9" s="21" customFormat="1" ht="17.100000000000001" customHeight="1">
      <c r="A31" s="18"/>
      <c r="B31" s="18"/>
      <c r="C31" s="19"/>
      <c r="D31" s="20"/>
      <c r="H31" s="21" t="str">
        <f t="shared" si="3"/>
        <v>Mozambique</v>
      </c>
      <c r="I31" s="21">
        <f t="shared" si="2"/>
        <v>5.1371670000000007</v>
      </c>
    </row>
    <row r="32" spans="1:9" s="21" customFormat="1" ht="17.100000000000001" customHeight="1">
      <c r="A32" s="18"/>
      <c r="B32" s="18"/>
      <c r="C32" s="19"/>
      <c r="D32" s="20"/>
      <c r="H32" s="21" t="str">
        <f t="shared" si="3"/>
        <v>Mongolia</v>
      </c>
      <c r="I32" s="21">
        <f t="shared" si="2"/>
        <v>4.8155580000000002</v>
      </c>
    </row>
    <row r="33" spans="1:32" s="21" customFormat="1" ht="17.100000000000001" customHeight="1">
      <c r="C33" s="19"/>
      <c r="D33" s="20"/>
      <c r="H33" s="21" t="s">
        <v>16</v>
      </c>
    </row>
    <row r="34" spans="1:32" s="21" customFormat="1" ht="17.100000000000001" customHeight="1"/>
    <row r="35" spans="1:32" s="24" customFormat="1" ht="13.5">
      <c r="B35" s="24" t="s">
        <v>22</v>
      </c>
      <c r="C35" s="24" t="s">
        <v>23</v>
      </c>
      <c r="D35" s="24" t="s">
        <v>24</v>
      </c>
      <c r="E35" s="24" t="s">
        <v>25</v>
      </c>
      <c r="F35" s="24" t="s">
        <v>26</v>
      </c>
      <c r="G35" s="24" t="s">
        <v>27</v>
      </c>
      <c r="H35" s="24" t="s">
        <v>28</v>
      </c>
      <c r="I35" s="24" t="s">
        <v>29</v>
      </c>
      <c r="J35" s="24" t="s">
        <v>30</v>
      </c>
      <c r="K35" s="24" t="s">
        <v>31</v>
      </c>
      <c r="L35" s="24" t="s">
        <v>32</v>
      </c>
      <c r="M35" s="24" t="s">
        <v>33</v>
      </c>
      <c r="N35" s="24" t="s">
        <v>34</v>
      </c>
      <c r="O35" s="24" t="s">
        <v>35</v>
      </c>
      <c r="P35" s="24" t="s">
        <v>36</v>
      </c>
      <c r="Q35" s="24" t="s">
        <v>37</v>
      </c>
      <c r="R35" s="24" t="s">
        <v>38</v>
      </c>
      <c r="S35" s="24" t="s">
        <v>39</v>
      </c>
      <c r="T35" s="24" t="s">
        <v>40</v>
      </c>
      <c r="U35" s="24" t="s">
        <v>41</v>
      </c>
      <c r="V35" s="24" t="s">
        <v>42</v>
      </c>
      <c r="W35" s="24" t="s">
        <v>43</v>
      </c>
      <c r="X35" s="24" t="s">
        <v>44</v>
      </c>
      <c r="Y35" s="24" t="s">
        <v>45</v>
      </c>
      <c r="Z35" s="24" t="s">
        <v>46</v>
      </c>
      <c r="AA35" s="24" t="s">
        <v>47</v>
      </c>
      <c r="AB35" s="24" t="s">
        <v>48</v>
      </c>
      <c r="AC35" s="24" t="s">
        <v>54</v>
      </c>
      <c r="AD35" s="24" t="s">
        <v>58</v>
      </c>
      <c r="AE35" s="24" t="s">
        <v>69</v>
      </c>
      <c r="AF35" s="24" t="s">
        <v>51</v>
      </c>
    </row>
    <row r="36" spans="1:32" ht="17.100000000000001" customHeight="1">
      <c r="A36" s="7" t="str">
        <f>A51</f>
        <v>World</v>
      </c>
      <c r="B36" s="7">
        <f>B51/10^3*-1</f>
        <v>291.697</v>
      </c>
      <c r="C36" s="7">
        <f t="shared" ref="C36:AD45" si="4">C51/10^3*-1</f>
        <v>285.95999999999998</v>
      </c>
      <c r="D36" s="7">
        <f t="shared" si="4"/>
        <v>279.11599999999999</v>
      </c>
      <c r="E36" s="7">
        <f t="shared" si="4"/>
        <v>250.703</v>
      </c>
      <c r="F36" s="7">
        <f t="shared" si="4"/>
        <v>251.261</v>
      </c>
      <c r="G36" s="7">
        <f t="shared" si="4"/>
        <v>296.245</v>
      </c>
      <c r="H36" s="7">
        <f t="shared" si="4"/>
        <v>319.83699999999999</v>
      </c>
      <c r="I36" s="7">
        <f t="shared" si="4"/>
        <v>343.57799999999997</v>
      </c>
      <c r="J36" s="7">
        <f t="shared" si="4"/>
        <v>359.12200000000001</v>
      </c>
      <c r="K36" s="7">
        <f t="shared" si="4"/>
        <v>362.44400000000002</v>
      </c>
      <c r="L36" s="7">
        <f t="shared" si="4"/>
        <v>423.89100000000002</v>
      </c>
      <c r="M36" s="7">
        <f t="shared" si="4"/>
        <v>462.80700000000002</v>
      </c>
      <c r="N36" s="7">
        <f t="shared" si="4"/>
        <v>473.03</v>
      </c>
      <c r="O36" s="7">
        <f t="shared" si="4"/>
        <v>528.05100000000004</v>
      </c>
      <c r="P36" s="7">
        <f t="shared" si="4"/>
        <v>560.33000000000004</v>
      </c>
      <c r="Q36" s="7">
        <f t="shared" si="4"/>
        <v>602.72500000000002</v>
      </c>
      <c r="R36" s="7">
        <f t="shared" si="4"/>
        <v>679.03800000000001</v>
      </c>
      <c r="S36" s="7">
        <f t="shared" si="4"/>
        <v>697.63800000000003</v>
      </c>
      <c r="T36" s="7">
        <f t="shared" si="4"/>
        <v>688.32799999999997</v>
      </c>
      <c r="U36" s="7">
        <f t="shared" si="4"/>
        <v>713.298</v>
      </c>
      <c r="V36" s="7">
        <f t="shared" si="4"/>
        <v>785.798</v>
      </c>
      <c r="W36" s="7">
        <f t="shared" si="4"/>
        <v>897.649</v>
      </c>
      <c r="X36" s="7">
        <f t="shared" si="4"/>
        <v>969.34900000000005</v>
      </c>
      <c r="Y36" s="7">
        <f t="shared" si="4"/>
        <v>1031.9939999999999</v>
      </c>
      <c r="Z36" s="7">
        <f t="shared" si="4"/>
        <v>1022.649</v>
      </c>
      <c r="AA36" s="7">
        <f t="shared" si="4"/>
        <v>952.40700000000004</v>
      </c>
      <c r="AB36" s="7">
        <f t="shared" si="4"/>
        <v>970.36</v>
      </c>
      <c r="AC36" s="7">
        <f t="shared" si="4"/>
        <v>1024.4983970000001</v>
      </c>
      <c r="AD36" s="7">
        <f t="shared" si="4"/>
        <v>1057.1097009999999</v>
      </c>
      <c r="AE36" s="7">
        <f t="shared" ref="AE36:AE44" si="5">AE51/10^3*-1</f>
        <v>1082.3353200000001</v>
      </c>
      <c r="AF36" s="8">
        <f>AE36/$AE$36</f>
        <v>1</v>
      </c>
    </row>
    <row r="37" spans="1:32" ht="17.100000000000001" customHeight="1">
      <c r="A37" s="7" t="str">
        <f t="shared" ref="A37:A49" si="6">A52</f>
        <v>Indonesia</v>
      </c>
      <c r="B37" s="7">
        <f t="shared" ref="B37:Q49" si="7">B52/10^3*-1</f>
        <v>4.6310000000000002</v>
      </c>
      <c r="C37" s="7">
        <f t="shared" si="7"/>
        <v>7.1929999999999996</v>
      </c>
      <c r="D37" s="7">
        <f t="shared" si="7"/>
        <v>15.318</v>
      </c>
      <c r="E37" s="7">
        <f t="shared" si="7"/>
        <v>16.707999999999998</v>
      </c>
      <c r="F37" s="7">
        <f t="shared" si="7"/>
        <v>20.004000000000001</v>
      </c>
      <c r="G37" s="7">
        <f t="shared" si="7"/>
        <v>31.067</v>
      </c>
      <c r="H37" s="7">
        <f t="shared" si="7"/>
        <v>36.067</v>
      </c>
      <c r="I37" s="7">
        <f t="shared" si="7"/>
        <v>41.38</v>
      </c>
      <c r="J37" s="7">
        <f t="shared" si="7"/>
        <v>47.314999999999998</v>
      </c>
      <c r="K37" s="7">
        <f t="shared" si="7"/>
        <v>54.914999999999999</v>
      </c>
      <c r="L37" s="7">
        <f t="shared" si="7"/>
        <v>56.180999999999997</v>
      </c>
      <c r="M37" s="7">
        <f t="shared" si="7"/>
        <v>65.603999999999999</v>
      </c>
      <c r="N37" s="7">
        <f t="shared" si="7"/>
        <v>72.155000000000001</v>
      </c>
      <c r="O37" s="7">
        <f t="shared" si="7"/>
        <v>86.974000000000004</v>
      </c>
      <c r="P37" s="7">
        <f t="shared" si="7"/>
        <v>104.062</v>
      </c>
      <c r="Q37" s="7">
        <f t="shared" si="7"/>
        <v>127.386</v>
      </c>
      <c r="R37" s="7">
        <f t="shared" si="4"/>
        <v>181.63800000000001</v>
      </c>
      <c r="S37" s="7">
        <f t="shared" si="4"/>
        <v>193.149</v>
      </c>
      <c r="T37" s="7">
        <f t="shared" si="4"/>
        <v>198.02500000000001</v>
      </c>
      <c r="U37" s="7">
        <f t="shared" si="4"/>
        <v>231.38200000000001</v>
      </c>
      <c r="V37" s="7">
        <f t="shared" si="4"/>
        <v>263.053</v>
      </c>
      <c r="W37" s="7">
        <f t="shared" si="4"/>
        <v>353.17200000000003</v>
      </c>
      <c r="X37" s="7">
        <f t="shared" si="4"/>
        <v>383.90100000000001</v>
      </c>
      <c r="Y37" s="7">
        <f t="shared" si="4"/>
        <v>424.11</v>
      </c>
      <c r="Z37" s="7">
        <f t="shared" si="4"/>
        <v>408.18299999999999</v>
      </c>
      <c r="AA37" s="7">
        <f t="shared" si="4"/>
        <v>365.72300000000001</v>
      </c>
      <c r="AB37" s="7">
        <f t="shared" si="4"/>
        <v>369.57600000000002</v>
      </c>
      <c r="AC37" s="7">
        <f t="shared" si="4"/>
        <v>389.47012900000004</v>
      </c>
      <c r="AD37" s="7">
        <f t="shared" si="4"/>
        <v>428.835286</v>
      </c>
      <c r="AE37" s="7">
        <f t="shared" si="5"/>
        <v>449.13988000000001</v>
      </c>
      <c r="AF37" s="8">
        <f t="shared" ref="AF37:AF49" si="8">AE37/$AE$36</f>
        <v>0.41497294941830037</v>
      </c>
    </row>
    <row r="38" spans="1:32" ht="17.100000000000001" customHeight="1">
      <c r="A38" s="7" t="str">
        <f t="shared" si="6"/>
        <v>Australia</v>
      </c>
      <c r="B38" s="7">
        <f t="shared" si="7"/>
        <v>45.646000000000001</v>
      </c>
      <c r="C38" s="7">
        <f t="shared" si="4"/>
        <v>54.732999999999997</v>
      </c>
      <c r="D38" s="7">
        <f t="shared" si="4"/>
        <v>58.680999999999997</v>
      </c>
      <c r="E38" s="7">
        <f t="shared" si="4"/>
        <v>57.811</v>
      </c>
      <c r="F38" s="7">
        <f t="shared" si="4"/>
        <v>59.704999999999998</v>
      </c>
      <c r="G38" s="7">
        <f t="shared" si="4"/>
        <v>62.411000000000001</v>
      </c>
      <c r="H38" s="7">
        <f t="shared" si="4"/>
        <v>63.887999999999998</v>
      </c>
      <c r="I38" s="7">
        <f t="shared" si="4"/>
        <v>74.094999999999999</v>
      </c>
      <c r="J38" s="7">
        <f t="shared" si="4"/>
        <v>83.483999999999995</v>
      </c>
      <c r="K38" s="7">
        <f t="shared" si="4"/>
        <v>79.864999999999995</v>
      </c>
      <c r="L38" s="7">
        <f t="shared" si="4"/>
        <v>87.801000000000002</v>
      </c>
      <c r="M38" s="7">
        <f t="shared" si="4"/>
        <v>87.242999999999995</v>
      </c>
      <c r="N38" s="7">
        <f t="shared" si="4"/>
        <v>99.808000000000007</v>
      </c>
      <c r="O38" s="7">
        <f t="shared" si="4"/>
        <v>100.956</v>
      </c>
      <c r="P38" s="7">
        <f t="shared" si="4"/>
        <v>107.611</v>
      </c>
      <c r="Q38" s="7">
        <f t="shared" si="4"/>
        <v>107.41500000000001</v>
      </c>
      <c r="R38" s="7">
        <f t="shared" si="4"/>
        <v>111.986</v>
      </c>
      <c r="S38" s="7">
        <f t="shared" si="4"/>
        <v>112.425</v>
      </c>
      <c r="T38" s="7">
        <f t="shared" si="4"/>
        <v>115.268</v>
      </c>
      <c r="U38" s="7">
        <f t="shared" si="4"/>
        <v>136.50899999999999</v>
      </c>
      <c r="V38" s="7">
        <f t="shared" si="4"/>
        <v>135.352</v>
      </c>
      <c r="W38" s="7">
        <f t="shared" si="4"/>
        <v>144.05500000000001</v>
      </c>
      <c r="X38" s="7">
        <f t="shared" si="4"/>
        <v>159.15299999999999</v>
      </c>
      <c r="Y38" s="7">
        <f t="shared" si="4"/>
        <v>182.00299999999999</v>
      </c>
      <c r="Z38" s="7">
        <f t="shared" si="4"/>
        <v>194.58600000000001</v>
      </c>
      <c r="AA38" s="7">
        <f t="shared" si="4"/>
        <v>204.684</v>
      </c>
      <c r="AB38" s="7">
        <f t="shared" si="4"/>
        <v>201.303</v>
      </c>
      <c r="AC38" s="7">
        <f t="shared" si="4"/>
        <v>201.739</v>
      </c>
      <c r="AD38" s="7">
        <f t="shared" si="4"/>
        <v>202.70099999999999</v>
      </c>
      <c r="AE38" s="7">
        <f t="shared" si="5"/>
        <v>209.77600000000001</v>
      </c>
      <c r="AF38" s="8">
        <f t="shared" si="8"/>
        <v>0.19381793804899575</v>
      </c>
    </row>
    <row r="39" spans="1:32" ht="17.100000000000001" customHeight="1">
      <c r="A39" s="7" t="str">
        <f t="shared" si="6"/>
        <v>Russia</v>
      </c>
      <c r="B39" s="7">
        <f t="shared" si="7"/>
        <v>24.478000000000002</v>
      </c>
      <c r="C39" s="7">
        <f t="shared" si="4"/>
        <v>21.768999999999998</v>
      </c>
      <c r="D39" s="7">
        <f t="shared" si="4"/>
        <v>16.178000000000001</v>
      </c>
      <c r="E39" s="7">
        <f t="shared" si="4"/>
        <v>19.152000000000001</v>
      </c>
      <c r="F39" s="7">
        <f t="shared" si="4"/>
        <v>5.7329999999999997</v>
      </c>
      <c r="G39" s="7">
        <f t="shared" si="4"/>
        <v>17.57</v>
      </c>
      <c r="H39" s="7">
        <f t="shared" si="4"/>
        <v>18.803000000000001</v>
      </c>
      <c r="I39" s="7">
        <f t="shared" si="4"/>
        <v>15.042999999999999</v>
      </c>
      <c r="J39" s="7">
        <f t="shared" si="4"/>
        <v>17.602</v>
      </c>
      <c r="K39" s="7">
        <f t="shared" si="4"/>
        <v>21.309000000000001</v>
      </c>
      <c r="L39" s="7">
        <f t="shared" si="4"/>
        <v>29.437000000000001</v>
      </c>
      <c r="M39" s="7">
        <f t="shared" si="4"/>
        <v>27.122</v>
      </c>
      <c r="N39" s="7">
        <f t="shared" si="4"/>
        <v>34.301000000000002</v>
      </c>
      <c r="O39" s="7">
        <f t="shared" si="4"/>
        <v>45.155000000000001</v>
      </c>
      <c r="P39" s="7">
        <f t="shared" si="4"/>
        <v>56.680999999999997</v>
      </c>
      <c r="Q39" s="7">
        <f t="shared" si="4"/>
        <v>76.022999999999996</v>
      </c>
      <c r="R39" s="7">
        <f t="shared" si="4"/>
        <v>81.384</v>
      </c>
      <c r="S39" s="7">
        <f t="shared" si="4"/>
        <v>88.034999999999997</v>
      </c>
      <c r="T39" s="7">
        <f t="shared" si="4"/>
        <v>83.855999999999995</v>
      </c>
      <c r="U39" s="7">
        <f t="shared" si="4"/>
        <v>92.275999999999996</v>
      </c>
      <c r="V39" s="7">
        <f t="shared" si="4"/>
        <v>114.245</v>
      </c>
      <c r="W39" s="7">
        <f t="shared" si="4"/>
        <v>109.58</v>
      </c>
      <c r="X39" s="7">
        <f t="shared" si="4"/>
        <v>112.536</v>
      </c>
      <c r="Y39" s="7">
        <f t="shared" si="4"/>
        <v>117.45099999999999</v>
      </c>
      <c r="Z39" s="7">
        <f t="shared" si="4"/>
        <v>132.018</v>
      </c>
      <c r="AA39" s="7">
        <f t="shared" si="4"/>
        <v>133.38999999999999</v>
      </c>
      <c r="AB39" s="7">
        <f t="shared" si="4"/>
        <v>144.09299999999999</v>
      </c>
      <c r="AC39" s="7">
        <f t="shared" si="4"/>
        <v>158.26499999999999</v>
      </c>
      <c r="AD39" s="7">
        <f t="shared" si="4"/>
        <v>172.68600000000001</v>
      </c>
      <c r="AE39" s="7">
        <f t="shared" si="5"/>
        <v>180.52199999999999</v>
      </c>
      <c r="AF39" s="8">
        <f t="shared" si="8"/>
        <v>0.16678934583784993</v>
      </c>
    </row>
    <row r="40" spans="1:32" ht="17.100000000000001" customHeight="1">
      <c r="A40" s="7" t="str">
        <f t="shared" si="6"/>
        <v>South Africa</v>
      </c>
      <c r="B40" s="7">
        <f t="shared" si="7"/>
        <v>46.267000000000003</v>
      </c>
      <c r="C40" s="7">
        <f t="shared" si="4"/>
        <v>43.834000000000003</v>
      </c>
      <c r="D40" s="7">
        <f t="shared" si="4"/>
        <v>46.970999999999997</v>
      </c>
      <c r="E40" s="7">
        <f t="shared" si="4"/>
        <v>46.868000000000002</v>
      </c>
      <c r="F40" s="7">
        <f t="shared" si="4"/>
        <v>49.073999999999998</v>
      </c>
      <c r="G40" s="7">
        <f t="shared" si="4"/>
        <v>53.371000000000002</v>
      </c>
      <c r="H40" s="7">
        <f t="shared" si="4"/>
        <v>54.091000000000001</v>
      </c>
      <c r="I40" s="7">
        <f t="shared" si="4"/>
        <v>58.55</v>
      </c>
      <c r="J40" s="7">
        <f t="shared" si="4"/>
        <v>56.133000000000003</v>
      </c>
      <c r="K40" s="7">
        <f t="shared" si="4"/>
        <v>63.718000000000004</v>
      </c>
      <c r="L40" s="7">
        <f t="shared" si="4"/>
        <v>68.165999999999997</v>
      </c>
      <c r="M40" s="7">
        <f t="shared" si="4"/>
        <v>68.239999999999995</v>
      </c>
      <c r="N40" s="7">
        <f t="shared" si="4"/>
        <v>68.471999999999994</v>
      </c>
      <c r="O40" s="7">
        <f t="shared" si="4"/>
        <v>70.947000000000003</v>
      </c>
      <c r="P40" s="7">
        <f t="shared" si="4"/>
        <v>67.028999999999996</v>
      </c>
      <c r="Q40" s="7">
        <f t="shared" si="4"/>
        <v>70.918000000000006</v>
      </c>
      <c r="R40" s="7">
        <f t="shared" si="4"/>
        <v>68.075000000000003</v>
      </c>
      <c r="S40" s="7">
        <f t="shared" si="4"/>
        <v>66.052999999999997</v>
      </c>
      <c r="T40" s="7">
        <f t="shared" si="4"/>
        <v>56.625</v>
      </c>
      <c r="U40" s="7">
        <f t="shared" si="4"/>
        <v>51.360999999999997</v>
      </c>
      <c r="V40" s="7">
        <f t="shared" si="4"/>
        <v>66.396000000000001</v>
      </c>
      <c r="W40" s="7">
        <f t="shared" si="4"/>
        <v>68.350999999999999</v>
      </c>
      <c r="X40" s="7">
        <f t="shared" si="4"/>
        <v>75.302000000000007</v>
      </c>
      <c r="Y40" s="7">
        <f t="shared" si="4"/>
        <v>73.992999999999995</v>
      </c>
      <c r="Z40" s="7">
        <f t="shared" si="4"/>
        <v>68.245999999999995</v>
      </c>
      <c r="AA40" s="7">
        <f t="shared" si="4"/>
        <v>75.411000000000001</v>
      </c>
      <c r="AB40" s="7">
        <f t="shared" si="4"/>
        <v>68.905000000000001</v>
      </c>
      <c r="AC40" s="7">
        <f t="shared" si="4"/>
        <v>70.049138999999997</v>
      </c>
      <c r="AD40" s="7">
        <f t="shared" si="4"/>
        <v>69.664321999999999</v>
      </c>
      <c r="AE40" s="7">
        <f t="shared" si="5"/>
        <v>79.486999999999995</v>
      </c>
      <c r="AF40" s="8">
        <f t="shared" si="8"/>
        <v>7.344027172651077E-2</v>
      </c>
    </row>
    <row r="41" spans="1:32" ht="17.100000000000001" customHeight="1">
      <c r="A41" s="7" t="str">
        <f t="shared" si="6"/>
        <v>Colombia</v>
      </c>
      <c r="B41" s="7">
        <f t="shared" si="7"/>
        <v>12.56</v>
      </c>
      <c r="C41" s="7">
        <f t="shared" si="4"/>
        <v>15.414999999999999</v>
      </c>
      <c r="D41" s="7">
        <f t="shared" si="4"/>
        <v>13.611000000000001</v>
      </c>
      <c r="E41" s="7">
        <f t="shared" si="4"/>
        <v>16.559000000000001</v>
      </c>
      <c r="F41" s="7">
        <f t="shared" si="4"/>
        <v>17.318999999999999</v>
      </c>
      <c r="G41" s="7">
        <f t="shared" si="4"/>
        <v>17.097999999999999</v>
      </c>
      <c r="H41" s="7">
        <f t="shared" si="4"/>
        <v>23.581</v>
      </c>
      <c r="I41" s="7">
        <f t="shared" si="4"/>
        <v>26.338999999999999</v>
      </c>
      <c r="J41" s="7">
        <f t="shared" si="4"/>
        <v>28.812999999999999</v>
      </c>
      <c r="K41" s="7">
        <f t="shared" si="4"/>
        <v>28.736000000000001</v>
      </c>
      <c r="L41" s="7">
        <f t="shared" si="4"/>
        <v>34.159999999999997</v>
      </c>
      <c r="M41" s="7">
        <f t="shared" si="4"/>
        <v>37.616</v>
      </c>
      <c r="N41" s="7">
        <f t="shared" si="4"/>
        <v>35.226999999999997</v>
      </c>
      <c r="O41" s="7">
        <f t="shared" si="4"/>
        <v>44.311</v>
      </c>
      <c r="P41" s="7">
        <f t="shared" si="4"/>
        <v>49.277999999999999</v>
      </c>
      <c r="Q41" s="7">
        <f t="shared" si="4"/>
        <v>52.67</v>
      </c>
      <c r="R41" s="7">
        <f t="shared" si="4"/>
        <v>61.238999999999997</v>
      </c>
      <c r="S41" s="7">
        <f t="shared" si="4"/>
        <v>63.887</v>
      </c>
      <c r="T41" s="7">
        <f t="shared" si="4"/>
        <v>66.998999999999995</v>
      </c>
      <c r="U41" s="7">
        <f t="shared" si="4"/>
        <v>65.992000000000004</v>
      </c>
      <c r="V41" s="7">
        <f t="shared" si="4"/>
        <v>66.932000000000002</v>
      </c>
      <c r="W41" s="7">
        <f t="shared" si="4"/>
        <v>77.811999999999998</v>
      </c>
      <c r="X41" s="7">
        <f t="shared" si="4"/>
        <v>81.739999999999995</v>
      </c>
      <c r="Y41" s="7">
        <f t="shared" si="4"/>
        <v>73.41</v>
      </c>
      <c r="Z41" s="7">
        <f t="shared" si="4"/>
        <v>85.679000000000002</v>
      </c>
      <c r="AA41" s="7">
        <f t="shared" si="4"/>
        <v>71.37</v>
      </c>
      <c r="AB41" s="7">
        <f t="shared" si="4"/>
        <v>82.12</v>
      </c>
      <c r="AC41" s="7">
        <f t="shared" si="4"/>
        <v>101.151972</v>
      </c>
      <c r="AD41" s="7">
        <f t="shared" si="4"/>
        <v>81.526526000000004</v>
      </c>
      <c r="AE41" s="7">
        <f t="shared" si="5"/>
        <v>69.433115000000001</v>
      </c>
      <c r="AF41" s="8">
        <f t="shared" si="8"/>
        <v>6.4151205007335427E-2</v>
      </c>
    </row>
    <row r="42" spans="1:32" ht="17.100000000000001" customHeight="1">
      <c r="A42" s="7" t="str">
        <f t="shared" si="6"/>
        <v>United States</v>
      </c>
      <c r="B42" s="7">
        <f t="shared" si="7"/>
        <v>38.344000000000001</v>
      </c>
      <c r="C42" s="7">
        <f t="shared" si="4"/>
        <v>40.164000000000001</v>
      </c>
      <c r="D42" s="7">
        <f t="shared" si="4"/>
        <v>39.045000000000002</v>
      </c>
      <c r="E42" s="7">
        <f t="shared" si="4"/>
        <v>22.558</v>
      </c>
      <c r="F42" s="7">
        <f t="shared" si="4"/>
        <v>21.795000000000002</v>
      </c>
      <c r="G42" s="7">
        <f t="shared" si="4"/>
        <v>33.073999999999998</v>
      </c>
      <c r="H42" s="7">
        <f t="shared" si="4"/>
        <v>34.04</v>
      </c>
      <c r="I42" s="7">
        <f t="shared" si="4"/>
        <v>28.474</v>
      </c>
      <c r="J42" s="7">
        <f t="shared" si="4"/>
        <v>29.376000000000001</v>
      </c>
      <c r="K42" s="7">
        <f t="shared" si="4"/>
        <v>23.855</v>
      </c>
      <c r="L42" s="7">
        <f t="shared" si="4"/>
        <v>23.225999999999999</v>
      </c>
      <c r="M42" s="7">
        <f t="shared" si="4"/>
        <v>21.013000000000002</v>
      </c>
      <c r="N42" s="7">
        <f t="shared" si="4"/>
        <v>16.265999999999998</v>
      </c>
      <c r="O42" s="7">
        <f t="shared" si="4"/>
        <v>18.856999999999999</v>
      </c>
      <c r="P42" s="7">
        <f t="shared" si="4"/>
        <v>19.001999999999999</v>
      </c>
      <c r="Q42" s="7">
        <f t="shared" si="4"/>
        <v>19.094000000000001</v>
      </c>
      <c r="R42" s="7">
        <f t="shared" si="4"/>
        <v>19.914000000000001</v>
      </c>
      <c r="S42" s="7">
        <f t="shared" si="4"/>
        <v>24.161000000000001</v>
      </c>
      <c r="T42" s="7">
        <f t="shared" si="4"/>
        <v>35.088999999999999</v>
      </c>
      <c r="U42" s="7">
        <f t="shared" si="4"/>
        <v>19.576000000000001</v>
      </c>
      <c r="V42" s="7">
        <f t="shared" si="4"/>
        <v>23.023</v>
      </c>
      <c r="W42" s="7">
        <f t="shared" si="4"/>
        <v>34.057000000000002</v>
      </c>
      <c r="X42" s="7">
        <f t="shared" si="4"/>
        <v>51.646999999999998</v>
      </c>
      <c r="Y42" s="7">
        <f t="shared" si="4"/>
        <v>47.127000000000002</v>
      </c>
      <c r="Z42" s="7">
        <f t="shared" si="4"/>
        <v>33.713000000000001</v>
      </c>
      <c r="AA42" s="7">
        <f t="shared" si="4"/>
        <v>25.334</v>
      </c>
      <c r="AB42" s="7">
        <f t="shared" si="4"/>
        <v>17.526</v>
      </c>
      <c r="AC42" s="7">
        <f t="shared" si="4"/>
        <v>37.808</v>
      </c>
      <c r="AD42" s="7">
        <f t="shared" si="4"/>
        <v>49.066000000000003</v>
      </c>
      <c r="AE42" s="7">
        <f t="shared" si="5"/>
        <v>34.209000000000003</v>
      </c>
      <c r="AF42" s="8">
        <f t="shared" si="8"/>
        <v>3.1606655874447484E-2</v>
      </c>
    </row>
    <row r="43" spans="1:32" ht="17.100000000000001" customHeight="1">
      <c r="A43" s="7" t="str">
        <f t="shared" si="6"/>
        <v>Kazakhstan</v>
      </c>
      <c r="B43" s="7">
        <f t="shared" si="7"/>
        <v>51.48</v>
      </c>
      <c r="C43" s="7">
        <f t="shared" si="4"/>
        <v>51.963000000000001</v>
      </c>
      <c r="D43" s="7">
        <f t="shared" si="4"/>
        <v>42.459000000000003</v>
      </c>
      <c r="E43" s="7">
        <f t="shared" si="4"/>
        <v>29.574000000000002</v>
      </c>
      <c r="F43" s="7">
        <f t="shared" si="4"/>
        <v>22.625</v>
      </c>
      <c r="G43" s="7">
        <f t="shared" si="4"/>
        <v>18.768999999999998</v>
      </c>
      <c r="H43" s="7">
        <f t="shared" si="4"/>
        <v>19.331</v>
      </c>
      <c r="I43" s="7">
        <f t="shared" si="4"/>
        <v>23.486000000000001</v>
      </c>
      <c r="J43" s="7">
        <f t="shared" si="4"/>
        <v>23.023</v>
      </c>
      <c r="K43" s="7">
        <f t="shared" si="4"/>
        <v>16.841000000000001</v>
      </c>
      <c r="L43" s="7">
        <f t="shared" si="4"/>
        <v>33.936999999999998</v>
      </c>
      <c r="M43" s="7">
        <f t="shared" si="4"/>
        <v>30.952000000000002</v>
      </c>
      <c r="N43" s="7">
        <f t="shared" si="4"/>
        <v>26.704000000000001</v>
      </c>
      <c r="O43" s="7">
        <f t="shared" si="4"/>
        <v>32.244</v>
      </c>
      <c r="P43" s="7">
        <f t="shared" si="4"/>
        <v>24.081</v>
      </c>
      <c r="Q43" s="7">
        <f t="shared" si="4"/>
        <v>24.199000000000002</v>
      </c>
      <c r="R43" s="7">
        <f t="shared" si="4"/>
        <v>28.315999999999999</v>
      </c>
      <c r="S43" s="7">
        <f t="shared" si="4"/>
        <v>25.690999999999999</v>
      </c>
      <c r="T43" s="7">
        <f t="shared" si="4"/>
        <v>31.716000000000001</v>
      </c>
      <c r="U43" s="7">
        <f t="shared" si="4"/>
        <v>28.012</v>
      </c>
      <c r="V43" s="7">
        <f t="shared" si="4"/>
        <v>29.077999999999999</v>
      </c>
      <c r="W43" s="7">
        <f t="shared" si="4"/>
        <v>29.763000000000002</v>
      </c>
      <c r="X43" s="7">
        <f t="shared" si="4"/>
        <v>30.018999999999998</v>
      </c>
      <c r="Y43" s="7">
        <f t="shared" si="4"/>
        <v>31.443999999999999</v>
      </c>
      <c r="Z43" s="7">
        <f t="shared" si="4"/>
        <v>26.57</v>
      </c>
      <c r="AA43" s="7">
        <f t="shared" si="4"/>
        <v>26.207000000000001</v>
      </c>
      <c r="AB43" s="7">
        <f t="shared" si="4"/>
        <v>22.661999999999999</v>
      </c>
      <c r="AC43" s="7">
        <f t="shared" si="4"/>
        <v>25.958461</v>
      </c>
      <c r="AD43" s="7">
        <f t="shared" si="4"/>
        <v>22.943132000000002</v>
      </c>
      <c r="AE43" s="7">
        <f t="shared" si="5"/>
        <v>21.256312000000001</v>
      </c>
      <c r="AF43" s="8">
        <f t="shared" si="8"/>
        <v>1.9639303649445716E-2</v>
      </c>
    </row>
    <row r="44" spans="1:32" ht="17.100000000000001" customHeight="1">
      <c r="A44" s="7" t="str">
        <f t="shared" si="6"/>
        <v>Philippines</v>
      </c>
      <c r="B44" s="7">
        <f t="shared" si="7"/>
        <v>0</v>
      </c>
      <c r="C44" s="7">
        <f t="shared" si="4"/>
        <v>0</v>
      </c>
      <c r="D44" s="7">
        <f t="shared" si="4"/>
        <v>0</v>
      </c>
      <c r="E44" s="7">
        <f t="shared" si="4"/>
        <v>0</v>
      </c>
      <c r="F44" s="7">
        <f t="shared" si="4"/>
        <v>0</v>
      </c>
      <c r="G44" s="7">
        <f t="shared" si="4"/>
        <v>0</v>
      </c>
      <c r="H44" s="7">
        <f t="shared" si="4"/>
        <v>0</v>
      </c>
      <c r="I44" s="7">
        <f t="shared" si="4"/>
        <v>0</v>
      </c>
      <c r="J44" s="7">
        <f t="shared" si="4"/>
        <v>0</v>
      </c>
      <c r="K44" s="7">
        <f t="shared" si="4"/>
        <v>0</v>
      </c>
      <c r="L44" s="7">
        <f t="shared" si="4"/>
        <v>0</v>
      </c>
      <c r="M44" s="7">
        <f t="shared" si="4"/>
        <v>0</v>
      </c>
      <c r="N44" s="7">
        <f t="shared" si="4"/>
        <v>0</v>
      </c>
      <c r="O44" s="7">
        <f t="shared" si="4"/>
        <v>0</v>
      </c>
      <c r="P44" s="7">
        <f t="shared" si="4"/>
        <v>0</v>
      </c>
      <c r="Q44" s="7">
        <f t="shared" si="4"/>
        <v>0</v>
      </c>
      <c r="R44" s="7">
        <f t="shared" si="4"/>
        <v>0</v>
      </c>
      <c r="S44" s="7">
        <f t="shared" si="4"/>
        <v>0.79900000000000004</v>
      </c>
      <c r="T44" s="7">
        <f t="shared" si="4"/>
        <v>0.89300000000000002</v>
      </c>
      <c r="U44" s="7">
        <f t="shared" si="4"/>
        <v>1.994</v>
      </c>
      <c r="V44" s="7">
        <f t="shared" si="4"/>
        <v>4.0990000000000002</v>
      </c>
      <c r="W44" s="7">
        <f t="shared" si="4"/>
        <v>2.7360000000000002</v>
      </c>
      <c r="X44" s="7">
        <f t="shared" si="4"/>
        <v>3.173</v>
      </c>
      <c r="Y44" s="7">
        <f t="shared" si="4"/>
        <v>3.4009999999999998</v>
      </c>
      <c r="Z44" s="7">
        <f t="shared" si="4"/>
        <v>5.7670000000000003</v>
      </c>
      <c r="AA44" s="7">
        <f t="shared" si="4"/>
        <v>3.105</v>
      </c>
      <c r="AB44" s="7">
        <f t="shared" si="4"/>
        <v>6.835</v>
      </c>
      <c r="AC44" s="7">
        <f t="shared" si="4"/>
        <v>6.172396</v>
      </c>
      <c r="AD44" s="7">
        <f t="shared" si="4"/>
        <v>5.0544660000000006</v>
      </c>
      <c r="AE44" s="7">
        <f t="shared" si="5"/>
        <v>14.092000000000001</v>
      </c>
      <c r="AF44" s="8">
        <f t="shared" si="8"/>
        <v>1.3019994579868278E-2</v>
      </c>
    </row>
    <row r="45" spans="1:32" ht="17.100000000000001" customHeight="1">
      <c r="A45" s="7" t="str">
        <f t="shared" si="6"/>
        <v>Mozambique</v>
      </c>
      <c r="B45" s="7">
        <f t="shared" si="7"/>
        <v>0</v>
      </c>
      <c r="C45" s="7">
        <f t="shared" si="4"/>
        <v>0</v>
      </c>
      <c r="D45" s="7">
        <f t="shared" si="4"/>
        <v>0</v>
      </c>
      <c r="E45" s="7">
        <f t="shared" si="4"/>
        <v>0</v>
      </c>
      <c r="F45" s="7">
        <f t="shared" si="4"/>
        <v>0</v>
      </c>
      <c r="G45" s="7">
        <f t="shared" si="4"/>
        <v>0</v>
      </c>
      <c r="H45" s="7">
        <f t="shared" si="4"/>
        <v>0.02</v>
      </c>
      <c r="I45" s="7">
        <f t="shared" si="4"/>
        <v>1.7999999999999999E-2</v>
      </c>
      <c r="J45" s="7">
        <f t="shared" si="4"/>
        <v>1.7999999999999999E-2</v>
      </c>
      <c r="K45" s="7">
        <f t="shared" si="4"/>
        <v>1.7000000000000001E-2</v>
      </c>
      <c r="L45" s="7">
        <f t="shared" si="4"/>
        <v>1.6E-2</v>
      </c>
      <c r="M45" s="7">
        <f t="shared" si="4"/>
        <v>2.8000000000000001E-2</v>
      </c>
      <c r="N45" s="7">
        <f t="shared" si="4"/>
        <v>4.3999999999999997E-2</v>
      </c>
      <c r="O45" s="7">
        <f t="shared" si="4"/>
        <v>3.6999999999999998E-2</v>
      </c>
      <c r="P45" s="7">
        <f t="shared" si="4"/>
        <v>1.7000000000000001E-2</v>
      </c>
      <c r="Q45" s="7">
        <f t="shared" si="4"/>
        <v>3.0000000000000001E-3</v>
      </c>
      <c r="R45" s="7">
        <f t="shared" si="4"/>
        <v>4.1000000000000002E-2</v>
      </c>
      <c r="S45" s="7">
        <f t="shared" si="4"/>
        <v>1.4999999999999999E-2</v>
      </c>
      <c r="T45" s="7">
        <f t="shared" si="4"/>
        <v>2.8000000000000001E-2</v>
      </c>
      <c r="U45" s="7">
        <f t="shared" ref="C45:AD49" si="9">U60/10^3*-1</f>
        <v>2.8000000000000001E-2</v>
      </c>
      <c r="V45" s="7">
        <f t="shared" si="9"/>
        <v>2.8000000000000001E-2</v>
      </c>
      <c r="W45" s="7">
        <f t="shared" si="9"/>
        <v>0</v>
      </c>
      <c r="X45" s="7">
        <f t="shared" si="9"/>
        <v>0.125</v>
      </c>
      <c r="Y45" s="7">
        <f t="shared" si="9"/>
        <v>0.36399999999999999</v>
      </c>
      <c r="Z45" s="7">
        <f t="shared" si="9"/>
        <v>1.046</v>
      </c>
      <c r="AA45" s="7">
        <f t="shared" si="9"/>
        <v>0.749</v>
      </c>
      <c r="AB45" s="7">
        <f t="shared" si="9"/>
        <v>5.3739999999999997</v>
      </c>
      <c r="AC45" s="7">
        <f t="shared" si="9"/>
        <v>5.2753040000000002</v>
      </c>
      <c r="AD45" s="7">
        <f t="shared" si="9"/>
        <v>6.3578799999999998</v>
      </c>
      <c r="AE45" s="7">
        <f t="shared" ref="AE45" si="10">AE60/10^3*-1</f>
        <v>5.1371670000000007</v>
      </c>
      <c r="AF45" s="8">
        <f t="shared" si="8"/>
        <v>4.7463728708400646E-3</v>
      </c>
    </row>
    <row r="46" spans="1:32" ht="17.100000000000001" customHeight="1">
      <c r="A46" s="7" t="str">
        <f t="shared" si="6"/>
        <v>Mongolia</v>
      </c>
      <c r="B46" s="7">
        <f t="shared" si="7"/>
        <v>0</v>
      </c>
      <c r="C46" s="7">
        <f t="shared" si="9"/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0</v>
      </c>
      <c r="I46" s="7">
        <f t="shared" si="9"/>
        <v>0</v>
      </c>
      <c r="J46" s="7">
        <f t="shared" si="9"/>
        <v>0</v>
      </c>
      <c r="K46" s="7">
        <f t="shared" si="9"/>
        <v>0</v>
      </c>
      <c r="L46" s="7">
        <f t="shared" si="9"/>
        <v>0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1.099</v>
      </c>
      <c r="R46" s="7">
        <f t="shared" si="9"/>
        <v>1.276</v>
      </c>
      <c r="S46" s="7">
        <f t="shared" si="9"/>
        <v>1.6759999999999999</v>
      </c>
      <c r="T46" s="7">
        <f t="shared" si="9"/>
        <v>2.1219999999999999</v>
      </c>
      <c r="U46" s="7">
        <f t="shared" si="9"/>
        <v>3.6859999999999999</v>
      </c>
      <c r="V46" s="7">
        <f t="shared" si="9"/>
        <v>8.6509999999999998</v>
      </c>
      <c r="W46" s="7">
        <f t="shared" si="9"/>
        <v>8.56</v>
      </c>
      <c r="X46" s="7">
        <f t="shared" si="9"/>
        <v>9.6560000000000006</v>
      </c>
      <c r="Y46" s="7">
        <f t="shared" si="9"/>
        <v>10.45</v>
      </c>
      <c r="Z46" s="7">
        <f t="shared" si="9"/>
        <v>11.766</v>
      </c>
      <c r="AA46" s="7">
        <f t="shared" si="9"/>
        <v>1.917</v>
      </c>
      <c r="AB46" s="7">
        <f t="shared" si="9"/>
        <v>3.13</v>
      </c>
      <c r="AC46" s="7">
        <f t="shared" si="9"/>
        <v>3.7599360000000002</v>
      </c>
      <c r="AD46" s="7">
        <f t="shared" si="9"/>
        <v>4.1604480000000006</v>
      </c>
      <c r="AE46" s="7">
        <f t="shared" ref="AE46" si="11">AE61/10^3*-1</f>
        <v>4.8155580000000002</v>
      </c>
      <c r="AF46" s="8">
        <f t="shared" si="8"/>
        <v>4.4492292832132652E-3</v>
      </c>
    </row>
    <row r="47" spans="1:32" ht="17.100000000000001" customHeight="1">
      <c r="A47" s="7" t="str">
        <f t="shared" si="6"/>
        <v>Belarus</v>
      </c>
      <c r="B47" s="7">
        <f t="shared" si="7"/>
        <v>6.6559999999999997</v>
      </c>
      <c r="C47" s="7">
        <f t="shared" si="9"/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6.0000000000000001E-3</v>
      </c>
      <c r="H47" s="7">
        <f t="shared" si="9"/>
        <v>0</v>
      </c>
      <c r="I47" s="7">
        <f t="shared" si="9"/>
        <v>0</v>
      </c>
      <c r="J47" s="7">
        <f t="shared" si="9"/>
        <v>0</v>
      </c>
      <c r="K47" s="7">
        <f t="shared" si="9"/>
        <v>1.0999999999999999E-2</v>
      </c>
      <c r="L47" s="7">
        <f t="shared" si="9"/>
        <v>4.0000000000000001E-3</v>
      </c>
      <c r="M47" s="7">
        <f t="shared" si="9"/>
        <v>1E-3</v>
      </c>
      <c r="N47" s="7">
        <f t="shared" si="9"/>
        <v>8.9999999999999993E-3</v>
      </c>
      <c r="O47" s="7">
        <f t="shared" si="9"/>
        <v>1E-3</v>
      </c>
      <c r="P47" s="7">
        <f t="shared" si="9"/>
        <v>0</v>
      </c>
      <c r="Q47" s="7">
        <f t="shared" si="9"/>
        <v>0</v>
      </c>
      <c r="R47" s="7">
        <f t="shared" si="9"/>
        <v>0</v>
      </c>
      <c r="S47" s="7">
        <f t="shared" si="9"/>
        <v>0</v>
      </c>
      <c r="T47" s="7">
        <f t="shared" si="9"/>
        <v>0</v>
      </c>
      <c r="U47" s="7">
        <f t="shared" si="9"/>
        <v>0</v>
      </c>
      <c r="V47" s="7">
        <f t="shared" si="9"/>
        <v>0</v>
      </c>
      <c r="W47" s="7">
        <f t="shared" si="9"/>
        <v>2E-3</v>
      </c>
      <c r="X47" s="7">
        <f t="shared" si="9"/>
        <v>1E-3</v>
      </c>
      <c r="Y47" s="7">
        <f t="shared" si="9"/>
        <v>0</v>
      </c>
      <c r="Z47" s="7">
        <f t="shared" si="9"/>
        <v>5.0000000000000001E-3</v>
      </c>
      <c r="AA47" s="7">
        <f t="shared" si="9"/>
        <v>4.1000000000000002E-2</v>
      </c>
      <c r="AB47" s="7">
        <f t="shared" si="9"/>
        <v>3.5999999999999997E-2</v>
      </c>
      <c r="AC47" s="7">
        <f t="shared" si="9"/>
        <v>0.16700000000000001</v>
      </c>
      <c r="AD47" s="7">
        <f t="shared" si="9"/>
        <v>0.85399999999999998</v>
      </c>
      <c r="AE47" s="7">
        <f t="shared" ref="AE47" si="12">AE62/10^3*-1</f>
        <v>3.2429999999999999</v>
      </c>
      <c r="AF47" s="8">
        <f t="shared" si="8"/>
        <v>2.9962987810468935E-3</v>
      </c>
    </row>
    <row r="48" spans="1:32" ht="17.100000000000001" customHeight="1">
      <c r="A48" s="7" t="str">
        <f t="shared" si="6"/>
        <v>Poland</v>
      </c>
      <c r="B48" s="7">
        <f t="shared" si="7"/>
        <v>16.838999999999999</v>
      </c>
      <c r="C48" s="7">
        <f t="shared" si="9"/>
        <v>12.696999999999999</v>
      </c>
      <c r="D48" s="7">
        <f t="shared" si="9"/>
        <v>11.760999999999999</v>
      </c>
      <c r="E48" s="7">
        <f t="shared" si="9"/>
        <v>10.138999999999999</v>
      </c>
      <c r="F48" s="7">
        <f t="shared" si="9"/>
        <v>17.001000000000001</v>
      </c>
      <c r="G48" s="7">
        <f t="shared" si="9"/>
        <v>19.571999999999999</v>
      </c>
      <c r="H48" s="7">
        <f t="shared" si="9"/>
        <v>19.033999999999999</v>
      </c>
      <c r="I48" s="7">
        <f t="shared" si="9"/>
        <v>20.327999999999999</v>
      </c>
      <c r="J48" s="7">
        <f t="shared" si="9"/>
        <v>21.548999999999999</v>
      </c>
      <c r="K48" s="7">
        <f t="shared" si="9"/>
        <v>17.466999999999999</v>
      </c>
      <c r="L48" s="7">
        <f t="shared" si="9"/>
        <v>17.954999999999998</v>
      </c>
      <c r="M48" s="7">
        <f t="shared" si="9"/>
        <v>19.216000000000001</v>
      </c>
      <c r="N48" s="7">
        <f t="shared" si="9"/>
        <v>19.102</v>
      </c>
      <c r="O48" s="7">
        <f t="shared" si="9"/>
        <v>17.408999999999999</v>
      </c>
      <c r="P48" s="7">
        <f t="shared" si="9"/>
        <v>16.648</v>
      </c>
      <c r="Q48" s="7">
        <f t="shared" si="9"/>
        <v>16.218</v>
      </c>
      <c r="R48" s="7">
        <f t="shared" si="9"/>
        <v>13.134</v>
      </c>
      <c r="S48" s="7">
        <f t="shared" si="9"/>
        <v>9.5370000000000008</v>
      </c>
      <c r="T48" s="7">
        <f t="shared" si="9"/>
        <v>6.7779999999999996</v>
      </c>
      <c r="U48" s="7">
        <f t="shared" si="9"/>
        <v>6.6710000000000003</v>
      </c>
      <c r="V48" s="7">
        <f t="shared" si="9"/>
        <v>8.15</v>
      </c>
      <c r="W48" s="7">
        <f t="shared" si="9"/>
        <v>5.3369999999999997</v>
      </c>
      <c r="X48" s="7">
        <f t="shared" si="9"/>
        <v>5.4829999999999997</v>
      </c>
      <c r="Y48" s="7">
        <f t="shared" si="9"/>
        <v>8.5939999999999994</v>
      </c>
      <c r="Z48" s="7">
        <f t="shared" si="9"/>
        <v>6.8150000000000004</v>
      </c>
      <c r="AA48" s="7">
        <f t="shared" si="9"/>
        <v>6.8879999999999999</v>
      </c>
      <c r="AB48" s="7">
        <f t="shared" si="9"/>
        <v>6.6580000000000004</v>
      </c>
      <c r="AC48" s="7">
        <f t="shared" si="9"/>
        <v>4.3358090000000002</v>
      </c>
      <c r="AD48" s="7">
        <f t="shared" si="9"/>
        <v>1.983903</v>
      </c>
      <c r="AE48" s="7">
        <f t="shared" ref="AE48" si="13">AE63/10^3*-1</f>
        <v>1.81511</v>
      </c>
      <c r="AF48" s="8">
        <f t="shared" si="8"/>
        <v>1.677031107143394E-3</v>
      </c>
    </row>
    <row r="49" spans="1:32" ht="17.100000000000001" customHeight="1">
      <c r="A49" s="7" t="str">
        <f t="shared" si="6"/>
        <v>Canada</v>
      </c>
      <c r="B49" s="7">
        <f t="shared" si="7"/>
        <v>4.149</v>
      </c>
      <c r="C49" s="7">
        <f t="shared" si="9"/>
        <v>5.3170000000000002</v>
      </c>
      <c r="D49" s="7">
        <f t="shared" si="9"/>
        <v>5.0410000000000004</v>
      </c>
      <c r="E49" s="7">
        <f t="shared" si="9"/>
        <v>4.3529999999999998</v>
      </c>
      <c r="F49" s="7">
        <f t="shared" si="9"/>
        <v>4.6289999999999996</v>
      </c>
      <c r="G49" s="7">
        <f t="shared" si="9"/>
        <v>5.444</v>
      </c>
      <c r="H49" s="7">
        <f t="shared" si="9"/>
        <v>5.7270000000000003</v>
      </c>
      <c r="I49" s="7">
        <f t="shared" si="9"/>
        <v>6.4379999999999997</v>
      </c>
      <c r="J49" s="7">
        <f t="shared" si="9"/>
        <v>5.83</v>
      </c>
      <c r="K49" s="7">
        <f t="shared" si="9"/>
        <v>4.593</v>
      </c>
      <c r="L49" s="7">
        <f t="shared" si="9"/>
        <v>3.6960000000000002</v>
      </c>
      <c r="M49" s="7">
        <f t="shared" si="9"/>
        <v>2.7040000000000002</v>
      </c>
      <c r="N49" s="7">
        <f t="shared" si="9"/>
        <v>3.8410000000000002</v>
      </c>
      <c r="O49" s="7">
        <f t="shared" si="9"/>
        <v>4.5659999999999998</v>
      </c>
      <c r="P49" s="7">
        <f t="shared" si="9"/>
        <v>1.9039999999999999</v>
      </c>
      <c r="Q49" s="7">
        <f t="shared" si="9"/>
        <v>1.3620000000000001</v>
      </c>
      <c r="R49" s="7">
        <f t="shared" si="9"/>
        <v>2.9239999999999999</v>
      </c>
      <c r="S49" s="7">
        <f t="shared" si="9"/>
        <v>3.92</v>
      </c>
      <c r="T49" s="7">
        <f t="shared" si="9"/>
        <v>5.0209999999999999</v>
      </c>
      <c r="U49" s="7">
        <f t="shared" si="9"/>
        <v>6.9260000000000002</v>
      </c>
      <c r="V49" s="7">
        <f t="shared" si="9"/>
        <v>5.7519999999999998</v>
      </c>
      <c r="W49" s="7">
        <f t="shared" si="9"/>
        <v>5.9340000000000002</v>
      </c>
      <c r="X49" s="7">
        <f t="shared" si="9"/>
        <v>3.9710000000000001</v>
      </c>
      <c r="Y49" s="7">
        <f t="shared" si="9"/>
        <v>3.9769999999999999</v>
      </c>
      <c r="Z49" s="7">
        <f t="shared" si="9"/>
        <v>3.1549999999999998</v>
      </c>
      <c r="AA49" s="7">
        <f t="shared" si="9"/>
        <v>2.3380000000000001</v>
      </c>
      <c r="AB49" s="7">
        <f t="shared" si="9"/>
        <v>2.2069999999999999</v>
      </c>
      <c r="AC49" s="7">
        <f t="shared" si="9"/>
        <v>2.0219999999999998</v>
      </c>
      <c r="AD49" s="7">
        <f t="shared" si="9"/>
        <v>0.93500000000000005</v>
      </c>
      <c r="AE49" s="7">
        <f t="shared" ref="AE49" si="14">AE64/10^3*-1</f>
        <v>1.752</v>
      </c>
      <c r="AF49" s="8">
        <f t="shared" si="8"/>
        <v>1.6187220056719574E-3</v>
      </c>
    </row>
    <row r="51" spans="1:32" ht="13.5">
      <c r="A51" s="7" t="s">
        <v>18</v>
      </c>
      <c r="B51" s="7">
        <v>-291697</v>
      </c>
      <c r="C51" s="7">
        <v>-285960</v>
      </c>
      <c r="D51" s="7">
        <v>-279116</v>
      </c>
      <c r="E51" s="7">
        <v>-250703</v>
      </c>
      <c r="F51" s="7">
        <v>-251261</v>
      </c>
      <c r="G51" s="7">
        <v>-296245</v>
      </c>
      <c r="H51" s="7">
        <v>-319837</v>
      </c>
      <c r="I51" s="7">
        <v>-343578</v>
      </c>
      <c r="J51" s="7">
        <v>-359122</v>
      </c>
      <c r="K51" s="7">
        <v>-362444</v>
      </c>
      <c r="L51" s="7">
        <v>-423891</v>
      </c>
      <c r="M51" s="7">
        <v>-462807</v>
      </c>
      <c r="N51" s="7">
        <v>-473030</v>
      </c>
      <c r="O51" s="7">
        <v>-528051</v>
      </c>
      <c r="P51" s="7">
        <v>-560330</v>
      </c>
      <c r="Q51" s="7">
        <v>-602725</v>
      </c>
      <c r="R51" s="7">
        <v>-679038</v>
      </c>
      <c r="S51" s="7">
        <v>-697638</v>
      </c>
      <c r="T51" s="7">
        <v>-688328</v>
      </c>
      <c r="U51" s="7">
        <v>-713298</v>
      </c>
      <c r="V51" s="7">
        <v>-785798</v>
      </c>
      <c r="W51" s="7">
        <v>-897649</v>
      </c>
      <c r="X51" s="7">
        <v>-969349</v>
      </c>
      <c r="Y51" s="7">
        <v>-1031994</v>
      </c>
      <c r="Z51" s="7">
        <v>-1022649</v>
      </c>
      <c r="AA51" s="7">
        <v>-952407</v>
      </c>
      <c r="AB51" s="7">
        <v>-970360</v>
      </c>
      <c r="AC51" s="7">
        <v>-1024498.397</v>
      </c>
      <c r="AD51" s="7">
        <v>-1057109.7009999999</v>
      </c>
      <c r="AE51" s="7">
        <v>-1082335.32</v>
      </c>
    </row>
    <row r="52" spans="1:32" ht="17.100000000000001" customHeight="1">
      <c r="A52" s="7" t="s">
        <v>17</v>
      </c>
      <c r="B52" s="7">
        <v>-4631</v>
      </c>
      <c r="C52" s="7">
        <v>-7193</v>
      </c>
      <c r="D52" s="7">
        <v>-15318</v>
      </c>
      <c r="E52" s="7">
        <v>-16708</v>
      </c>
      <c r="F52" s="7">
        <v>-20004</v>
      </c>
      <c r="G52" s="7">
        <v>-31067</v>
      </c>
      <c r="H52" s="7">
        <v>-36067</v>
      </c>
      <c r="I52" s="7">
        <v>-41380</v>
      </c>
      <c r="J52" s="7">
        <v>-47315</v>
      </c>
      <c r="K52" s="7">
        <v>-54915</v>
      </c>
      <c r="L52" s="7">
        <v>-56181</v>
      </c>
      <c r="M52" s="7">
        <v>-65604</v>
      </c>
      <c r="N52" s="7">
        <v>-72155</v>
      </c>
      <c r="O52" s="7">
        <v>-86974</v>
      </c>
      <c r="P52" s="7">
        <v>-104062</v>
      </c>
      <c r="Q52" s="7">
        <v>-127386</v>
      </c>
      <c r="R52" s="7">
        <v>-181638</v>
      </c>
      <c r="S52" s="7">
        <v>-193149</v>
      </c>
      <c r="T52" s="7">
        <v>-198025</v>
      </c>
      <c r="U52" s="7">
        <v>-231382</v>
      </c>
      <c r="V52" s="7">
        <v>-263053</v>
      </c>
      <c r="W52" s="7">
        <v>-353172</v>
      </c>
      <c r="X52" s="7">
        <v>-383901</v>
      </c>
      <c r="Y52" s="7">
        <v>-424110</v>
      </c>
      <c r="Z52" s="7">
        <v>-408183</v>
      </c>
      <c r="AA52" s="7">
        <v>-365723</v>
      </c>
      <c r="AB52" s="7">
        <v>-369576</v>
      </c>
      <c r="AC52" s="7">
        <v>-389470.12900000002</v>
      </c>
      <c r="AD52" s="7">
        <v>-428835.28600000002</v>
      </c>
      <c r="AE52" s="7">
        <v>-449139.88</v>
      </c>
    </row>
    <row r="53" spans="1:32" ht="17.100000000000001" customHeight="1">
      <c r="A53" s="7" t="s">
        <v>10</v>
      </c>
      <c r="B53" s="7">
        <v>-45646</v>
      </c>
      <c r="C53" s="7">
        <v>-54733</v>
      </c>
      <c r="D53" s="7">
        <v>-58681</v>
      </c>
      <c r="E53" s="7">
        <v>-57811</v>
      </c>
      <c r="F53" s="7">
        <v>-59705</v>
      </c>
      <c r="G53" s="7">
        <v>-62411</v>
      </c>
      <c r="H53" s="7">
        <v>-63888</v>
      </c>
      <c r="I53" s="7">
        <v>-74095</v>
      </c>
      <c r="J53" s="7">
        <v>-83484</v>
      </c>
      <c r="K53" s="7">
        <v>-79865</v>
      </c>
      <c r="L53" s="7">
        <v>-87801</v>
      </c>
      <c r="M53" s="7">
        <v>-87243</v>
      </c>
      <c r="N53" s="7">
        <v>-99808</v>
      </c>
      <c r="O53" s="7">
        <v>-100956</v>
      </c>
      <c r="P53" s="7">
        <v>-107611</v>
      </c>
      <c r="Q53" s="7">
        <v>-107415</v>
      </c>
      <c r="R53" s="7">
        <v>-111986</v>
      </c>
      <c r="S53" s="7">
        <v>-112425</v>
      </c>
      <c r="T53" s="7">
        <v>-115268</v>
      </c>
      <c r="U53" s="7">
        <v>-136509</v>
      </c>
      <c r="V53" s="7">
        <v>-135352</v>
      </c>
      <c r="W53" s="7">
        <v>-144055</v>
      </c>
      <c r="X53" s="7">
        <v>-159153</v>
      </c>
      <c r="Y53" s="7">
        <v>-182003</v>
      </c>
      <c r="Z53" s="7">
        <v>-194586</v>
      </c>
      <c r="AA53" s="7">
        <v>-204684</v>
      </c>
      <c r="AB53" s="7">
        <v>-201303</v>
      </c>
      <c r="AC53" s="7">
        <v>-201739</v>
      </c>
      <c r="AD53" s="7">
        <v>-202701</v>
      </c>
      <c r="AE53" s="7">
        <v>-209776</v>
      </c>
    </row>
    <row r="54" spans="1:32" ht="17.100000000000001" customHeight="1">
      <c r="A54" s="7" t="s">
        <v>7</v>
      </c>
      <c r="B54" s="7">
        <v>-24478</v>
      </c>
      <c r="C54" s="7">
        <v>-21769</v>
      </c>
      <c r="D54" s="7">
        <v>-16178</v>
      </c>
      <c r="E54" s="7">
        <v>-19152</v>
      </c>
      <c r="F54" s="7">
        <v>-5733</v>
      </c>
      <c r="G54" s="7">
        <v>-17570</v>
      </c>
      <c r="H54" s="7">
        <v>-18803</v>
      </c>
      <c r="I54" s="7">
        <v>-15043</v>
      </c>
      <c r="J54" s="7">
        <v>-17602</v>
      </c>
      <c r="K54" s="7">
        <v>-21309</v>
      </c>
      <c r="L54" s="7">
        <v>-29437</v>
      </c>
      <c r="M54" s="7">
        <v>-27122</v>
      </c>
      <c r="N54" s="7">
        <v>-34301</v>
      </c>
      <c r="O54" s="7">
        <v>-45155</v>
      </c>
      <c r="P54" s="7">
        <v>-56681</v>
      </c>
      <c r="Q54" s="7">
        <v>-76023</v>
      </c>
      <c r="R54" s="7">
        <v>-81384</v>
      </c>
      <c r="S54" s="7">
        <v>-88035</v>
      </c>
      <c r="T54" s="7">
        <v>-83856</v>
      </c>
      <c r="U54" s="7">
        <v>-92276</v>
      </c>
      <c r="V54" s="7">
        <v>-114245</v>
      </c>
      <c r="W54" s="7">
        <v>-109580</v>
      </c>
      <c r="X54" s="7">
        <v>-112536</v>
      </c>
      <c r="Y54" s="7">
        <v>-117451</v>
      </c>
      <c r="Z54" s="7">
        <v>-132018</v>
      </c>
      <c r="AA54" s="7">
        <v>-133390</v>
      </c>
      <c r="AB54" s="7">
        <v>-144093</v>
      </c>
      <c r="AC54" s="7">
        <v>-158265</v>
      </c>
      <c r="AD54" s="7">
        <v>-172686</v>
      </c>
      <c r="AE54" s="7">
        <v>-180522</v>
      </c>
    </row>
    <row r="55" spans="1:32" ht="17.100000000000001" customHeight="1">
      <c r="A55" s="7" t="s">
        <v>12</v>
      </c>
      <c r="B55" s="7">
        <v>-46267</v>
      </c>
      <c r="C55" s="7">
        <v>-43834</v>
      </c>
      <c r="D55" s="7">
        <v>-46971</v>
      </c>
      <c r="E55" s="7">
        <v>-46868</v>
      </c>
      <c r="F55" s="7">
        <v>-49074</v>
      </c>
      <c r="G55" s="7">
        <v>-53371</v>
      </c>
      <c r="H55" s="7">
        <v>-54091</v>
      </c>
      <c r="I55" s="7">
        <v>-58550</v>
      </c>
      <c r="J55" s="7">
        <v>-56133</v>
      </c>
      <c r="K55" s="7">
        <v>-63718</v>
      </c>
      <c r="L55" s="7">
        <v>-68166</v>
      </c>
      <c r="M55" s="7">
        <v>-68240</v>
      </c>
      <c r="N55" s="7">
        <v>-68472</v>
      </c>
      <c r="O55" s="7">
        <v>-70947</v>
      </c>
      <c r="P55" s="7">
        <v>-67029</v>
      </c>
      <c r="Q55" s="7">
        <v>-70918</v>
      </c>
      <c r="R55" s="7">
        <v>-68075</v>
      </c>
      <c r="S55" s="7">
        <v>-66053</v>
      </c>
      <c r="T55" s="7">
        <v>-56625</v>
      </c>
      <c r="U55" s="7">
        <v>-51361</v>
      </c>
      <c r="V55" s="7">
        <v>-66396</v>
      </c>
      <c r="W55" s="7">
        <v>-68351</v>
      </c>
      <c r="X55" s="7">
        <v>-75302</v>
      </c>
      <c r="Y55" s="7">
        <v>-73993</v>
      </c>
      <c r="Z55" s="7">
        <v>-68246</v>
      </c>
      <c r="AA55" s="7">
        <v>-75411</v>
      </c>
      <c r="AB55" s="7">
        <v>-68905</v>
      </c>
      <c r="AC55" s="7">
        <v>-70049.138999999996</v>
      </c>
      <c r="AD55" s="7">
        <v>-69664.322</v>
      </c>
      <c r="AE55" s="7">
        <v>-79487</v>
      </c>
    </row>
    <row r="56" spans="1:32" ht="17.100000000000001" customHeight="1">
      <c r="A56" s="7" t="s">
        <v>11</v>
      </c>
      <c r="B56" s="7">
        <v>-12560</v>
      </c>
      <c r="C56" s="7">
        <v>-15415</v>
      </c>
      <c r="D56" s="7">
        <v>-13611</v>
      </c>
      <c r="E56" s="7">
        <v>-16559</v>
      </c>
      <c r="F56" s="7">
        <v>-17319</v>
      </c>
      <c r="G56" s="7">
        <v>-17098</v>
      </c>
      <c r="H56" s="7">
        <v>-23581</v>
      </c>
      <c r="I56" s="7">
        <v>-26339</v>
      </c>
      <c r="J56" s="7">
        <v>-28813</v>
      </c>
      <c r="K56" s="7">
        <v>-28736</v>
      </c>
      <c r="L56" s="7">
        <v>-34160</v>
      </c>
      <c r="M56" s="7">
        <v>-37616</v>
      </c>
      <c r="N56" s="7">
        <v>-35227</v>
      </c>
      <c r="O56" s="7">
        <v>-44311</v>
      </c>
      <c r="P56" s="7">
        <v>-49278</v>
      </c>
      <c r="Q56" s="7">
        <v>-52670</v>
      </c>
      <c r="R56" s="7">
        <v>-61239</v>
      </c>
      <c r="S56" s="7">
        <v>-63887</v>
      </c>
      <c r="T56" s="7">
        <v>-66999</v>
      </c>
      <c r="U56" s="7">
        <v>-65992</v>
      </c>
      <c r="V56" s="7">
        <v>-66932</v>
      </c>
      <c r="W56" s="7">
        <v>-77812</v>
      </c>
      <c r="X56" s="7">
        <v>-81740</v>
      </c>
      <c r="Y56" s="7">
        <v>-73410</v>
      </c>
      <c r="Z56" s="7">
        <v>-85679</v>
      </c>
      <c r="AA56" s="7">
        <v>-71370</v>
      </c>
      <c r="AB56" s="7">
        <v>-82120</v>
      </c>
      <c r="AC56" s="7">
        <v>-101151.97199999999</v>
      </c>
      <c r="AD56" s="7">
        <v>-81526.525999999998</v>
      </c>
      <c r="AE56" s="7">
        <v>-69433.115000000005</v>
      </c>
    </row>
    <row r="57" spans="1:32" ht="17.100000000000001" customHeight="1">
      <c r="A57" s="7" t="s">
        <v>6</v>
      </c>
      <c r="B57" s="7">
        <v>-38344</v>
      </c>
      <c r="C57" s="7">
        <v>-40164</v>
      </c>
      <c r="D57" s="7">
        <v>-39045</v>
      </c>
      <c r="E57" s="7">
        <v>-22558</v>
      </c>
      <c r="F57" s="7">
        <v>-21795</v>
      </c>
      <c r="G57" s="7">
        <v>-33074</v>
      </c>
      <c r="H57" s="7">
        <v>-34040</v>
      </c>
      <c r="I57" s="7">
        <v>-28474</v>
      </c>
      <c r="J57" s="7">
        <v>-29376</v>
      </c>
      <c r="K57" s="7">
        <v>-23855</v>
      </c>
      <c r="L57" s="7">
        <v>-23226</v>
      </c>
      <c r="M57" s="7">
        <v>-21013</v>
      </c>
      <c r="N57" s="7">
        <v>-16266</v>
      </c>
      <c r="O57" s="7">
        <v>-18857</v>
      </c>
      <c r="P57" s="7">
        <v>-19002</v>
      </c>
      <c r="Q57" s="7">
        <v>-19094</v>
      </c>
      <c r="R57" s="7">
        <v>-19914</v>
      </c>
      <c r="S57" s="7">
        <v>-24161</v>
      </c>
      <c r="T57" s="7">
        <v>-35089</v>
      </c>
      <c r="U57" s="7">
        <v>-19576</v>
      </c>
      <c r="V57" s="7">
        <v>-23023</v>
      </c>
      <c r="W57" s="7">
        <v>-34057</v>
      </c>
      <c r="X57" s="7">
        <v>-51647</v>
      </c>
      <c r="Y57" s="7">
        <v>-47127</v>
      </c>
      <c r="Z57" s="7">
        <v>-33713</v>
      </c>
      <c r="AA57" s="7">
        <v>-25334</v>
      </c>
      <c r="AB57" s="7">
        <v>-17526</v>
      </c>
      <c r="AC57" s="7">
        <v>-37808</v>
      </c>
      <c r="AD57" s="7">
        <v>-49066</v>
      </c>
      <c r="AE57" s="7">
        <v>-34209</v>
      </c>
    </row>
    <row r="58" spans="1:32" ht="17.100000000000001" customHeight="1">
      <c r="A58" s="7" t="s">
        <v>8</v>
      </c>
      <c r="B58" s="7">
        <v>-51480</v>
      </c>
      <c r="C58" s="7">
        <v>-51963</v>
      </c>
      <c r="D58" s="7">
        <v>-42459</v>
      </c>
      <c r="E58" s="7">
        <v>-29574</v>
      </c>
      <c r="F58" s="7">
        <v>-22625</v>
      </c>
      <c r="G58" s="7">
        <v>-18769</v>
      </c>
      <c r="H58" s="7">
        <v>-19331</v>
      </c>
      <c r="I58" s="7">
        <v>-23486</v>
      </c>
      <c r="J58" s="7">
        <v>-23023</v>
      </c>
      <c r="K58" s="7">
        <v>-16841</v>
      </c>
      <c r="L58" s="7">
        <v>-33937</v>
      </c>
      <c r="M58" s="7">
        <v>-30952</v>
      </c>
      <c r="N58" s="7">
        <v>-26704</v>
      </c>
      <c r="O58" s="7">
        <v>-32244</v>
      </c>
      <c r="P58" s="7">
        <v>-24081</v>
      </c>
      <c r="Q58" s="7">
        <v>-24199</v>
      </c>
      <c r="R58" s="7">
        <v>-28316</v>
      </c>
      <c r="S58" s="7">
        <v>-25691</v>
      </c>
      <c r="T58" s="7">
        <v>-31716</v>
      </c>
      <c r="U58" s="7">
        <v>-28012</v>
      </c>
      <c r="V58" s="7">
        <v>-29078</v>
      </c>
      <c r="W58" s="7">
        <v>-29763</v>
      </c>
      <c r="X58" s="7">
        <v>-30019</v>
      </c>
      <c r="Y58" s="7">
        <v>-31444</v>
      </c>
      <c r="Z58" s="7">
        <v>-26570</v>
      </c>
      <c r="AA58" s="7">
        <v>-26207</v>
      </c>
      <c r="AB58" s="7">
        <v>-22662</v>
      </c>
      <c r="AC58" s="7">
        <v>-25958.460999999999</v>
      </c>
      <c r="AD58" s="7">
        <v>-22943.132000000001</v>
      </c>
      <c r="AE58" s="7">
        <v>-21256.312000000002</v>
      </c>
    </row>
    <row r="59" spans="1:32" ht="17.100000000000001" customHeight="1">
      <c r="A59" s="7" t="s">
        <v>57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-799</v>
      </c>
      <c r="T59" s="7">
        <v>-893</v>
      </c>
      <c r="U59" s="7">
        <v>-1994</v>
      </c>
      <c r="V59" s="7">
        <v>-4099</v>
      </c>
      <c r="W59" s="7">
        <v>-2736</v>
      </c>
      <c r="X59" s="7">
        <v>-3173</v>
      </c>
      <c r="Y59" s="7">
        <v>-3401</v>
      </c>
      <c r="Z59" s="7">
        <v>-5767</v>
      </c>
      <c r="AA59" s="7">
        <v>-3105</v>
      </c>
      <c r="AB59" s="7">
        <v>-6835</v>
      </c>
      <c r="AC59" s="7">
        <v>-6172.3959999999997</v>
      </c>
      <c r="AD59" s="7">
        <v>-5054.4660000000003</v>
      </c>
      <c r="AE59" s="7">
        <v>-14092</v>
      </c>
    </row>
    <row r="60" spans="1:32" ht="17.100000000000001" customHeight="1">
      <c r="A60" s="7" t="s">
        <v>53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-20</v>
      </c>
      <c r="I60" s="7">
        <v>-18</v>
      </c>
      <c r="J60" s="7">
        <v>-18</v>
      </c>
      <c r="K60" s="7">
        <v>-17</v>
      </c>
      <c r="L60" s="7">
        <v>-16</v>
      </c>
      <c r="M60" s="7">
        <v>-28</v>
      </c>
      <c r="N60" s="7">
        <v>-44</v>
      </c>
      <c r="O60" s="7">
        <v>-37</v>
      </c>
      <c r="P60" s="7">
        <v>-17</v>
      </c>
      <c r="Q60" s="7">
        <v>-3</v>
      </c>
      <c r="R60" s="7">
        <v>-41</v>
      </c>
      <c r="S60" s="7">
        <v>-15</v>
      </c>
      <c r="T60" s="7">
        <v>-28</v>
      </c>
      <c r="U60" s="7">
        <v>-28</v>
      </c>
      <c r="V60" s="7">
        <v>-28</v>
      </c>
      <c r="W60" s="7">
        <v>0</v>
      </c>
      <c r="X60" s="7">
        <v>-125</v>
      </c>
      <c r="Y60" s="7">
        <v>-364</v>
      </c>
      <c r="Z60" s="7">
        <v>-1046</v>
      </c>
      <c r="AA60" s="7">
        <v>-749</v>
      </c>
      <c r="AB60" s="7">
        <v>-5374</v>
      </c>
      <c r="AC60" s="7">
        <v>-5275.3040000000001</v>
      </c>
      <c r="AD60" s="7">
        <v>-6357.88</v>
      </c>
      <c r="AE60" s="7">
        <v>-5137.1670000000004</v>
      </c>
    </row>
    <row r="61" spans="1:32" ht="17.100000000000001" customHeight="1">
      <c r="A61" s="7" t="s">
        <v>19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-1099</v>
      </c>
      <c r="R61" s="7">
        <v>-1276</v>
      </c>
      <c r="S61" s="7">
        <v>-1676</v>
      </c>
      <c r="T61" s="7">
        <v>-2122</v>
      </c>
      <c r="U61" s="7">
        <v>-3686</v>
      </c>
      <c r="V61" s="7">
        <v>-8651</v>
      </c>
      <c r="W61" s="7">
        <v>-8560</v>
      </c>
      <c r="X61" s="7">
        <v>-9656</v>
      </c>
      <c r="Y61" s="7">
        <v>-10450</v>
      </c>
      <c r="Z61" s="7">
        <v>-11766</v>
      </c>
      <c r="AA61" s="7">
        <v>-1917</v>
      </c>
      <c r="AB61" s="7">
        <v>-3130</v>
      </c>
      <c r="AC61" s="7">
        <v>-3759.9360000000001</v>
      </c>
      <c r="AD61" s="7">
        <v>-4160.4480000000003</v>
      </c>
      <c r="AE61" s="7">
        <v>-4815.558</v>
      </c>
    </row>
    <row r="62" spans="1:32" ht="17.100000000000001" customHeight="1">
      <c r="A62" s="7" t="s">
        <v>71</v>
      </c>
      <c r="B62" s="7">
        <v>-6656</v>
      </c>
      <c r="C62" s="7">
        <v>0</v>
      </c>
      <c r="D62" s="7">
        <v>0</v>
      </c>
      <c r="E62" s="7">
        <v>0</v>
      </c>
      <c r="F62" s="7">
        <v>0</v>
      </c>
      <c r="G62" s="7">
        <v>-6</v>
      </c>
      <c r="H62" s="7">
        <v>0</v>
      </c>
      <c r="I62" s="7">
        <v>0</v>
      </c>
      <c r="J62" s="7">
        <v>0</v>
      </c>
      <c r="K62" s="7">
        <v>-11</v>
      </c>
      <c r="L62" s="7">
        <v>-4</v>
      </c>
      <c r="M62" s="7">
        <v>-1</v>
      </c>
      <c r="N62" s="7">
        <v>-9</v>
      </c>
      <c r="O62" s="7">
        <v>-1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-2</v>
      </c>
      <c r="X62" s="7">
        <v>-1</v>
      </c>
      <c r="Y62" s="7">
        <v>0</v>
      </c>
      <c r="Z62" s="7">
        <v>-5</v>
      </c>
      <c r="AA62" s="7">
        <v>-41</v>
      </c>
      <c r="AB62" s="7">
        <v>-36</v>
      </c>
      <c r="AC62" s="7">
        <v>-167</v>
      </c>
      <c r="AD62" s="7">
        <v>-854</v>
      </c>
      <c r="AE62" s="7">
        <v>-3243</v>
      </c>
    </row>
    <row r="63" spans="1:32" ht="17.100000000000001" customHeight="1">
      <c r="A63" s="7" t="s">
        <v>20</v>
      </c>
      <c r="B63" s="7">
        <v>-16839</v>
      </c>
      <c r="C63" s="7">
        <v>-12697</v>
      </c>
      <c r="D63" s="7">
        <v>-11761</v>
      </c>
      <c r="E63" s="7">
        <v>-10139</v>
      </c>
      <c r="F63" s="7">
        <v>-17001</v>
      </c>
      <c r="G63" s="7">
        <v>-19572</v>
      </c>
      <c r="H63" s="7">
        <v>-19034</v>
      </c>
      <c r="I63" s="7">
        <v>-20328</v>
      </c>
      <c r="J63" s="7">
        <v>-21549</v>
      </c>
      <c r="K63" s="7">
        <v>-17467</v>
      </c>
      <c r="L63" s="7">
        <v>-17955</v>
      </c>
      <c r="M63" s="7">
        <v>-19216</v>
      </c>
      <c r="N63" s="7">
        <v>-19102</v>
      </c>
      <c r="O63" s="7">
        <v>-17409</v>
      </c>
      <c r="P63" s="7">
        <v>-16648</v>
      </c>
      <c r="Q63" s="7">
        <v>-16218</v>
      </c>
      <c r="R63" s="7">
        <v>-13134</v>
      </c>
      <c r="S63" s="7">
        <v>-9537</v>
      </c>
      <c r="T63" s="7">
        <v>-6778</v>
      </c>
      <c r="U63" s="7">
        <v>-6671</v>
      </c>
      <c r="V63" s="7">
        <v>-8150</v>
      </c>
      <c r="W63" s="7">
        <v>-5337</v>
      </c>
      <c r="X63" s="7">
        <v>-5483</v>
      </c>
      <c r="Y63" s="7">
        <v>-8594</v>
      </c>
      <c r="Z63" s="7">
        <v>-6815</v>
      </c>
      <c r="AA63" s="7">
        <v>-6888</v>
      </c>
      <c r="AB63" s="7">
        <v>-6658</v>
      </c>
      <c r="AC63" s="7">
        <v>-4335.8090000000002</v>
      </c>
      <c r="AD63" s="7">
        <v>-1983.903</v>
      </c>
      <c r="AE63" s="7">
        <v>-1815.11</v>
      </c>
    </row>
    <row r="64" spans="1:32" ht="17.100000000000001" customHeight="1">
      <c r="A64" s="7" t="s">
        <v>9</v>
      </c>
      <c r="B64" s="7">
        <v>-4149</v>
      </c>
      <c r="C64" s="7">
        <v>-5317</v>
      </c>
      <c r="D64" s="7">
        <v>-5041</v>
      </c>
      <c r="E64" s="7">
        <v>-4353</v>
      </c>
      <c r="F64" s="7">
        <v>-4629</v>
      </c>
      <c r="G64" s="7">
        <v>-5444</v>
      </c>
      <c r="H64" s="7">
        <v>-5727</v>
      </c>
      <c r="I64" s="7">
        <v>-6438</v>
      </c>
      <c r="J64" s="7">
        <v>-5830</v>
      </c>
      <c r="K64" s="7">
        <v>-4593</v>
      </c>
      <c r="L64" s="7">
        <v>-3696</v>
      </c>
      <c r="M64" s="7">
        <v>-2704</v>
      </c>
      <c r="N64" s="7">
        <v>-3841</v>
      </c>
      <c r="O64" s="7">
        <v>-4566</v>
      </c>
      <c r="P64" s="7">
        <v>-1904</v>
      </c>
      <c r="Q64" s="7">
        <v>-1362</v>
      </c>
      <c r="R64" s="7">
        <v>-2924</v>
      </c>
      <c r="S64" s="7">
        <v>-3920</v>
      </c>
      <c r="T64" s="7">
        <v>-5021</v>
      </c>
      <c r="U64" s="7">
        <v>-6926</v>
      </c>
      <c r="V64" s="7">
        <v>-5752</v>
      </c>
      <c r="W64" s="7">
        <v>-5934</v>
      </c>
      <c r="X64" s="7">
        <v>-3971</v>
      </c>
      <c r="Y64" s="7">
        <v>-3977</v>
      </c>
      <c r="Z64" s="7">
        <v>-3155</v>
      </c>
      <c r="AA64" s="7">
        <v>-2338</v>
      </c>
      <c r="AB64" s="7">
        <v>-2207</v>
      </c>
      <c r="AC64" s="7">
        <v>-2022</v>
      </c>
      <c r="AD64" s="7">
        <v>-935</v>
      </c>
      <c r="AE64" s="7">
        <v>-1752</v>
      </c>
    </row>
  </sheetData>
  <phoneticPr fontId="10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5"/>
  <sheetViews>
    <sheetView showGridLines="0" zoomScaleNormal="100" zoomScaleSheetLayoutView="100" workbookViewId="0">
      <selection activeCell="B2" sqref="B2"/>
    </sheetView>
  </sheetViews>
  <sheetFormatPr defaultColWidth="9" defaultRowHeight="17.100000000000001" customHeight="1"/>
  <cols>
    <col min="1" max="1" width="9" style="7"/>
    <col min="2" max="2" width="13.25" style="7" customWidth="1"/>
    <col min="3" max="3" width="11.875" style="7" customWidth="1"/>
    <col min="4" max="4" width="9" style="7"/>
    <col min="5" max="5" width="12.125" style="7" bestFit="1" customWidth="1"/>
    <col min="6" max="16384" width="9" style="7"/>
  </cols>
  <sheetData>
    <row r="1" spans="2:12" ht="13.5" customHeight="1">
      <c r="B1" s="6" t="s">
        <v>77</v>
      </c>
    </row>
    <row r="2" spans="2:12" ht="13.5" customHeight="1"/>
    <row r="3" spans="2:12" ht="17.100000000000001" customHeight="1">
      <c r="B3" s="1"/>
      <c r="C3" s="3" t="s">
        <v>1</v>
      </c>
      <c r="D3" s="11"/>
      <c r="E3" s="11"/>
      <c r="F3" s="11"/>
      <c r="G3" s="11"/>
      <c r="H3" s="11"/>
      <c r="J3" s="2"/>
      <c r="K3" s="2"/>
      <c r="L3" s="2"/>
    </row>
    <row r="4" spans="2:12" ht="17.100000000000001" customHeight="1">
      <c r="B4" s="4" t="s">
        <v>2</v>
      </c>
      <c r="C4" s="5" t="s">
        <v>3</v>
      </c>
      <c r="D4" s="12"/>
      <c r="E4" s="26" t="s">
        <v>68</v>
      </c>
      <c r="F4" s="12"/>
      <c r="G4" s="12"/>
      <c r="H4" s="12"/>
      <c r="J4" s="2"/>
      <c r="K4" s="2"/>
      <c r="L4" s="2"/>
    </row>
    <row r="5" spans="2:12" ht="17.100000000000001" customHeight="1">
      <c r="B5" s="4" t="s">
        <v>55</v>
      </c>
      <c r="C5" s="14">
        <f>I23</f>
        <v>183.52199999999999</v>
      </c>
      <c r="D5" s="10"/>
      <c r="E5" s="27">
        <f t="shared" ref="E5:E16" si="0">C5/$C$16</f>
        <v>0.54445607149807496</v>
      </c>
      <c r="F5" s="15"/>
      <c r="G5" s="10"/>
      <c r="H5" s="10"/>
      <c r="J5" s="2"/>
      <c r="K5" s="9"/>
      <c r="L5" s="2"/>
    </row>
    <row r="6" spans="2:12" ht="17.100000000000001" customHeight="1">
      <c r="B6" s="4" t="s">
        <v>49</v>
      </c>
      <c r="C6" s="14">
        <f>I24</f>
        <v>49.997999999999998</v>
      </c>
      <c r="D6" s="10"/>
      <c r="E6" s="27">
        <f t="shared" si="0"/>
        <v>0.14832943550506617</v>
      </c>
      <c r="F6" s="15"/>
      <c r="G6" s="10"/>
      <c r="H6" s="10"/>
      <c r="J6" s="2"/>
      <c r="K6" s="2"/>
      <c r="L6" s="2"/>
    </row>
    <row r="7" spans="2:12" ht="17.100000000000001" customHeight="1">
      <c r="B7" s="4" t="s">
        <v>4</v>
      </c>
      <c r="C7" s="14">
        <f t="shared" ref="C7:C13" si="1">I25</f>
        <v>34.353000000000002</v>
      </c>
      <c r="D7" s="10"/>
      <c r="E7" s="27">
        <f t="shared" si="0"/>
        <v>0.10191529857005358</v>
      </c>
      <c r="F7" s="15"/>
      <c r="G7" s="10"/>
      <c r="H7" s="10"/>
      <c r="J7" s="2"/>
      <c r="K7" s="9"/>
      <c r="L7" s="2"/>
    </row>
    <row r="8" spans="2:12" ht="17.100000000000001" customHeight="1">
      <c r="B8" s="4" t="s">
        <v>0</v>
      </c>
      <c r="C8" s="14">
        <f t="shared" si="1"/>
        <v>24.571999999999999</v>
      </c>
      <c r="D8" s="10"/>
      <c r="E8" s="27">
        <f t="shared" si="0"/>
        <v>7.2897933701957796E-2</v>
      </c>
      <c r="F8" s="15"/>
      <c r="G8" s="10"/>
      <c r="H8" s="10"/>
      <c r="J8" s="2"/>
      <c r="K8" s="2"/>
      <c r="L8" s="2"/>
    </row>
    <row r="9" spans="2:12" ht="17.100000000000001" customHeight="1">
      <c r="B9" s="4" t="s">
        <v>50</v>
      </c>
      <c r="C9" s="14">
        <f t="shared" si="1"/>
        <v>23.215441999999999</v>
      </c>
      <c r="D9" s="10"/>
      <c r="E9" s="27">
        <f t="shared" si="0"/>
        <v>6.8873423074135048E-2</v>
      </c>
      <c r="F9" s="15"/>
      <c r="G9" s="10"/>
      <c r="H9" s="10"/>
      <c r="J9" s="2"/>
      <c r="K9" s="9"/>
      <c r="L9" s="2"/>
    </row>
    <row r="10" spans="2:12" ht="17.100000000000001" customHeight="1">
      <c r="B10" s="4" t="s">
        <v>13</v>
      </c>
      <c r="C10" s="14">
        <f t="shared" si="1"/>
        <v>5.7520179999999996</v>
      </c>
      <c r="D10" s="10"/>
      <c r="E10" s="25">
        <f t="shared" si="0"/>
        <v>1.7064554241269243E-2</v>
      </c>
      <c r="F10" s="15"/>
      <c r="G10" s="30">
        <f>SUM(E5:E9)</f>
        <v>0.93647216234928754</v>
      </c>
      <c r="H10" s="10"/>
      <c r="J10" s="2"/>
      <c r="K10" s="2"/>
      <c r="L10" s="2"/>
    </row>
    <row r="11" spans="2:12" ht="17.100000000000001" customHeight="1">
      <c r="B11" s="4" t="s">
        <v>59</v>
      </c>
      <c r="C11" s="14">
        <f t="shared" si="1"/>
        <v>4.8978080000000004</v>
      </c>
      <c r="D11" s="10"/>
      <c r="E11" s="25">
        <f t="shared" si="0"/>
        <v>1.4530363131569208E-2</v>
      </c>
      <c r="F11" s="15"/>
      <c r="G11" s="10"/>
      <c r="H11" s="10"/>
      <c r="J11" s="2"/>
      <c r="K11" s="9"/>
      <c r="L11" s="2"/>
    </row>
    <row r="12" spans="2:12" ht="17.100000000000001" customHeight="1">
      <c r="B12" s="4" t="s">
        <v>63</v>
      </c>
      <c r="C12" s="14">
        <f t="shared" si="1"/>
        <v>2.5752890000000002</v>
      </c>
      <c r="D12" s="10"/>
      <c r="E12" s="25">
        <f t="shared" si="0"/>
        <v>7.6401288778032402E-3</v>
      </c>
      <c r="F12" s="15"/>
      <c r="G12" s="10"/>
      <c r="H12" s="10"/>
      <c r="J12" s="2"/>
      <c r="K12" s="2"/>
      <c r="L12" s="2"/>
    </row>
    <row r="13" spans="2:12" ht="17.100000000000001" customHeight="1">
      <c r="B13" s="4" t="s">
        <v>14</v>
      </c>
      <c r="C13" s="14">
        <f t="shared" si="1"/>
        <v>2.098633</v>
      </c>
      <c r="D13" s="10"/>
      <c r="E13" s="25">
        <f t="shared" si="0"/>
        <v>6.2260300056462964E-3</v>
      </c>
      <c r="F13" s="15"/>
      <c r="G13" s="10"/>
      <c r="H13" s="10"/>
      <c r="J13" s="2"/>
      <c r="K13" s="2"/>
      <c r="L13" s="2"/>
    </row>
    <row r="14" spans="2:12" ht="17.100000000000001" customHeight="1">
      <c r="B14" s="4" t="s">
        <v>64</v>
      </c>
      <c r="C14" s="14">
        <f>I32</f>
        <v>1.4890000000000001</v>
      </c>
      <c r="D14" s="10"/>
      <c r="E14" s="25">
        <f t="shared" si="0"/>
        <v>4.4174272864323282E-3</v>
      </c>
      <c r="F14" s="15"/>
      <c r="G14" s="10"/>
      <c r="H14" s="10"/>
    </row>
    <row r="15" spans="2:12" ht="17.100000000000001" customHeight="1">
      <c r="B15" s="4" t="s">
        <v>16</v>
      </c>
      <c r="C15" s="14">
        <f>C16-SUM(C5:C14)</f>
        <v>4.6008360000000152</v>
      </c>
      <c r="D15" s="10"/>
      <c r="E15" s="25">
        <f t="shared" si="0"/>
        <v>1.3649334107992099E-2</v>
      </c>
      <c r="F15" s="15"/>
      <c r="G15" s="10"/>
      <c r="H15" s="10"/>
    </row>
    <row r="16" spans="2:12" ht="17.100000000000001" customHeight="1">
      <c r="B16" s="4" t="s">
        <v>5</v>
      </c>
      <c r="C16" s="14">
        <f>I22</f>
        <v>337.074026</v>
      </c>
      <c r="D16" s="10"/>
      <c r="E16" s="25">
        <f t="shared" si="0"/>
        <v>1</v>
      </c>
      <c r="F16" s="15"/>
      <c r="G16" s="10"/>
      <c r="H16" s="10"/>
    </row>
    <row r="17" spans="1:9" ht="17.100000000000001" customHeight="1">
      <c r="B17" s="9"/>
      <c r="C17" s="10"/>
      <c r="D17" s="10"/>
      <c r="E17" s="10"/>
      <c r="F17" s="10"/>
      <c r="G17" s="10"/>
      <c r="H17" s="10"/>
    </row>
    <row r="18" spans="1:9" ht="17.100000000000001" customHeight="1">
      <c r="B18" s="22" t="s">
        <v>52</v>
      </c>
    </row>
    <row r="19" spans="1:9" ht="17.100000000000001" customHeight="1">
      <c r="B19" s="7" t="s">
        <v>66</v>
      </c>
      <c r="C19" s="13"/>
      <c r="D19" s="13"/>
      <c r="E19" s="13"/>
      <c r="F19" s="13"/>
      <c r="G19" s="13"/>
      <c r="H19" s="13"/>
    </row>
    <row r="21" spans="1:9" ht="17.100000000000001" customHeight="1">
      <c r="C21" s="7">
        <v>-1</v>
      </c>
      <c r="I21" s="7">
        <v>2019</v>
      </c>
    </row>
    <row r="22" spans="1:9" s="21" customFormat="1" ht="17.100000000000001" customHeight="1">
      <c r="A22" s="18"/>
      <c r="B22" s="18"/>
      <c r="C22" s="19"/>
      <c r="D22" s="20"/>
      <c r="H22" s="21" t="str">
        <f>A36</f>
        <v>World</v>
      </c>
      <c r="I22" s="28">
        <f t="shared" ref="I22:I32" si="2">AE36</f>
        <v>337.074026</v>
      </c>
    </row>
    <row r="23" spans="1:9" s="21" customFormat="1" ht="17.100000000000001" customHeight="1">
      <c r="A23" s="18"/>
      <c r="B23" s="18"/>
      <c r="C23" s="19"/>
      <c r="D23" s="20"/>
      <c r="H23" s="21" t="str">
        <f t="shared" ref="H23:H31" si="3">A37</f>
        <v>Australia</v>
      </c>
      <c r="I23" s="21">
        <f t="shared" si="2"/>
        <v>183.52199999999999</v>
      </c>
    </row>
    <row r="24" spans="1:9" s="21" customFormat="1" ht="17.100000000000001" customHeight="1">
      <c r="A24" s="18"/>
      <c r="B24" s="18"/>
      <c r="C24" s="19"/>
      <c r="D24" s="20"/>
      <c r="H24" s="21" t="str">
        <f t="shared" si="3"/>
        <v>United States</v>
      </c>
      <c r="I24" s="21">
        <f t="shared" si="2"/>
        <v>49.997999999999998</v>
      </c>
    </row>
    <row r="25" spans="1:9" s="21" customFormat="1" ht="17.100000000000001" customHeight="1">
      <c r="A25" s="18"/>
      <c r="B25" s="18"/>
      <c r="C25" s="19"/>
      <c r="D25" s="20"/>
      <c r="H25" s="21" t="str">
        <f t="shared" si="3"/>
        <v>Canada</v>
      </c>
      <c r="I25" s="21">
        <f t="shared" si="2"/>
        <v>34.353000000000002</v>
      </c>
    </row>
    <row r="26" spans="1:9" s="21" customFormat="1" ht="17.100000000000001" customHeight="1">
      <c r="A26" s="18"/>
      <c r="B26" s="18"/>
      <c r="C26" s="19"/>
      <c r="D26" s="20"/>
      <c r="H26" s="21" t="str">
        <f t="shared" si="3"/>
        <v>Russia</v>
      </c>
      <c r="I26" s="21">
        <f t="shared" si="2"/>
        <v>24.571999999999999</v>
      </c>
    </row>
    <row r="27" spans="1:9" s="21" customFormat="1" ht="17.100000000000001" customHeight="1">
      <c r="A27" s="18"/>
      <c r="B27" s="18"/>
      <c r="C27" s="19"/>
      <c r="D27" s="20"/>
      <c r="H27" s="21" t="str">
        <f t="shared" si="3"/>
        <v>Mongolia</v>
      </c>
      <c r="I27" s="21">
        <f t="shared" si="2"/>
        <v>23.215441999999999</v>
      </c>
    </row>
    <row r="28" spans="1:9" s="21" customFormat="1" ht="17.100000000000001" customHeight="1">
      <c r="A28" s="18"/>
      <c r="B28" s="18"/>
      <c r="C28" s="19"/>
      <c r="D28" s="20"/>
      <c r="H28" s="21" t="str">
        <f t="shared" si="3"/>
        <v>Indonesia</v>
      </c>
      <c r="I28" s="21">
        <f t="shared" si="2"/>
        <v>5.7520179999999996</v>
      </c>
    </row>
    <row r="29" spans="1:9" s="21" customFormat="1" ht="17.100000000000001" customHeight="1">
      <c r="A29" s="18"/>
      <c r="B29" s="18"/>
      <c r="C29" s="19"/>
      <c r="D29" s="20"/>
      <c r="H29" s="21" t="str">
        <f t="shared" si="3"/>
        <v>Mozambique</v>
      </c>
      <c r="I29" s="21">
        <f t="shared" si="2"/>
        <v>4.8978080000000004</v>
      </c>
    </row>
    <row r="30" spans="1:9" s="21" customFormat="1" ht="17.100000000000001" customHeight="1">
      <c r="A30" s="18"/>
      <c r="B30" s="18"/>
      <c r="C30" s="19"/>
      <c r="D30" s="20"/>
      <c r="H30" s="21" t="str">
        <f t="shared" si="3"/>
        <v>Poland</v>
      </c>
      <c r="I30" s="21">
        <f t="shared" si="2"/>
        <v>2.5752890000000002</v>
      </c>
    </row>
    <row r="31" spans="1:9" s="21" customFormat="1" ht="17.100000000000001" customHeight="1">
      <c r="A31" s="18"/>
      <c r="B31" s="18"/>
      <c r="C31" s="19"/>
      <c r="D31" s="20"/>
      <c r="H31" s="21" t="str">
        <f t="shared" si="3"/>
        <v>Colombia</v>
      </c>
      <c r="I31" s="21">
        <f t="shared" si="2"/>
        <v>2.098633</v>
      </c>
    </row>
    <row r="32" spans="1:9" s="21" customFormat="1" ht="17.100000000000001" customHeight="1">
      <c r="A32" s="18"/>
      <c r="B32" s="18"/>
      <c r="C32" s="19"/>
      <c r="D32" s="20"/>
      <c r="H32" s="21" t="str">
        <f>A46</f>
        <v>People's Republic of China</v>
      </c>
      <c r="I32" s="21">
        <f t="shared" si="2"/>
        <v>1.4890000000000001</v>
      </c>
    </row>
    <row r="33" spans="1:32" s="21" customFormat="1" ht="17.100000000000001" customHeight="1">
      <c r="C33" s="19"/>
      <c r="D33" s="20"/>
      <c r="H33" s="21" t="s">
        <v>16</v>
      </c>
    </row>
    <row r="34" spans="1:32" s="21" customFormat="1" ht="17.100000000000001" customHeight="1"/>
    <row r="35" spans="1:32" s="24" customFormat="1" ht="13.5">
      <c r="B35" s="24" t="s">
        <v>22</v>
      </c>
      <c r="C35" s="24" t="s">
        <v>23</v>
      </c>
      <c r="D35" s="24" t="s">
        <v>24</v>
      </c>
      <c r="E35" s="24" t="s">
        <v>25</v>
      </c>
      <c r="F35" s="24" t="s">
        <v>26</v>
      </c>
      <c r="G35" s="24" t="s">
        <v>27</v>
      </c>
      <c r="H35" s="24" t="s">
        <v>28</v>
      </c>
      <c r="I35" s="24" t="s">
        <v>29</v>
      </c>
      <c r="J35" s="24" t="s">
        <v>30</v>
      </c>
      <c r="K35" s="24" t="s">
        <v>31</v>
      </c>
      <c r="L35" s="24" t="s">
        <v>32</v>
      </c>
      <c r="M35" s="24" t="s">
        <v>33</v>
      </c>
      <c r="N35" s="24" t="s">
        <v>34</v>
      </c>
      <c r="O35" s="24" t="s">
        <v>35</v>
      </c>
      <c r="P35" s="24" t="s">
        <v>36</v>
      </c>
      <c r="Q35" s="24" t="s">
        <v>37</v>
      </c>
      <c r="R35" s="24" t="s">
        <v>38</v>
      </c>
      <c r="S35" s="24" t="s">
        <v>39</v>
      </c>
      <c r="T35" s="24" t="s">
        <v>40</v>
      </c>
      <c r="U35" s="24" t="s">
        <v>41</v>
      </c>
      <c r="V35" s="24" t="s">
        <v>42</v>
      </c>
      <c r="W35" s="24" t="s">
        <v>43</v>
      </c>
      <c r="X35" s="24" t="s">
        <v>44</v>
      </c>
      <c r="Y35" s="24" t="s">
        <v>45</v>
      </c>
      <c r="Z35" s="24" t="s">
        <v>46</v>
      </c>
      <c r="AA35" s="24" t="s">
        <v>47</v>
      </c>
      <c r="AB35" s="24" t="s">
        <v>48</v>
      </c>
      <c r="AC35" s="24" t="s">
        <v>54</v>
      </c>
      <c r="AD35" s="24" t="s">
        <v>58</v>
      </c>
      <c r="AE35" s="24" t="s">
        <v>69</v>
      </c>
      <c r="AF35" s="24" t="s">
        <v>51</v>
      </c>
    </row>
    <row r="36" spans="1:32" ht="17.100000000000001" customHeight="1">
      <c r="A36" s="7" t="str">
        <f>A51</f>
        <v>World</v>
      </c>
      <c r="B36" s="7">
        <f>B51/10^3*-1</f>
        <v>209.72</v>
      </c>
      <c r="C36" s="7">
        <f t="shared" ref="C36:AD45" si="4">C51/10^3*-1</f>
        <v>202.48699999999999</v>
      </c>
      <c r="D36" s="7">
        <f t="shared" si="4"/>
        <v>203.24199999999999</v>
      </c>
      <c r="E36" s="7">
        <f t="shared" si="4"/>
        <v>185.54900000000001</v>
      </c>
      <c r="F36" s="7">
        <f t="shared" si="4"/>
        <v>195.47</v>
      </c>
      <c r="G36" s="7">
        <f t="shared" si="4"/>
        <v>195.142</v>
      </c>
      <c r="H36" s="7">
        <f t="shared" si="4"/>
        <v>193.54400000000001</v>
      </c>
      <c r="I36" s="7">
        <f t="shared" si="4"/>
        <v>197.047</v>
      </c>
      <c r="J36" s="7">
        <f t="shared" si="4"/>
        <v>184.36099999999999</v>
      </c>
      <c r="K36" s="7">
        <f t="shared" si="4"/>
        <v>178.96700000000001</v>
      </c>
      <c r="L36" s="7">
        <f t="shared" si="4"/>
        <v>186.042</v>
      </c>
      <c r="M36" s="7">
        <f t="shared" si="4"/>
        <v>193.738</v>
      </c>
      <c r="N36" s="7">
        <f t="shared" si="4"/>
        <v>181.678</v>
      </c>
      <c r="O36" s="7">
        <f t="shared" si="4"/>
        <v>186.179</v>
      </c>
      <c r="P36" s="7">
        <f t="shared" si="4"/>
        <v>190.39599999999999</v>
      </c>
      <c r="Q36" s="7">
        <f t="shared" si="4"/>
        <v>206.21600000000001</v>
      </c>
      <c r="R36" s="7">
        <f t="shared" si="4"/>
        <v>200.238</v>
      </c>
      <c r="S36" s="7">
        <f t="shared" si="4"/>
        <v>215.1</v>
      </c>
      <c r="T36" s="7">
        <f t="shared" si="4"/>
        <v>234.702</v>
      </c>
      <c r="U36" s="7">
        <f t="shared" si="4"/>
        <v>210.34</v>
      </c>
      <c r="V36" s="7">
        <f t="shared" si="4"/>
        <v>275.61599999999999</v>
      </c>
      <c r="W36" s="7">
        <f t="shared" si="4"/>
        <v>269.85000000000002</v>
      </c>
      <c r="X36" s="7">
        <f t="shared" si="4"/>
        <v>283.88200000000001</v>
      </c>
      <c r="Y36" s="7">
        <f t="shared" si="4"/>
        <v>294.83100000000002</v>
      </c>
      <c r="Z36" s="7">
        <f t="shared" si="4"/>
        <v>314.64400000000001</v>
      </c>
      <c r="AA36" s="7">
        <f t="shared" si="4"/>
        <v>304.99400000000003</v>
      </c>
      <c r="AB36" s="7">
        <f t="shared" si="4"/>
        <v>313.22399999999999</v>
      </c>
      <c r="AC36" s="7">
        <f t="shared" si="4"/>
        <v>327.25947300000001</v>
      </c>
      <c r="AD36" s="7">
        <f t="shared" si="4"/>
        <v>343.68368699999996</v>
      </c>
      <c r="AE36" s="7">
        <f t="shared" ref="AE36:AE44" si="5">AE51/10^3*-1</f>
        <v>337.074026</v>
      </c>
      <c r="AF36" s="8">
        <f>AE36/$AE$36</f>
        <v>1</v>
      </c>
    </row>
    <row r="37" spans="1:32" ht="17.100000000000001" customHeight="1">
      <c r="A37" s="7" t="str">
        <f t="shared" ref="A37:A49" si="6">A52</f>
        <v>Australia</v>
      </c>
      <c r="B37" s="7">
        <f t="shared" ref="B37:Q49" si="7">B52/10^3*-1</f>
        <v>57.75</v>
      </c>
      <c r="C37" s="7">
        <f t="shared" si="7"/>
        <v>65.45</v>
      </c>
      <c r="D37" s="7">
        <f t="shared" si="7"/>
        <v>67.561000000000007</v>
      </c>
      <c r="E37" s="7">
        <f t="shared" si="7"/>
        <v>73.941000000000003</v>
      </c>
      <c r="F37" s="7">
        <f t="shared" si="7"/>
        <v>71.495999999999995</v>
      </c>
      <c r="G37" s="7">
        <f t="shared" si="7"/>
        <v>74.290999999999997</v>
      </c>
      <c r="H37" s="7">
        <f t="shared" si="7"/>
        <v>76.968000000000004</v>
      </c>
      <c r="I37" s="7">
        <f t="shared" si="7"/>
        <v>83.462000000000003</v>
      </c>
      <c r="J37" s="7">
        <f t="shared" si="7"/>
        <v>83.311999999999998</v>
      </c>
      <c r="K37" s="7">
        <f t="shared" si="7"/>
        <v>91.995999999999995</v>
      </c>
      <c r="L37" s="7">
        <f t="shared" si="7"/>
        <v>99.161000000000001</v>
      </c>
      <c r="M37" s="7">
        <f t="shared" si="7"/>
        <v>104.935</v>
      </c>
      <c r="N37" s="7">
        <f t="shared" si="7"/>
        <v>104.526</v>
      </c>
      <c r="O37" s="7">
        <f t="shared" si="7"/>
        <v>107.794</v>
      </c>
      <c r="P37" s="7">
        <f t="shared" si="7"/>
        <v>111.732</v>
      </c>
      <c r="Q37" s="7">
        <f t="shared" si="7"/>
        <v>124.91500000000001</v>
      </c>
      <c r="R37" s="7">
        <f t="shared" si="4"/>
        <v>120.479</v>
      </c>
      <c r="S37" s="7">
        <f t="shared" si="4"/>
        <v>131.965</v>
      </c>
      <c r="T37" s="7">
        <f t="shared" si="4"/>
        <v>136.92099999999999</v>
      </c>
      <c r="U37" s="7">
        <f t="shared" si="4"/>
        <v>125.238</v>
      </c>
      <c r="V37" s="7">
        <f t="shared" si="4"/>
        <v>157.26499999999999</v>
      </c>
      <c r="W37" s="7">
        <f t="shared" si="4"/>
        <v>140.45500000000001</v>
      </c>
      <c r="X37" s="7">
        <f t="shared" si="4"/>
        <v>142.363</v>
      </c>
      <c r="Y37" s="7">
        <f t="shared" si="4"/>
        <v>154.19300000000001</v>
      </c>
      <c r="Z37" s="7">
        <f t="shared" si="4"/>
        <v>180.458</v>
      </c>
      <c r="AA37" s="7">
        <f t="shared" si="4"/>
        <v>187.66399999999999</v>
      </c>
      <c r="AB37" s="7">
        <f t="shared" si="4"/>
        <v>187.99799999999999</v>
      </c>
      <c r="AC37" s="7">
        <f t="shared" si="4"/>
        <v>177.19900000000001</v>
      </c>
      <c r="AD37" s="7">
        <f t="shared" si="4"/>
        <v>179.24299999999999</v>
      </c>
      <c r="AE37" s="7">
        <f t="shared" si="5"/>
        <v>183.52199999999999</v>
      </c>
      <c r="AF37" s="8">
        <f t="shared" ref="AF37:AF49" si="8">AE37/$AE$36</f>
        <v>0.54445607149807496</v>
      </c>
    </row>
    <row r="38" spans="1:32" ht="17.100000000000001" customHeight="1">
      <c r="A38" s="7" t="str">
        <f t="shared" si="6"/>
        <v>United States</v>
      </c>
      <c r="B38" s="7">
        <f t="shared" si="7"/>
        <v>57.567999999999998</v>
      </c>
      <c r="C38" s="7">
        <f t="shared" si="4"/>
        <v>58.645000000000003</v>
      </c>
      <c r="D38" s="7">
        <f t="shared" si="4"/>
        <v>53.91</v>
      </c>
      <c r="E38" s="7">
        <f t="shared" si="4"/>
        <v>45.043999999999997</v>
      </c>
      <c r="F38" s="7">
        <f t="shared" si="4"/>
        <v>42.941000000000003</v>
      </c>
      <c r="G38" s="7">
        <f t="shared" si="4"/>
        <v>47.255000000000003</v>
      </c>
      <c r="H38" s="7">
        <f t="shared" si="4"/>
        <v>48.036000000000001</v>
      </c>
      <c r="I38" s="7">
        <f t="shared" si="4"/>
        <v>47.314</v>
      </c>
      <c r="J38" s="7">
        <f t="shared" si="4"/>
        <v>42.722000000000001</v>
      </c>
      <c r="K38" s="7">
        <f t="shared" si="4"/>
        <v>29.146000000000001</v>
      </c>
      <c r="L38" s="7">
        <f t="shared" si="4"/>
        <v>29.78</v>
      </c>
      <c r="M38" s="7">
        <f t="shared" si="4"/>
        <v>23.053000000000001</v>
      </c>
      <c r="N38" s="7">
        <f t="shared" si="4"/>
        <v>19.539000000000001</v>
      </c>
      <c r="O38" s="7">
        <f t="shared" si="4"/>
        <v>20.039000000000001</v>
      </c>
      <c r="P38" s="7">
        <f t="shared" si="4"/>
        <v>24.349</v>
      </c>
      <c r="Q38" s="7">
        <f t="shared" si="4"/>
        <v>26.001000000000001</v>
      </c>
      <c r="R38" s="7">
        <f t="shared" si="4"/>
        <v>24.946000000000002</v>
      </c>
      <c r="S38" s="7">
        <f t="shared" si="4"/>
        <v>29.198</v>
      </c>
      <c r="T38" s="7">
        <f t="shared" si="4"/>
        <v>38.598999999999997</v>
      </c>
      <c r="U38" s="7">
        <f t="shared" si="4"/>
        <v>33.802999999999997</v>
      </c>
      <c r="V38" s="7">
        <f t="shared" si="4"/>
        <v>50.905999999999999</v>
      </c>
      <c r="W38" s="7">
        <f t="shared" si="4"/>
        <v>63.078000000000003</v>
      </c>
      <c r="X38" s="7">
        <f t="shared" si="4"/>
        <v>63.39</v>
      </c>
      <c r="Y38" s="7">
        <f t="shared" si="4"/>
        <v>59.585000000000001</v>
      </c>
      <c r="Z38" s="7">
        <f t="shared" si="4"/>
        <v>54.494999999999997</v>
      </c>
      <c r="AA38" s="7">
        <f t="shared" si="4"/>
        <v>41.737000000000002</v>
      </c>
      <c r="AB38" s="7">
        <f t="shared" si="4"/>
        <v>37.131</v>
      </c>
      <c r="AC38" s="7">
        <f t="shared" si="4"/>
        <v>50.125999999999998</v>
      </c>
      <c r="AD38" s="7">
        <f t="shared" si="4"/>
        <v>55.804000000000002</v>
      </c>
      <c r="AE38" s="7">
        <f t="shared" si="5"/>
        <v>49.997999999999998</v>
      </c>
      <c r="AF38" s="8">
        <f t="shared" si="8"/>
        <v>0.14832943550506617</v>
      </c>
    </row>
    <row r="39" spans="1:32" ht="17.100000000000001" customHeight="1">
      <c r="A39" s="7" t="str">
        <f t="shared" si="6"/>
        <v>Canada</v>
      </c>
      <c r="B39" s="7">
        <f t="shared" si="7"/>
        <v>26.850999999999999</v>
      </c>
      <c r="C39" s="7">
        <f t="shared" si="4"/>
        <v>28.786000000000001</v>
      </c>
      <c r="D39" s="7">
        <f t="shared" si="4"/>
        <v>23.123999999999999</v>
      </c>
      <c r="E39" s="7">
        <f t="shared" si="4"/>
        <v>23.920999999999999</v>
      </c>
      <c r="F39" s="7">
        <f t="shared" si="4"/>
        <v>27.065999999999999</v>
      </c>
      <c r="G39" s="7">
        <f t="shared" si="4"/>
        <v>28.564</v>
      </c>
      <c r="H39" s="7">
        <f t="shared" si="4"/>
        <v>28.722000000000001</v>
      </c>
      <c r="I39" s="7">
        <f t="shared" si="4"/>
        <v>30.091999999999999</v>
      </c>
      <c r="J39" s="7">
        <f t="shared" si="4"/>
        <v>28.353000000000002</v>
      </c>
      <c r="K39" s="7">
        <f t="shared" si="4"/>
        <v>28.946000000000002</v>
      </c>
      <c r="L39" s="7">
        <f t="shared" si="4"/>
        <v>28.385999999999999</v>
      </c>
      <c r="M39" s="7">
        <f t="shared" si="4"/>
        <v>26.914000000000001</v>
      </c>
      <c r="N39" s="7">
        <f t="shared" si="4"/>
        <v>22.963999999999999</v>
      </c>
      <c r="O39" s="7">
        <f t="shared" si="4"/>
        <v>23.716000000000001</v>
      </c>
      <c r="P39" s="7">
        <f t="shared" si="4"/>
        <v>23.847000000000001</v>
      </c>
      <c r="Q39" s="7">
        <f t="shared" si="4"/>
        <v>26.797999999999998</v>
      </c>
      <c r="R39" s="7">
        <f t="shared" si="4"/>
        <v>24.638000000000002</v>
      </c>
      <c r="S39" s="7">
        <f t="shared" si="4"/>
        <v>26.76</v>
      </c>
      <c r="T39" s="7">
        <f t="shared" si="4"/>
        <v>26.925000000000001</v>
      </c>
      <c r="U39" s="7">
        <f t="shared" si="4"/>
        <v>21.527000000000001</v>
      </c>
      <c r="V39" s="7">
        <f t="shared" si="4"/>
        <v>27.556999999999999</v>
      </c>
      <c r="W39" s="7">
        <f t="shared" si="4"/>
        <v>27.667999999999999</v>
      </c>
      <c r="X39" s="7">
        <f t="shared" si="4"/>
        <v>30.725000000000001</v>
      </c>
      <c r="Y39" s="7">
        <f t="shared" si="4"/>
        <v>35.020000000000003</v>
      </c>
      <c r="Z39" s="7">
        <f t="shared" si="4"/>
        <v>31.062999999999999</v>
      </c>
      <c r="AA39" s="7">
        <f t="shared" si="4"/>
        <v>27.879000000000001</v>
      </c>
      <c r="AB39" s="7">
        <f t="shared" si="4"/>
        <v>28.039000000000001</v>
      </c>
      <c r="AC39" s="7">
        <f t="shared" si="4"/>
        <v>28.946000000000002</v>
      </c>
      <c r="AD39" s="7">
        <f t="shared" si="4"/>
        <v>32.765999999999998</v>
      </c>
      <c r="AE39" s="7">
        <f t="shared" si="5"/>
        <v>34.353000000000002</v>
      </c>
      <c r="AF39" s="8">
        <f t="shared" si="8"/>
        <v>0.10191529857005358</v>
      </c>
    </row>
    <row r="40" spans="1:32" ht="17.100000000000001" customHeight="1">
      <c r="A40" s="7" t="str">
        <f t="shared" si="6"/>
        <v>Russia</v>
      </c>
      <c r="B40" s="7">
        <f t="shared" si="7"/>
        <v>31.573</v>
      </c>
      <c r="C40" s="7">
        <f t="shared" si="4"/>
        <v>15.632999999999999</v>
      </c>
      <c r="D40" s="7">
        <f t="shared" si="4"/>
        <v>24.321999999999999</v>
      </c>
      <c r="E40" s="7">
        <f t="shared" si="4"/>
        <v>6.7290000000000001</v>
      </c>
      <c r="F40" s="7">
        <f t="shared" si="4"/>
        <v>17.367000000000001</v>
      </c>
      <c r="G40" s="7">
        <f t="shared" si="4"/>
        <v>8.6929999999999996</v>
      </c>
      <c r="H40" s="7">
        <f t="shared" si="4"/>
        <v>6.5380000000000003</v>
      </c>
      <c r="I40" s="7">
        <f t="shared" si="4"/>
        <v>8.4499999999999993</v>
      </c>
      <c r="J40" s="7">
        <f t="shared" si="4"/>
        <v>6.44</v>
      </c>
      <c r="K40" s="7">
        <f t="shared" si="4"/>
        <v>6.4</v>
      </c>
      <c r="L40" s="7">
        <f t="shared" si="4"/>
        <v>7.3</v>
      </c>
      <c r="M40" s="7">
        <f t="shared" si="4"/>
        <v>14.430999999999999</v>
      </c>
      <c r="N40" s="7">
        <f t="shared" si="4"/>
        <v>9.1959999999999997</v>
      </c>
      <c r="O40" s="7">
        <f t="shared" si="4"/>
        <v>9.4700000000000006</v>
      </c>
      <c r="P40" s="7">
        <f t="shared" si="4"/>
        <v>11.935</v>
      </c>
      <c r="Q40" s="7">
        <f t="shared" si="4"/>
        <v>9.9830000000000005</v>
      </c>
      <c r="R40" s="7">
        <f t="shared" si="4"/>
        <v>10.007</v>
      </c>
      <c r="S40" s="7">
        <f t="shared" si="4"/>
        <v>10.019</v>
      </c>
      <c r="T40" s="7">
        <f t="shared" si="4"/>
        <v>13.614000000000001</v>
      </c>
      <c r="U40" s="7">
        <f t="shared" si="4"/>
        <v>13.276</v>
      </c>
      <c r="V40" s="7">
        <f t="shared" si="4"/>
        <v>18.03</v>
      </c>
      <c r="W40" s="7">
        <f t="shared" si="4"/>
        <v>14.182</v>
      </c>
      <c r="X40" s="7">
        <f t="shared" si="4"/>
        <v>17.731999999999999</v>
      </c>
      <c r="Y40" s="7">
        <f t="shared" si="4"/>
        <v>21.527999999999999</v>
      </c>
      <c r="Z40" s="7">
        <f t="shared" si="4"/>
        <v>21.082000000000001</v>
      </c>
      <c r="AA40" s="7">
        <f t="shared" si="4"/>
        <v>18.48</v>
      </c>
      <c r="AB40" s="7">
        <f t="shared" si="4"/>
        <v>21.742999999999999</v>
      </c>
      <c r="AC40" s="7">
        <f t="shared" si="4"/>
        <v>22.754999999999999</v>
      </c>
      <c r="AD40" s="7">
        <f t="shared" si="4"/>
        <v>26.422999999999998</v>
      </c>
      <c r="AE40" s="7">
        <f t="shared" si="5"/>
        <v>24.571999999999999</v>
      </c>
      <c r="AF40" s="8">
        <f t="shared" si="8"/>
        <v>7.2897933701957796E-2</v>
      </c>
    </row>
    <row r="41" spans="1:32" ht="17.100000000000001" customHeight="1">
      <c r="A41" s="7" t="str">
        <f t="shared" si="6"/>
        <v>Mongolia</v>
      </c>
      <c r="B41" s="7">
        <f t="shared" si="7"/>
        <v>0</v>
      </c>
      <c r="C41" s="7">
        <f t="shared" si="4"/>
        <v>0</v>
      </c>
      <c r="D41" s="7">
        <f t="shared" si="4"/>
        <v>0</v>
      </c>
      <c r="E41" s="7">
        <f t="shared" si="4"/>
        <v>0</v>
      </c>
      <c r="F41" s="7">
        <f t="shared" si="4"/>
        <v>0</v>
      </c>
      <c r="G41" s="7">
        <f t="shared" si="4"/>
        <v>0</v>
      </c>
      <c r="H41" s="7">
        <f t="shared" si="4"/>
        <v>0</v>
      </c>
      <c r="I41" s="7">
        <f t="shared" si="4"/>
        <v>0</v>
      </c>
      <c r="J41" s="7">
        <f t="shared" si="4"/>
        <v>0</v>
      </c>
      <c r="K41" s="7">
        <f t="shared" si="4"/>
        <v>0</v>
      </c>
      <c r="L41" s="7">
        <f t="shared" si="4"/>
        <v>0</v>
      </c>
      <c r="M41" s="7">
        <f t="shared" si="4"/>
        <v>0</v>
      </c>
      <c r="N41" s="7">
        <f t="shared" si="4"/>
        <v>0</v>
      </c>
      <c r="O41" s="7">
        <f t="shared" si="4"/>
        <v>0</v>
      </c>
      <c r="P41" s="7">
        <f t="shared" si="4"/>
        <v>0</v>
      </c>
      <c r="Q41" s="7">
        <f t="shared" si="4"/>
        <v>1.016</v>
      </c>
      <c r="R41" s="7">
        <f t="shared" si="4"/>
        <v>1.18</v>
      </c>
      <c r="S41" s="7">
        <f t="shared" si="4"/>
        <v>1.55</v>
      </c>
      <c r="T41" s="7">
        <f t="shared" si="4"/>
        <v>1.962</v>
      </c>
      <c r="U41" s="7">
        <f t="shared" si="4"/>
        <v>3.4079999999999999</v>
      </c>
      <c r="V41" s="7">
        <f t="shared" si="4"/>
        <v>7.9989999999999997</v>
      </c>
      <c r="W41" s="7">
        <f t="shared" si="4"/>
        <v>7.915</v>
      </c>
      <c r="X41" s="7">
        <f t="shared" si="4"/>
        <v>10.891999999999999</v>
      </c>
      <c r="Y41" s="7">
        <f t="shared" si="4"/>
        <v>7.7439999999999998</v>
      </c>
      <c r="Z41" s="7">
        <f t="shared" si="4"/>
        <v>7.7160000000000002</v>
      </c>
      <c r="AA41" s="7">
        <f t="shared" si="4"/>
        <v>12.509</v>
      </c>
      <c r="AB41" s="7">
        <f t="shared" si="4"/>
        <v>20.423999999999999</v>
      </c>
      <c r="AC41" s="7">
        <f t="shared" si="4"/>
        <v>24.534486000000001</v>
      </c>
      <c r="AD41" s="7">
        <f t="shared" si="4"/>
        <v>27.147925000000001</v>
      </c>
      <c r="AE41" s="7">
        <f t="shared" si="5"/>
        <v>23.215441999999999</v>
      </c>
      <c r="AF41" s="8">
        <f t="shared" si="8"/>
        <v>6.8873423074135048E-2</v>
      </c>
    </row>
    <row r="42" spans="1:32" ht="17.100000000000001" customHeight="1">
      <c r="A42" s="7" t="str">
        <f t="shared" si="6"/>
        <v>Indonesia</v>
      </c>
      <c r="B42" s="7">
        <f t="shared" si="7"/>
        <v>2.9000000000000001E-2</v>
      </c>
      <c r="C42" s="7">
        <f t="shared" si="4"/>
        <v>4.9000000000000002E-2</v>
      </c>
      <c r="D42" s="7">
        <f t="shared" si="4"/>
        <v>8.8999999999999996E-2</v>
      </c>
      <c r="E42" s="7">
        <f t="shared" si="4"/>
        <v>0.17</v>
      </c>
      <c r="F42" s="7">
        <f t="shared" si="4"/>
        <v>0.21</v>
      </c>
      <c r="G42" s="7">
        <f t="shared" si="4"/>
        <v>0.24099999999999999</v>
      </c>
      <c r="H42" s="7">
        <f t="shared" si="4"/>
        <v>0.30299999999999999</v>
      </c>
      <c r="I42" s="7">
        <f t="shared" si="4"/>
        <v>0.33400000000000002</v>
      </c>
      <c r="J42" s="7">
        <f t="shared" si="4"/>
        <v>0.28499999999999998</v>
      </c>
      <c r="K42" s="7">
        <f t="shared" si="4"/>
        <v>0.83499999999999996</v>
      </c>
      <c r="L42" s="7">
        <f t="shared" si="4"/>
        <v>0.61599999999999999</v>
      </c>
      <c r="M42" s="7">
        <f t="shared" si="4"/>
        <v>0.74</v>
      </c>
      <c r="N42" s="7">
        <f t="shared" si="4"/>
        <v>0.82599999999999996</v>
      </c>
      <c r="O42" s="7">
        <f t="shared" si="4"/>
        <v>0.91400000000000003</v>
      </c>
      <c r="P42" s="7">
        <f t="shared" si="4"/>
        <v>1.0589999999999999</v>
      </c>
      <c r="Q42" s="7">
        <f t="shared" si="4"/>
        <v>1.222</v>
      </c>
      <c r="R42" s="7">
        <f t="shared" si="4"/>
        <v>1.55</v>
      </c>
      <c r="S42" s="7">
        <f t="shared" si="4"/>
        <v>1.736</v>
      </c>
      <c r="T42" s="7">
        <f t="shared" si="4"/>
        <v>1.9219999999999999</v>
      </c>
      <c r="U42" s="7">
        <f t="shared" si="4"/>
        <v>2.0489999999999999</v>
      </c>
      <c r="V42" s="7">
        <f t="shared" si="4"/>
        <v>1.9470000000000001</v>
      </c>
      <c r="W42" s="7">
        <f t="shared" si="4"/>
        <v>3.258</v>
      </c>
      <c r="X42" s="7">
        <f t="shared" si="4"/>
        <v>4.2370000000000001</v>
      </c>
      <c r="Y42" s="7">
        <f t="shared" si="4"/>
        <v>2.2440000000000002</v>
      </c>
      <c r="Z42" s="7">
        <f t="shared" si="4"/>
        <v>3.3</v>
      </c>
      <c r="AA42" s="7">
        <f t="shared" si="4"/>
        <v>2.23</v>
      </c>
      <c r="AB42" s="7">
        <f t="shared" si="4"/>
        <v>3.35</v>
      </c>
      <c r="AC42" s="7">
        <f t="shared" si="4"/>
        <v>4.3</v>
      </c>
      <c r="AD42" s="7">
        <f t="shared" si="4"/>
        <v>5.1177859999999997</v>
      </c>
      <c r="AE42" s="7">
        <f t="shared" si="5"/>
        <v>5.7520179999999996</v>
      </c>
      <c r="AF42" s="8">
        <f t="shared" si="8"/>
        <v>1.7064554241269243E-2</v>
      </c>
    </row>
    <row r="43" spans="1:32" ht="17.100000000000001" customHeight="1">
      <c r="A43" s="7" t="str">
        <f t="shared" si="6"/>
        <v>Mozambique</v>
      </c>
      <c r="B43" s="7">
        <f t="shared" si="7"/>
        <v>0</v>
      </c>
      <c r="C43" s="7">
        <f t="shared" si="4"/>
        <v>0</v>
      </c>
      <c r="D43" s="7">
        <f t="shared" si="4"/>
        <v>0</v>
      </c>
      <c r="E43" s="7">
        <f t="shared" si="4"/>
        <v>0</v>
      </c>
      <c r="F43" s="7">
        <f t="shared" si="4"/>
        <v>0</v>
      </c>
      <c r="G43" s="7">
        <f t="shared" si="4"/>
        <v>0</v>
      </c>
      <c r="H43" s="7">
        <f t="shared" si="4"/>
        <v>0</v>
      </c>
      <c r="I43" s="7">
        <f t="shared" si="4"/>
        <v>0</v>
      </c>
      <c r="J43" s="7">
        <f t="shared" si="4"/>
        <v>0</v>
      </c>
      <c r="K43" s="7">
        <f t="shared" si="4"/>
        <v>0</v>
      </c>
      <c r="L43" s="7">
        <f t="shared" si="4"/>
        <v>0</v>
      </c>
      <c r="M43" s="7">
        <f t="shared" si="4"/>
        <v>0</v>
      </c>
      <c r="N43" s="7">
        <f t="shared" si="4"/>
        <v>0</v>
      </c>
      <c r="O43" s="7">
        <f t="shared" si="4"/>
        <v>0</v>
      </c>
      <c r="P43" s="7">
        <f t="shared" si="4"/>
        <v>0</v>
      </c>
      <c r="Q43" s="7">
        <f t="shared" si="4"/>
        <v>0</v>
      </c>
      <c r="R43" s="7">
        <f t="shared" si="4"/>
        <v>0</v>
      </c>
      <c r="S43" s="7">
        <f t="shared" si="4"/>
        <v>0</v>
      </c>
      <c r="T43" s="7">
        <f t="shared" si="4"/>
        <v>0</v>
      </c>
      <c r="U43" s="7">
        <f t="shared" si="4"/>
        <v>0</v>
      </c>
      <c r="V43" s="7">
        <f t="shared" si="4"/>
        <v>0</v>
      </c>
      <c r="W43" s="7">
        <f t="shared" si="4"/>
        <v>0.16200000000000001</v>
      </c>
      <c r="X43" s="7">
        <f t="shared" si="4"/>
        <v>2.9569999999999999</v>
      </c>
      <c r="Y43" s="7">
        <f t="shared" si="4"/>
        <v>3.1309999999999998</v>
      </c>
      <c r="Z43" s="7">
        <f t="shared" si="4"/>
        <v>3.633</v>
      </c>
      <c r="AA43" s="7">
        <f t="shared" si="4"/>
        <v>4.0599999999999996</v>
      </c>
      <c r="AB43" s="7">
        <f t="shared" si="4"/>
        <v>3.863</v>
      </c>
      <c r="AC43" s="7">
        <f t="shared" si="4"/>
        <v>7.5181710000000006</v>
      </c>
      <c r="AD43" s="7">
        <f t="shared" si="4"/>
        <v>6.9080510000000004</v>
      </c>
      <c r="AE43" s="7">
        <f t="shared" si="5"/>
        <v>4.8978080000000004</v>
      </c>
      <c r="AF43" s="8">
        <f t="shared" si="8"/>
        <v>1.4530363131569208E-2</v>
      </c>
    </row>
    <row r="44" spans="1:32" ht="17.100000000000001" customHeight="1">
      <c r="A44" s="7" t="str">
        <f t="shared" si="6"/>
        <v>Poland</v>
      </c>
      <c r="B44" s="7">
        <f t="shared" si="7"/>
        <v>11.226000000000001</v>
      </c>
      <c r="C44" s="7">
        <f t="shared" si="4"/>
        <v>9.7669999999999995</v>
      </c>
      <c r="D44" s="7">
        <f t="shared" si="4"/>
        <v>10.781000000000001</v>
      </c>
      <c r="E44" s="7">
        <f t="shared" si="4"/>
        <v>12.829000000000001</v>
      </c>
      <c r="F44" s="7">
        <f t="shared" si="4"/>
        <v>10.694000000000001</v>
      </c>
      <c r="G44" s="7">
        <f t="shared" si="4"/>
        <v>12.295999999999999</v>
      </c>
      <c r="H44" s="7">
        <f t="shared" si="4"/>
        <v>9.8859999999999992</v>
      </c>
      <c r="I44" s="7">
        <f t="shared" si="4"/>
        <v>9.1379999999999999</v>
      </c>
      <c r="J44" s="7">
        <f t="shared" si="4"/>
        <v>6.5060000000000002</v>
      </c>
      <c r="K44" s="7">
        <f t="shared" si="4"/>
        <v>6.6349999999999998</v>
      </c>
      <c r="L44" s="7">
        <f t="shared" si="4"/>
        <v>5.29</v>
      </c>
      <c r="M44" s="7">
        <f t="shared" si="4"/>
        <v>3.8130000000000002</v>
      </c>
      <c r="N44" s="7">
        <f t="shared" si="4"/>
        <v>3.5209999999999999</v>
      </c>
      <c r="O44" s="7">
        <f t="shared" si="4"/>
        <v>2.71</v>
      </c>
      <c r="P44" s="7">
        <f t="shared" si="4"/>
        <v>3.036</v>
      </c>
      <c r="Q44" s="7">
        <f t="shared" si="4"/>
        <v>3.1509999999999998</v>
      </c>
      <c r="R44" s="7">
        <f t="shared" si="4"/>
        <v>3.601</v>
      </c>
      <c r="S44" s="7">
        <f t="shared" si="4"/>
        <v>2.363</v>
      </c>
      <c r="T44" s="7">
        <f t="shared" si="4"/>
        <v>1.6830000000000001</v>
      </c>
      <c r="U44" s="7">
        <f t="shared" si="4"/>
        <v>1.7250000000000001</v>
      </c>
      <c r="V44" s="7">
        <f t="shared" si="4"/>
        <v>1.8149999999999999</v>
      </c>
      <c r="W44" s="7">
        <f t="shared" si="4"/>
        <v>1.67</v>
      </c>
      <c r="X44" s="7">
        <f t="shared" si="4"/>
        <v>1.587</v>
      </c>
      <c r="Y44" s="7">
        <f t="shared" si="4"/>
        <v>2.2519999999999998</v>
      </c>
      <c r="Z44" s="7">
        <f t="shared" si="4"/>
        <v>2.141</v>
      </c>
      <c r="AA44" s="7">
        <f t="shared" si="4"/>
        <v>2.3029999999999999</v>
      </c>
      <c r="AB44" s="7">
        <f t="shared" si="4"/>
        <v>2.4380000000000002</v>
      </c>
      <c r="AC44" s="7">
        <f t="shared" si="4"/>
        <v>2.7530399999999999</v>
      </c>
      <c r="AD44" s="7">
        <f t="shared" si="4"/>
        <v>2.9225819999999998</v>
      </c>
      <c r="AE44" s="7">
        <f t="shared" si="5"/>
        <v>2.5752890000000002</v>
      </c>
      <c r="AF44" s="8">
        <f t="shared" si="8"/>
        <v>7.6401288778032402E-3</v>
      </c>
    </row>
    <row r="45" spans="1:32" ht="17.100000000000001" customHeight="1">
      <c r="A45" s="7" t="str">
        <f t="shared" si="6"/>
        <v>Colombia</v>
      </c>
      <c r="B45" s="7">
        <f t="shared" si="7"/>
        <v>0.94499999999999995</v>
      </c>
      <c r="C45" s="7">
        <f t="shared" si="4"/>
        <v>0.96399999999999997</v>
      </c>
      <c r="D45" s="7">
        <f t="shared" si="4"/>
        <v>1.0029999999999999</v>
      </c>
      <c r="E45" s="7">
        <f t="shared" si="4"/>
        <v>1.0569999999999999</v>
      </c>
      <c r="F45" s="7">
        <f t="shared" si="4"/>
        <v>1.1180000000000001</v>
      </c>
      <c r="G45" s="7">
        <f t="shared" si="4"/>
        <v>1.1759999999999999</v>
      </c>
      <c r="H45" s="7">
        <f t="shared" si="4"/>
        <v>1.2</v>
      </c>
      <c r="I45" s="7">
        <f t="shared" si="4"/>
        <v>1.2410000000000001</v>
      </c>
      <c r="J45" s="7">
        <f t="shared" si="4"/>
        <v>1.248</v>
      </c>
      <c r="K45" s="7">
        <f t="shared" si="4"/>
        <v>1.196</v>
      </c>
      <c r="L45" s="7">
        <f t="shared" si="4"/>
        <v>1.2310000000000001</v>
      </c>
      <c r="M45" s="7">
        <f t="shared" si="4"/>
        <v>1.252</v>
      </c>
      <c r="N45" s="7">
        <f t="shared" si="4"/>
        <v>1.2829999999999999</v>
      </c>
      <c r="O45" s="7">
        <f t="shared" si="4"/>
        <v>1.333</v>
      </c>
      <c r="P45" s="7">
        <f t="shared" si="4"/>
        <v>1.6240000000000001</v>
      </c>
      <c r="Q45" s="7">
        <f t="shared" si="4"/>
        <v>0.93700000000000006</v>
      </c>
      <c r="R45" s="7">
        <f t="shared" si="4"/>
        <v>0.72899999999999998</v>
      </c>
      <c r="S45" s="7">
        <f t="shared" si="4"/>
        <v>0.68799999999999994</v>
      </c>
      <c r="T45" s="7">
        <f t="shared" si="4"/>
        <v>0.76200000000000001</v>
      </c>
      <c r="U45" s="7">
        <f t="shared" ref="C45:AD49" si="9">U60/10^3*-1</f>
        <v>0.76400000000000001</v>
      </c>
      <c r="V45" s="7">
        <f t="shared" si="9"/>
        <v>1.216</v>
      </c>
      <c r="W45" s="7">
        <f t="shared" si="9"/>
        <v>1.4610000000000001</v>
      </c>
      <c r="X45" s="7">
        <f t="shared" si="9"/>
        <v>1.5549999999999999</v>
      </c>
      <c r="Y45" s="7">
        <f t="shared" si="9"/>
        <v>1.347</v>
      </c>
      <c r="Z45" s="7">
        <f t="shared" si="9"/>
        <v>1.4379999999999999</v>
      </c>
      <c r="AA45" s="7">
        <f t="shared" si="9"/>
        <v>1.4179999999999999</v>
      </c>
      <c r="AB45" s="7">
        <f t="shared" si="9"/>
        <v>1.2050000000000001</v>
      </c>
      <c r="AC45" s="7">
        <f t="shared" si="9"/>
        <v>1.5371199999999998</v>
      </c>
      <c r="AD45" s="7">
        <f t="shared" si="9"/>
        <v>2.0662609999999999</v>
      </c>
      <c r="AE45" s="7">
        <f t="shared" ref="AE45" si="10">AE60/10^3*-1</f>
        <v>2.098633</v>
      </c>
      <c r="AF45" s="8">
        <f t="shared" si="8"/>
        <v>6.2260300056462964E-3</v>
      </c>
    </row>
    <row r="46" spans="1:32" ht="17.100000000000001" customHeight="1">
      <c r="A46" s="7" t="str">
        <f t="shared" si="6"/>
        <v>People's Republic of China</v>
      </c>
      <c r="B46" s="7">
        <f t="shared" si="7"/>
        <v>3.4729999999999999</v>
      </c>
      <c r="C46" s="7">
        <f t="shared" si="9"/>
        <v>3.84</v>
      </c>
      <c r="D46" s="7">
        <f t="shared" si="9"/>
        <v>3.7</v>
      </c>
      <c r="E46" s="7">
        <f t="shared" si="9"/>
        <v>4.2830000000000004</v>
      </c>
      <c r="F46" s="7">
        <f t="shared" si="9"/>
        <v>4.9059999999999997</v>
      </c>
      <c r="G46" s="7">
        <f t="shared" si="9"/>
        <v>6.7439999999999998</v>
      </c>
      <c r="H46" s="7">
        <f t="shared" si="9"/>
        <v>7.4870000000000001</v>
      </c>
      <c r="I46" s="7">
        <f t="shared" si="9"/>
        <v>4.601</v>
      </c>
      <c r="J46" s="7">
        <f t="shared" si="9"/>
        <v>4.8550000000000004</v>
      </c>
      <c r="K46" s="7">
        <f t="shared" si="9"/>
        <v>5.2460000000000004</v>
      </c>
      <c r="L46" s="7">
        <f t="shared" si="9"/>
        <v>6.47</v>
      </c>
      <c r="M46" s="7">
        <f t="shared" si="9"/>
        <v>11.445</v>
      </c>
      <c r="N46" s="7">
        <f t="shared" si="9"/>
        <v>13.295</v>
      </c>
      <c r="O46" s="7">
        <f t="shared" si="9"/>
        <v>13.135</v>
      </c>
      <c r="P46" s="7">
        <f t="shared" si="9"/>
        <v>5.7569999999999997</v>
      </c>
      <c r="Q46" s="7">
        <f t="shared" si="9"/>
        <v>5.26</v>
      </c>
      <c r="R46" s="7">
        <f t="shared" si="9"/>
        <v>4.3440000000000003</v>
      </c>
      <c r="S46" s="7">
        <f t="shared" si="9"/>
        <v>2.5430000000000001</v>
      </c>
      <c r="T46" s="7">
        <f t="shared" si="9"/>
        <v>3.468</v>
      </c>
      <c r="U46" s="7">
        <f t="shared" si="9"/>
        <v>0.63600000000000001</v>
      </c>
      <c r="V46" s="7">
        <f t="shared" si="9"/>
        <v>1.139</v>
      </c>
      <c r="W46" s="7">
        <f t="shared" si="9"/>
        <v>3.5939999999999999</v>
      </c>
      <c r="X46" s="7">
        <f t="shared" si="9"/>
        <v>1.3080000000000001</v>
      </c>
      <c r="Y46" s="7">
        <f t="shared" si="9"/>
        <v>1.111</v>
      </c>
      <c r="Z46" s="7">
        <f t="shared" si="9"/>
        <v>0.79700000000000004</v>
      </c>
      <c r="AA46" s="7">
        <f t="shared" si="9"/>
        <v>0.96899999999999997</v>
      </c>
      <c r="AB46" s="7">
        <f t="shared" si="9"/>
        <v>1.2030000000000001</v>
      </c>
      <c r="AC46" s="7">
        <f t="shared" si="9"/>
        <v>2.2972730000000001</v>
      </c>
      <c r="AD46" s="7">
        <f t="shared" si="9"/>
        <v>1.0780370000000001</v>
      </c>
      <c r="AE46" s="7">
        <f t="shared" ref="AE46" si="11">AE61/10^3*-1</f>
        <v>1.4890000000000001</v>
      </c>
      <c r="AF46" s="8">
        <f t="shared" si="8"/>
        <v>4.4174272864323282E-3</v>
      </c>
    </row>
    <row r="47" spans="1:32" ht="17.100000000000001" customHeight="1">
      <c r="A47" s="7" t="str">
        <f t="shared" si="6"/>
        <v>Kazakhstan</v>
      </c>
      <c r="B47" s="7">
        <f t="shared" si="7"/>
        <v>0</v>
      </c>
      <c r="C47" s="7">
        <f t="shared" si="9"/>
        <v>0</v>
      </c>
      <c r="D47" s="7">
        <f t="shared" si="9"/>
        <v>0</v>
      </c>
      <c r="E47" s="7">
        <f t="shared" si="9"/>
        <v>4.2469999999999999</v>
      </c>
      <c r="F47" s="7">
        <f t="shared" si="9"/>
        <v>3.375</v>
      </c>
      <c r="G47" s="7">
        <f t="shared" si="9"/>
        <v>1.9990000000000001</v>
      </c>
      <c r="H47" s="7">
        <f t="shared" si="9"/>
        <v>1.5089999999999999</v>
      </c>
      <c r="I47" s="7">
        <f t="shared" si="9"/>
        <v>1.371</v>
      </c>
      <c r="J47" s="7">
        <f t="shared" si="9"/>
        <v>0.27100000000000002</v>
      </c>
      <c r="K47" s="7">
        <f t="shared" si="9"/>
        <v>0.184</v>
      </c>
      <c r="L47" s="7">
        <f t="shared" si="9"/>
        <v>0.34399999999999997</v>
      </c>
      <c r="M47" s="7">
        <f t="shared" si="9"/>
        <v>0.316</v>
      </c>
      <c r="N47" s="7">
        <f t="shared" si="9"/>
        <v>0.27100000000000002</v>
      </c>
      <c r="O47" s="7">
        <f t="shared" si="9"/>
        <v>0.32800000000000001</v>
      </c>
      <c r="P47" s="7">
        <f t="shared" si="9"/>
        <v>0.245</v>
      </c>
      <c r="Q47" s="7">
        <f t="shared" si="9"/>
        <v>0.247</v>
      </c>
      <c r="R47" s="7">
        <f t="shared" si="9"/>
        <v>0.28899999999999998</v>
      </c>
      <c r="S47" s="7">
        <f t="shared" si="9"/>
        <v>0.26200000000000001</v>
      </c>
      <c r="T47" s="7">
        <f t="shared" si="9"/>
        <v>0.32900000000000001</v>
      </c>
      <c r="U47" s="7">
        <f t="shared" si="9"/>
        <v>0.28299999999999997</v>
      </c>
      <c r="V47" s="7">
        <f t="shared" si="9"/>
        <v>0.29399999999999998</v>
      </c>
      <c r="W47" s="7">
        <f t="shared" si="9"/>
        <v>0.30099999999999999</v>
      </c>
      <c r="X47" s="7">
        <f t="shared" si="9"/>
        <v>0.30299999999999999</v>
      </c>
      <c r="Y47" s="7">
        <f t="shared" si="9"/>
        <v>0.318</v>
      </c>
      <c r="Z47" s="7">
        <f t="shared" si="9"/>
        <v>1.901</v>
      </c>
      <c r="AA47" s="7">
        <f t="shared" si="9"/>
        <v>1.468</v>
      </c>
      <c r="AB47" s="7">
        <f t="shared" si="9"/>
        <v>1.127</v>
      </c>
      <c r="AC47" s="7">
        <f t="shared" si="9"/>
        <v>1.027239</v>
      </c>
      <c r="AD47" s="7">
        <f t="shared" si="9"/>
        <v>0.93409699999999996</v>
      </c>
      <c r="AE47" s="7">
        <f t="shared" ref="AE47" si="12">AE62/10^3*-1</f>
        <v>1.3509</v>
      </c>
      <c r="AF47" s="8">
        <f t="shared" si="8"/>
        <v>4.0077249974757772E-3</v>
      </c>
    </row>
    <row r="48" spans="1:32" ht="17.100000000000001" customHeight="1">
      <c r="A48" s="7" t="str">
        <f t="shared" si="6"/>
        <v>New Zealand</v>
      </c>
      <c r="B48" s="7">
        <f t="shared" si="7"/>
        <v>0.33600000000000002</v>
      </c>
      <c r="C48" s="7">
        <f t="shared" si="9"/>
        <v>0.60899999999999999</v>
      </c>
      <c r="D48" s="7">
        <f t="shared" si="9"/>
        <v>0.77</v>
      </c>
      <c r="E48" s="7">
        <f t="shared" si="9"/>
        <v>0.78800000000000003</v>
      </c>
      <c r="F48" s="7">
        <f t="shared" si="9"/>
        <v>1.044</v>
      </c>
      <c r="G48" s="7">
        <f t="shared" si="9"/>
        <v>1.3340000000000001</v>
      </c>
      <c r="H48" s="7">
        <f t="shared" si="9"/>
        <v>1.59</v>
      </c>
      <c r="I48" s="7">
        <f t="shared" si="9"/>
        <v>1.244</v>
      </c>
      <c r="J48" s="7">
        <f t="shared" si="9"/>
        <v>1.1020000000000001</v>
      </c>
      <c r="K48" s="7">
        <f t="shared" si="9"/>
        <v>1.454</v>
      </c>
      <c r="L48" s="7">
        <f t="shared" si="9"/>
        <v>1.5509999999999999</v>
      </c>
      <c r="M48" s="7">
        <f t="shared" si="9"/>
        <v>1.71</v>
      </c>
      <c r="N48" s="7">
        <f t="shared" si="9"/>
        <v>1.9319999999999999</v>
      </c>
      <c r="O48" s="7">
        <f t="shared" si="9"/>
        <v>2.21</v>
      </c>
      <c r="P48" s="7">
        <f t="shared" si="9"/>
        <v>1.9079999999999999</v>
      </c>
      <c r="Q48" s="7">
        <f t="shared" si="9"/>
        <v>2.331</v>
      </c>
      <c r="R48" s="7">
        <f t="shared" si="9"/>
        <v>2.72</v>
      </c>
      <c r="S48" s="7">
        <f t="shared" si="9"/>
        <v>2.0139999999999998</v>
      </c>
      <c r="T48" s="7">
        <f t="shared" si="9"/>
        <v>2.5609999999999999</v>
      </c>
      <c r="U48" s="7">
        <f t="shared" si="9"/>
        <v>2.0910000000000002</v>
      </c>
      <c r="V48" s="7">
        <f t="shared" si="9"/>
        <v>2.3010000000000002</v>
      </c>
      <c r="W48" s="7">
        <f t="shared" si="9"/>
        <v>2.1040000000000001</v>
      </c>
      <c r="X48" s="7">
        <f t="shared" si="9"/>
        <v>2.202</v>
      </c>
      <c r="Y48" s="7">
        <f t="shared" si="9"/>
        <v>2.0960000000000001</v>
      </c>
      <c r="Z48" s="7">
        <f t="shared" si="9"/>
        <v>1.7190000000000001</v>
      </c>
      <c r="AA48" s="7">
        <f t="shared" si="9"/>
        <v>1.3260000000000001</v>
      </c>
      <c r="AB48" s="7">
        <f t="shared" si="9"/>
        <v>1.1870000000000001</v>
      </c>
      <c r="AC48" s="7">
        <f t="shared" si="9"/>
        <v>1.1419319999999999</v>
      </c>
      <c r="AD48" s="7">
        <f t="shared" si="9"/>
        <v>1.1884619999999999</v>
      </c>
      <c r="AE48" s="7">
        <f t="shared" ref="AE48" si="13">AE63/10^3*-1</f>
        <v>1.1983009999999998</v>
      </c>
      <c r="AF48" s="8">
        <f t="shared" si="8"/>
        <v>3.5550084182398552E-3</v>
      </c>
    </row>
    <row r="49" spans="1:32" ht="17.100000000000001" customHeight="1">
      <c r="A49" s="7" t="str">
        <f t="shared" si="6"/>
        <v>South Africa</v>
      </c>
      <c r="B49" s="7">
        <f t="shared" si="7"/>
        <v>3.633</v>
      </c>
      <c r="C49" s="7">
        <f t="shared" si="9"/>
        <v>3.5230000000000001</v>
      </c>
      <c r="D49" s="7">
        <f t="shared" si="9"/>
        <v>5.0880000000000001</v>
      </c>
      <c r="E49" s="7">
        <f t="shared" si="9"/>
        <v>4.843</v>
      </c>
      <c r="F49" s="7">
        <f t="shared" si="9"/>
        <v>5.7640000000000002</v>
      </c>
      <c r="G49" s="7">
        <f t="shared" si="9"/>
        <v>6.3049999999999997</v>
      </c>
      <c r="H49" s="7">
        <f t="shared" si="9"/>
        <v>6.133</v>
      </c>
      <c r="I49" s="7">
        <f t="shared" si="9"/>
        <v>5.65</v>
      </c>
      <c r="J49" s="7">
        <f t="shared" si="9"/>
        <v>5.1669999999999998</v>
      </c>
      <c r="K49" s="7">
        <f t="shared" si="9"/>
        <v>2.5169999999999999</v>
      </c>
      <c r="L49" s="7">
        <f t="shared" si="9"/>
        <v>1.744</v>
      </c>
      <c r="M49" s="7">
        <f t="shared" si="9"/>
        <v>0.97</v>
      </c>
      <c r="N49" s="7">
        <f t="shared" si="9"/>
        <v>0.75900000000000001</v>
      </c>
      <c r="O49" s="7">
        <f t="shared" si="9"/>
        <v>0.58399999999999996</v>
      </c>
      <c r="P49" s="7">
        <f t="shared" si="9"/>
        <v>0.91700000000000004</v>
      </c>
      <c r="Q49" s="7">
        <f t="shared" si="9"/>
        <v>0.52400000000000002</v>
      </c>
      <c r="R49" s="7">
        <f t="shared" si="9"/>
        <v>0.67200000000000004</v>
      </c>
      <c r="S49" s="7">
        <f t="shared" si="9"/>
        <v>0.91</v>
      </c>
      <c r="T49" s="7">
        <f t="shared" si="9"/>
        <v>1.266</v>
      </c>
      <c r="U49" s="7">
        <f t="shared" si="9"/>
        <v>0.61599999999999999</v>
      </c>
      <c r="V49" s="7">
        <f t="shared" si="9"/>
        <v>0.83399999999999996</v>
      </c>
      <c r="W49" s="7">
        <f t="shared" si="9"/>
        <v>0.45600000000000002</v>
      </c>
      <c r="X49" s="7">
        <f t="shared" si="9"/>
        <v>0.70699999999999996</v>
      </c>
      <c r="Y49" s="7">
        <f t="shared" si="9"/>
        <v>0.57199999999999995</v>
      </c>
      <c r="Z49" s="7">
        <f t="shared" si="9"/>
        <v>0.78300000000000003</v>
      </c>
      <c r="AA49" s="7">
        <f t="shared" si="9"/>
        <v>0.41899999999999998</v>
      </c>
      <c r="AB49" s="7">
        <f t="shared" si="9"/>
        <v>1.0389999999999999</v>
      </c>
      <c r="AC49" s="7">
        <f t="shared" si="9"/>
        <v>1.018</v>
      </c>
      <c r="AD49" s="7">
        <f t="shared" si="9"/>
        <v>0.76619999999999999</v>
      </c>
      <c r="AE49" s="7">
        <f t="shared" ref="AE49" si="14">AE64/10^3*-1</f>
        <v>1.153</v>
      </c>
      <c r="AF49" s="8">
        <f t="shared" si="8"/>
        <v>3.4206136072911179E-3</v>
      </c>
    </row>
    <row r="51" spans="1:32" ht="17.100000000000001" customHeight="1">
      <c r="A51" s="7" t="s">
        <v>18</v>
      </c>
      <c r="B51" s="7">
        <v>-209720</v>
      </c>
      <c r="C51" s="7">
        <v>-202487</v>
      </c>
      <c r="D51" s="7">
        <v>-203242</v>
      </c>
      <c r="E51" s="7">
        <v>-185549</v>
      </c>
      <c r="F51" s="7">
        <v>-195470</v>
      </c>
      <c r="G51" s="7">
        <v>-195142</v>
      </c>
      <c r="H51" s="7">
        <v>-193544</v>
      </c>
      <c r="I51" s="7">
        <v>-197047</v>
      </c>
      <c r="J51" s="7">
        <v>-184361</v>
      </c>
      <c r="K51" s="7">
        <v>-178967</v>
      </c>
      <c r="L51" s="7">
        <v>-186042</v>
      </c>
      <c r="M51" s="7">
        <v>-193738</v>
      </c>
      <c r="N51" s="7">
        <v>-181678</v>
      </c>
      <c r="O51" s="7">
        <v>-186179</v>
      </c>
      <c r="P51" s="7">
        <v>-190396</v>
      </c>
      <c r="Q51" s="7">
        <v>-206216</v>
      </c>
      <c r="R51" s="7">
        <v>-200238</v>
      </c>
      <c r="S51" s="7">
        <v>-215100</v>
      </c>
      <c r="T51" s="7">
        <v>-234702</v>
      </c>
      <c r="U51" s="7">
        <v>-210340</v>
      </c>
      <c r="V51" s="7">
        <v>-275616</v>
      </c>
      <c r="W51" s="7">
        <v>-269850</v>
      </c>
      <c r="X51" s="7">
        <v>-283882</v>
      </c>
      <c r="Y51" s="7">
        <v>-294831</v>
      </c>
      <c r="Z51" s="7">
        <v>-314644</v>
      </c>
      <c r="AA51" s="7">
        <v>-304994</v>
      </c>
      <c r="AB51" s="7">
        <v>-313224</v>
      </c>
      <c r="AC51" s="7">
        <v>-327259.473</v>
      </c>
      <c r="AD51" s="7">
        <v>-343683.68699999998</v>
      </c>
      <c r="AE51" s="7">
        <v>-337074.02600000001</v>
      </c>
    </row>
    <row r="52" spans="1:32" ht="17.100000000000001" customHeight="1">
      <c r="A52" s="7" t="s">
        <v>10</v>
      </c>
      <c r="B52" s="7">
        <v>-57750</v>
      </c>
      <c r="C52" s="7">
        <v>-65450</v>
      </c>
      <c r="D52" s="7">
        <v>-67561</v>
      </c>
      <c r="E52" s="7">
        <v>-73941</v>
      </c>
      <c r="F52" s="7">
        <v>-71496</v>
      </c>
      <c r="G52" s="7">
        <v>-74291</v>
      </c>
      <c r="H52" s="7">
        <v>-76968</v>
      </c>
      <c r="I52" s="7">
        <v>-83462</v>
      </c>
      <c r="J52" s="7">
        <v>-83312</v>
      </c>
      <c r="K52" s="7">
        <v>-91996</v>
      </c>
      <c r="L52" s="7">
        <v>-99161</v>
      </c>
      <c r="M52" s="7">
        <v>-104935</v>
      </c>
      <c r="N52" s="7">
        <v>-104526</v>
      </c>
      <c r="O52" s="7">
        <v>-107794</v>
      </c>
      <c r="P52" s="7">
        <v>-111732</v>
      </c>
      <c r="Q52" s="7">
        <v>-124915</v>
      </c>
      <c r="R52" s="7">
        <v>-120479</v>
      </c>
      <c r="S52" s="7">
        <v>-131965</v>
      </c>
      <c r="T52" s="7">
        <v>-136921</v>
      </c>
      <c r="U52" s="7">
        <v>-125238</v>
      </c>
      <c r="V52" s="7">
        <v>-157265</v>
      </c>
      <c r="W52" s="7">
        <v>-140455</v>
      </c>
      <c r="X52" s="7">
        <v>-142363</v>
      </c>
      <c r="Y52" s="7">
        <v>-154193</v>
      </c>
      <c r="Z52" s="7">
        <v>-180458</v>
      </c>
      <c r="AA52" s="7">
        <v>-187664</v>
      </c>
      <c r="AB52" s="7">
        <v>-187998</v>
      </c>
      <c r="AC52" s="7">
        <v>-177199</v>
      </c>
      <c r="AD52" s="7">
        <v>-179243</v>
      </c>
      <c r="AE52" s="7">
        <v>-183522</v>
      </c>
    </row>
    <row r="53" spans="1:32" ht="17.100000000000001" customHeight="1">
      <c r="A53" s="7" t="s">
        <v>6</v>
      </c>
      <c r="B53" s="7">
        <v>-57568</v>
      </c>
      <c r="C53" s="7">
        <v>-58645</v>
      </c>
      <c r="D53" s="7">
        <v>-53910</v>
      </c>
      <c r="E53" s="7">
        <v>-45044</v>
      </c>
      <c r="F53" s="7">
        <v>-42941</v>
      </c>
      <c r="G53" s="7">
        <v>-47255</v>
      </c>
      <c r="H53" s="7">
        <v>-48036</v>
      </c>
      <c r="I53" s="7">
        <v>-47314</v>
      </c>
      <c r="J53" s="7">
        <v>-42722</v>
      </c>
      <c r="K53" s="7">
        <v>-29146</v>
      </c>
      <c r="L53" s="7">
        <v>-29780</v>
      </c>
      <c r="M53" s="7">
        <v>-23053</v>
      </c>
      <c r="N53" s="7">
        <v>-19539</v>
      </c>
      <c r="O53" s="7">
        <v>-20039</v>
      </c>
      <c r="P53" s="7">
        <v>-24349</v>
      </c>
      <c r="Q53" s="7">
        <v>-26001</v>
      </c>
      <c r="R53" s="7">
        <v>-24946</v>
      </c>
      <c r="S53" s="7">
        <v>-29198</v>
      </c>
      <c r="T53" s="7">
        <v>-38599</v>
      </c>
      <c r="U53" s="7">
        <v>-33803</v>
      </c>
      <c r="V53" s="7">
        <v>-50906</v>
      </c>
      <c r="W53" s="7">
        <v>-63078</v>
      </c>
      <c r="X53" s="7">
        <v>-63390</v>
      </c>
      <c r="Y53" s="7">
        <v>-59585</v>
      </c>
      <c r="Z53" s="7">
        <v>-54495</v>
      </c>
      <c r="AA53" s="7">
        <v>-41737</v>
      </c>
      <c r="AB53" s="7">
        <v>-37131</v>
      </c>
      <c r="AC53" s="7">
        <v>-50126</v>
      </c>
      <c r="AD53" s="7">
        <v>-55804</v>
      </c>
      <c r="AE53" s="7">
        <v>-49998</v>
      </c>
    </row>
    <row r="54" spans="1:32" ht="17.100000000000001" customHeight="1">
      <c r="A54" s="7" t="s">
        <v>9</v>
      </c>
      <c r="B54" s="7">
        <v>-26851</v>
      </c>
      <c r="C54" s="7">
        <v>-28786</v>
      </c>
      <c r="D54" s="7">
        <v>-23124</v>
      </c>
      <c r="E54" s="7">
        <v>-23921</v>
      </c>
      <c r="F54" s="7">
        <v>-27066</v>
      </c>
      <c r="G54" s="7">
        <v>-28564</v>
      </c>
      <c r="H54" s="7">
        <v>-28722</v>
      </c>
      <c r="I54" s="7">
        <v>-30092</v>
      </c>
      <c r="J54" s="7">
        <v>-28353</v>
      </c>
      <c r="K54" s="7">
        <v>-28946</v>
      </c>
      <c r="L54" s="7">
        <v>-28386</v>
      </c>
      <c r="M54" s="7">
        <v>-26914</v>
      </c>
      <c r="N54" s="7">
        <v>-22964</v>
      </c>
      <c r="O54" s="7">
        <v>-23716</v>
      </c>
      <c r="P54" s="7">
        <v>-23847</v>
      </c>
      <c r="Q54" s="7">
        <v>-26798</v>
      </c>
      <c r="R54" s="7">
        <v>-24638</v>
      </c>
      <c r="S54" s="7">
        <v>-26760</v>
      </c>
      <c r="T54" s="7">
        <v>-26925</v>
      </c>
      <c r="U54" s="7">
        <v>-21527</v>
      </c>
      <c r="V54" s="7">
        <v>-27557</v>
      </c>
      <c r="W54" s="7">
        <v>-27668</v>
      </c>
      <c r="X54" s="7">
        <v>-30725</v>
      </c>
      <c r="Y54" s="7">
        <v>-35020</v>
      </c>
      <c r="Z54" s="7">
        <v>-31063</v>
      </c>
      <c r="AA54" s="7">
        <v>-27879</v>
      </c>
      <c r="AB54" s="7">
        <v>-28039</v>
      </c>
      <c r="AC54" s="7">
        <v>-28946</v>
      </c>
      <c r="AD54" s="7">
        <v>-32766</v>
      </c>
      <c r="AE54" s="7">
        <v>-34353</v>
      </c>
    </row>
    <row r="55" spans="1:32" ht="17.100000000000001" customHeight="1">
      <c r="A55" s="7" t="s">
        <v>7</v>
      </c>
      <c r="B55" s="7">
        <v>-31573</v>
      </c>
      <c r="C55" s="7">
        <v>-15633</v>
      </c>
      <c r="D55" s="7">
        <v>-24322</v>
      </c>
      <c r="E55" s="7">
        <v>-6729</v>
      </c>
      <c r="F55" s="7">
        <v>-17367</v>
      </c>
      <c r="G55" s="7">
        <v>-8693</v>
      </c>
      <c r="H55" s="7">
        <v>-6538</v>
      </c>
      <c r="I55" s="7">
        <v>-8450</v>
      </c>
      <c r="J55" s="7">
        <v>-6440</v>
      </c>
      <c r="K55" s="7">
        <v>-6400</v>
      </c>
      <c r="L55" s="7">
        <v>-7300</v>
      </c>
      <c r="M55" s="7">
        <v>-14431</v>
      </c>
      <c r="N55" s="7">
        <v>-9196</v>
      </c>
      <c r="O55" s="7">
        <v>-9470</v>
      </c>
      <c r="P55" s="7">
        <v>-11935</v>
      </c>
      <c r="Q55" s="7">
        <v>-9983</v>
      </c>
      <c r="R55" s="7">
        <v>-10007</v>
      </c>
      <c r="S55" s="7">
        <v>-10019</v>
      </c>
      <c r="T55" s="7">
        <v>-13614</v>
      </c>
      <c r="U55" s="7">
        <v>-13276</v>
      </c>
      <c r="V55" s="7">
        <v>-18030</v>
      </c>
      <c r="W55" s="7">
        <v>-14182</v>
      </c>
      <c r="X55" s="7">
        <v>-17732</v>
      </c>
      <c r="Y55" s="7">
        <v>-21528</v>
      </c>
      <c r="Z55" s="7">
        <v>-21082</v>
      </c>
      <c r="AA55" s="7">
        <v>-18480</v>
      </c>
      <c r="AB55" s="7">
        <v>-21743</v>
      </c>
      <c r="AC55" s="7">
        <v>-22755</v>
      </c>
      <c r="AD55" s="7">
        <v>-26423</v>
      </c>
      <c r="AE55" s="7">
        <v>-24572</v>
      </c>
    </row>
    <row r="56" spans="1:32" ht="17.100000000000001" customHeight="1">
      <c r="A56" s="7" t="s">
        <v>19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-1016</v>
      </c>
      <c r="R56" s="7">
        <v>-1180</v>
      </c>
      <c r="S56" s="7">
        <v>-1550</v>
      </c>
      <c r="T56" s="7">
        <v>-1962</v>
      </c>
      <c r="U56" s="7">
        <v>-3408</v>
      </c>
      <c r="V56" s="7">
        <v>-7999</v>
      </c>
      <c r="W56" s="7">
        <v>-7915</v>
      </c>
      <c r="X56" s="7">
        <v>-10892</v>
      </c>
      <c r="Y56" s="7">
        <v>-7744</v>
      </c>
      <c r="Z56" s="7">
        <v>-7716</v>
      </c>
      <c r="AA56" s="7">
        <v>-12509</v>
      </c>
      <c r="AB56" s="7">
        <v>-20424</v>
      </c>
      <c r="AC56" s="7">
        <v>-24534.486000000001</v>
      </c>
      <c r="AD56" s="7">
        <v>-27147.924999999999</v>
      </c>
      <c r="AE56" s="7">
        <v>-23215.441999999999</v>
      </c>
    </row>
    <row r="57" spans="1:32" ht="17.100000000000001" customHeight="1">
      <c r="A57" s="7" t="s">
        <v>17</v>
      </c>
      <c r="B57" s="7">
        <v>-29</v>
      </c>
      <c r="C57" s="7">
        <v>-49</v>
      </c>
      <c r="D57" s="7">
        <v>-89</v>
      </c>
      <c r="E57" s="7">
        <v>-170</v>
      </c>
      <c r="F57" s="7">
        <v>-210</v>
      </c>
      <c r="G57" s="7">
        <v>-241</v>
      </c>
      <c r="H57" s="7">
        <v>-303</v>
      </c>
      <c r="I57" s="7">
        <v>-334</v>
      </c>
      <c r="J57" s="7">
        <v>-285</v>
      </c>
      <c r="K57" s="7">
        <v>-835</v>
      </c>
      <c r="L57" s="7">
        <v>-616</v>
      </c>
      <c r="M57" s="7">
        <v>-740</v>
      </c>
      <c r="N57" s="7">
        <v>-826</v>
      </c>
      <c r="O57" s="7">
        <v>-914</v>
      </c>
      <c r="P57" s="7">
        <v>-1059</v>
      </c>
      <c r="Q57" s="7">
        <v>-1222</v>
      </c>
      <c r="R57" s="7">
        <v>-1550</v>
      </c>
      <c r="S57" s="7">
        <v>-1736</v>
      </c>
      <c r="T57" s="7">
        <v>-1922</v>
      </c>
      <c r="U57" s="7">
        <v>-2049</v>
      </c>
      <c r="V57" s="7">
        <v>-1947</v>
      </c>
      <c r="W57" s="7">
        <v>-3258</v>
      </c>
      <c r="X57" s="7">
        <v>-4237</v>
      </c>
      <c r="Y57" s="7">
        <v>-2244</v>
      </c>
      <c r="Z57" s="7">
        <v>-3300</v>
      </c>
      <c r="AA57" s="7">
        <v>-2230</v>
      </c>
      <c r="AB57" s="7">
        <v>-3350</v>
      </c>
      <c r="AC57" s="7">
        <v>-4300</v>
      </c>
      <c r="AD57" s="7">
        <v>-5117.7860000000001</v>
      </c>
      <c r="AE57" s="7">
        <v>-5752.018</v>
      </c>
    </row>
    <row r="58" spans="1:32" ht="17.100000000000001" customHeight="1">
      <c r="A58" s="7" t="s">
        <v>53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-162</v>
      </c>
      <c r="X58" s="7">
        <v>-2957</v>
      </c>
      <c r="Y58" s="7">
        <v>-3131</v>
      </c>
      <c r="Z58" s="7">
        <v>-3633</v>
      </c>
      <c r="AA58" s="7">
        <v>-4060</v>
      </c>
      <c r="AB58" s="7">
        <v>-3863</v>
      </c>
      <c r="AC58" s="7">
        <v>-7518.1710000000003</v>
      </c>
      <c r="AD58" s="7">
        <v>-6908.0510000000004</v>
      </c>
      <c r="AE58" s="7">
        <v>-4897.808</v>
      </c>
    </row>
    <row r="59" spans="1:32" ht="17.100000000000001" customHeight="1">
      <c r="A59" s="7" t="s">
        <v>20</v>
      </c>
      <c r="B59" s="7">
        <v>-11226</v>
      </c>
      <c r="C59" s="7">
        <v>-9767</v>
      </c>
      <c r="D59" s="7">
        <v>-10781</v>
      </c>
      <c r="E59" s="7">
        <v>-12829</v>
      </c>
      <c r="F59" s="7">
        <v>-10694</v>
      </c>
      <c r="G59" s="7">
        <v>-12296</v>
      </c>
      <c r="H59" s="7">
        <v>-9886</v>
      </c>
      <c r="I59" s="7">
        <v>-9138</v>
      </c>
      <c r="J59" s="7">
        <v>-6506</v>
      </c>
      <c r="K59" s="7">
        <v>-6635</v>
      </c>
      <c r="L59" s="7">
        <v>-5290</v>
      </c>
      <c r="M59" s="7">
        <v>-3813</v>
      </c>
      <c r="N59" s="7">
        <v>-3521</v>
      </c>
      <c r="O59" s="7">
        <v>-2710</v>
      </c>
      <c r="P59" s="7">
        <v>-3036</v>
      </c>
      <c r="Q59" s="7">
        <v>-3151</v>
      </c>
      <c r="R59" s="7">
        <v>-3601</v>
      </c>
      <c r="S59" s="7">
        <v>-2363</v>
      </c>
      <c r="T59" s="7">
        <v>-1683</v>
      </c>
      <c r="U59" s="7">
        <v>-1725</v>
      </c>
      <c r="V59" s="7">
        <v>-1815</v>
      </c>
      <c r="W59" s="7">
        <v>-1670</v>
      </c>
      <c r="X59" s="7">
        <v>-1587</v>
      </c>
      <c r="Y59" s="7">
        <v>-2252</v>
      </c>
      <c r="Z59" s="7">
        <v>-2141</v>
      </c>
      <c r="AA59" s="7">
        <v>-2303</v>
      </c>
      <c r="AB59" s="7">
        <v>-2438</v>
      </c>
      <c r="AC59" s="7">
        <v>-2753.04</v>
      </c>
      <c r="AD59" s="7">
        <v>-2922.5819999999999</v>
      </c>
      <c r="AE59" s="7">
        <v>-2575.2890000000002</v>
      </c>
    </row>
    <row r="60" spans="1:32" ht="17.100000000000001" customHeight="1">
      <c r="A60" s="7" t="s">
        <v>11</v>
      </c>
      <c r="B60" s="7">
        <v>-945</v>
      </c>
      <c r="C60" s="7">
        <v>-964</v>
      </c>
      <c r="D60" s="7">
        <v>-1003</v>
      </c>
      <c r="E60" s="7">
        <v>-1057</v>
      </c>
      <c r="F60" s="7">
        <v>-1118</v>
      </c>
      <c r="G60" s="7">
        <v>-1176</v>
      </c>
      <c r="H60" s="7">
        <v>-1200</v>
      </c>
      <c r="I60" s="7">
        <v>-1241</v>
      </c>
      <c r="J60" s="7">
        <v>-1248</v>
      </c>
      <c r="K60" s="7">
        <v>-1196</v>
      </c>
      <c r="L60" s="7">
        <v>-1231</v>
      </c>
      <c r="M60" s="7">
        <v>-1252</v>
      </c>
      <c r="N60" s="7">
        <v>-1283</v>
      </c>
      <c r="O60" s="7">
        <v>-1333</v>
      </c>
      <c r="P60" s="7">
        <v>-1624</v>
      </c>
      <c r="Q60" s="7">
        <v>-937</v>
      </c>
      <c r="R60" s="7">
        <v>-729</v>
      </c>
      <c r="S60" s="7">
        <v>-688</v>
      </c>
      <c r="T60" s="7">
        <v>-762</v>
      </c>
      <c r="U60" s="7">
        <v>-764</v>
      </c>
      <c r="V60" s="7">
        <v>-1216</v>
      </c>
      <c r="W60" s="7">
        <v>-1461</v>
      </c>
      <c r="X60" s="7">
        <v>-1555</v>
      </c>
      <c r="Y60" s="7">
        <v>-1347</v>
      </c>
      <c r="Z60" s="7">
        <v>-1438</v>
      </c>
      <c r="AA60" s="7">
        <v>-1418</v>
      </c>
      <c r="AB60" s="7">
        <v>-1205</v>
      </c>
      <c r="AC60" s="7">
        <v>-1537.12</v>
      </c>
      <c r="AD60" s="7">
        <v>-2066.261</v>
      </c>
      <c r="AE60" s="7">
        <v>-2098.6329999999998</v>
      </c>
    </row>
    <row r="61" spans="1:32" ht="17.100000000000001" customHeight="1">
      <c r="A61" s="7" t="s">
        <v>21</v>
      </c>
      <c r="B61" s="7">
        <v>-3473</v>
      </c>
      <c r="C61" s="7">
        <v>-3840</v>
      </c>
      <c r="D61" s="7">
        <v>-3700</v>
      </c>
      <c r="E61" s="7">
        <v>-4283</v>
      </c>
      <c r="F61" s="7">
        <v>-4906</v>
      </c>
      <c r="G61" s="7">
        <v>-6744</v>
      </c>
      <c r="H61" s="7">
        <v>-7487</v>
      </c>
      <c r="I61" s="7">
        <v>-4601</v>
      </c>
      <c r="J61" s="7">
        <v>-4855</v>
      </c>
      <c r="K61" s="7">
        <v>-5246</v>
      </c>
      <c r="L61" s="7">
        <v>-6470</v>
      </c>
      <c r="M61" s="7">
        <v>-11445</v>
      </c>
      <c r="N61" s="7">
        <v>-13295</v>
      </c>
      <c r="O61" s="7">
        <v>-13135</v>
      </c>
      <c r="P61" s="7">
        <v>-5757</v>
      </c>
      <c r="Q61" s="7">
        <v>-5260</v>
      </c>
      <c r="R61" s="7">
        <v>-4344</v>
      </c>
      <c r="S61" s="7">
        <v>-2543</v>
      </c>
      <c r="T61" s="7">
        <v>-3468</v>
      </c>
      <c r="U61" s="7">
        <v>-636</v>
      </c>
      <c r="V61" s="7">
        <v>-1139</v>
      </c>
      <c r="W61" s="7">
        <v>-3594</v>
      </c>
      <c r="X61" s="7">
        <v>-1308</v>
      </c>
      <c r="Y61" s="7">
        <v>-1111</v>
      </c>
      <c r="Z61" s="7">
        <v>-797</v>
      </c>
      <c r="AA61" s="7">
        <v>-969</v>
      </c>
      <c r="AB61" s="7">
        <v>-1203</v>
      </c>
      <c r="AC61" s="7">
        <v>-2297.2730000000001</v>
      </c>
      <c r="AD61" s="7">
        <v>-1078.037</v>
      </c>
      <c r="AE61" s="7">
        <v>-1489</v>
      </c>
    </row>
    <row r="62" spans="1:32" ht="17.100000000000001" customHeight="1">
      <c r="A62" s="7" t="s">
        <v>8</v>
      </c>
      <c r="B62" s="7">
        <v>0</v>
      </c>
      <c r="C62" s="7">
        <v>0</v>
      </c>
      <c r="D62" s="7">
        <v>0</v>
      </c>
      <c r="E62" s="7">
        <v>-4247</v>
      </c>
      <c r="F62" s="7">
        <v>-3375</v>
      </c>
      <c r="G62" s="7">
        <v>-1999</v>
      </c>
      <c r="H62" s="7">
        <v>-1509</v>
      </c>
      <c r="I62" s="7">
        <v>-1371</v>
      </c>
      <c r="J62" s="7">
        <v>-271</v>
      </c>
      <c r="K62" s="7">
        <v>-184</v>
      </c>
      <c r="L62" s="7">
        <v>-344</v>
      </c>
      <c r="M62" s="7">
        <v>-316</v>
      </c>
      <c r="N62" s="7">
        <v>-271</v>
      </c>
      <c r="O62" s="7">
        <v>-328</v>
      </c>
      <c r="P62" s="7">
        <v>-245</v>
      </c>
      <c r="Q62" s="7">
        <v>-247</v>
      </c>
      <c r="R62" s="7">
        <v>-289</v>
      </c>
      <c r="S62" s="7">
        <v>-262</v>
      </c>
      <c r="T62" s="7">
        <v>-329</v>
      </c>
      <c r="U62" s="7">
        <v>-283</v>
      </c>
      <c r="V62" s="7">
        <v>-294</v>
      </c>
      <c r="W62" s="7">
        <v>-301</v>
      </c>
      <c r="X62" s="7">
        <v>-303</v>
      </c>
      <c r="Y62" s="7">
        <v>-318</v>
      </c>
      <c r="Z62" s="7">
        <v>-1901</v>
      </c>
      <c r="AA62" s="7">
        <v>-1468</v>
      </c>
      <c r="AB62" s="7">
        <v>-1127</v>
      </c>
      <c r="AC62" s="7">
        <v>-1027.239</v>
      </c>
      <c r="AD62" s="7">
        <v>-934.09699999999998</v>
      </c>
      <c r="AE62" s="7">
        <v>-1350.9</v>
      </c>
    </row>
    <row r="63" spans="1:32" ht="17.100000000000001" customHeight="1">
      <c r="A63" s="7" t="s">
        <v>61</v>
      </c>
      <c r="B63" s="7">
        <v>-336</v>
      </c>
      <c r="C63" s="7">
        <v>-609</v>
      </c>
      <c r="D63" s="7">
        <v>-770</v>
      </c>
      <c r="E63" s="7">
        <v>-788</v>
      </c>
      <c r="F63" s="7">
        <v>-1044</v>
      </c>
      <c r="G63" s="7">
        <v>-1334</v>
      </c>
      <c r="H63" s="7">
        <v>-1590</v>
      </c>
      <c r="I63" s="7">
        <v>-1244</v>
      </c>
      <c r="J63" s="7">
        <v>-1102</v>
      </c>
      <c r="K63" s="7">
        <v>-1454</v>
      </c>
      <c r="L63" s="7">
        <v>-1551</v>
      </c>
      <c r="M63" s="7">
        <v>-1710</v>
      </c>
      <c r="N63" s="7">
        <v>-1932</v>
      </c>
      <c r="O63" s="7">
        <v>-2210</v>
      </c>
      <c r="P63" s="7">
        <v>-1908</v>
      </c>
      <c r="Q63" s="7">
        <v>-2331</v>
      </c>
      <c r="R63" s="7">
        <v>-2720</v>
      </c>
      <c r="S63" s="7">
        <v>-2014</v>
      </c>
      <c r="T63" s="7">
        <v>-2561</v>
      </c>
      <c r="U63" s="7">
        <v>-2091</v>
      </c>
      <c r="V63" s="7">
        <v>-2301</v>
      </c>
      <c r="W63" s="7">
        <v>-2104</v>
      </c>
      <c r="X63" s="7">
        <v>-2202</v>
      </c>
      <c r="Y63" s="7">
        <v>-2096</v>
      </c>
      <c r="Z63" s="7">
        <v>-1719</v>
      </c>
      <c r="AA63" s="7">
        <v>-1326</v>
      </c>
      <c r="AB63" s="7">
        <v>-1187</v>
      </c>
      <c r="AC63" s="7">
        <v>-1141.932</v>
      </c>
      <c r="AD63" s="7">
        <v>-1188.462</v>
      </c>
      <c r="AE63" s="7">
        <v>-1198.3009999999999</v>
      </c>
    </row>
    <row r="64" spans="1:32" ht="17.100000000000001" customHeight="1">
      <c r="A64" s="7" t="s">
        <v>12</v>
      </c>
      <c r="B64" s="7">
        <v>-3633</v>
      </c>
      <c r="C64" s="7">
        <v>-3523</v>
      </c>
      <c r="D64" s="7">
        <v>-5088</v>
      </c>
      <c r="E64" s="7">
        <v>-4843</v>
      </c>
      <c r="F64" s="7">
        <v>-5764</v>
      </c>
      <c r="G64" s="7">
        <v>-6305</v>
      </c>
      <c r="H64" s="7">
        <v>-6133</v>
      </c>
      <c r="I64" s="7">
        <v>-5650</v>
      </c>
      <c r="J64" s="7">
        <v>-5167</v>
      </c>
      <c r="K64" s="7">
        <v>-2517</v>
      </c>
      <c r="L64" s="7">
        <v>-1744</v>
      </c>
      <c r="M64" s="7">
        <v>-970</v>
      </c>
      <c r="N64" s="7">
        <v>-759</v>
      </c>
      <c r="O64" s="7">
        <v>-584</v>
      </c>
      <c r="P64" s="7">
        <v>-917</v>
      </c>
      <c r="Q64" s="7">
        <v>-524</v>
      </c>
      <c r="R64" s="7">
        <v>-672</v>
      </c>
      <c r="S64" s="7">
        <v>-910</v>
      </c>
      <c r="T64" s="7">
        <v>-1266</v>
      </c>
      <c r="U64" s="7">
        <v>-616</v>
      </c>
      <c r="V64" s="7">
        <v>-834</v>
      </c>
      <c r="W64" s="7">
        <v>-456</v>
      </c>
      <c r="X64" s="7">
        <v>-707</v>
      </c>
      <c r="Y64" s="7">
        <v>-572</v>
      </c>
      <c r="Z64" s="7">
        <v>-783</v>
      </c>
      <c r="AA64" s="7">
        <v>-419</v>
      </c>
      <c r="AB64" s="7">
        <v>-1039</v>
      </c>
      <c r="AC64" s="7">
        <v>-1018</v>
      </c>
      <c r="AD64" s="7">
        <v>-766.2</v>
      </c>
      <c r="AE64" s="7">
        <v>-1153</v>
      </c>
    </row>
    <row r="65" spans="1:31" ht="17.100000000000001" customHeight="1">
      <c r="A65" s="7" t="s">
        <v>62</v>
      </c>
      <c r="B65" s="7">
        <v>-4504</v>
      </c>
      <c r="C65" s="7">
        <v>-4539</v>
      </c>
      <c r="D65" s="7">
        <v>-4844</v>
      </c>
      <c r="E65" s="7">
        <v>-4409</v>
      </c>
      <c r="F65" s="7">
        <v>-4648</v>
      </c>
      <c r="G65" s="7">
        <v>-5180</v>
      </c>
      <c r="H65" s="7">
        <v>-4898</v>
      </c>
      <c r="I65" s="7">
        <v>-3674</v>
      </c>
      <c r="J65" s="7">
        <v>-3697</v>
      </c>
      <c r="K65" s="7">
        <v>-3539</v>
      </c>
      <c r="L65" s="7">
        <v>-3427</v>
      </c>
      <c r="M65" s="7">
        <v>-3141</v>
      </c>
      <c r="N65" s="7">
        <v>-3389</v>
      </c>
      <c r="O65" s="7">
        <v>-3710</v>
      </c>
      <c r="P65" s="7">
        <v>-3272</v>
      </c>
      <c r="Q65" s="7">
        <v>-3210</v>
      </c>
      <c r="R65" s="7">
        <v>-4419</v>
      </c>
      <c r="S65" s="7">
        <v>-4781</v>
      </c>
      <c r="T65" s="7">
        <v>-4138</v>
      </c>
      <c r="U65" s="7">
        <v>-3960</v>
      </c>
      <c r="V65" s="7">
        <v>-3499</v>
      </c>
      <c r="W65" s="7">
        <v>-2537</v>
      </c>
      <c r="X65" s="7">
        <v>-3120</v>
      </c>
      <c r="Y65" s="7">
        <v>-2230</v>
      </c>
      <c r="Z65" s="7">
        <v>-2386</v>
      </c>
      <c r="AA65" s="7">
        <v>-1895</v>
      </c>
      <c r="AB65" s="7">
        <v>-2088</v>
      </c>
      <c r="AC65" s="7">
        <v>-1466.374</v>
      </c>
      <c r="AD65" s="7">
        <v>-1190.6669999999999</v>
      </c>
      <c r="AE65" s="7">
        <v>-872.91800000000001</v>
      </c>
    </row>
  </sheetData>
  <phoneticPr fontId="10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データ（石炭）</vt:lpstr>
      <vt:lpstr>データ（一般炭）</vt:lpstr>
      <vt:lpstr>データ（原料炭）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Administrator</cp:lastModifiedBy>
  <cp:lastPrinted>2019-12-31T09:13:07Z</cp:lastPrinted>
  <dcterms:created xsi:type="dcterms:W3CDTF">2000-06-13T12:57:34Z</dcterms:created>
  <dcterms:modified xsi:type="dcterms:W3CDTF">2021-03-30T09:15:18Z</dcterms:modified>
</cp:coreProperties>
</file>