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O:\2020年度\8203 エネルギー白書第2部2020\07 報告書\02 本納品（3月）\第1章国内編\Excel\"/>
    </mc:Choice>
  </mc:AlternateContent>
  <xr:revisionPtr revIDLastSave="0" documentId="13_ncr:1_{77B698F4-9CC1-4E10-9056-68B46B30FE5B}" xr6:coauthVersionLast="46" xr6:coauthVersionMax="46" xr10:uidLastSave="{00000000-0000-0000-0000-000000000000}"/>
  <bookViews>
    <workbookView xWindow="-108" yWindow="-108" windowWidth="23256" windowHeight="12576" tabRatio="715" xr2:uid="{00000000-000D-0000-FFFF-FFFF00000000}"/>
  </bookViews>
  <sheets>
    <sheet name="グラフ" sheetId="9" r:id="rId1"/>
    <sheet name="データ" sheetId="10" r:id="rId2"/>
  </sheets>
  <definedNames>
    <definedName name="_xlnm._FilterDatabase" localSheetId="1" hidden="1">データ!$C$4:$D$30</definedName>
    <definedName name="_xlnm.Print_Area" localSheetId="1">データ!$A$1:$W$47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1" i="10" l="1"/>
  <c r="H39" i="10"/>
  <c r="Q70" i="10" l="1"/>
  <c r="Q69" i="10"/>
  <c r="Q68" i="10"/>
  <c r="Q67" i="10"/>
  <c r="Q66" i="10"/>
  <c r="Q65" i="10"/>
  <c r="Q64" i="10"/>
  <c r="Q63" i="10"/>
  <c r="Q62" i="10"/>
  <c r="Q61" i="10"/>
  <c r="Q60" i="10"/>
  <c r="Q59" i="10"/>
  <c r="Q58" i="10"/>
  <c r="Q57" i="10"/>
  <c r="Q56" i="10"/>
  <c r="Q55" i="10"/>
  <c r="Q54" i="10"/>
  <c r="Q53" i="10"/>
  <c r="Q52" i="10"/>
  <c r="Q51" i="10"/>
  <c r="Q50" i="10"/>
  <c r="Q49" i="10"/>
  <c r="Q48" i="10"/>
  <c r="Q47" i="10"/>
  <c r="Q46" i="10"/>
  <c r="Q45" i="10"/>
  <c r="Q44" i="10"/>
  <c r="Q43" i="10"/>
  <c r="Q42" i="10"/>
  <c r="Q41" i="10"/>
  <c r="Q40" i="10"/>
  <c r="Q39" i="10"/>
  <c r="N28" i="10" l="1"/>
  <c r="L28" i="10" s="1"/>
  <c r="N30" i="10"/>
  <c r="L30" i="10" s="1"/>
  <c r="N7" i="10"/>
  <c r="L7" i="10" s="1"/>
  <c r="N11" i="10"/>
  <c r="L11" i="10" s="1"/>
  <c r="N15" i="10"/>
  <c r="L15" i="10" s="1"/>
  <c r="N19" i="10"/>
  <c r="L19" i="10" s="1"/>
  <c r="N23" i="10"/>
  <c r="L23" i="10" s="1"/>
  <c r="N27" i="10"/>
  <c r="L27" i="10" s="1"/>
  <c r="N8" i="10"/>
  <c r="L8" i="10" s="1"/>
  <c r="N12" i="10"/>
  <c r="L12" i="10" s="1"/>
  <c r="N16" i="10"/>
  <c r="L16" i="10" s="1"/>
  <c r="N20" i="10"/>
  <c r="L20" i="10" s="1"/>
  <c r="N24" i="10"/>
  <c r="L24" i="10" s="1"/>
  <c r="N5" i="10"/>
  <c r="L5" i="10" s="1"/>
  <c r="N9" i="10"/>
  <c r="L9" i="10" s="1"/>
  <c r="N13" i="10"/>
  <c r="L13" i="10" s="1"/>
  <c r="N17" i="10"/>
  <c r="L17" i="10" s="1"/>
  <c r="N21" i="10"/>
  <c r="L21" i="10" s="1"/>
  <c r="N25" i="10"/>
  <c r="L25" i="10" s="1"/>
  <c r="N29" i="10"/>
  <c r="L29" i="10" s="1"/>
  <c r="N6" i="10"/>
  <c r="L6" i="10" s="1"/>
  <c r="N10" i="10"/>
  <c r="L10" i="10" s="1"/>
  <c r="N14" i="10"/>
  <c r="L14" i="10" s="1"/>
  <c r="N18" i="10"/>
  <c r="L18" i="10" s="1"/>
  <c r="N22" i="10"/>
  <c r="L22" i="10" s="1"/>
  <c r="N26" i="10"/>
  <c r="L26" i="10" s="1"/>
  <c r="M17" i="10"/>
  <c r="M29" i="10"/>
  <c r="M30" i="10" s="1"/>
  <c r="M5" i="10"/>
  <c r="M9" i="10"/>
  <c r="M10" i="10" s="1"/>
  <c r="M11" i="10" s="1"/>
  <c r="M12" i="10" s="1"/>
  <c r="M13" i="10" s="1"/>
  <c r="M14" i="10" s="1"/>
  <c r="M15" i="10" s="1"/>
  <c r="M18" i="10"/>
  <c r="M19" i="10" s="1"/>
  <c r="M20" i="10" s="1"/>
  <c r="M21" i="10" s="1"/>
  <c r="M22" i="10" s="1"/>
  <c r="M23" i="10" s="1"/>
  <c r="M24" i="10" s="1"/>
  <c r="M25" i="10" s="1"/>
  <c r="M26" i="10" s="1"/>
  <c r="M27" i="10" s="1"/>
  <c r="M28" i="10" s="1"/>
  <c r="M16" i="10"/>
  <c r="H40"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E5" i="10" l="1"/>
  <c r="D5" i="10"/>
  <c r="D19" i="10"/>
  <c r="D20" i="10" s="1"/>
  <c r="D21" i="10" s="1"/>
  <c r="D22" i="10" s="1"/>
  <c r="D23" i="10" s="1"/>
  <c r="D24" i="10" s="1"/>
  <c r="D25" i="10" s="1"/>
  <c r="D26" i="10" s="1"/>
  <c r="D27" i="10" s="1"/>
  <c r="M6" i="10"/>
  <c r="M7" i="10" s="1"/>
  <c r="M8" i="10" s="1"/>
  <c r="D6" i="10"/>
  <c r="E24" i="10"/>
  <c r="E26" i="10"/>
  <c r="E22" i="10"/>
  <c r="E18" i="10"/>
  <c r="E14" i="10"/>
  <c r="E10" i="10"/>
  <c r="E6" i="10"/>
  <c r="D14" i="10"/>
  <c r="D10" i="10"/>
  <c r="E25" i="10"/>
  <c r="E21" i="10"/>
  <c r="E17" i="10"/>
  <c r="E13" i="10"/>
  <c r="E9" i="10"/>
  <c r="D17" i="10"/>
  <c r="D18" i="10" s="1"/>
  <c r="D13" i="10"/>
  <c r="D9" i="10"/>
  <c r="E20" i="10"/>
  <c r="E16" i="10"/>
  <c r="E12" i="10"/>
  <c r="E8" i="10"/>
  <c r="D16" i="10"/>
  <c r="D7" i="10"/>
  <c r="D8" i="10" s="1"/>
  <c r="E27" i="10"/>
  <c r="E23" i="10"/>
  <c r="E19" i="10"/>
  <c r="E15" i="10"/>
  <c r="E11" i="10"/>
  <c r="E7" i="10"/>
  <c r="D15" i="10"/>
  <c r="D11" i="10"/>
  <c r="D12" i="10" s="1"/>
  <c r="M34" i="10" l="1"/>
  <c r="D3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1" authorId="0" shapeId="0" xr:uid="{C642613A-646C-453A-BBE0-73D666759B11}">
      <text>
        <r>
          <rPr>
            <b/>
            <sz val="9"/>
            <color indexed="81"/>
            <rFont val="MS P ゴシック"/>
            <family val="3"/>
            <charset val="128"/>
          </rPr>
          <t>Administrator:</t>
        </r>
        <r>
          <rPr>
            <sz val="9"/>
            <color indexed="81"/>
            <rFont val="MS P ゴシック"/>
            <family val="3"/>
            <charset val="128"/>
          </rPr>
          <t xml:space="preserve">
注の理由により削除
</t>
        </r>
      </text>
    </comment>
    <comment ref="L42" authorId="0" shapeId="0" xr:uid="{85AC92B1-7F4B-48B6-BDD3-28913CDC4051}">
      <text>
        <r>
          <rPr>
            <b/>
            <sz val="9"/>
            <color indexed="81"/>
            <rFont val="MS P ゴシック"/>
            <family val="3"/>
            <charset val="128"/>
          </rPr>
          <t>Administrator:</t>
        </r>
        <r>
          <rPr>
            <sz val="9"/>
            <color indexed="81"/>
            <rFont val="MS P ゴシック"/>
            <family val="3"/>
            <charset val="128"/>
          </rPr>
          <t xml:space="preserve">
集計対象外</t>
        </r>
      </text>
    </comment>
    <comment ref="L47" authorId="0" shapeId="0" xr:uid="{B2A689DE-B170-48C2-8F64-51B6A3816D22}">
      <text>
        <r>
          <rPr>
            <b/>
            <sz val="9"/>
            <color indexed="81"/>
            <rFont val="MS P ゴシック"/>
            <family val="3"/>
            <charset val="128"/>
          </rPr>
          <t>Administrator:</t>
        </r>
        <r>
          <rPr>
            <sz val="9"/>
            <color indexed="81"/>
            <rFont val="MS P ゴシック"/>
            <family val="3"/>
            <charset val="128"/>
          </rPr>
          <t xml:space="preserve">
集計対象外</t>
        </r>
      </text>
    </comment>
    <comment ref="C51" authorId="0" shapeId="0" xr:uid="{A49864F4-D966-42B4-A611-CDCC61CD20CF}">
      <text>
        <r>
          <rPr>
            <b/>
            <sz val="9"/>
            <color indexed="81"/>
            <rFont val="MS P ゴシック"/>
            <family val="3"/>
            <charset val="128"/>
          </rPr>
          <t>Administrator:</t>
        </r>
        <r>
          <rPr>
            <sz val="9"/>
            <color indexed="81"/>
            <rFont val="MS P ゴシック"/>
            <family val="3"/>
            <charset val="128"/>
          </rPr>
          <t xml:space="preserve">
注の理由により削除
</t>
        </r>
      </text>
    </comment>
    <comment ref="C52" authorId="0" shapeId="0" xr:uid="{166138F0-BD05-4F8A-BD51-94E00CA61B29}">
      <text>
        <r>
          <rPr>
            <b/>
            <sz val="9"/>
            <color indexed="81"/>
            <rFont val="MS P ゴシック"/>
            <family val="3"/>
            <charset val="128"/>
          </rPr>
          <t>Administrator:</t>
        </r>
        <r>
          <rPr>
            <sz val="9"/>
            <color indexed="81"/>
            <rFont val="MS P ゴシック"/>
            <family val="3"/>
            <charset val="128"/>
          </rPr>
          <t xml:space="preserve">
注の理由により削除
</t>
        </r>
      </text>
    </comment>
    <comment ref="C61" authorId="0" shapeId="0" xr:uid="{9118C73C-00A7-42D8-842B-C1A0CDCF5C58}">
      <text>
        <r>
          <rPr>
            <b/>
            <sz val="9"/>
            <color indexed="81"/>
            <rFont val="MS P ゴシック"/>
            <family val="3"/>
            <charset val="128"/>
          </rPr>
          <t>Administrator:</t>
        </r>
        <r>
          <rPr>
            <sz val="9"/>
            <color indexed="81"/>
            <rFont val="MS P ゴシック"/>
            <family val="3"/>
            <charset val="128"/>
          </rPr>
          <t xml:space="preserve">
注の理由により削除
</t>
        </r>
      </text>
    </comment>
  </commentList>
</comments>
</file>

<file path=xl/sharedStrings.xml><?xml version="1.0" encoding="utf-8"?>
<sst xmlns="http://schemas.openxmlformats.org/spreadsheetml/2006/main" count="184" uniqueCount="104">
  <si>
    <t>備蓄日数（日）</t>
    <rPh sb="0" eb="2">
      <t>ビチク</t>
    </rPh>
    <rPh sb="2" eb="4">
      <t>ニッスウ</t>
    </rPh>
    <rPh sb="5" eb="6">
      <t>ヒ</t>
    </rPh>
    <phoneticPr fontId="1"/>
  </si>
  <si>
    <t>ベルギー</t>
    <phoneticPr fontId="2"/>
  </si>
  <si>
    <t>ギリシャ</t>
    <phoneticPr fontId="2"/>
  </si>
  <si>
    <t>IEA加盟国</t>
    <rPh sb="3" eb="6">
      <t>カメイコク</t>
    </rPh>
    <phoneticPr fontId="1"/>
  </si>
  <si>
    <t>Industry</t>
  </si>
  <si>
    <t>Public</t>
  </si>
  <si>
    <t>Canada</t>
  </si>
  <si>
    <t>net exporter</t>
  </si>
  <si>
    <t>United States</t>
  </si>
  <si>
    <t>Total IEA North America</t>
  </si>
  <si>
    <t>-</t>
  </si>
  <si>
    <t>Australia</t>
  </si>
  <si>
    <t>Japan</t>
  </si>
  <si>
    <t>Korea</t>
  </si>
  <si>
    <t>New Zealand</t>
  </si>
  <si>
    <t>Total IEA Asia Pacific</t>
  </si>
  <si>
    <t>Austria</t>
  </si>
  <si>
    <t>Belgium</t>
  </si>
  <si>
    <t>Czech Republic</t>
  </si>
  <si>
    <t>Denmark</t>
  </si>
  <si>
    <t>Estonia</t>
  </si>
  <si>
    <t>Finland</t>
  </si>
  <si>
    <t>France</t>
  </si>
  <si>
    <t>Germany</t>
  </si>
  <si>
    <t>Greece</t>
  </si>
  <si>
    <t>Hungary</t>
  </si>
  <si>
    <t>Ireland</t>
  </si>
  <si>
    <t>Italy</t>
  </si>
  <si>
    <t>Luxembourg</t>
  </si>
  <si>
    <t>Norway</t>
  </si>
  <si>
    <t>Poland</t>
  </si>
  <si>
    <t>Portugal</t>
  </si>
  <si>
    <t>Slovak Republic</t>
  </si>
  <si>
    <t>Spain</t>
  </si>
  <si>
    <t>Sweden</t>
  </si>
  <si>
    <t>Switzerland</t>
  </si>
  <si>
    <t>Turkey</t>
  </si>
  <si>
    <t>United Kingdom</t>
  </si>
  <si>
    <t>Total IEA Europe</t>
  </si>
  <si>
    <t>Total IEA</t>
  </si>
  <si>
    <t>Total IEA net importers</t>
  </si>
  <si>
    <t>Rank</t>
    <phoneticPr fontId="2"/>
  </si>
  <si>
    <t>ハンガリー</t>
    <phoneticPr fontId="1"/>
  </si>
  <si>
    <t>スイス</t>
    <phoneticPr fontId="2"/>
  </si>
  <si>
    <t>ドイツ</t>
    <phoneticPr fontId="2"/>
  </si>
  <si>
    <t>イタリア</t>
    <phoneticPr fontId="2"/>
  </si>
  <si>
    <t>スロバキア</t>
    <phoneticPr fontId="2"/>
  </si>
  <si>
    <t>チェコ</t>
    <phoneticPr fontId="2"/>
  </si>
  <si>
    <t>ポルトガル</t>
    <phoneticPr fontId="2"/>
  </si>
  <si>
    <t>ポーランド</t>
    <phoneticPr fontId="2"/>
  </si>
  <si>
    <t>スペイン</t>
    <phoneticPr fontId="2"/>
  </si>
  <si>
    <t>オーストリア</t>
    <phoneticPr fontId="2"/>
  </si>
  <si>
    <t>アイルランド</t>
    <phoneticPr fontId="2"/>
  </si>
  <si>
    <t>平均</t>
    <rPh sb="0" eb="2">
      <t>ヘイキン</t>
    </rPh>
    <phoneticPr fontId="2"/>
  </si>
  <si>
    <t>http://www.iea.org/netimports/</t>
    <phoneticPr fontId="2"/>
  </si>
  <si>
    <t>Closing Oil Stock Levels in Days of Net Imports</t>
  </si>
  <si>
    <t>Mexico</t>
  </si>
  <si>
    <t>フィンランド</t>
    <phoneticPr fontId="1"/>
  </si>
  <si>
    <t>スウェーデン</t>
    <phoneticPr fontId="2"/>
  </si>
  <si>
    <t>2018年3月以降、デンマークはNet Exporterではなくなっている。</t>
    <rPh sb="4" eb="5">
      <t>ネン</t>
    </rPh>
    <rPh sb="6" eb="7">
      <t>ガツ</t>
    </rPh>
    <rPh sb="7" eb="9">
      <t>イコウ</t>
    </rPh>
    <phoneticPr fontId="3"/>
  </si>
  <si>
    <t>また、エストニアの数値も著しく大きくなっている。</t>
    <rPh sb="9" eb="11">
      <t>スウチ</t>
    </rPh>
    <rPh sb="12" eb="13">
      <t>イチジル</t>
    </rPh>
    <rPh sb="15" eb="16">
      <t>オオ</t>
    </rPh>
    <phoneticPr fontId="3"/>
  </si>
  <si>
    <t>ニュージーランド</t>
    <phoneticPr fontId="2"/>
  </si>
  <si>
    <t>https://www.forguncy.com/blog/20170113_index_match</t>
  </si>
  <si>
    <t>Index関数、Match関数</t>
    <rPh sb="5" eb="7">
      <t>カンスウ</t>
    </rPh>
    <rPh sb="13" eb="15">
      <t>カンスウ</t>
    </rPh>
    <phoneticPr fontId="3"/>
  </si>
  <si>
    <t>Country</t>
  </si>
  <si>
    <t>Total</t>
  </si>
  <si>
    <t>Of which, held abroad</t>
  </si>
  <si>
    <t>Netherlands</t>
  </si>
  <si>
    <t>本来順位</t>
    <rPh sb="0" eb="2">
      <t>ホンライ</t>
    </rPh>
    <rPh sb="2" eb="4">
      <t>ジュンイ</t>
    </rPh>
    <phoneticPr fontId="3"/>
  </si>
  <si>
    <t>消去前備蓄日数</t>
    <rPh sb="0" eb="2">
      <t>ショウキョ</t>
    </rPh>
    <rPh sb="2" eb="3">
      <t>マエ</t>
    </rPh>
    <rPh sb="3" eb="5">
      <t>ビチク</t>
    </rPh>
    <rPh sb="5" eb="7">
      <t>ニッスウ</t>
    </rPh>
    <phoneticPr fontId="3"/>
  </si>
  <si>
    <t>フランス</t>
    <phoneticPr fontId="2"/>
  </si>
  <si>
    <t>ルクセンブルグ</t>
    <phoneticPr fontId="2"/>
  </si>
  <si>
    <t>デンマーク</t>
    <phoneticPr fontId="3"/>
  </si>
  <si>
    <t>エストニア</t>
    <phoneticPr fontId="3"/>
  </si>
  <si>
    <t>除外前の試算→</t>
    <rPh sb="0" eb="2">
      <t>ジョガイ</t>
    </rPh>
    <rPh sb="2" eb="3">
      <t>マエ</t>
    </rPh>
    <rPh sb="4" eb="6">
      <t>シサン</t>
    </rPh>
    <phoneticPr fontId="3"/>
  </si>
  <si>
    <t>※IEAの備蓄日数は純輸入量をベースに算出。</t>
    <phoneticPr fontId="3"/>
  </si>
  <si>
    <t>備蓄義務を負う石油純輸入国27か国のうち、産油量があり純輸入量が少なく備蓄日数が</t>
    <rPh sb="7" eb="9">
      <t>セキユ</t>
    </rPh>
    <rPh sb="23" eb="24">
      <t>リョウニチジョガイサクセイ</t>
    </rPh>
    <phoneticPr fontId="3"/>
  </si>
  <si>
    <t>→日本の本来順位</t>
    <rPh sb="1" eb="3">
      <t>ニホン</t>
    </rPh>
    <rPh sb="4" eb="6">
      <t>ホンライ</t>
    </rPh>
    <rPh sb="6" eb="8">
      <t>ジュンイ</t>
    </rPh>
    <phoneticPr fontId="3"/>
  </si>
  <si>
    <t>https://www.iea.org/netimports/?y=2018&amp;m=03</t>
    <phoneticPr fontId="3"/>
  </si>
  <si>
    <t>2020　March</t>
    <phoneticPr fontId="2"/>
  </si>
  <si>
    <t>リンク先をコピーし、テキスト形式で貼り付け</t>
    <rPh sb="3" eb="4">
      <t>サキ</t>
    </rPh>
    <rPh sb="14" eb="16">
      <t>ケイシキ</t>
    </rPh>
    <rPh sb="17" eb="18">
      <t>ハ</t>
    </rPh>
    <rPh sb="19" eb="20">
      <t>ツ</t>
    </rPh>
    <phoneticPr fontId="3"/>
  </si>
  <si>
    <t>※エストニアはシェールオイルを古くから産出しており、純輸入量が少ない</t>
    <rPh sb="15" eb="16">
      <t>フル</t>
    </rPh>
    <rPh sb="19" eb="21">
      <t>サンシュツ</t>
    </rPh>
    <rPh sb="26" eb="27">
      <t>ジュン</t>
    </rPh>
    <rPh sb="27" eb="29">
      <t>ユニュウ</t>
    </rPh>
    <rPh sb="29" eb="30">
      <t>リョウ</t>
    </rPh>
    <rPh sb="31" eb="32">
      <t>スク</t>
    </rPh>
    <phoneticPr fontId="3"/>
  </si>
  <si>
    <t>2020　MAR</t>
    <phoneticPr fontId="2"/>
  </si>
  <si>
    <t>ランキングで同日数の場合は、上の欄で同順位がエラーで表示されないため小数点以下に任意で数字を入れ順位をつける</t>
    <rPh sb="6" eb="9">
      <t>ドウニッスウ</t>
    </rPh>
    <rPh sb="10" eb="12">
      <t>バアイ</t>
    </rPh>
    <rPh sb="14" eb="15">
      <t>ウエ</t>
    </rPh>
    <rPh sb="16" eb="17">
      <t>ラン</t>
    </rPh>
    <rPh sb="18" eb="21">
      <t>ドウジュンイ</t>
    </rPh>
    <rPh sb="26" eb="28">
      <t>ヒョウジ</t>
    </rPh>
    <rPh sb="34" eb="39">
      <t>ショウスウテンイカ</t>
    </rPh>
    <rPh sb="40" eb="42">
      <t>ニンイ</t>
    </rPh>
    <rPh sb="43" eb="45">
      <t>スウジ</t>
    </rPh>
    <rPh sb="46" eb="47">
      <t>イ</t>
    </rPh>
    <rPh sb="48" eb="50">
      <t>ジュンイ</t>
    </rPh>
    <phoneticPr fontId="3"/>
  </si>
  <si>
    <t>米国</t>
    <rPh sb="0" eb="2">
      <t>ベイコク</t>
    </rPh>
    <phoneticPr fontId="3"/>
  </si>
  <si>
    <t>オランダ</t>
    <phoneticPr fontId="3"/>
  </si>
  <si>
    <t>（2020年3月時点）</t>
    <rPh sb="5" eb="6">
      <t>ネン</t>
    </rPh>
    <rPh sb="7" eb="8">
      <t>ガツ</t>
    </rPh>
    <rPh sb="8" eb="10">
      <t>ジテン</t>
    </rPh>
    <phoneticPr fontId="1"/>
  </si>
  <si>
    <t>英国</t>
    <rPh sb="0" eb="2">
      <t>エイコク</t>
    </rPh>
    <phoneticPr fontId="1"/>
  </si>
  <si>
    <t>日本語の国名は順位確定後手打ち</t>
    <rPh sb="0" eb="3">
      <t>ニホンゴ</t>
    </rPh>
    <rPh sb="4" eb="6">
      <t>クニメイ</t>
    </rPh>
    <rPh sb="7" eb="12">
      <t>ジュンイカクテイゴ</t>
    </rPh>
    <rPh sb="12" eb="14">
      <t>テウ</t>
    </rPh>
    <phoneticPr fontId="3"/>
  </si>
  <si>
    <t>日本</t>
    <rPh sb="0" eb="2">
      <t>ニホン</t>
    </rPh>
    <phoneticPr fontId="1"/>
  </si>
  <si>
    <t>韓国</t>
    <rPh sb="0" eb="2">
      <t>カンコク</t>
    </rPh>
    <phoneticPr fontId="2"/>
  </si>
  <si>
    <t>トルコ</t>
    <phoneticPr fontId="2"/>
  </si>
  <si>
    <t>オーストラリア</t>
    <phoneticPr fontId="2"/>
  </si>
  <si>
    <t>出典: IEA「Oil Stocks of IEA Countries」を基に作成</t>
    <rPh sb="0" eb="2">
      <t>シュッテン</t>
    </rPh>
    <rPh sb="37" eb="38">
      <t>モト</t>
    </rPh>
    <rPh sb="39" eb="41">
      <t>サクセイ</t>
    </rPh>
    <phoneticPr fontId="2"/>
  </si>
  <si>
    <t>2020年3月時点</t>
    <rPh sb="4" eb="5">
      <t>ネン</t>
    </rPh>
    <rPh sb="6" eb="7">
      <t>ガツ</t>
    </rPh>
    <rPh sb="7" eb="9">
      <t>ジテン</t>
    </rPh>
    <phoneticPr fontId="3"/>
  </si>
  <si>
    <t>ワード貼り付け時に、挿入した線が表示されない場合はグループ化できているか確認</t>
    <rPh sb="3" eb="4">
      <t>ハ</t>
    </rPh>
    <rPh sb="5" eb="6">
      <t>ツ</t>
    </rPh>
    <rPh sb="7" eb="8">
      <t>ジ</t>
    </rPh>
    <rPh sb="10" eb="12">
      <t>ソウニュウ</t>
    </rPh>
    <rPh sb="14" eb="15">
      <t>セン</t>
    </rPh>
    <rPh sb="16" eb="18">
      <t>ヒョウジ</t>
    </rPh>
    <rPh sb="22" eb="24">
      <t>バアイ</t>
    </rPh>
    <rPh sb="29" eb="30">
      <t>カ</t>
    </rPh>
    <rPh sb="36" eb="38">
      <t>カクニン</t>
    </rPh>
    <phoneticPr fontId="3"/>
  </si>
  <si>
    <t>【第213-1-6】我が国及びIEA 加盟国の石油備蓄日数比較</t>
    <phoneticPr fontId="1"/>
  </si>
  <si>
    <t>本文：加盟国30か国中4番目（第213-1-6は、純輸入国のうちデンマーク、エストニア、オランダ、米国を除外した23ヵ国で作成）</t>
    <rPh sb="0" eb="2">
      <t>ホンブン</t>
    </rPh>
    <rPh sb="3" eb="6">
      <t>カメイコク</t>
    </rPh>
    <rPh sb="9" eb="10">
      <t>コク</t>
    </rPh>
    <rPh sb="10" eb="11">
      <t>チュウ</t>
    </rPh>
    <rPh sb="12" eb="14">
      <t>バンメ</t>
    </rPh>
    <rPh sb="15" eb="16">
      <t>ダイ</t>
    </rPh>
    <rPh sb="25" eb="26">
      <t>ジュン</t>
    </rPh>
    <rPh sb="26" eb="28">
      <t>ユニュウ</t>
    </rPh>
    <rPh sb="28" eb="29">
      <t>コク</t>
    </rPh>
    <rPh sb="49" eb="51">
      <t>ベイコク</t>
    </rPh>
    <rPh sb="52" eb="54">
      <t>ジョガイ</t>
    </rPh>
    <rPh sb="59" eb="60">
      <t>コク</t>
    </rPh>
    <rPh sb="61" eb="63">
      <t>サクセイ</t>
    </rPh>
    <phoneticPr fontId="3"/>
  </si>
  <si>
    <t>4番目の中には、グラフから除いたデンマーク、エストニア、オランダ、米国を含まず。</t>
    <rPh sb="1" eb="3">
      <t>バンメ</t>
    </rPh>
    <rPh sb="4" eb="5">
      <t>ナカ</t>
    </rPh>
    <rPh sb="13" eb="14">
      <t>ノゾ</t>
    </rPh>
    <rPh sb="33" eb="35">
      <t>ベイコク</t>
    </rPh>
    <rPh sb="36" eb="37">
      <t>フク</t>
    </rPh>
    <phoneticPr fontId="3"/>
  </si>
  <si>
    <t>※カナダ、メキシコ、ノルウェーは純輸出国のため備蓄義務なし</t>
    <rPh sb="16" eb="20">
      <t>ジュンユシュツコク</t>
    </rPh>
    <rPh sb="23" eb="27">
      <t>ビチクギム</t>
    </rPh>
    <phoneticPr fontId="3"/>
  </si>
  <si>
    <t>多いデンマーク（1,066日）、エストニア(40,388日）</t>
    <phoneticPr fontId="3"/>
  </si>
  <si>
    <t>オランダ(469日）、米国(714日）も産油量があり、備蓄日数が高く算出されるため除外した23か国で作成</t>
    <rPh sb="8" eb="9">
      <t>ニチ</t>
    </rPh>
    <rPh sb="11" eb="13">
      <t>ベイコク</t>
    </rPh>
    <rPh sb="17" eb="18">
      <t>ニチ</t>
    </rPh>
    <rPh sb="20" eb="23">
      <t>サンユリョウ</t>
    </rPh>
    <rPh sb="27" eb="31">
      <t>ビチクニッスウ</t>
    </rPh>
    <rPh sb="32" eb="33">
      <t>タカ</t>
    </rPh>
    <rPh sb="34" eb="36">
      <t>サンシュツ</t>
    </rPh>
    <rPh sb="41" eb="43">
      <t>ジョガイ</t>
    </rPh>
    <rPh sb="48" eb="49">
      <t>コク</t>
    </rPh>
    <rPh sb="50" eb="52">
      <t>サクセイ</t>
    </rPh>
    <phoneticPr fontId="3"/>
  </si>
  <si>
    <t>本蔵チェック済</t>
    <rPh sb="0" eb="2">
      <t>モトクラ</t>
    </rPh>
    <rPh sb="6" eb="7">
      <t>スミ</t>
    </rPh>
    <phoneticPr fontId="3"/>
  </si>
  <si>
    <t>(注)備蓄義務を負う石油純輸入国27か国のうち、産油量があり純輸入量が少ないため備蓄日数が多く算出されるデンマーク、エストニア、米国、オランダを除く23か国を比較した。</t>
    <rPh sb="64" eb="66">
      <t>ベイコク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</si>
</sst>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
      <u/>
      <sz val="11"/>
      <color theme="10"/>
      <name val="ＭＳ Ｐゴシック"/>
      <family val="3"/>
      <charset val="128"/>
      <scheme val="minor"/>
    </font>
    <font>
      <sz val="9"/>
      <color indexed="81"/>
      <name val="MS P ゴシック"/>
      <family val="3"/>
      <charset val="128"/>
    </font>
    <font>
      <b/>
      <sz val="9"/>
      <color indexed="81"/>
      <name val="MS P ゴシック"/>
      <family val="3"/>
      <charset val="128"/>
    </font>
    <font>
      <b/>
      <sz val="11"/>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4"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3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0" fillId="2" borderId="2" xfId="0" applyFill="1" applyBorder="1" applyAlignment="1">
      <alignment horizontal="center" vertical="center"/>
    </xf>
    <xf numFmtId="0" fontId="0" fillId="0" borderId="0" xfId="0" quotePrefix="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xf numFmtId="0" fontId="0" fillId="3" borderId="0" xfId="0" applyFill="1">
      <alignment vertical="center"/>
    </xf>
    <xf numFmtId="0" fontId="0" fillId="0" borderId="5" xfId="0" applyBorder="1" applyAlignment="1">
      <alignment horizontal="center" vertical="center"/>
    </xf>
    <xf numFmtId="0" fontId="0" fillId="3" borderId="1" xfId="0" applyFill="1" applyBorder="1">
      <alignment vertical="center"/>
    </xf>
    <xf numFmtId="0" fontId="0" fillId="3" borderId="0" xfId="0" applyFill="1" applyAlignment="1">
      <alignment horizontal="center" vertical="center"/>
    </xf>
    <xf numFmtId="0" fontId="4" fillId="0" borderId="0" xfId="1">
      <alignment vertical="center"/>
    </xf>
    <xf numFmtId="0" fontId="7" fillId="0" borderId="0" xfId="0" applyFont="1">
      <alignment vertical="center"/>
    </xf>
    <xf numFmtId="0" fontId="8" fillId="0" borderId="0" xfId="0" applyFont="1">
      <alignment vertical="center"/>
    </xf>
    <xf numFmtId="0" fontId="0" fillId="2" borderId="0" xfId="0" applyFill="1">
      <alignment vertical="center"/>
    </xf>
    <xf numFmtId="0" fontId="0" fillId="2" borderId="0" xfId="0" applyFill="1" applyAlignment="1">
      <alignment horizontal="center" vertical="center"/>
    </xf>
    <xf numFmtId="0" fontId="7" fillId="2" borderId="0" xfId="0" applyFont="1" applyFill="1">
      <alignment vertical="center"/>
    </xf>
    <xf numFmtId="0" fontId="0" fillId="0" borderId="1" xfId="0" applyFill="1" applyBorder="1">
      <alignment vertical="center"/>
    </xf>
    <xf numFmtId="0" fontId="0" fillId="0" borderId="0" xfId="0" applyFill="1">
      <alignment vertical="center"/>
    </xf>
    <xf numFmtId="38" fontId="0" fillId="0" borderId="1" xfId="2" applyFont="1" applyBorder="1" applyAlignment="1">
      <alignment horizontal="center" vertical="center"/>
    </xf>
    <xf numFmtId="38" fontId="0" fillId="0" borderId="1" xfId="2" applyFont="1" applyFill="1" applyBorder="1" applyAlignment="1">
      <alignment horizontal="center" vertical="center"/>
    </xf>
    <xf numFmtId="38" fontId="0" fillId="3" borderId="1" xfId="2" applyFont="1" applyFill="1" applyBorder="1" applyAlignment="1">
      <alignment horizontal="center" vertical="center"/>
    </xf>
    <xf numFmtId="0" fontId="7" fillId="0" borderId="0" xfId="0" applyFont="1" applyAlignment="1">
      <alignment horizontal="left" vertical="center"/>
    </xf>
    <xf numFmtId="176" fontId="0" fillId="0" borderId="0" xfId="2" applyNumberFormat="1" applyFont="1">
      <alignment vertical="center"/>
    </xf>
    <xf numFmtId="0" fontId="10" fillId="0" borderId="4" xfId="0" applyFont="1" applyBorder="1" applyAlignment="1">
      <alignment horizontal="center" vertical="center"/>
    </xf>
    <xf numFmtId="0" fontId="10" fillId="0" borderId="0" xfId="0" applyFont="1" applyAlignment="1">
      <alignment horizontal="left" vertical="center"/>
    </xf>
    <xf numFmtId="0" fontId="0" fillId="4" borderId="0" xfId="0" applyFill="1">
      <alignmen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669825347484958E-2"/>
          <c:y val="8.3249759789444433E-2"/>
          <c:w val="0.84228746381475272"/>
          <c:h val="0.6834362306663001"/>
        </c:manualLayout>
      </c:layout>
      <c:barChart>
        <c:barDir val="col"/>
        <c:grouping val="clustered"/>
        <c:varyColors val="0"/>
        <c:ser>
          <c:idx val="0"/>
          <c:order val="0"/>
          <c:tx>
            <c:strRef>
              <c:f>データ!$D$4</c:f>
              <c:strCache>
                <c:ptCount val="1"/>
                <c:pt idx="0">
                  <c:v>備蓄日数（日）</c:v>
                </c:pt>
              </c:strCache>
            </c:strRef>
          </c:tx>
          <c:invertIfNegative val="0"/>
          <c:dPt>
            <c:idx val="3"/>
            <c:invertIfNegative val="0"/>
            <c:bubble3D val="0"/>
            <c:spPr>
              <a:solidFill>
                <a:srgbClr val="FF0000"/>
              </a:solidFill>
            </c:spPr>
            <c:extLst>
              <c:ext xmlns:c16="http://schemas.microsoft.com/office/drawing/2014/chart" uri="{C3380CC4-5D6E-409C-BE32-E72D297353CC}">
                <c16:uniqueId val="{00000005-8695-43C2-A2CF-379EABD28FCD}"/>
              </c:ext>
            </c:extLst>
          </c:dPt>
          <c:dPt>
            <c:idx val="6"/>
            <c:invertIfNegative val="0"/>
            <c:bubble3D val="0"/>
            <c:spPr>
              <a:solidFill>
                <a:schemeClr val="accent1"/>
              </a:solidFill>
            </c:spPr>
            <c:extLst>
              <c:ext xmlns:c16="http://schemas.microsoft.com/office/drawing/2014/chart" uri="{C3380CC4-5D6E-409C-BE32-E72D297353CC}">
                <c16:uniqueId val="{00000002-DAB7-4CC9-8885-B690EC5215DF}"/>
              </c:ext>
            </c:extLst>
          </c:dPt>
          <c:dPt>
            <c:idx val="7"/>
            <c:invertIfNegative val="0"/>
            <c:bubble3D val="0"/>
            <c:spPr>
              <a:solidFill>
                <a:schemeClr val="accent1"/>
              </a:solidFill>
            </c:spPr>
            <c:extLst>
              <c:ext xmlns:c16="http://schemas.microsoft.com/office/drawing/2014/chart" uri="{C3380CC4-5D6E-409C-BE32-E72D297353CC}">
                <c16:uniqueId val="{00000001-C45C-4500-92D8-E65FC87D3335}"/>
              </c:ext>
            </c:extLst>
          </c:dPt>
          <c:dLbls>
            <c:dLbl>
              <c:idx val="0"/>
              <c:layout>
                <c:manualLayout>
                  <c:x val="0"/>
                  <c:y val="6.79443049297605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5C-4500-92D8-E65FC87D3335}"/>
                </c:ext>
              </c:extLst>
            </c:dLbl>
            <c:dLbl>
              <c:idx val="25"/>
              <c:layout>
                <c:manualLayout>
                  <c:x val="-9.84309219503328E-17"/>
                  <c:y val="1.0537734215663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A0-4864-94A7-E2D30D133549}"/>
                </c:ext>
              </c:extLst>
            </c:dLbl>
            <c:spPr>
              <a:solidFill>
                <a:schemeClr val="bg1"/>
              </a:soli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データ!$C$5:$C$27</c:f>
              <c:strCache>
                <c:ptCount val="23"/>
                <c:pt idx="0">
                  <c:v>英国</c:v>
                </c:pt>
                <c:pt idx="1">
                  <c:v>フィンランド</c:v>
                </c:pt>
                <c:pt idx="2">
                  <c:v>スウェーデン</c:v>
                </c:pt>
                <c:pt idx="3">
                  <c:v>日本</c:v>
                </c:pt>
                <c:pt idx="4">
                  <c:v>韓国</c:v>
                </c:pt>
                <c:pt idx="5">
                  <c:v>ベルギー</c:v>
                </c:pt>
                <c:pt idx="6">
                  <c:v>ハンガリー</c:v>
                </c:pt>
                <c:pt idx="7">
                  <c:v>ギリシャ</c:v>
                </c:pt>
                <c:pt idx="8">
                  <c:v>スイス</c:v>
                </c:pt>
                <c:pt idx="9">
                  <c:v>イタリア</c:v>
                </c:pt>
                <c:pt idx="10">
                  <c:v>スロバキア</c:v>
                </c:pt>
                <c:pt idx="11">
                  <c:v>ポルトガル</c:v>
                </c:pt>
                <c:pt idx="12">
                  <c:v>ポーランド</c:v>
                </c:pt>
                <c:pt idx="13">
                  <c:v>チェコ</c:v>
                </c:pt>
                <c:pt idx="14">
                  <c:v>ドイツ</c:v>
                </c:pt>
                <c:pt idx="15">
                  <c:v>スペイン</c:v>
                </c:pt>
                <c:pt idx="16">
                  <c:v>オーストリア</c:v>
                </c:pt>
                <c:pt idx="17">
                  <c:v>ニュージーランド</c:v>
                </c:pt>
                <c:pt idx="18">
                  <c:v>アイルランド</c:v>
                </c:pt>
                <c:pt idx="19">
                  <c:v>フランス</c:v>
                </c:pt>
                <c:pt idx="20">
                  <c:v>ルクセンブルグ</c:v>
                </c:pt>
                <c:pt idx="21">
                  <c:v>トルコ</c:v>
                </c:pt>
                <c:pt idx="22">
                  <c:v>オーストラリア</c:v>
                </c:pt>
              </c:strCache>
            </c:strRef>
          </c:cat>
          <c:val>
            <c:numRef>
              <c:f>データ!$D$5:$D$27</c:f>
              <c:numCache>
                <c:formatCode>#,##0_);[Red]\(#,##0\)</c:formatCode>
                <c:ptCount val="23"/>
                <c:pt idx="0">
                  <c:v>286</c:v>
                </c:pt>
                <c:pt idx="1">
                  <c:v>225</c:v>
                </c:pt>
                <c:pt idx="2">
                  <c:v>214</c:v>
                </c:pt>
                <c:pt idx="3">
                  <c:v>183</c:v>
                </c:pt>
                <c:pt idx="4">
                  <c:v>174</c:v>
                </c:pt>
                <c:pt idx="5">
                  <c:v>173</c:v>
                </c:pt>
                <c:pt idx="6">
                  <c:v>168</c:v>
                </c:pt>
                <c:pt idx="7">
                  <c:v>166</c:v>
                </c:pt>
                <c:pt idx="8">
                  <c:v>161</c:v>
                </c:pt>
                <c:pt idx="9">
                  <c:v>154</c:v>
                </c:pt>
                <c:pt idx="10">
                  <c:v>134</c:v>
                </c:pt>
                <c:pt idx="11">
                  <c:v>132</c:v>
                </c:pt>
                <c:pt idx="12">
                  <c:v>125.1</c:v>
                </c:pt>
                <c:pt idx="13">
                  <c:v>125</c:v>
                </c:pt>
                <c:pt idx="14">
                  <c:v>124</c:v>
                </c:pt>
                <c:pt idx="15">
                  <c:v>111.2</c:v>
                </c:pt>
                <c:pt idx="16">
                  <c:v>111.1</c:v>
                </c:pt>
                <c:pt idx="17">
                  <c:v>111</c:v>
                </c:pt>
                <c:pt idx="18">
                  <c:v>109</c:v>
                </c:pt>
                <c:pt idx="19">
                  <c:v>108</c:v>
                </c:pt>
                <c:pt idx="20">
                  <c:v>97</c:v>
                </c:pt>
                <c:pt idx="21">
                  <c:v>95</c:v>
                </c:pt>
                <c:pt idx="22">
                  <c:v>55</c:v>
                </c:pt>
              </c:numCache>
            </c:numRef>
          </c:val>
          <c:extLst>
            <c:ext xmlns:c16="http://schemas.microsoft.com/office/drawing/2014/chart" uri="{C3380CC4-5D6E-409C-BE32-E72D297353CC}">
              <c16:uniqueId val="{00000003-C45C-4500-92D8-E65FC87D3335}"/>
            </c:ext>
          </c:extLst>
        </c:ser>
        <c:dLbls>
          <c:showLegendKey val="0"/>
          <c:showVal val="0"/>
          <c:showCatName val="0"/>
          <c:showSerName val="0"/>
          <c:showPercent val="0"/>
          <c:showBubbleSize val="0"/>
        </c:dLbls>
        <c:gapWidth val="150"/>
        <c:axId val="89801088"/>
        <c:axId val="89803008"/>
      </c:barChart>
      <c:catAx>
        <c:axId val="89801088"/>
        <c:scaling>
          <c:orientation val="minMax"/>
        </c:scaling>
        <c:delete val="0"/>
        <c:axPos val="b"/>
        <c:numFmt formatCode="General" sourceLinked="1"/>
        <c:majorTickMark val="out"/>
        <c:minorTickMark val="none"/>
        <c:tickLblPos val="nextTo"/>
        <c:crossAx val="89803008"/>
        <c:crosses val="autoZero"/>
        <c:auto val="1"/>
        <c:lblAlgn val="ctr"/>
        <c:lblOffset val="100"/>
        <c:noMultiLvlLbl val="0"/>
      </c:catAx>
      <c:valAx>
        <c:axId val="89803008"/>
        <c:scaling>
          <c:orientation val="minMax"/>
        </c:scaling>
        <c:delete val="0"/>
        <c:axPos val="l"/>
        <c:majorGridlines>
          <c:spPr>
            <a:ln>
              <a:solidFill>
                <a:schemeClr val="bg1">
                  <a:lumMod val="50000"/>
                </a:schemeClr>
              </a:solidFill>
            </a:ln>
          </c:spPr>
        </c:majorGridlines>
        <c:numFmt formatCode="#,##0_);[Red]\(#,##0\)" sourceLinked="1"/>
        <c:majorTickMark val="out"/>
        <c:minorTickMark val="none"/>
        <c:tickLblPos val="nextTo"/>
        <c:crossAx val="89801088"/>
        <c:crosses val="autoZero"/>
        <c:crossBetween val="between"/>
        <c:majorUnit val="100"/>
      </c:valAx>
      <c:spPr>
        <a:ln>
          <a:solidFill>
            <a:schemeClr val="bg1">
              <a:lumMod val="50000"/>
            </a:schemeClr>
          </a:solidFill>
        </a:ln>
      </c:spPr>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224679</xdr:colOff>
      <xdr:row>1</xdr:row>
      <xdr:rowOff>128308</xdr:rowOff>
    </xdr:from>
    <xdr:to>
      <xdr:col>14</xdr:col>
      <xdr:colOff>85166</xdr:colOff>
      <xdr:row>22</xdr:row>
      <xdr:rowOff>143435</xdr:rowOff>
    </xdr:to>
    <xdr:grpSp>
      <xdr:nvGrpSpPr>
        <xdr:cNvPr id="9" name="グループ化 8">
          <a:extLst>
            <a:ext uri="{FF2B5EF4-FFF2-40B4-BE49-F238E27FC236}">
              <a16:creationId xmlns:a16="http://schemas.microsoft.com/office/drawing/2014/main" id="{88B66B73-A9E3-45BA-8C82-C660ABF8F2E6}"/>
            </a:ext>
          </a:extLst>
        </xdr:cNvPr>
        <xdr:cNvGrpSpPr/>
      </xdr:nvGrpSpPr>
      <xdr:grpSpPr>
        <a:xfrm>
          <a:off x="224679" y="298637"/>
          <a:ext cx="8394887" cy="3592045"/>
          <a:chOff x="224679" y="298637"/>
          <a:chExt cx="8394887" cy="3592045"/>
        </a:xfrm>
      </xdr:grpSpPr>
      <xdr:graphicFrame macro="">
        <xdr:nvGraphicFramePr>
          <xdr:cNvPr id="3" name="グラフ 17">
            <a:extLst>
              <a:ext uri="{FF2B5EF4-FFF2-40B4-BE49-F238E27FC236}">
                <a16:creationId xmlns:a16="http://schemas.microsoft.com/office/drawing/2014/main" id="{FA9A894C-70C5-4C6C-BF31-A07C0C270D34}"/>
              </a:ext>
            </a:extLst>
          </xdr:cNvPr>
          <xdr:cNvGraphicFramePr>
            <a:graphicFrameLocks/>
          </xdr:cNvGraphicFramePr>
        </xdr:nvGraphicFramePr>
        <xdr:xfrm>
          <a:off x="224679" y="298637"/>
          <a:ext cx="8394887" cy="359204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直線コネクタ 3">
            <a:extLst>
              <a:ext uri="{FF2B5EF4-FFF2-40B4-BE49-F238E27FC236}">
                <a16:creationId xmlns:a16="http://schemas.microsoft.com/office/drawing/2014/main" id="{8176FB75-C395-499E-952C-C394EFB86DBB}"/>
              </a:ext>
            </a:extLst>
          </xdr:cNvPr>
          <xdr:cNvCxnSpPr/>
        </xdr:nvCxnSpPr>
        <xdr:spPr>
          <a:xfrm flipH="1">
            <a:off x="3633231" y="1421947"/>
            <a:ext cx="0" cy="1636882"/>
          </a:xfrm>
          <a:prstGeom prst="line">
            <a:avLst/>
          </a:prstGeom>
          <a:ln w="19050">
            <a:solidFill>
              <a:schemeClr val="tx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33E8EB77-A079-40D7-90B3-7370BE141D6A}"/>
              </a:ext>
            </a:extLst>
          </xdr:cNvPr>
          <xdr:cNvCxnSpPr/>
        </xdr:nvCxnSpPr>
        <xdr:spPr>
          <a:xfrm flipH="1" flipV="1">
            <a:off x="393992" y="2518890"/>
            <a:ext cx="7396337" cy="19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c:userShapes xmlns:c="http://schemas.openxmlformats.org/drawingml/2006/chart">
  <cdr:relSizeAnchor xmlns:cdr="http://schemas.openxmlformats.org/drawingml/2006/chartDrawing">
    <cdr:from>
      <cdr:x>0.00661</cdr:x>
      <cdr:y>0</cdr:y>
    </cdr:from>
    <cdr:to>
      <cdr:x>0.06721</cdr:x>
      <cdr:y>0.08065</cdr:y>
    </cdr:to>
    <cdr:sp macro="" textlink="">
      <cdr:nvSpPr>
        <cdr:cNvPr id="2" name="テキスト ボックス 1"/>
        <cdr:cNvSpPr txBox="1"/>
      </cdr:nvSpPr>
      <cdr:spPr>
        <a:xfrm xmlns:a="http://schemas.openxmlformats.org/drawingml/2006/main">
          <a:off x="55490" y="0"/>
          <a:ext cx="508726" cy="2896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（日）</a:t>
          </a:r>
        </a:p>
      </cdr:txBody>
    </cdr:sp>
  </cdr:relSizeAnchor>
  <cdr:relSizeAnchor xmlns:cdr="http://schemas.openxmlformats.org/drawingml/2006/chartDrawing">
    <cdr:from>
      <cdr:x>0.33016</cdr:x>
      <cdr:y>0.20777</cdr:y>
    </cdr:from>
    <cdr:to>
      <cdr:x>0.48261</cdr:x>
      <cdr:y>0.30969</cdr:y>
    </cdr:to>
    <cdr:sp macro="" textlink="">
      <cdr:nvSpPr>
        <cdr:cNvPr id="3" name="テキスト ボックス 2">
          <a:extLst xmlns:a="http://schemas.openxmlformats.org/drawingml/2006/main">
            <a:ext uri="{FF2B5EF4-FFF2-40B4-BE49-F238E27FC236}">
              <a16:creationId xmlns:a16="http://schemas.microsoft.com/office/drawing/2014/main" id="{185E09CE-1D98-4957-97FC-DFD38A059236}"/>
            </a:ext>
          </a:extLst>
        </cdr:cNvPr>
        <cdr:cNvSpPr txBox="1"/>
      </cdr:nvSpPr>
      <cdr:spPr>
        <a:xfrm xmlns:a="http://schemas.openxmlformats.org/drawingml/2006/main">
          <a:off x="2771689" y="746319"/>
          <a:ext cx="1279797" cy="366101"/>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a:latin typeface="Meiryo UI" panose="020B0604030504040204" pitchFamily="50" charset="-128"/>
              <a:ea typeface="Meiryo UI" panose="020B0604030504040204" pitchFamily="50" charset="-128"/>
              <a:cs typeface="Meiryo UI" panose="020B0604030504040204" pitchFamily="50" charset="-128"/>
            </a:rPr>
            <a:t>平均値：</a:t>
          </a:r>
          <a:r>
            <a:rPr lang="en-US" altLang="ja-JP" sz="1100">
              <a:latin typeface="Meiryo UI" panose="020B0604030504040204" pitchFamily="50" charset="-128"/>
              <a:ea typeface="Meiryo UI" panose="020B0604030504040204" pitchFamily="50" charset="-128"/>
              <a:cs typeface="Meiryo UI" panose="020B0604030504040204" pitchFamily="50" charset="-128"/>
            </a:rPr>
            <a:t>145.3</a:t>
          </a:r>
          <a:r>
            <a:rPr lang="ja-JP" altLang="en-US" sz="1100">
              <a:latin typeface="Meiryo UI" panose="020B0604030504040204" pitchFamily="50" charset="-128"/>
              <a:ea typeface="Meiryo UI" panose="020B0604030504040204" pitchFamily="50" charset="-128"/>
              <a:cs typeface="Meiryo UI" panose="020B0604030504040204" pitchFamily="50" charset="-128"/>
            </a:rPr>
            <a:t>日</a:t>
          </a:r>
        </a:p>
      </cdr:txBody>
    </cdr:sp>
  </cdr:relSizeAnchor>
  <cdr:relSizeAnchor xmlns:cdr="http://schemas.openxmlformats.org/drawingml/2006/chartDrawing">
    <cdr:from>
      <cdr:x>0.90603</cdr:x>
      <cdr:y>0.56739</cdr:y>
    </cdr:from>
    <cdr:to>
      <cdr:x>0.9968</cdr:x>
      <cdr:y>0.70886</cdr:y>
    </cdr:to>
    <cdr:sp macro="" textlink="">
      <cdr:nvSpPr>
        <cdr:cNvPr id="4" name="テキスト ボックス 1">
          <a:extLst xmlns:a="http://schemas.openxmlformats.org/drawingml/2006/main">
            <a:ext uri="{FF2B5EF4-FFF2-40B4-BE49-F238E27FC236}">
              <a16:creationId xmlns:a16="http://schemas.microsoft.com/office/drawing/2014/main" id="{5D5E6624-CC50-4650-B6CF-DF630505E0EB}"/>
            </a:ext>
          </a:extLst>
        </cdr:cNvPr>
        <cdr:cNvSpPr txBox="1"/>
      </cdr:nvSpPr>
      <cdr:spPr>
        <a:xfrm xmlns:a="http://schemas.openxmlformats.org/drawingml/2006/main">
          <a:off x="7605993" y="2038075"/>
          <a:ext cx="762000" cy="508167"/>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100">
              <a:latin typeface="Meiryo UI" panose="020B0604030504040204" pitchFamily="50" charset="-128"/>
              <a:ea typeface="Meiryo UI" panose="020B0604030504040204" pitchFamily="50" charset="-128"/>
              <a:cs typeface="Meiryo UI" panose="020B0604030504040204" pitchFamily="50" charset="-128"/>
            </a:rPr>
            <a:t>IEA</a:t>
          </a:r>
          <a:r>
            <a:rPr lang="ja-JP" altLang="en-US" sz="1100">
              <a:latin typeface="Meiryo UI" panose="020B0604030504040204" pitchFamily="50" charset="-128"/>
              <a:ea typeface="Meiryo UI" panose="020B0604030504040204" pitchFamily="50" charset="-128"/>
              <a:cs typeface="Meiryo UI" panose="020B0604030504040204" pitchFamily="50" charset="-128"/>
            </a:rPr>
            <a:t>義務</a:t>
          </a:r>
          <a:endParaRPr lang="en-US" altLang="ja-JP" sz="1100">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ctr"/>
          <a:r>
            <a:rPr lang="en-US" altLang="ja-JP" sz="1100">
              <a:latin typeface="Meiryo UI" panose="020B0604030504040204" pitchFamily="50" charset="-128"/>
              <a:ea typeface="Meiryo UI" panose="020B0604030504040204" pitchFamily="50" charset="-128"/>
              <a:cs typeface="Meiryo UI" panose="020B0604030504040204" pitchFamily="50" charset="-128"/>
            </a:rPr>
            <a:t>90</a:t>
          </a:r>
          <a:r>
            <a:rPr lang="ja-JP" altLang="en-US" sz="1100">
              <a:latin typeface="Meiryo UI" panose="020B0604030504040204" pitchFamily="50" charset="-128"/>
              <a:ea typeface="Meiryo UI" panose="020B0604030504040204" pitchFamily="50" charset="-128"/>
              <a:cs typeface="Meiryo UI" panose="020B0604030504040204" pitchFamily="50" charset="-128"/>
            </a:rPr>
            <a:t>日</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2</xdr:col>
      <xdr:colOff>-1</xdr:colOff>
      <xdr:row>85</xdr:row>
      <xdr:rowOff>127241</xdr:rowOff>
    </xdr:from>
    <xdr:to>
      <xdr:col>12</xdr:col>
      <xdr:colOff>827313</xdr:colOff>
      <xdr:row>160</xdr:row>
      <xdr:rowOff>4709</xdr:rowOff>
    </xdr:to>
    <xdr:pic>
      <xdr:nvPicPr>
        <xdr:cNvPr id="2" name="図 1">
          <a:extLst>
            <a:ext uri="{FF2B5EF4-FFF2-40B4-BE49-F238E27FC236}">
              <a16:creationId xmlns:a16="http://schemas.microsoft.com/office/drawing/2014/main" id="{4F1335EC-5F0F-482B-ACB3-9AED72A2B48C}"/>
            </a:ext>
          </a:extLst>
        </xdr:cNvPr>
        <xdr:cNvPicPr>
          <a:picLocks noChangeAspect="1"/>
        </xdr:cNvPicPr>
      </xdr:nvPicPr>
      <xdr:blipFill>
        <a:blip xmlns:r="http://schemas.openxmlformats.org/officeDocument/2006/relationships" r:embed="rId1"/>
        <a:stretch>
          <a:fillRect/>
        </a:stretch>
      </xdr:blipFill>
      <xdr:spPr>
        <a:xfrm>
          <a:off x="2754085" y="14006527"/>
          <a:ext cx="10700657" cy="121238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ea.org/netimports/?y=2018&amp;m=0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forguncy.com/blog/20170113_index_match" TargetMode="External"/><Relationship Id="rId7" Type="http://schemas.openxmlformats.org/officeDocument/2006/relationships/comments" Target="../comments1.xml"/><Relationship Id="rId2" Type="http://schemas.openxmlformats.org/officeDocument/2006/relationships/hyperlink" Target="http://www.iea.org/netimports/" TargetMode="External"/><Relationship Id="rId1" Type="http://schemas.openxmlformats.org/officeDocument/2006/relationships/hyperlink" Target="http://www.iea.org/netimports/"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B66-1805-4D92-889F-31B0D4682200}">
  <dimension ref="B1:G31"/>
  <sheetViews>
    <sheetView tabSelected="1" zoomScale="85" zoomScaleNormal="85" workbookViewId="0">
      <selection activeCell="J31" sqref="J31"/>
    </sheetView>
  </sheetViews>
  <sheetFormatPr defaultRowHeight="13.2"/>
  <sheetData>
    <row r="1" spans="2:7">
      <c r="B1" s="16" t="s">
        <v>94</v>
      </c>
      <c r="G1" s="16" t="s">
        <v>95</v>
      </c>
    </row>
    <row r="25" spans="2:2">
      <c r="B25" t="s">
        <v>103</v>
      </c>
    </row>
    <row r="27" spans="2:2">
      <c r="B27" t="s">
        <v>93</v>
      </c>
    </row>
    <row r="29" spans="2:2">
      <c r="B29" t="s">
        <v>59</v>
      </c>
    </row>
    <row r="30" spans="2:2">
      <c r="B30" t="s">
        <v>60</v>
      </c>
    </row>
    <row r="31" spans="2:2">
      <c r="B31" s="14" t="s">
        <v>78</v>
      </c>
    </row>
  </sheetData>
  <phoneticPr fontId="3"/>
  <hyperlinks>
    <hyperlink ref="B31" r:id="rId1" xr:uid="{484D8FD0-0075-4BCA-BB52-CE510A3B21EC}"/>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5E5B4-FA55-45EB-898C-3BB5DBB0188B}">
  <dimension ref="A1:Q85"/>
  <sheetViews>
    <sheetView zoomScale="70" zoomScaleNormal="70" zoomScaleSheetLayoutView="55" workbookViewId="0">
      <pane xSplit="1" ySplit="1" topLeftCell="B2" activePane="bottomRight" state="frozen"/>
      <selection pane="topRight" activeCell="C1" sqref="C1"/>
      <selection pane="bottomLeft" activeCell="A3" sqref="A3"/>
      <selection pane="bottomRight" activeCell="H2" sqref="H2"/>
    </sheetView>
  </sheetViews>
  <sheetFormatPr defaultColWidth="12.77734375" defaultRowHeight="13.2"/>
  <cols>
    <col min="1" max="1" width="19.77734375" customWidth="1"/>
    <col min="2" max="2" width="20.33203125" customWidth="1"/>
    <col min="3" max="3" width="13" customWidth="1"/>
    <col min="4" max="4" width="13" style="1" customWidth="1"/>
    <col min="5" max="9" width="13" customWidth="1"/>
    <col min="10" max="10" width="27.109375" customWidth="1"/>
  </cols>
  <sheetData>
    <row r="1" spans="2:16">
      <c r="H1" t="s">
        <v>102</v>
      </c>
    </row>
    <row r="2" spans="2:16">
      <c r="B2" s="9" t="s">
        <v>96</v>
      </c>
      <c r="K2" s="9" t="s">
        <v>96</v>
      </c>
      <c r="M2" s="1"/>
    </row>
    <row r="3" spans="2:16">
      <c r="C3" s="27" t="s">
        <v>86</v>
      </c>
      <c r="D3" s="4"/>
      <c r="L3" s="27" t="s">
        <v>86</v>
      </c>
      <c r="M3" s="4"/>
    </row>
    <row r="4" spans="2:16">
      <c r="C4" s="5" t="s">
        <v>3</v>
      </c>
      <c r="D4" s="3" t="s">
        <v>0</v>
      </c>
      <c r="E4" s="6"/>
      <c r="J4" s="16" t="s">
        <v>72</v>
      </c>
      <c r="L4" s="5" t="s">
        <v>3</v>
      </c>
      <c r="M4" s="3" t="s">
        <v>0</v>
      </c>
      <c r="N4" s="6"/>
    </row>
    <row r="5" spans="2:16">
      <c r="C5" s="7" t="s">
        <v>87</v>
      </c>
      <c r="D5" s="22">
        <f t="shared" ref="D5:D26" si="0">IFERROR(INDEX($C$39:$C$70,MATCH(G5,$H$39:$H$70,0)),D4)</f>
        <v>286</v>
      </c>
      <c r="E5" t="str">
        <f>INDEX($B$39:$B$70,MATCH(G5,$H$39:$H$70,0))</f>
        <v>United Kingdom</v>
      </c>
      <c r="G5">
        <v>1</v>
      </c>
      <c r="J5" s="16" t="s">
        <v>73</v>
      </c>
      <c r="L5" s="7" t="str">
        <f>N5</f>
        <v>Estonia</v>
      </c>
      <c r="M5" s="22">
        <f t="shared" ref="M5:M29" si="1">IFERROR(INDEX($L$39:$L$70,MATCH(P5,$Q$39:$Q$70,0)),M4)</f>
        <v>40388</v>
      </c>
      <c r="N5" t="str">
        <f>INDEX($K$39:$K$70,MATCH(P5,$Q$39:$Q$70,0))</f>
        <v>Estonia</v>
      </c>
      <c r="P5">
        <v>1</v>
      </c>
    </row>
    <row r="6" spans="2:16">
      <c r="B6" s="1"/>
      <c r="C6" s="7" t="s">
        <v>57</v>
      </c>
      <c r="D6" s="22">
        <f t="shared" si="0"/>
        <v>225</v>
      </c>
      <c r="E6" t="str">
        <f t="shared" ref="E6:E27" si="2">INDEX($B$39:$B$70,MATCH(G6,$H$39:$H$70,0))</f>
        <v>Finland</v>
      </c>
      <c r="G6">
        <v>2</v>
      </c>
      <c r="J6" s="16" t="s">
        <v>84</v>
      </c>
      <c r="K6" s="1"/>
      <c r="L6" s="7" t="str">
        <f t="shared" ref="L6:L30" si="3">N6</f>
        <v>Denmark</v>
      </c>
      <c r="M6" s="22">
        <f t="shared" si="1"/>
        <v>1066</v>
      </c>
      <c r="N6" t="str">
        <f t="shared" ref="N6:N30" si="4">INDEX($K$39:$K$70,MATCH(P6,$Q$39:$Q$70,0))</f>
        <v>Denmark</v>
      </c>
      <c r="P6">
        <v>2</v>
      </c>
    </row>
    <row r="7" spans="2:16">
      <c r="C7" s="7" t="s">
        <v>58</v>
      </c>
      <c r="D7" s="22">
        <f t="shared" si="0"/>
        <v>214</v>
      </c>
      <c r="E7" t="str">
        <f t="shared" si="2"/>
        <v>Sweden</v>
      </c>
      <c r="G7">
        <v>3</v>
      </c>
      <c r="J7" s="16" t="s">
        <v>85</v>
      </c>
      <c r="L7" s="7" t="str">
        <f t="shared" si="3"/>
        <v>United States</v>
      </c>
      <c r="M7" s="22">
        <f t="shared" si="1"/>
        <v>714</v>
      </c>
      <c r="N7" t="str">
        <f t="shared" si="4"/>
        <v>United States</v>
      </c>
      <c r="P7">
        <v>3</v>
      </c>
    </row>
    <row r="8" spans="2:16">
      <c r="C8" s="12" t="s">
        <v>89</v>
      </c>
      <c r="D8" s="24">
        <f t="shared" si="0"/>
        <v>183</v>
      </c>
      <c r="E8" s="10" t="str">
        <f t="shared" si="2"/>
        <v>Japan</v>
      </c>
      <c r="F8" s="10"/>
      <c r="G8" s="10">
        <v>4</v>
      </c>
      <c r="J8" s="16" t="s">
        <v>74</v>
      </c>
      <c r="L8" s="7" t="str">
        <f t="shared" si="3"/>
        <v>Netherlands</v>
      </c>
      <c r="M8" s="22">
        <f t="shared" si="1"/>
        <v>469</v>
      </c>
      <c r="N8" t="str">
        <f t="shared" si="4"/>
        <v>Netherlands</v>
      </c>
      <c r="P8">
        <v>4</v>
      </c>
    </row>
    <row r="9" spans="2:16">
      <c r="C9" s="7" t="s">
        <v>90</v>
      </c>
      <c r="D9" s="22">
        <f t="shared" si="0"/>
        <v>174</v>
      </c>
      <c r="E9" t="str">
        <f t="shared" si="2"/>
        <v>Korea</v>
      </c>
      <c r="G9">
        <v>5</v>
      </c>
      <c r="L9" s="7" t="str">
        <f t="shared" si="3"/>
        <v>United Kingdom</v>
      </c>
      <c r="M9" s="22">
        <f t="shared" si="1"/>
        <v>286</v>
      </c>
      <c r="N9" t="str">
        <f t="shared" si="4"/>
        <v>United Kingdom</v>
      </c>
      <c r="P9">
        <v>5</v>
      </c>
    </row>
    <row r="10" spans="2:16">
      <c r="C10" s="7" t="s">
        <v>1</v>
      </c>
      <c r="D10" s="22">
        <f t="shared" si="0"/>
        <v>173</v>
      </c>
      <c r="E10" t="str">
        <f t="shared" si="2"/>
        <v>Belgium</v>
      </c>
      <c r="G10">
        <v>6</v>
      </c>
      <c r="L10" s="7" t="str">
        <f t="shared" si="3"/>
        <v>Finland</v>
      </c>
      <c r="M10" s="22">
        <f t="shared" si="1"/>
        <v>225</v>
      </c>
      <c r="N10" t="str">
        <f t="shared" si="4"/>
        <v>Finland</v>
      </c>
      <c r="P10">
        <v>6</v>
      </c>
    </row>
    <row r="11" spans="2:16">
      <c r="C11" s="20" t="s">
        <v>42</v>
      </c>
      <c r="D11" s="23">
        <f t="shared" si="0"/>
        <v>168</v>
      </c>
      <c r="E11" s="21" t="str">
        <f t="shared" si="2"/>
        <v>Hungary</v>
      </c>
      <c r="F11" s="21"/>
      <c r="G11" s="21">
        <v>7</v>
      </c>
      <c r="L11" s="7" t="str">
        <f t="shared" si="3"/>
        <v>Sweden</v>
      </c>
      <c r="M11" s="22">
        <f t="shared" si="1"/>
        <v>214</v>
      </c>
      <c r="N11" t="str">
        <f t="shared" si="4"/>
        <v>Sweden</v>
      </c>
      <c r="P11">
        <v>7</v>
      </c>
    </row>
    <row r="12" spans="2:16">
      <c r="C12" s="20" t="s">
        <v>2</v>
      </c>
      <c r="D12" s="23">
        <f t="shared" si="0"/>
        <v>166</v>
      </c>
      <c r="E12" s="21" t="str">
        <f t="shared" si="2"/>
        <v>Greece</v>
      </c>
      <c r="F12" s="21"/>
      <c r="G12" s="21">
        <v>8</v>
      </c>
      <c r="J12" s="16" t="s">
        <v>77</v>
      </c>
      <c r="L12" s="20" t="str">
        <f t="shared" si="3"/>
        <v>Japan</v>
      </c>
      <c r="M12" s="23">
        <f t="shared" si="1"/>
        <v>183</v>
      </c>
      <c r="N12" s="21" t="str">
        <f t="shared" si="4"/>
        <v>Japan</v>
      </c>
      <c r="O12" s="21"/>
      <c r="P12" s="21">
        <v>8</v>
      </c>
    </row>
    <row r="13" spans="2:16">
      <c r="C13" s="7" t="s">
        <v>43</v>
      </c>
      <c r="D13" s="22">
        <f t="shared" si="0"/>
        <v>161</v>
      </c>
      <c r="E13" t="str">
        <f t="shared" si="2"/>
        <v>Switzerland</v>
      </c>
      <c r="G13">
        <v>9</v>
      </c>
      <c r="J13" s="16"/>
      <c r="L13" s="20" t="str">
        <f t="shared" si="3"/>
        <v>Korea</v>
      </c>
      <c r="M13" s="23">
        <f t="shared" si="1"/>
        <v>174</v>
      </c>
      <c r="N13" s="21" t="str">
        <f t="shared" si="4"/>
        <v>Korea</v>
      </c>
      <c r="O13" s="21"/>
      <c r="P13" s="21">
        <v>9</v>
      </c>
    </row>
    <row r="14" spans="2:16">
      <c r="C14" s="7" t="s">
        <v>45</v>
      </c>
      <c r="D14" s="22">
        <f t="shared" si="0"/>
        <v>154</v>
      </c>
      <c r="E14" t="str">
        <f t="shared" si="2"/>
        <v>Italy</v>
      </c>
      <c r="G14">
        <v>10</v>
      </c>
      <c r="L14" s="7" t="str">
        <f t="shared" si="3"/>
        <v>Belgium</v>
      </c>
      <c r="M14" s="22">
        <f t="shared" si="1"/>
        <v>173</v>
      </c>
      <c r="N14" t="str">
        <f t="shared" si="4"/>
        <v>Belgium</v>
      </c>
      <c r="P14">
        <v>10</v>
      </c>
    </row>
    <row r="15" spans="2:16">
      <c r="C15" s="7" t="s">
        <v>46</v>
      </c>
      <c r="D15" s="22">
        <f t="shared" si="0"/>
        <v>134</v>
      </c>
      <c r="E15" t="str">
        <f t="shared" si="2"/>
        <v>Slovak Republic</v>
      </c>
      <c r="G15">
        <v>11</v>
      </c>
      <c r="L15" s="7" t="str">
        <f t="shared" si="3"/>
        <v>Hungary</v>
      </c>
      <c r="M15" s="22">
        <f t="shared" si="1"/>
        <v>168</v>
      </c>
      <c r="N15" t="str">
        <f t="shared" si="4"/>
        <v>Hungary</v>
      </c>
      <c r="P15">
        <v>11</v>
      </c>
    </row>
    <row r="16" spans="2:16">
      <c r="C16" s="7" t="s">
        <v>48</v>
      </c>
      <c r="D16" s="22">
        <f t="shared" si="0"/>
        <v>132</v>
      </c>
      <c r="E16" t="str">
        <f t="shared" si="2"/>
        <v>Portugal</v>
      </c>
      <c r="G16">
        <v>12</v>
      </c>
      <c r="L16" s="7" t="str">
        <f t="shared" si="3"/>
        <v>Greece</v>
      </c>
      <c r="M16" s="22">
        <f t="shared" si="1"/>
        <v>166</v>
      </c>
      <c r="N16" t="str">
        <f t="shared" si="4"/>
        <v>Greece</v>
      </c>
      <c r="P16">
        <v>12</v>
      </c>
    </row>
    <row r="17" spans="2:16">
      <c r="C17" s="7" t="s">
        <v>49</v>
      </c>
      <c r="D17" s="22">
        <f t="shared" si="0"/>
        <v>125.1</v>
      </c>
      <c r="E17" t="str">
        <f t="shared" si="2"/>
        <v>Poland</v>
      </c>
      <c r="G17">
        <v>13</v>
      </c>
      <c r="L17" s="7" t="str">
        <f t="shared" si="3"/>
        <v>Switzerland</v>
      </c>
      <c r="M17" s="22">
        <f t="shared" si="1"/>
        <v>161</v>
      </c>
      <c r="N17" t="str">
        <f t="shared" si="4"/>
        <v>Switzerland</v>
      </c>
      <c r="P17">
        <v>13</v>
      </c>
    </row>
    <row r="18" spans="2:16">
      <c r="C18" s="7" t="s">
        <v>47</v>
      </c>
      <c r="D18" s="22">
        <f t="shared" si="0"/>
        <v>125</v>
      </c>
      <c r="E18" t="str">
        <f t="shared" si="2"/>
        <v>Czech Republic</v>
      </c>
      <c r="G18">
        <v>14</v>
      </c>
      <c r="L18" s="7" t="str">
        <f t="shared" si="3"/>
        <v>Italy</v>
      </c>
      <c r="M18" s="22">
        <f t="shared" si="1"/>
        <v>154</v>
      </c>
      <c r="N18" t="str">
        <f t="shared" si="4"/>
        <v>Italy</v>
      </c>
      <c r="P18">
        <v>14</v>
      </c>
    </row>
    <row r="19" spans="2:16">
      <c r="C19" s="7" t="s">
        <v>44</v>
      </c>
      <c r="D19" s="22">
        <f>IFERROR(INDEX($C$39:$C$70,MATCH(G19,$H$39:$H$70,0)),D18)</f>
        <v>124</v>
      </c>
      <c r="E19" t="str">
        <f t="shared" si="2"/>
        <v>Germany</v>
      </c>
      <c r="G19">
        <v>15</v>
      </c>
      <c r="L19" s="7" t="str">
        <f t="shared" si="3"/>
        <v>Slovak Republic</v>
      </c>
      <c r="M19" s="22">
        <f t="shared" si="1"/>
        <v>134</v>
      </c>
      <c r="N19" t="str">
        <f t="shared" si="4"/>
        <v>Slovak Republic</v>
      </c>
      <c r="P19">
        <v>15</v>
      </c>
    </row>
    <row r="20" spans="2:16">
      <c r="C20" s="7" t="s">
        <v>50</v>
      </c>
      <c r="D20" s="22">
        <f t="shared" si="0"/>
        <v>111.2</v>
      </c>
      <c r="E20" t="str">
        <f t="shared" si="2"/>
        <v>Spain</v>
      </c>
      <c r="G20">
        <v>16</v>
      </c>
      <c r="L20" s="7" t="str">
        <f t="shared" si="3"/>
        <v>Portugal</v>
      </c>
      <c r="M20" s="22">
        <f t="shared" si="1"/>
        <v>132</v>
      </c>
      <c r="N20" t="str">
        <f t="shared" si="4"/>
        <v>Portugal</v>
      </c>
      <c r="P20">
        <v>16</v>
      </c>
    </row>
    <row r="21" spans="2:16">
      <c r="C21" s="7" t="s">
        <v>51</v>
      </c>
      <c r="D21" s="22">
        <f t="shared" si="0"/>
        <v>111.1</v>
      </c>
      <c r="E21" t="str">
        <f t="shared" si="2"/>
        <v>Austria</v>
      </c>
      <c r="G21">
        <v>17</v>
      </c>
      <c r="L21" s="7" t="str">
        <f t="shared" si="3"/>
        <v>Poland</v>
      </c>
      <c r="M21" s="22">
        <f t="shared" si="1"/>
        <v>125.1</v>
      </c>
      <c r="N21" t="str">
        <f t="shared" si="4"/>
        <v>Poland</v>
      </c>
      <c r="P21">
        <v>17</v>
      </c>
    </row>
    <row r="22" spans="2:16">
      <c r="C22" s="7" t="s">
        <v>61</v>
      </c>
      <c r="D22" s="22">
        <f t="shared" si="0"/>
        <v>111</v>
      </c>
      <c r="E22" t="str">
        <f t="shared" si="2"/>
        <v>New Zealand</v>
      </c>
      <c r="G22">
        <v>18</v>
      </c>
      <c r="L22" s="7" t="str">
        <f t="shared" si="3"/>
        <v>Czech Republic</v>
      </c>
      <c r="M22" s="22">
        <f t="shared" si="1"/>
        <v>125</v>
      </c>
      <c r="N22" t="str">
        <f t="shared" si="4"/>
        <v>Czech Republic</v>
      </c>
      <c r="P22">
        <v>18</v>
      </c>
    </row>
    <row r="23" spans="2:16">
      <c r="C23" s="7" t="s">
        <v>52</v>
      </c>
      <c r="D23" s="22">
        <f t="shared" si="0"/>
        <v>109</v>
      </c>
      <c r="E23" t="str">
        <f t="shared" si="2"/>
        <v>Ireland</v>
      </c>
      <c r="G23">
        <v>19</v>
      </c>
      <c r="L23" s="7" t="str">
        <f t="shared" si="3"/>
        <v>Germany</v>
      </c>
      <c r="M23" s="22">
        <f t="shared" si="1"/>
        <v>124</v>
      </c>
      <c r="N23" t="str">
        <f t="shared" si="4"/>
        <v>Germany</v>
      </c>
      <c r="P23">
        <v>19</v>
      </c>
    </row>
    <row r="24" spans="2:16">
      <c r="C24" s="7" t="s">
        <v>70</v>
      </c>
      <c r="D24" s="22">
        <f t="shared" si="0"/>
        <v>108</v>
      </c>
      <c r="E24" t="str">
        <f t="shared" si="2"/>
        <v>France</v>
      </c>
      <c r="G24">
        <v>20</v>
      </c>
      <c r="L24" s="7" t="str">
        <f t="shared" si="3"/>
        <v>Spain</v>
      </c>
      <c r="M24" s="22">
        <f t="shared" si="1"/>
        <v>111.2</v>
      </c>
      <c r="N24" t="str">
        <f t="shared" si="4"/>
        <v>Spain</v>
      </c>
      <c r="P24">
        <v>20</v>
      </c>
    </row>
    <row r="25" spans="2:16">
      <c r="C25" s="7" t="s">
        <v>71</v>
      </c>
      <c r="D25" s="22">
        <f t="shared" si="0"/>
        <v>97</v>
      </c>
      <c r="E25" t="str">
        <f t="shared" si="2"/>
        <v>Luxembourg</v>
      </c>
      <c r="G25">
        <v>21</v>
      </c>
      <c r="L25" s="7" t="str">
        <f t="shared" si="3"/>
        <v>Austria</v>
      </c>
      <c r="M25" s="22">
        <f t="shared" si="1"/>
        <v>111.1</v>
      </c>
      <c r="N25" t="str">
        <f t="shared" si="4"/>
        <v>Austria</v>
      </c>
      <c r="P25">
        <v>21</v>
      </c>
    </row>
    <row r="26" spans="2:16">
      <c r="C26" s="7" t="s">
        <v>91</v>
      </c>
      <c r="D26" s="22">
        <f t="shared" si="0"/>
        <v>95</v>
      </c>
      <c r="E26" t="str">
        <f t="shared" si="2"/>
        <v>Turkey</v>
      </c>
      <c r="G26">
        <v>22</v>
      </c>
      <c r="L26" s="7" t="str">
        <f t="shared" si="3"/>
        <v>New Zealand</v>
      </c>
      <c r="M26" s="22">
        <f t="shared" si="1"/>
        <v>111</v>
      </c>
      <c r="N26" t="str">
        <f t="shared" si="4"/>
        <v>New Zealand</v>
      </c>
      <c r="P26">
        <v>22</v>
      </c>
    </row>
    <row r="27" spans="2:16">
      <c r="C27" s="7" t="s">
        <v>92</v>
      </c>
      <c r="D27" s="22">
        <f>IFERROR(INDEX($C$39:$C$70,MATCH(G27,$H$39:$H$70,0)),D26)</f>
        <v>55</v>
      </c>
      <c r="E27" t="str">
        <f t="shared" si="2"/>
        <v>Australia</v>
      </c>
      <c r="G27">
        <v>23</v>
      </c>
      <c r="L27" s="7" t="str">
        <f t="shared" si="3"/>
        <v>Ireland</v>
      </c>
      <c r="M27" s="22">
        <f t="shared" si="1"/>
        <v>109</v>
      </c>
      <c r="N27" t="str">
        <f t="shared" si="4"/>
        <v>Ireland</v>
      </c>
      <c r="P27">
        <v>23</v>
      </c>
    </row>
    <row r="28" spans="2:16">
      <c r="C28" s="7"/>
      <c r="D28" s="22"/>
      <c r="L28" s="7" t="str">
        <f t="shared" si="3"/>
        <v>France</v>
      </c>
      <c r="M28" s="22">
        <f t="shared" si="1"/>
        <v>108</v>
      </c>
      <c r="N28" t="str">
        <f>INDEX($K$39:$K$70,MATCH(P28,$Q$39:$Q$70,0))</f>
        <v>France</v>
      </c>
      <c r="P28">
        <v>24</v>
      </c>
    </row>
    <row r="29" spans="2:16">
      <c r="B29" s="2"/>
      <c r="C29" s="7"/>
      <c r="D29" s="22"/>
      <c r="K29" s="2"/>
      <c r="L29" s="7" t="str">
        <f t="shared" si="3"/>
        <v>Luxembourg</v>
      </c>
      <c r="M29" s="22">
        <f t="shared" si="1"/>
        <v>97</v>
      </c>
      <c r="N29" t="str">
        <f t="shared" si="4"/>
        <v>Luxembourg</v>
      </c>
      <c r="P29">
        <v>25</v>
      </c>
    </row>
    <row r="30" spans="2:16">
      <c r="B30" s="2"/>
      <c r="C30" s="7"/>
      <c r="D30" s="8"/>
      <c r="K30" s="2"/>
      <c r="L30" s="7" t="str">
        <f t="shared" si="3"/>
        <v>Turkey</v>
      </c>
      <c r="M30" s="22">
        <f>IFERROR(INDEX($L$39:$L$70,MATCH(P30,$Q$39:$Q$70,0)),M29)</f>
        <v>95</v>
      </c>
      <c r="N30" t="str">
        <f t="shared" si="4"/>
        <v>Turkey</v>
      </c>
      <c r="P30">
        <v>26</v>
      </c>
    </row>
    <row r="31" spans="2:16">
      <c r="B31" s="2"/>
      <c r="C31" s="7"/>
      <c r="D31" s="8"/>
      <c r="H31" s="15" t="s">
        <v>88</v>
      </c>
      <c r="K31" s="2"/>
      <c r="M31" s="11"/>
    </row>
    <row r="32" spans="2:16">
      <c r="B32" s="2"/>
      <c r="C32" t="s">
        <v>93</v>
      </c>
      <c r="H32" t="s">
        <v>63</v>
      </c>
      <c r="K32" s="2"/>
      <c r="L32" t="s">
        <v>93</v>
      </c>
      <c r="M32" s="1"/>
    </row>
    <row r="33" spans="1:17">
      <c r="B33" s="2"/>
      <c r="C33" s="14" t="s">
        <v>54</v>
      </c>
      <c r="H33" s="14" t="s">
        <v>62</v>
      </c>
      <c r="I33" s="14"/>
      <c r="K33" s="2"/>
      <c r="L33" s="14" t="s">
        <v>54</v>
      </c>
      <c r="M33" s="1"/>
    </row>
    <row r="34" spans="1:17">
      <c r="B34" s="2"/>
      <c r="C34" t="s">
        <v>53</v>
      </c>
      <c r="D34" s="13">
        <f>AVERAGE(D5:D30)</f>
        <v>145.2782608695652</v>
      </c>
      <c r="K34" s="2"/>
      <c r="L34" t="s">
        <v>53</v>
      </c>
      <c r="M34" s="13">
        <f>AVERAGE(M5:M30)</f>
        <v>1766.2846153846151</v>
      </c>
    </row>
    <row r="35" spans="1:17">
      <c r="B35" s="2" t="s">
        <v>55</v>
      </c>
      <c r="F35" s="1"/>
      <c r="K35" s="2" t="s">
        <v>55</v>
      </c>
      <c r="M35" s="1"/>
      <c r="O35" s="1"/>
    </row>
    <row r="36" spans="1:17">
      <c r="B36" s="28" t="s">
        <v>79</v>
      </c>
      <c r="D36" s="25" t="s">
        <v>80</v>
      </c>
      <c r="E36" s="2"/>
      <c r="F36" s="2"/>
      <c r="H36" s="16" t="s">
        <v>83</v>
      </c>
      <c r="K36" s="28" t="s">
        <v>82</v>
      </c>
      <c r="M36" s="25" t="s">
        <v>80</v>
      </c>
      <c r="N36" s="2"/>
      <c r="O36" s="2"/>
      <c r="Q36" s="15" t="s">
        <v>83</v>
      </c>
    </row>
    <row r="37" spans="1:17">
      <c r="B37" t="s">
        <v>64</v>
      </c>
      <c r="C37" t="s">
        <v>65</v>
      </c>
      <c r="D37" s="1" t="s">
        <v>4</v>
      </c>
      <c r="E37" s="2" t="s">
        <v>5</v>
      </c>
      <c r="F37" s="2" t="s">
        <v>66</v>
      </c>
      <c r="H37" t="s">
        <v>41</v>
      </c>
      <c r="I37" t="s">
        <v>68</v>
      </c>
      <c r="K37" t="s">
        <v>64</v>
      </c>
      <c r="L37" t="s">
        <v>65</v>
      </c>
      <c r="M37" s="1" t="s">
        <v>4</v>
      </c>
      <c r="N37" s="2" t="s">
        <v>5</v>
      </c>
      <c r="O37" s="2" t="s">
        <v>66</v>
      </c>
      <c r="Q37" t="s">
        <v>41</v>
      </c>
    </row>
    <row r="38" spans="1:17">
      <c r="A38" t="s">
        <v>69</v>
      </c>
      <c r="E38" s="2"/>
      <c r="F38" s="2" t="s">
        <v>4</v>
      </c>
      <c r="G38" t="s">
        <v>5</v>
      </c>
      <c r="M38" s="1"/>
      <c r="N38" s="2"/>
      <c r="O38" s="2" t="s">
        <v>4</v>
      </c>
      <c r="P38" t="s">
        <v>5</v>
      </c>
    </row>
    <row r="39" spans="1:17">
      <c r="B39" s="10" t="s">
        <v>6</v>
      </c>
      <c r="C39" s="10" t="s">
        <v>7</v>
      </c>
      <c r="D39" s="1">
        <v>0</v>
      </c>
      <c r="E39">
        <v>0</v>
      </c>
      <c r="F39">
        <v>0</v>
      </c>
      <c r="G39">
        <v>0</v>
      </c>
      <c r="H39" t="e">
        <f>RANK(C39,$C$39:$C$70)</f>
        <v>#VALUE!</v>
      </c>
      <c r="K39" t="s">
        <v>6</v>
      </c>
      <c r="L39" t="s">
        <v>7</v>
      </c>
      <c r="M39" s="1">
        <v>0</v>
      </c>
      <c r="N39">
        <v>0</v>
      </c>
      <c r="O39">
        <v>0</v>
      </c>
      <c r="P39">
        <v>0</v>
      </c>
      <c r="Q39" t="e">
        <f>RANK(L39,$L$39:$L$70)</f>
        <v>#VALUE!</v>
      </c>
    </row>
    <row r="40" spans="1:17">
      <c r="B40" s="10" t="s">
        <v>56</v>
      </c>
      <c r="C40" s="10" t="s">
        <v>7</v>
      </c>
      <c r="D40" s="1">
        <v>0</v>
      </c>
      <c r="E40">
        <v>0</v>
      </c>
      <c r="F40">
        <v>0</v>
      </c>
      <c r="G40">
        <v>0</v>
      </c>
      <c r="H40" t="e">
        <f t="shared" ref="H40:H70" si="5">RANK(C40,$C$39:$C$70)</f>
        <v>#VALUE!</v>
      </c>
      <c r="K40" t="s">
        <v>56</v>
      </c>
      <c r="L40" t="s">
        <v>7</v>
      </c>
      <c r="M40" s="1">
        <v>0</v>
      </c>
      <c r="N40">
        <v>0</v>
      </c>
      <c r="O40">
        <v>0</v>
      </c>
      <c r="P40">
        <v>0</v>
      </c>
      <c r="Q40" t="e">
        <f t="shared" ref="Q40:Q70" si="6">RANK(L40,$L$39:$L$70)</f>
        <v>#VALUE!</v>
      </c>
    </row>
    <row r="41" spans="1:17">
      <c r="A41" s="17">
        <v>714</v>
      </c>
      <c r="B41" s="17" t="s">
        <v>8</v>
      </c>
      <c r="C41" s="17"/>
      <c r="D41" s="18">
        <v>440</v>
      </c>
      <c r="E41" s="17">
        <v>274</v>
      </c>
      <c r="F41" s="17">
        <v>0</v>
      </c>
      <c r="G41" s="17">
        <v>0</v>
      </c>
      <c r="H41" s="17" t="e">
        <f>RANK(C41,$C$39:$C$70)</f>
        <v>#N/A</v>
      </c>
      <c r="I41" s="17">
        <v>3</v>
      </c>
      <c r="K41" t="s">
        <v>8</v>
      </c>
      <c r="L41" s="29">
        <v>714</v>
      </c>
      <c r="M41" s="1">
        <v>440</v>
      </c>
      <c r="N41">
        <v>274</v>
      </c>
      <c r="O41">
        <v>0</v>
      </c>
      <c r="P41">
        <v>0</v>
      </c>
      <c r="Q41">
        <f t="shared" si="6"/>
        <v>3</v>
      </c>
    </row>
    <row r="42" spans="1:17">
      <c r="B42" s="10" t="s">
        <v>9</v>
      </c>
      <c r="C42" s="10"/>
      <c r="D42" s="1">
        <v>440</v>
      </c>
      <c r="E42" s="2">
        <v>274</v>
      </c>
      <c r="F42" s="2" t="s">
        <v>10</v>
      </c>
      <c r="G42" s="2" t="s">
        <v>10</v>
      </c>
      <c r="H42" t="e">
        <f t="shared" si="5"/>
        <v>#N/A</v>
      </c>
      <c r="K42" s="10" t="s">
        <v>9</v>
      </c>
      <c r="L42" s="10"/>
      <c r="M42" s="1">
        <v>440</v>
      </c>
      <c r="N42" s="2">
        <v>274</v>
      </c>
      <c r="O42" s="2" t="s">
        <v>10</v>
      </c>
      <c r="P42" s="2" t="s">
        <v>10</v>
      </c>
      <c r="Q42" t="e">
        <f t="shared" si="6"/>
        <v>#N/A</v>
      </c>
    </row>
    <row r="43" spans="1:17">
      <c r="B43" s="2" t="s">
        <v>11</v>
      </c>
      <c r="C43" s="2">
        <v>55</v>
      </c>
      <c r="D43" s="1">
        <v>52</v>
      </c>
      <c r="E43" s="2">
        <v>3</v>
      </c>
      <c r="F43" s="2">
        <v>0</v>
      </c>
      <c r="G43" s="2">
        <v>3</v>
      </c>
      <c r="H43">
        <f t="shared" si="5"/>
        <v>23</v>
      </c>
      <c r="K43" s="2" t="s">
        <v>11</v>
      </c>
      <c r="L43" s="2">
        <v>55</v>
      </c>
      <c r="M43" s="1">
        <v>52</v>
      </c>
      <c r="N43" s="2">
        <v>3</v>
      </c>
      <c r="O43" s="2">
        <v>0</v>
      </c>
      <c r="P43" s="2">
        <v>3</v>
      </c>
      <c r="Q43">
        <f t="shared" si="6"/>
        <v>27</v>
      </c>
    </row>
    <row r="44" spans="1:17">
      <c r="B44" t="s">
        <v>12</v>
      </c>
      <c r="C44">
        <v>183</v>
      </c>
      <c r="D44" s="1">
        <v>71</v>
      </c>
      <c r="E44">
        <v>112</v>
      </c>
      <c r="F44">
        <v>0</v>
      </c>
      <c r="G44">
        <v>0</v>
      </c>
      <c r="H44">
        <f t="shared" si="5"/>
        <v>4</v>
      </c>
      <c r="K44" t="s">
        <v>12</v>
      </c>
      <c r="L44">
        <v>183</v>
      </c>
      <c r="M44" s="1">
        <v>71</v>
      </c>
      <c r="N44">
        <v>112</v>
      </c>
      <c r="O44">
        <v>0</v>
      </c>
      <c r="P44">
        <v>0</v>
      </c>
      <c r="Q44">
        <f t="shared" si="6"/>
        <v>8</v>
      </c>
    </row>
    <row r="45" spans="1:17">
      <c r="B45" s="21" t="s">
        <v>13</v>
      </c>
      <c r="C45" s="21">
        <v>174</v>
      </c>
      <c r="D45" s="1">
        <v>85</v>
      </c>
      <c r="E45" s="2">
        <v>89</v>
      </c>
      <c r="F45">
        <v>0</v>
      </c>
      <c r="G45">
        <v>0</v>
      </c>
      <c r="H45">
        <f t="shared" si="5"/>
        <v>5</v>
      </c>
      <c r="K45" s="21" t="s">
        <v>13</v>
      </c>
      <c r="L45" s="21">
        <v>174</v>
      </c>
      <c r="M45" s="1">
        <v>85</v>
      </c>
      <c r="N45" s="2">
        <v>89</v>
      </c>
      <c r="O45">
        <v>0</v>
      </c>
      <c r="P45">
        <v>0</v>
      </c>
      <c r="Q45">
        <f t="shared" si="6"/>
        <v>9</v>
      </c>
    </row>
    <row r="46" spans="1:17">
      <c r="B46" t="s">
        <v>14</v>
      </c>
      <c r="C46">
        <v>111</v>
      </c>
      <c r="D46" s="1">
        <v>77</v>
      </c>
      <c r="E46" s="2">
        <v>34</v>
      </c>
      <c r="F46">
        <v>0</v>
      </c>
      <c r="G46">
        <v>34</v>
      </c>
      <c r="H46">
        <f t="shared" si="5"/>
        <v>18</v>
      </c>
      <c r="K46" s="21" t="s">
        <v>14</v>
      </c>
      <c r="L46" s="21">
        <v>111</v>
      </c>
      <c r="M46" s="1">
        <v>77</v>
      </c>
      <c r="N46" s="2">
        <v>34</v>
      </c>
      <c r="O46">
        <v>0</v>
      </c>
      <c r="P46">
        <v>34</v>
      </c>
      <c r="Q46">
        <f t="shared" si="6"/>
        <v>22</v>
      </c>
    </row>
    <row r="47" spans="1:17">
      <c r="B47" s="10" t="s">
        <v>15</v>
      </c>
      <c r="C47" s="10"/>
      <c r="D47" s="1">
        <v>71</v>
      </c>
      <c r="E47" s="2">
        <v>86</v>
      </c>
      <c r="F47" t="s">
        <v>10</v>
      </c>
      <c r="G47" t="s">
        <v>10</v>
      </c>
      <c r="H47" t="e">
        <f t="shared" si="5"/>
        <v>#N/A</v>
      </c>
      <c r="K47" s="10" t="s">
        <v>15</v>
      </c>
      <c r="L47" s="10"/>
      <c r="M47" s="1">
        <v>71</v>
      </c>
      <c r="N47" s="2">
        <v>86</v>
      </c>
      <c r="O47" t="s">
        <v>10</v>
      </c>
      <c r="P47" t="s">
        <v>10</v>
      </c>
      <c r="Q47" t="e">
        <f t="shared" si="6"/>
        <v>#N/A</v>
      </c>
    </row>
    <row r="48" spans="1:17">
      <c r="B48" t="s">
        <v>16</v>
      </c>
      <c r="C48">
        <v>111.1</v>
      </c>
      <c r="D48" s="1">
        <v>28</v>
      </c>
      <c r="E48">
        <v>83</v>
      </c>
      <c r="F48">
        <v>9</v>
      </c>
      <c r="G48">
        <v>0</v>
      </c>
      <c r="H48">
        <f t="shared" si="5"/>
        <v>17</v>
      </c>
      <c r="K48" t="s">
        <v>16</v>
      </c>
      <c r="L48" s="26">
        <v>111.1</v>
      </c>
      <c r="M48" s="1">
        <v>28</v>
      </c>
      <c r="N48">
        <v>83</v>
      </c>
      <c r="O48">
        <v>9</v>
      </c>
      <c r="P48">
        <v>0</v>
      </c>
      <c r="Q48">
        <f t="shared" si="6"/>
        <v>21</v>
      </c>
    </row>
    <row r="49" spans="1:17">
      <c r="B49" s="21" t="s">
        <v>17</v>
      </c>
      <c r="C49" s="21">
        <v>173</v>
      </c>
      <c r="D49" s="1">
        <v>82</v>
      </c>
      <c r="E49">
        <v>91</v>
      </c>
      <c r="F49">
        <v>14</v>
      </c>
      <c r="G49">
        <v>55</v>
      </c>
      <c r="H49">
        <f t="shared" si="5"/>
        <v>6</v>
      </c>
      <c r="K49" s="21" t="s">
        <v>17</v>
      </c>
      <c r="L49" s="21">
        <v>173</v>
      </c>
      <c r="M49" s="1">
        <v>82</v>
      </c>
      <c r="N49">
        <v>91</v>
      </c>
      <c r="O49">
        <v>14</v>
      </c>
      <c r="P49">
        <v>55</v>
      </c>
      <c r="Q49">
        <f t="shared" si="6"/>
        <v>10</v>
      </c>
    </row>
    <row r="50" spans="1:17">
      <c r="B50" t="s">
        <v>18</v>
      </c>
      <c r="C50">
        <v>125</v>
      </c>
      <c r="D50" s="1">
        <v>40</v>
      </c>
      <c r="E50">
        <v>86</v>
      </c>
      <c r="F50">
        <v>6</v>
      </c>
      <c r="G50">
        <v>0</v>
      </c>
      <c r="H50">
        <f t="shared" si="5"/>
        <v>14</v>
      </c>
      <c r="K50" s="21" t="s">
        <v>18</v>
      </c>
      <c r="L50" s="21">
        <v>125</v>
      </c>
      <c r="M50" s="1">
        <v>40</v>
      </c>
      <c r="N50">
        <v>86</v>
      </c>
      <c r="O50">
        <v>6</v>
      </c>
      <c r="P50">
        <v>0</v>
      </c>
      <c r="Q50">
        <f t="shared" si="6"/>
        <v>18</v>
      </c>
    </row>
    <row r="51" spans="1:17">
      <c r="A51" s="17">
        <v>1066</v>
      </c>
      <c r="B51" s="17" t="s">
        <v>19</v>
      </c>
      <c r="C51" s="17"/>
      <c r="D51" s="18">
        <v>718</v>
      </c>
      <c r="E51" s="17">
        <v>348</v>
      </c>
      <c r="F51" s="17">
        <v>2</v>
      </c>
      <c r="G51" s="17">
        <v>33</v>
      </c>
      <c r="H51" s="17" t="e">
        <f t="shared" si="5"/>
        <v>#N/A</v>
      </c>
      <c r="I51" s="19">
        <v>2</v>
      </c>
      <c r="K51" s="21" t="s">
        <v>19</v>
      </c>
      <c r="L51" s="29">
        <v>1066</v>
      </c>
      <c r="M51" s="1">
        <v>718</v>
      </c>
      <c r="N51">
        <v>348</v>
      </c>
      <c r="O51">
        <v>2</v>
      </c>
      <c r="P51">
        <v>33</v>
      </c>
      <c r="Q51">
        <f t="shared" si="6"/>
        <v>2</v>
      </c>
    </row>
    <row r="52" spans="1:17">
      <c r="A52" s="17">
        <v>40388</v>
      </c>
      <c r="B52" s="17" t="s">
        <v>20</v>
      </c>
      <c r="C52" s="17"/>
      <c r="D52" s="18">
        <v>15689</v>
      </c>
      <c r="E52" s="17">
        <v>24699</v>
      </c>
      <c r="F52" s="17">
        <v>0</v>
      </c>
      <c r="G52" s="17">
        <v>12251</v>
      </c>
      <c r="H52" s="17" t="e">
        <f t="shared" si="5"/>
        <v>#N/A</v>
      </c>
      <c r="I52" s="19">
        <v>1</v>
      </c>
      <c r="K52" s="21" t="s">
        <v>20</v>
      </c>
      <c r="L52" s="29">
        <v>40388</v>
      </c>
      <c r="M52" s="1">
        <v>15689</v>
      </c>
      <c r="N52">
        <v>24699</v>
      </c>
      <c r="O52">
        <v>0</v>
      </c>
      <c r="P52">
        <v>12251</v>
      </c>
      <c r="Q52">
        <f t="shared" si="6"/>
        <v>1</v>
      </c>
    </row>
    <row r="53" spans="1:17">
      <c r="B53" t="s">
        <v>21</v>
      </c>
      <c r="C53">
        <v>225</v>
      </c>
      <c r="D53" s="1">
        <v>114</v>
      </c>
      <c r="E53">
        <v>112</v>
      </c>
      <c r="F53">
        <v>1</v>
      </c>
      <c r="G53">
        <v>0</v>
      </c>
      <c r="H53">
        <f t="shared" si="5"/>
        <v>2</v>
      </c>
      <c r="K53" s="21" t="s">
        <v>21</v>
      </c>
      <c r="L53" s="21">
        <v>225</v>
      </c>
      <c r="M53" s="1">
        <v>114</v>
      </c>
      <c r="N53">
        <v>112</v>
      </c>
      <c r="O53">
        <v>1</v>
      </c>
      <c r="P53">
        <v>0</v>
      </c>
      <c r="Q53">
        <f t="shared" si="6"/>
        <v>6</v>
      </c>
    </row>
    <row r="54" spans="1:17">
      <c r="B54" t="s">
        <v>22</v>
      </c>
      <c r="C54">
        <v>108</v>
      </c>
      <c r="D54" s="1">
        <v>31</v>
      </c>
      <c r="E54">
        <v>77</v>
      </c>
      <c r="F54">
        <v>0</v>
      </c>
      <c r="G54">
        <v>4</v>
      </c>
      <c r="H54">
        <f t="shared" si="5"/>
        <v>20</v>
      </c>
      <c r="K54" s="21" t="s">
        <v>22</v>
      </c>
      <c r="L54" s="21">
        <v>108</v>
      </c>
      <c r="M54" s="1">
        <v>31</v>
      </c>
      <c r="N54">
        <v>77</v>
      </c>
      <c r="O54">
        <v>0</v>
      </c>
      <c r="P54">
        <v>4</v>
      </c>
      <c r="Q54">
        <f t="shared" si="6"/>
        <v>24</v>
      </c>
    </row>
    <row r="55" spans="1:17">
      <c r="B55" t="s">
        <v>23</v>
      </c>
      <c r="C55">
        <v>124</v>
      </c>
      <c r="D55" s="1">
        <v>33</v>
      </c>
      <c r="E55">
        <v>91</v>
      </c>
      <c r="F55">
        <v>4</v>
      </c>
      <c r="G55">
        <v>4</v>
      </c>
      <c r="H55">
        <f t="shared" si="5"/>
        <v>15</v>
      </c>
      <c r="K55" s="21" t="s">
        <v>23</v>
      </c>
      <c r="L55" s="21">
        <v>124</v>
      </c>
      <c r="M55" s="1">
        <v>33</v>
      </c>
      <c r="N55">
        <v>91</v>
      </c>
      <c r="O55">
        <v>4</v>
      </c>
      <c r="P55">
        <v>4</v>
      </c>
      <c r="Q55">
        <f t="shared" si="6"/>
        <v>19</v>
      </c>
    </row>
    <row r="56" spans="1:17">
      <c r="B56" t="s">
        <v>24</v>
      </c>
      <c r="C56">
        <v>166</v>
      </c>
      <c r="D56" s="1">
        <v>166</v>
      </c>
      <c r="E56">
        <v>0</v>
      </c>
      <c r="F56">
        <v>0</v>
      </c>
      <c r="G56">
        <v>0</v>
      </c>
      <c r="H56">
        <f t="shared" si="5"/>
        <v>8</v>
      </c>
      <c r="K56" s="21" t="s">
        <v>24</v>
      </c>
      <c r="L56" s="21">
        <v>166</v>
      </c>
      <c r="M56" s="1">
        <v>166</v>
      </c>
      <c r="N56">
        <v>0</v>
      </c>
      <c r="O56">
        <v>0</v>
      </c>
      <c r="P56">
        <v>0</v>
      </c>
      <c r="Q56">
        <f t="shared" si="6"/>
        <v>12</v>
      </c>
    </row>
    <row r="57" spans="1:17">
      <c r="B57" t="s">
        <v>25</v>
      </c>
      <c r="C57">
        <v>168</v>
      </c>
      <c r="D57" s="1">
        <v>73</v>
      </c>
      <c r="E57">
        <v>95</v>
      </c>
      <c r="F57">
        <v>0</v>
      </c>
      <c r="G57">
        <v>0</v>
      </c>
      <c r="H57">
        <f t="shared" si="5"/>
        <v>7</v>
      </c>
      <c r="K57" s="21" t="s">
        <v>25</v>
      </c>
      <c r="L57" s="21">
        <v>168</v>
      </c>
      <c r="M57" s="1">
        <v>73</v>
      </c>
      <c r="N57">
        <v>95</v>
      </c>
      <c r="O57">
        <v>0</v>
      </c>
      <c r="P57">
        <v>0</v>
      </c>
      <c r="Q57">
        <f t="shared" si="6"/>
        <v>11</v>
      </c>
    </row>
    <row r="58" spans="1:17">
      <c r="B58" t="s">
        <v>26</v>
      </c>
      <c r="C58">
        <v>109</v>
      </c>
      <c r="D58" s="1">
        <v>16</v>
      </c>
      <c r="E58">
        <v>94</v>
      </c>
      <c r="F58">
        <v>0</v>
      </c>
      <c r="G58">
        <v>43</v>
      </c>
      <c r="H58">
        <f t="shared" si="5"/>
        <v>19</v>
      </c>
      <c r="K58" s="21" t="s">
        <v>26</v>
      </c>
      <c r="L58" s="21">
        <v>109</v>
      </c>
      <c r="M58" s="1">
        <v>16</v>
      </c>
      <c r="N58">
        <v>94</v>
      </c>
      <c r="O58">
        <v>0</v>
      </c>
      <c r="P58">
        <v>43</v>
      </c>
      <c r="Q58">
        <f t="shared" si="6"/>
        <v>23</v>
      </c>
    </row>
    <row r="59" spans="1:17">
      <c r="B59" s="21" t="s">
        <v>27</v>
      </c>
      <c r="C59" s="21">
        <v>154</v>
      </c>
      <c r="D59" s="1">
        <v>143</v>
      </c>
      <c r="E59">
        <v>11</v>
      </c>
      <c r="F59">
        <v>19</v>
      </c>
      <c r="G59">
        <v>0</v>
      </c>
      <c r="H59">
        <f t="shared" si="5"/>
        <v>10</v>
      </c>
      <c r="K59" s="21" t="s">
        <v>27</v>
      </c>
      <c r="L59" s="21">
        <v>154</v>
      </c>
      <c r="M59" s="1">
        <v>143</v>
      </c>
      <c r="N59">
        <v>11</v>
      </c>
      <c r="O59">
        <v>19</v>
      </c>
      <c r="P59">
        <v>0</v>
      </c>
      <c r="Q59">
        <f t="shared" si="6"/>
        <v>14</v>
      </c>
    </row>
    <row r="60" spans="1:17">
      <c r="B60" s="21" t="s">
        <v>28</v>
      </c>
      <c r="C60" s="21">
        <v>97</v>
      </c>
      <c r="D60" s="1">
        <v>97</v>
      </c>
      <c r="E60">
        <v>0</v>
      </c>
      <c r="F60">
        <v>86</v>
      </c>
      <c r="G60">
        <v>0</v>
      </c>
      <c r="H60">
        <f t="shared" si="5"/>
        <v>21</v>
      </c>
      <c r="K60" s="21" t="s">
        <v>28</v>
      </c>
      <c r="L60" s="21">
        <v>97</v>
      </c>
      <c r="M60" s="1">
        <v>97</v>
      </c>
      <c r="N60">
        <v>0</v>
      </c>
      <c r="O60">
        <v>86</v>
      </c>
      <c r="P60">
        <v>0</v>
      </c>
      <c r="Q60">
        <f t="shared" si="6"/>
        <v>25</v>
      </c>
    </row>
    <row r="61" spans="1:17">
      <c r="A61" s="17">
        <v>469</v>
      </c>
      <c r="B61" s="17" t="s">
        <v>67</v>
      </c>
      <c r="C61" s="17"/>
      <c r="D61" s="18">
        <v>285</v>
      </c>
      <c r="E61" s="17">
        <v>183</v>
      </c>
      <c r="F61" s="17">
        <v>11</v>
      </c>
      <c r="G61" s="17">
        <v>82</v>
      </c>
      <c r="H61" s="17" t="e">
        <f t="shared" si="5"/>
        <v>#N/A</v>
      </c>
      <c r="I61" s="17">
        <v>4</v>
      </c>
      <c r="K61" s="21" t="s">
        <v>67</v>
      </c>
      <c r="L61" s="29">
        <v>469</v>
      </c>
      <c r="M61" s="1">
        <v>285</v>
      </c>
      <c r="N61">
        <v>183</v>
      </c>
      <c r="O61">
        <v>11</v>
      </c>
      <c r="P61">
        <v>82</v>
      </c>
      <c r="Q61">
        <f t="shared" si="6"/>
        <v>4</v>
      </c>
    </row>
    <row r="62" spans="1:17">
      <c r="B62" s="10" t="s">
        <v>29</v>
      </c>
      <c r="C62" s="10" t="s">
        <v>7</v>
      </c>
      <c r="D62" s="1">
        <v>0</v>
      </c>
      <c r="E62">
        <v>0</v>
      </c>
      <c r="F62">
        <v>0</v>
      </c>
      <c r="G62">
        <v>0</v>
      </c>
      <c r="H62" t="e">
        <f t="shared" si="5"/>
        <v>#VALUE!</v>
      </c>
      <c r="K62" s="21" t="s">
        <v>29</v>
      </c>
      <c r="L62" s="21" t="s">
        <v>7</v>
      </c>
      <c r="M62" s="1">
        <v>0</v>
      </c>
      <c r="N62">
        <v>0</v>
      </c>
      <c r="O62">
        <v>0</v>
      </c>
      <c r="P62">
        <v>0</v>
      </c>
      <c r="Q62" t="e">
        <f t="shared" si="6"/>
        <v>#VALUE!</v>
      </c>
    </row>
    <row r="63" spans="1:17">
      <c r="B63" s="21" t="s">
        <v>30</v>
      </c>
      <c r="C63" s="21">
        <v>125.1</v>
      </c>
      <c r="D63" s="1">
        <v>94</v>
      </c>
      <c r="E63">
        <v>31</v>
      </c>
      <c r="F63">
        <v>0</v>
      </c>
      <c r="G63">
        <v>0</v>
      </c>
      <c r="H63">
        <f t="shared" si="5"/>
        <v>13</v>
      </c>
      <c r="K63" s="21" t="s">
        <v>30</v>
      </c>
      <c r="L63" s="21">
        <v>125.1</v>
      </c>
      <c r="M63" s="1">
        <v>94</v>
      </c>
      <c r="N63">
        <v>31</v>
      </c>
      <c r="O63">
        <v>0</v>
      </c>
      <c r="P63">
        <v>0</v>
      </c>
      <c r="Q63">
        <f t="shared" si="6"/>
        <v>17</v>
      </c>
    </row>
    <row r="64" spans="1:17">
      <c r="B64" t="s">
        <v>31</v>
      </c>
      <c r="C64">
        <v>132</v>
      </c>
      <c r="D64" s="1">
        <v>87</v>
      </c>
      <c r="E64">
        <v>45</v>
      </c>
      <c r="F64">
        <v>3</v>
      </c>
      <c r="G64">
        <v>12</v>
      </c>
      <c r="H64">
        <f t="shared" si="5"/>
        <v>12</v>
      </c>
      <c r="K64" t="s">
        <v>31</v>
      </c>
      <c r="L64">
        <v>132</v>
      </c>
      <c r="M64" s="1">
        <v>87</v>
      </c>
      <c r="N64">
        <v>45</v>
      </c>
      <c r="O64">
        <v>3</v>
      </c>
      <c r="P64">
        <v>12</v>
      </c>
      <c r="Q64">
        <f t="shared" si="6"/>
        <v>16</v>
      </c>
    </row>
    <row r="65" spans="2:17">
      <c r="B65" t="s">
        <v>32</v>
      </c>
      <c r="C65">
        <v>134</v>
      </c>
      <c r="D65" s="1">
        <v>48</v>
      </c>
      <c r="E65">
        <v>86</v>
      </c>
      <c r="F65">
        <v>0</v>
      </c>
      <c r="G65">
        <v>0</v>
      </c>
      <c r="H65">
        <f t="shared" si="5"/>
        <v>11</v>
      </c>
      <c r="K65" t="s">
        <v>32</v>
      </c>
      <c r="L65">
        <v>134</v>
      </c>
      <c r="M65" s="1">
        <v>48</v>
      </c>
      <c r="N65">
        <v>86</v>
      </c>
      <c r="O65">
        <v>0</v>
      </c>
      <c r="P65">
        <v>0</v>
      </c>
      <c r="Q65">
        <f t="shared" si="6"/>
        <v>15</v>
      </c>
    </row>
    <row r="66" spans="2:17">
      <c r="B66" t="s">
        <v>33</v>
      </c>
      <c r="C66">
        <v>111.2</v>
      </c>
      <c r="D66" s="1">
        <v>67</v>
      </c>
      <c r="E66">
        <v>44</v>
      </c>
      <c r="F66">
        <v>3</v>
      </c>
      <c r="G66">
        <v>0</v>
      </c>
      <c r="H66">
        <f t="shared" si="5"/>
        <v>16</v>
      </c>
      <c r="K66" t="s">
        <v>33</v>
      </c>
      <c r="L66" s="26">
        <v>111.2</v>
      </c>
      <c r="M66" s="1">
        <v>67</v>
      </c>
      <c r="N66">
        <v>44</v>
      </c>
      <c r="O66">
        <v>3</v>
      </c>
      <c r="P66">
        <v>0</v>
      </c>
      <c r="Q66">
        <f t="shared" si="6"/>
        <v>20</v>
      </c>
    </row>
    <row r="67" spans="2:17">
      <c r="B67" t="s">
        <v>34</v>
      </c>
      <c r="C67">
        <v>214</v>
      </c>
      <c r="D67" s="1">
        <v>197</v>
      </c>
      <c r="E67">
        <v>17</v>
      </c>
      <c r="F67">
        <v>0</v>
      </c>
      <c r="G67">
        <v>17</v>
      </c>
      <c r="H67">
        <f t="shared" si="5"/>
        <v>3</v>
      </c>
      <c r="K67" t="s">
        <v>34</v>
      </c>
      <c r="L67">
        <v>214</v>
      </c>
      <c r="M67" s="1">
        <v>197</v>
      </c>
      <c r="N67">
        <v>17</v>
      </c>
      <c r="O67">
        <v>0</v>
      </c>
      <c r="P67">
        <v>17</v>
      </c>
      <c r="Q67">
        <f t="shared" si="6"/>
        <v>7</v>
      </c>
    </row>
    <row r="68" spans="2:17">
      <c r="B68" t="s">
        <v>35</v>
      </c>
      <c r="C68">
        <v>161</v>
      </c>
      <c r="D68" s="1">
        <v>161</v>
      </c>
      <c r="E68">
        <v>0</v>
      </c>
      <c r="F68">
        <v>6</v>
      </c>
      <c r="G68">
        <v>0</v>
      </c>
      <c r="H68">
        <f t="shared" si="5"/>
        <v>9</v>
      </c>
      <c r="K68" t="s">
        <v>35</v>
      </c>
      <c r="L68">
        <v>161</v>
      </c>
      <c r="M68" s="1">
        <v>161</v>
      </c>
      <c r="N68">
        <v>0</v>
      </c>
      <c r="O68">
        <v>6</v>
      </c>
      <c r="P68">
        <v>0</v>
      </c>
      <c r="Q68">
        <f t="shared" si="6"/>
        <v>13</v>
      </c>
    </row>
    <row r="69" spans="2:17">
      <c r="B69" t="s">
        <v>36</v>
      </c>
      <c r="C69">
        <v>95</v>
      </c>
      <c r="D69" s="1">
        <v>95</v>
      </c>
      <c r="E69">
        <v>0</v>
      </c>
      <c r="F69">
        <v>0</v>
      </c>
      <c r="G69">
        <v>0</v>
      </c>
      <c r="H69">
        <f t="shared" si="5"/>
        <v>22</v>
      </c>
      <c r="K69" t="s">
        <v>36</v>
      </c>
      <c r="L69">
        <v>95</v>
      </c>
      <c r="M69" s="1">
        <v>95</v>
      </c>
      <c r="N69">
        <v>0</v>
      </c>
      <c r="O69">
        <v>0</v>
      </c>
      <c r="P69">
        <v>0</v>
      </c>
      <c r="Q69">
        <f t="shared" si="6"/>
        <v>26</v>
      </c>
    </row>
    <row r="70" spans="2:17">
      <c r="B70" t="s">
        <v>37</v>
      </c>
      <c r="C70">
        <v>286</v>
      </c>
      <c r="D70" s="1">
        <v>286</v>
      </c>
      <c r="E70">
        <v>0</v>
      </c>
      <c r="F70">
        <v>89</v>
      </c>
      <c r="G70">
        <v>0</v>
      </c>
      <c r="H70">
        <f t="shared" si="5"/>
        <v>1</v>
      </c>
      <c r="K70" t="s">
        <v>37</v>
      </c>
      <c r="L70">
        <v>286</v>
      </c>
      <c r="M70" s="1">
        <v>286</v>
      </c>
      <c r="N70">
        <v>0</v>
      </c>
      <c r="O70">
        <v>89</v>
      </c>
      <c r="P70">
        <v>0</v>
      </c>
      <c r="Q70">
        <f t="shared" si="6"/>
        <v>5</v>
      </c>
    </row>
    <row r="71" spans="2:17">
      <c r="B71" s="10" t="s">
        <v>38</v>
      </c>
      <c r="C71" s="10">
        <v>138</v>
      </c>
      <c r="D71" s="1">
        <v>82</v>
      </c>
      <c r="E71">
        <v>56</v>
      </c>
      <c r="F71" t="s">
        <v>10</v>
      </c>
      <c r="G71" t="s">
        <v>10</v>
      </c>
      <c r="K71" s="10" t="s">
        <v>38</v>
      </c>
      <c r="L71" s="10">
        <v>138</v>
      </c>
      <c r="M71" s="1">
        <v>82</v>
      </c>
      <c r="N71">
        <v>56</v>
      </c>
      <c r="O71" t="s">
        <v>10</v>
      </c>
      <c r="P71" t="s">
        <v>10</v>
      </c>
    </row>
    <row r="72" spans="2:17">
      <c r="B72" s="10" t="s">
        <v>39</v>
      </c>
      <c r="C72" s="10">
        <v>334</v>
      </c>
      <c r="D72" s="1">
        <v>202</v>
      </c>
      <c r="E72">
        <v>132</v>
      </c>
      <c r="F72" t="s">
        <v>10</v>
      </c>
      <c r="G72" t="s">
        <v>10</v>
      </c>
      <c r="K72" s="10" t="s">
        <v>39</v>
      </c>
      <c r="L72" s="10">
        <v>334</v>
      </c>
      <c r="M72" s="1">
        <v>202</v>
      </c>
      <c r="N72">
        <v>132</v>
      </c>
      <c r="O72" t="s">
        <v>10</v>
      </c>
      <c r="P72" t="s">
        <v>10</v>
      </c>
    </row>
    <row r="73" spans="2:17">
      <c r="B73" s="10" t="s">
        <v>40</v>
      </c>
      <c r="C73" s="10">
        <v>217</v>
      </c>
      <c r="D73" s="1">
        <v>127</v>
      </c>
      <c r="E73">
        <v>90</v>
      </c>
      <c r="F73" t="s">
        <v>10</v>
      </c>
      <c r="G73" t="s">
        <v>10</v>
      </c>
      <c r="K73" s="10" t="s">
        <v>40</v>
      </c>
      <c r="L73" s="10">
        <v>217</v>
      </c>
      <c r="M73" s="1">
        <v>127</v>
      </c>
      <c r="N73">
        <v>90</v>
      </c>
      <c r="O73" t="s">
        <v>10</v>
      </c>
      <c r="P73" t="s">
        <v>10</v>
      </c>
    </row>
    <row r="75" spans="2:17">
      <c r="B75" s="16" t="s">
        <v>75</v>
      </c>
      <c r="K75" s="16"/>
    </row>
    <row r="76" spans="2:17">
      <c r="B76" s="16" t="s">
        <v>99</v>
      </c>
      <c r="K76" s="16"/>
    </row>
    <row r="77" spans="2:17">
      <c r="K77" s="16"/>
    </row>
    <row r="78" spans="2:17">
      <c r="B78" s="16" t="s">
        <v>76</v>
      </c>
      <c r="K78" s="16"/>
    </row>
    <row r="79" spans="2:17">
      <c r="B79" s="16" t="s">
        <v>100</v>
      </c>
      <c r="K79" s="16"/>
    </row>
    <row r="80" spans="2:17">
      <c r="B80" s="16" t="s">
        <v>101</v>
      </c>
      <c r="K80" s="16"/>
    </row>
    <row r="81" spans="2:11">
      <c r="B81" s="16" t="s">
        <v>81</v>
      </c>
      <c r="K81" s="16"/>
    </row>
    <row r="84" spans="2:11">
      <c r="B84" s="15" t="s">
        <v>97</v>
      </c>
    </row>
    <row r="85" spans="2:11">
      <c r="B85" s="15" t="s">
        <v>98</v>
      </c>
    </row>
  </sheetData>
  <autoFilter ref="C4:D30" xr:uid="{00000000-0009-0000-0000-000000000000}">
    <sortState xmlns:xlrd2="http://schemas.microsoft.com/office/spreadsheetml/2017/richdata2" ref="C5:D30">
      <sortCondition descending="1" ref="D4:D30"/>
    </sortState>
  </autoFilter>
  <phoneticPr fontId="3"/>
  <hyperlinks>
    <hyperlink ref="C33" r:id="rId1" xr:uid="{7D75D58E-DC3B-496D-9956-C036E866B22C}"/>
    <hyperlink ref="L33" r:id="rId2" xr:uid="{52C03F74-1C2C-4EF6-9E21-271E5D9DCFDF}"/>
    <hyperlink ref="H33" r:id="rId3" xr:uid="{A7C33F01-5C17-4655-BEB4-E3EC87EAD110}"/>
  </hyperlinks>
  <pageMargins left="0.70866141732283472" right="0.70866141732283472" top="0.74803149606299213" bottom="0.74803149606299213" header="0.31496062992125984" footer="0.31496062992125984"/>
  <pageSetup paperSize="9" fitToWidth="0" orientation="landscape" r:id="rId4"/>
  <rowBreaks count="1" manualBreakCount="1">
    <brk id="31" max="21" man="1"/>
  </rowBreaks>
  <colBreaks count="1" manualBreakCount="1">
    <brk id="9" max="91" man="1"/>
  </colBreaks>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グラフ</vt:lpstr>
      <vt:lpstr>データ</vt:lpstr>
      <vt:lpstr>データ!Print_Area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永久保 圭太</cp:lastModifiedBy>
  <cp:lastPrinted>2015-07-01T09:13:02Z</cp:lastPrinted>
  <dcterms:created xsi:type="dcterms:W3CDTF">2014-05-12T06:30:10Z</dcterms:created>
  <dcterms:modified xsi:type="dcterms:W3CDTF">2021-03-26T02:21:53Z</dcterms:modified>
</cp:coreProperties>
</file>