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/>
  <mc:AlternateContent xmlns:mc="http://schemas.openxmlformats.org/markup-compatibility/2006">
    <mc:Choice Requires="x15">
      <x15ac:absPath xmlns:x15ac="http://schemas.microsoft.com/office/spreadsheetml/2010/11/ac" url="https://ieej-my.sharepoint.com/personal/motokura_ieej_onmicrosoft_com/Documents/8390 エネルギー白書第2部/国内外のエネルギー動向/最終納品/H31年度最終版（2020年5月）/公表用Excel表（国内編）/"/>
    </mc:Choice>
  </mc:AlternateContent>
  <xr:revisionPtr revIDLastSave="3" documentId="13_ncr:1_{37F4C8A8-73F1-424D-B14E-1E7B374FA0F2}" xr6:coauthVersionLast="45" xr6:coauthVersionMax="45" xr10:uidLastSave="{52C0440E-7F4D-43E4-9867-0C4B78487763}"/>
  <bookViews>
    <workbookView xWindow="0" yWindow="2610" windowWidth="26400" windowHeight="15030" tabRatio="697" xr2:uid="{00000000-000D-0000-FFFF-FFFF00000000}"/>
  </bookViews>
  <sheets>
    <sheet name="グラフ" sheetId="2" r:id="rId1"/>
    <sheet name="データ" sheetId="1" r:id="rId2"/>
    <sheet name="参照データ→" sheetId="5" r:id="rId3"/>
    <sheet name="databank（CIF価格）" sheetId="6" r:id="rId4"/>
    <sheet name="databank（輸入額）" sheetId="3" r:id="rId5"/>
    <sheet name="貿易統計" sheetId="7" r:id="rId6"/>
    <sheet name="2018年度（LPG)" sheetId="8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I64" i="3" l="1"/>
  <c r="DG64" i="3"/>
  <c r="DC64" i="3"/>
  <c r="CT64" i="3"/>
  <c r="CK64" i="3"/>
  <c r="CC64" i="3"/>
  <c r="CA64" i="3"/>
  <c r="BZ64" i="3"/>
  <c r="BY64" i="3"/>
  <c r="BX64" i="3"/>
  <c r="BO64" i="3"/>
  <c r="BN64" i="3"/>
  <c r="BG64" i="3"/>
  <c r="BF64" i="3"/>
  <c r="BE64" i="3"/>
  <c r="BC64" i="3"/>
  <c r="AY64" i="3"/>
  <c r="AP64" i="3"/>
  <c r="AG64" i="3"/>
  <c r="Y64" i="3"/>
  <c r="W64" i="3"/>
  <c r="V64" i="3"/>
  <c r="U64" i="3"/>
  <c r="T64" i="3"/>
  <c r="K64" i="3"/>
  <c r="J64" i="3"/>
  <c r="C64" i="3"/>
  <c r="B64" i="3"/>
  <c r="BC64" i="6"/>
  <c r="BA64" i="6"/>
  <c r="AW64" i="6"/>
  <c r="AN64" i="6"/>
  <c r="AF64" i="6"/>
  <c r="X64" i="6"/>
  <c r="V64" i="6"/>
  <c r="U64" i="6"/>
  <c r="T64" i="6"/>
  <c r="S64" i="6"/>
  <c r="J64" i="6"/>
  <c r="I64" i="6"/>
  <c r="C64" i="6"/>
  <c r="B64" i="6"/>
  <c r="T21" i="8"/>
  <c r="T35" i="8"/>
  <c r="T43" i="8"/>
  <c r="T12" i="8"/>
  <c r="K84" i="8"/>
  <c r="J84" i="8"/>
  <c r="K74" i="8"/>
  <c r="J74" i="8"/>
  <c r="K67" i="8"/>
  <c r="J67" i="8"/>
  <c r="P65" i="8"/>
  <c r="Q65" i="8" s="1"/>
  <c r="V65" i="8" s="1"/>
  <c r="O65" i="8"/>
  <c r="R65" i="8"/>
  <c r="P61" i="8"/>
  <c r="T61" i="8" s="1"/>
  <c r="O61" i="8"/>
  <c r="R61" i="8" s="1"/>
  <c r="K53" i="8"/>
  <c r="J53" i="8"/>
  <c r="P52" i="8"/>
  <c r="T52" i="8" s="1"/>
  <c r="O52" i="8"/>
  <c r="P44" i="8"/>
  <c r="T44" i="8" s="1"/>
  <c r="O44" i="8"/>
  <c r="K43" i="8"/>
  <c r="P70" i="8" s="1"/>
  <c r="Q70" i="8" s="1"/>
  <c r="J43" i="8"/>
  <c r="P43" i="8"/>
  <c r="O43" i="8"/>
  <c r="P35" i="8"/>
  <c r="O35" i="8"/>
  <c r="R35" i="8"/>
  <c r="P33" i="8"/>
  <c r="T33" i="8" s="1"/>
  <c r="Q33" i="8"/>
  <c r="V33" i="8" s="1"/>
  <c r="O33" i="8"/>
  <c r="R33" i="8" s="1"/>
  <c r="P32" i="8"/>
  <c r="T32" i="8" s="1"/>
  <c r="O32" i="8"/>
  <c r="R32" i="8" s="1"/>
  <c r="P31" i="8"/>
  <c r="Q31" i="8" s="1"/>
  <c r="V31" i="8" s="1"/>
  <c r="O31" i="8"/>
  <c r="R31" i="8"/>
  <c r="K30" i="8"/>
  <c r="J30" i="8"/>
  <c r="P30" i="8"/>
  <c r="T30" i="8" s="1"/>
  <c r="O30" i="8"/>
  <c r="Q30" i="8" s="1"/>
  <c r="V30" i="8" s="1"/>
  <c r="P21" i="8"/>
  <c r="Q21" i="8" s="1"/>
  <c r="V21" i="8" s="1"/>
  <c r="O21" i="8"/>
  <c r="R21" i="8"/>
  <c r="P20" i="8"/>
  <c r="T20" i="8" s="1"/>
  <c r="Q20" i="8"/>
  <c r="V20" i="8" s="1"/>
  <c r="O20" i="8"/>
  <c r="R20" i="8" s="1"/>
  <c r="P14" i="8"/>
  <c r="T14" i="8" s="1"/>
  <c r="O14" i="8"/>
  <c r="P13" i="8"/>
  <c r="T13" i="8" s="1"/>
  <c r="O13" i="8"/>
  <c r="R13" i="8"/>
  <c r="P12" i="8"/>
  <c r="O12" i="8"/>
  <c r="Q12" i="8" s="1"/>
  <c r="V12" i="8" s="1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D20" i="7"/>
  <c r="Q35" i="8"/>
  <c r="V35" i="8"/>
  <c r="Q61" i="8"/>
  <c r="V61" i="8" s="1"/>
  <c r="Q43" i="8"/>
  <c r="V43" i="8"/>
  <c r="O70" i="8"/>
  <c r="R52" i="8"/>
  <c r="R43" i="8"/>
  <c r="P67" i="8" l="1"/>
  <c r="Q52" i="8"/>
  <c r="V52" i="8" s="1"/>
  <c r="T31" i="8"/>
  <c r="R12" i="8"/>
  <c r="O67" i="8"/>
  <c r="R67" i="8" s="1"/>
  <c r="Q13" i="8"/>
  <c r="V13" i="8" s="1"/>
  <c r="R30" i="8"/>
  <c r="T65" i="8"/>
  <c r="Q32" i="8"/>
  <c r="V32" i="8" s="1"/>
  <c r="Q67" i="8" l="1"/>
  <c r="V67" i="8" s="1"/>
  <c r="T67" i="8"/>
</calcChain>
</file>

<file path=xl/sharedStrings.xml><?xml version="1.0" encoding="utf-8"?>
<sst xmlns="http://schemas.openxmlformats.org/spreadsheetml/2006/main" count="562" uniqueCount="294">
  <si>
    <t>年度</t>
    <rPh sb="0" eb="1">
      <t>ネン</t>
    </rPh>
    <rPh sb="1" eb="2">
      <t>ド</t>
    </rPh>
    <phoneticPr fontId="2"/>
  </si>
  <si>
    <t>円での割合
（％）</t>
    <rPh sb="0" eb="1">
      <t>エン</t>
    </rPh>
    <rPh sb="3" eb="5">
      <t>ワリアイ</t>
    </rPh>
    <phoneticPr fontId="3"/>
  </si>
  <si>
    <t>円/トン</t>
    <rPh sb="0" eb="1">
      <t>エン</t>
    </rPh>
    <phoneticPr fontId="3"/>
  </si>
  <si>
    <t xml:space="preserve">《世界》  【年度別】　（単位：千円） </t>
  </si>
  <si>
    <t xml:space="preserve">WORLD  Fiscal Year Data  (a thousand yen) </t>
  </si>
  <si>
    <t>Years</t>
  </si>
  <si>
    <t>Exp-Total</t>
  </si>
  <si>
    <t>Imp-Total</t>
  </si>
  <si>
    <t>韓国</t>
  </si>
  <si>
    <t>中国</t>
  </si>
  <si>
    <t>台湾</t>
  </si>
  <si>
    <t>香港</t>
  </si>
  <si>
    <t>タイ</t>
  </si>
  <si>
    <t>シンガポール</t>
  </si>
  <si>
    <t>マレーシア</t>
  </si>
  <si>
    <t>フィリピン</t>
  </si>
  <si>
    <t>インドネシア</t>
  </si>
  <si>
    <t>カンボジア</t>
  </si>
  <si>
    <t>ミャンマー</t>
  </si>
  <si>
    <t>インド</t>
  </si>
  <si>
    <t>東ティモール</t>
  </si>
  <si>
    <t>イラン</t>
  </si>
  <si>
    <t>イラク</t>
  </si>
  <si>
    <t>バーレーン</t>
  </si>
  <si>
    <t>サウジアラビア</t>
  </si>
  <si>
    <t>クウェート</t>
  </si>
  <si>
    <t>カタール</t>
  </si>
  <si>
    <t>オマーン</t>
  </si>
  <si>
    <t>アラブ首長国連邦</t>
  </si>
  <si>
    <t>ノルウェー</t>
  </si>
  <si>
    <t>スウェーデン</t>
  </si>
  <si>
    <t>イギリス</t>
  </si>
  <si>
    <t>アイルランド</t>
  </si>
  <si>
    <t>オランダ</t>
  </si>
  <si>
    <t>ベルギー</t>
  </si>
  <si>
    <t>フランス</t>
  </si>
  <si>
    <t>スペイン</t>
  </si>
  <si>
    <t>イタリア</t>
  </si>
  <si>
    <t>オーストリア</t>
  </si>
  <si>
    <t>トルコ</t>
  </si>
  <si>
    <t>ウクライナ</t>
  </si>
  <si>
    <t>カナダ</t>
  </si>
  <si>
    <t>アメリカ</t>
  </si>
  <si>
    <t>メキシコ</t>
  </si>
  <si>
    <t>バハマ</t>
  </si>
  <si>
    <t>ケイマン諸島</t>
  </si>
  <si>
    <t>ベネズエラ</t>
  </si>
  <si>
    <t>チリ</t>
  </si>
  <si>
    <t>アルゼンチン</t>
  </si>
  <si>
    <t>アルジェリア</t>
  </si>
  <si>
    <t>リビア</t>
  </si>
  <si>
    <t>ナイジェリア</t>
  </si>
  <si>
    <t>オーストラリア</t>
  </si>
  <si>
    <t>中立地帯</t>
  </si>
  <si>
    <t>琉球</t>
  </si>
  <si>
    <t>不明</t>
  </si>
  <si>
    <t>平均はその他の国を含む。</t>
  </si>
  <si>
    <t>アンゴラ</t>
  </si>
  <si>
    <t>ブラジル</t>
  </si>
  <si>
    <t>平均</t>
  </si>
  <si>
    <t>2000</t>
    <phoneticPr fontId="3"/>
  </si>
  <si>
    <t>注釈へ</t>
  </si>
  <si>
    <r>
      <rPr>
        <sz val="11"/>
        <rFont val="ＭＳ Ｐゴシック"/>
        <family val="3"/>
        <charset val="128"/>
      </rPr>
      <t>日本貿易月表</t>
    </r>
  </si>
  <si>
    <t>バングラデシュ</t>
  </si>
  <si>
    <t>ドイツ/A</t>
  </si>
  <si>
    <t>パナマ</t>
  </si>
  <si>
    <t>（注釈）</t>
  </si>
  <si>
    <t>A:1990年以前は西ドイツ</t>
  </si>
  <si>
    <t>貿易月表の品目番号は2711.12-000、-010、-020、13-010、-020、14-020、19-010である。</t>
  </si>
  <si>
    <t>(1998年以前は2711.12-010、-020、13-010、-020、14-021、-022、19-011、-012)</t>
  </si>
  <si>
    <t>(1990年以前は2711.12-010、-020、13-010、-020、19-011、-012)</t>
  </si>
  <si>
    <t>(1987年以前は27.11-110、-120、-190)</t>
  </si>
  <si>
    <t>韓国
数量</t>
  </si>
  <si>
    <t>中国
数量</t>
  </si>
  <si>
    <t>台湾
数量</t>
  </si>
  <si>
    <t>香港
数量</t>
  </si>
  <si>
    <t>ベトナム
数量</t>
  </si>
  <si>
    <t>タイ
数量</t>
  </si>
  <si>
    <t>シンガポール
数量</t>
  </si>
  <si>
    <t>マレーシア
数量</t>
  </si>
  <si>
    <t>フィリピン
数量</t>
  </si>
  <si>
    <t>インドネシア
数量</t>
  </si>
  <si>
    <t>カンボジア
数量</t>
  </si>
  <si>
    <t>ミャンマー
数量</t>
  </si>
  <si>
    <t>インド
数量</t>
  </si>
  <si>
    <t>バングラデシュ
数量</t>
  </si>
  <si>
    <t>東ティモール
数量</t>
  </si>
  <si>
    <t>琉球
数量</t>
  </si>
  <si>
    <t>イラン
数量</t>
  </si>
  <si>
    <t>イラク
数量</t>
  </si>
  <si>
    <t>バーレーン
数量</t>
  </si>
  <si>
    <t>サウジアラビア
数量</t>
  </si>
  <si>
    <t>クウェート
数量</t>
  </si>
  <si>
    <t>カタール
数量</t>
  </si>
  <si>
    <t>オマーン
数量</t>
  </si>
  <si>
    <t>アラブ首長国連邦
数量</t>
  </si>
  <si>
    <t>中立地帯
数量</t>
  </si>
  <si>
    <t>ノルウェー
数量</t>
  </si>
  <si>
    <t>スウェーデン
数量</t>
  </si>
  <si>
    <t>イギリス
数量</t>
  </si>
  <si>
    <t>アイルランド
数量</t>
  </si>
  <si>
    <t>オランダ
数量</t>
  </si>
  <si>
    <t>ベルギー
数量</t>
  </si>
  <si>
    <t>フランス
数量</t>
  </si>
  <si>
    <t>ドイツ/A
数量</t>
  </si>
  <si>
    <t>スイス
数量</t>
  </si>
  <si>
    <t>スペイン
数量</t>
  </si>
  <si>
    <t>イタリア
数量</t>
  </si>
  <si>
    <t>オーストリア
数量</t>
  </si>
  <si>
    <t>トルコ
数量</t>
  </si>
  <si>
    <t>ウクライナ
数量</t>
  </si>
  <si>
    <t>カナダ
数量</t>
  </si>
  <si>
    <t>アメリカ
数量</t>
  </si>
  <si>
    <t>メキシコ
数量</t>
  </si>
  <si>
    <t>パナマ
数量</t>
  </si>
  <si>
    <t>ハバマ
数量</t>
  </si>
  <si>
    <t>ケイマン諸島
数量</t>
  </si>
  <si>
    <t>ベネズエラ
数量</t>
  </si>
  <si>
    <t>チリ
数量</t>
  </si>
  <si>
    <t>ブラジル
数量</t>
  </si>
  <si>
    <t>アルゼンチン
数量</t>
  </si>
  <si>
    <t>アルジェリア
数量</t>
  </si>
  <si>
    <t>リビア
数量</t>
  </si>
  <si>
    <t>ナイジェリア
数量</t>
  </si>
  <si>
    <t>アンゴラ
数量</t>
  </si>
  <si>
    <t>オーストラリア
数量</t>
  </si>
  <si>
    <t>不明
数量</t>
  </si>
  <si>
    <t>合計
数量</t>
  </si>
  <si>
    <t>韓国
金額</t>
  </si>
  <si>
    <t>中国
金額</t>
  </si>
  <si>
    <t>台湾
金額</t>
  </si>
  <si>
    <t>香港
金額</t>
  </si>
  <si>
    <t>ベトナム
金額</t>
  </si>
  <si>
    <t>タイ
金額</t>
  </si>
  <si>
    <t>シンガポール
金額</t>
  </si>
  <si>
    <t>マレーシア
金額</t>
  </si>
  <si>
    <t>フィリピン
金額</t>
  </si>
  <si>
    <t>インドネシア
金額</t>
  </si>
  <si>
    <t>カンボジア
金額</t>
  </si>
  <si>
    <t>ミャンマー
金額</t>
  </si>
  <si>
    <t>インド
金額</t>
  </si>
  <si>
    <t>バングラデシュ
金額</t>
  </si>
  <si>
    <t>東ティモール
金額</t>
  </si>
  <si>
    <t>琉球
金額</t>
  </si>
  <si>
    <t>イラン
金額</t>
  </si>
  <si>
    <t>イラク
金額</t>
  </si>
  <si>
    <t>バーレーン
金額</t>
  </si>
  <si>
    <t>サウジアラビア
金額</t>
  </si>
  <si>
    <t>クウェート
金額</t>
  </si>
  <si>
    <t>カタール
金額</t>
  </si>
  <si>
    <t>オマーン
金額</t>
  </si>
  <si>
    <t>アラブ首長国連邦
金額</t>
  </si>
  <si>
    <t>中立地帯
金額</t>
  </si>
  <si>
    <t>ノルウェー
金額</t>
  </si>
  <si>
    <t>スウェーデン
金額</t>
  </si>
  <si>
    <t>イギリス
金額</t>
  </si>
  <si>
    <t>アイルランド
金額</t>
  </si>
  <si>
    <t>オランダ
金額</t>
  </si>
  <si>
    <t>ベルギー
金額</t>
  </si>
  <si>
    <t>フランス
金額</t>
  </si>
  <si>
    <t>ドイツ/A
金額</t>
  </si>
  <si>
    <t>スイス
金額</t>
  </si>
  <si>
    <t>スペイン
金額</t>
  </si>
  <si>
    <t>イタリア
金額</t>
  </si>
  <si>
    <t>オーストリア
金額</t>
  </si>
  <si>
    <t>トルコ
金額</t>
  </si>
  <si>
    <t>ウクライナ
金額</t>
  </si>
  <si>
    <t>カナダ
金額</t>
  </si>
  <si>
    <t>アメリカ
金額</t>
  </si>
  <si>
    <t>メキシコ
金額</t>
  </si>
  <si>
    <t>パナマ
金額</t>
  </si>
  <si>
    <t>ハバマ
金額</t>
  </si>
  <si>
    <t>ケイマン諸島
金額</t>
  </si>
  <si>
    <t>ベネズエラ
金額</t>
  </si>
  <si>
    <t>チリ
金額</t>
  </si>
  <si>
    <t>ブラジル
金額</t>
  </si>
  <si>
    <t>アルゼンチン
金額</t>
  </si>
  <si>
    <t>アルジェリア
金額</t>
  </si>
  <si>
    <t>リビア
金額</t>
  </si>
  <si>
    <t>ナイジェリア
金額</t>
  </si>
  <si>
    <t>アンゴラ
金額</t>
  </si>
  <si>
    <t>オーストラリア
金額</t>
  </si>
  <si>
    <t>不明
金額</t>
  </si>
  <si>
    <t>合計
金額</t>
  </si>
  <si>
    <t>数量はトン、金額は千円</t>
  </si>
  <si>
    <t>A:1990年度以前は西ドイツ</t>
  </si>
  <si>
    <t>LPガス価格
（円/トン)</t>
    <rPh sb="4" eb="6">
      <t>カカク</t>
    </rPh>
    <rPh sb="8" eb="9">
      <t>エン</t>
    </rPh>
    <phoneticPr fontId="2"/>
  </si>
  <si>
    <t>LPガスの占める割合</t>
    <rPh sb="5" eb="6">
      <t>シ</t>
    </rPh>
    <rPh sb="8" eb="10">
      <t>ワリアイ</t>
    </rPh>
    <phoneticPr fontId="3"/>
  </si>
  <si>
    <t>2005</t>
    <phoneticPr fontId="3"/>
  </si>
  <si>
    <t>2010</t>
    <phoneticPr fontId="3"/>
  </si>
  <si>
    <t>日本に到着するLPガスの価格（CIF価格）</t>
    <rPh sb="0" eb="2">
      <t>ニホン</t>
    </rPh>
    <rPh sb="3" eb="5">
      <t>トウチャク</t>
    </rPh>
    <rPh sb="12" eb="14">
      <t>カカク</t>
    </rPh>
    <rPh sb="18" eb="20">
      <t>カカク</t>
    </rPh>
    <phoneticPr fontId="3"/>
  </si>
  <si>
    <t>総輸入金額に占めるLPガス輸入金額の割合</t>
    <rPh sb="0" eb="1">
      <t>ソウ</t>
    </rPh>
    <rPh sb="1" eb="3">
      <t>ユニュウ</t>
    </rPh>
    <rPh sb="3" eb="5">
      <t>キンガク</t>
    </rPh>
    <rPh sb="6" eb="7">
      <t>シ</t>
    </rPh>
    <rPh sb="13" eb="15">
      <t>ユニュウ</t>
    </rPh>
    <rPh sb="15" eb="17">
      <t>キンガク</t>
    </rPh>
    <rPh sb="18" eb="20">
      <t>ワリアイ</t>
    </rPh>
    <phoneticPr fontId="3"/>
  </si>
  <si>
    <t>↓統計要覧１.（8）</t>
    <rPh sb="1" eb="3">
      <t>トウケイ</t>
    </rPh>
    <rPh sb="3" eb="5">
      <t>ヨウラン</t>
    </rPh>
    <phoneticPr fontId="3"/>
  </si>
  <si>
    <t>出典:財務省「日本貿易統計」をもとに作成。</t>
    <rPh sb="11" eb="13">
      <t>トウケイ</t>
    </rPh>
    <phoneticPr fontId="3"/>
  </si>
  <si>
    <r>
      <t>LPG</t>
    </r>
    <r>
      <rPr>
        <b/>
        <sz val="10"/>
        <color indexed="8"/>
        <rFont val="ＭＳ Ｐ明朝"/>
        <family val="1"/>
        <charset val="128"/>
      </rPr>
      <t>輸入</t>
    </r>
    <r>
      <rPr>
        <b/>
        <sz val="10"/>
        <color indexed="8"/>
        <rFont val="Times New Roman"/>
        <family val="1"/>
      </rPr>
      <t>CIF</t>
    </r>
    <r>
      <rPr>
        <b/>
        <sz val="10"/>
        <color indexed="8"/>
        <rFont val="ＭＳ Ｐ明朝"/>
        <family val="1"/>
        <charset val="128"/>
      </rPr>
      <t>価格の推移</t>
    </r>
    <r>
      <rPr>
        <b/>
        <sz val="10"/>
        <color indexed="8"/>
        <rFont val="Times New Roman"/>
        <family val="1"/>
      </rPr>
      <t>/</t>
    </r>
    <r>
      <rPr>
        <b/>
        <sz val="10"/>
        <color indexed="8"/>
        <rFont val="ＭＳ Ｐ明朝"/>
        <family val="1"/>
        <charset val="128"/>
      </rPr>
      <t>年度</t>
    </r>
  </si>
  <si>
    <r>
      <rPr>
        <sz val="11"/>
        <rFont val="ＭＳ Ｐゴシック"/>
        <family val="3"/>
        <charset val="128"/>
      </rPr>
      <t>更新日</t>
    </r>
    <r>
      <rPr>
        <sz val="10"/>
        <color indexed="8"/>
        <rFont val="Times New Roman"/>
        <family val="1"/>
      </rPr>
      <t xml:space="preserve">: </t>
    </r>
  </si>
  <si>
    <r>
      <rPr>
        <sz val="11"/>
        <rFont val="ＭＳ Ｐゴシック"/>
        <family val="3"/>
        <charset val="128"/>
      </rPr>
      <t>出所</t>
    </r>
    <r>
      <rPr>
        <sz val="10"/>
        <color indexed="8"/>
        <rFont val="Times New Roman"/>
        <family val="1"/>
      </rPr>
      <t xml:space="preserve">: </t>
    </r>
  </si>
  <si>
    <r>
      <rPr>
        <sz val="11"/>
        <rFont val="ＭＳ Ｐゴシック"/>
        <family val="3"/>
        <charset val="128"/>
      </rPr>
      <t>単位</t>
    </r>
    <r>
      <rPr>
        <sz val="10"/>
        <color indexed="8"/>
        <rFont val="Times New Roman"/>
        <family val="1"/>
      </rPr>
      <t xml:space="preserve">: </t>
    </r>
  </si>
  <si>
    <r>
      <rPr>
        <sz val="11"/>
        <rFont val="ＭＳ Ｐゴシック"/>
        <family val="3"/>
        <charset val="128"/>
      </rPr>
      <t>円</t>
    </r>
    <r>
      <rPr>
        <sz val="10"/>
        <color indexed="8"/>
        <rFont val="Times New Roman"/>
        <family val="1"/>
      </rPr>
      <t>/</t>
    </r>
    <r>
      <rPr>
        <sz val="11"/>
        <rFont val="ＭＳ Ｐゴシック"/>
        <family val="3"/>
        <charset val="128"/>
      </rPr>
      <t>トン</t>
    </r>
  </si>
  <si>
    <r>
      <t>LPG</t>
    </r>
    <r>
      <rPr>
        <b/>
        <sz val="10"/>
        <color indexed="8"/>
        <rFont val="ＭＳ Ｐ明朝"/>
        <family val="1"/>
        <charset val="128"/>
      </rPr>
      <t>通関輸入額・数量の推移</t>
    </r>
    <r>
      <rPr>
        <b/>
        <sz val="10"/>
        <color indexed="8"/>
        <rFont val="Times New Roman"/>
        <family val="1"/>
      </rPr>
      <t>/</t>
    </r>
    <r>
      <rPr>
        <b/>
        <sz val="10"/>
        <color indexed="8"/>
        <rFont val="ＭＳ Ｐ明朝"/>
        <family val="1"/>
        <charset val="128"/>
      </rPr>
      <t>年度</t>
    </r>
  </si>
  <si>
    <t>2018</t>
  </si>
  <si>
    <t>財務省貿易統計</t>
    <rPh sb="0" eb="3">
      <t>ザイムショウ</t>
    </rPh>
    <rPh sb="3" eb="5">
      <t>ボウエキ</t>
    </rPh>
    <rPh sb="5" eb="7">
      <t>トウケイ</t>
    </rPh>
    <phoneticPr fontId="3"/>
  </si>
  <si>
    <t>タイトル</t>
  </si>
  <si>
    <t>品別国別表</t>
  </si>
  <si>
    <t>輸出入</t>
  </si>
  <si>
    <t>輸入</t>
  </si>
  <si>
    <t>年月</t>
  </si>
  <si>
    <t>2018年度全期</t>
  </si>
  <si>
    <t>品目</t>
  </si>
  <si>
    <t>品目コード指定</t>
  </si>
  <si>
    <t>'2711</t>
  </si>
  <si>
    <t>国</t>
  </si>
  <si>
    <t>全対象指定</t>
  </si>
  <si>
    <t>単位:(1000円)</t>
  </si>
  <si>
    <t>LNG</t>
    <phoneticPr fontId="3"/>
  </si>
  <si>
    <t>LPG</t>
    <phoneticPr fontId="3"/>
  </si>
  <si>
    <t>国名</t>
  </si>
  <si>
    <t>第１単位</t>
  </si>
  <si>
    <t>第２単位</t>
  </si>
  <si>
    <t>当月第１数量</t>
  </si>
  <si>
    <t>当月第２数量</t>
  </si>
  <si>
    <t>当月金額</t>
  </si>
  <si>
    <t>累計第１数量</t>
  </si>
  <si>
    <t>累計第２数量</t>
  </si>
  <si>
    <t>累計金額</t>
  </si>
  <si>
    <t>数量計</t>
    <rPh sb="0" eb="2">
      <t>スウリョウ</t>
    </rPh>
    <rPh sb="2" eb="3">
      <t>ケイ</t>
    </rPh>
    <phoneticPr fontId="3"/>
  </si>
  <si>
    <t>金額計</t>
    <rPh sb="0" eb="2">
      <t>キンガク</t>
    </rPh>
    <rPh sb="2" eb="3">
      <t>ケイ</t>
    </rPh>
    <phoneticPr fontId="3"/>
  </si>
  <si>
    <t>平均金額</t>
    <rPh sb="0" eb="2">
      <t>ヘイキン</t>
    </rPh>
    <rPh sb="2" eb="4">
      <t>キンガク</t>
    </rPh>
    <phoneticPr fontId="3"/>
  </si>
  <si>
    <t>2711.11-000</t>
  </si>
  <si>
    <t>'113</t>
  </si>
  <si>
    <t>MT</t>
  </si>
  <si>
    <t>'116</t>
  </si>
  <si>
    <t>ブルネイ</t>
  </si>
  <si>
    <t>'118</t>
  </si>
  <si>
    <t>'140</t>
  </si>
  <si>
    <t>'141</t>
  </si>
  <si>
    <t>'147</t>
  </si>
  <si>
    <t>'202</t>
  </si>
  <si>
    <t>'207</t>
  </si>
  <si>
    <t>'210</t>
  </si>
  <si>
    <t>'224</t>
  </si>
  <si>
    <t>ロシア</t>
  </si>
  <si>
    <t>'304</t>
  </si>
  <si>
    <t>アメリカ合衆国</t>
  </si>
  <si>
    <t>'407</t>
  </si>
  <si>
    <t>ペルー</t>
  </si>
  <si>
    <t>'506</t>
  </si>
  <si>
    <t>エジプト</t>
  </si>
  <si>
    <t>'524</t>
  </si>
  <si>
    <t>'530</t>
  </si>
  <si>
    <t>赤道ギニア</t>
  </si>
  <si>
    <t>'535</t>
  </si>
  <si>
    <t>'601</t>
  </si>
  <si>
    <t>'602</t>
  </si>
  <si>
    <t>パプアニューギニア</t>
  </si>
  <si>
    <t>2711.12-000</t>
  </si>
  <si>
    <t>'103</t>
  </si>
  <si>
    <t>大韓民国</t>
  </si>
  <si>
    <t>'105</t>
  </si>
  <si>
    <t>中華人民共和国</t>
  </si>
  <si>
    <t>'135</t>
  </si>
  <si>
    <t>'137</t>
  </si>
  <si>
    <t>'138</t>
  </si>
  <si>
    <t>'503</t>
  </si>
  <si>
    <t>2711.13-010</t>
  </si>
  <si>
    <t>2711.13-020</t>
  </si>
  <si>
    <t>'106</t>
  </si>
  <si>
    <t>'213</t>
  </si>
  <si>
    <t>ドイツ</t>
  </si>
  <si>
    <t>合計</t>
    <rPh sb="0" eb="2">
      <t>ゴウケイ</t>
    </rPh>
    <phoneticPr fontId="3"/>
  </si>
  <si>
    <t>CHECK</t>
    <phoneticPr fontId="3"/>
  </si>
  <si>
    <t>世界計</t>
    <rPh sb="0" eb="2">
      <t>セカイ</t>
    </rPh>
    <rPh sb="2" eb="3">
      <t>ケイ</t>
    </rPh>
    <phoneticPr fontId="3"/>
  </si>
  <si>
    <t>2711.14-020</t>
  </si>
  <si>
    <t>'117</t>
  </si>
  <si>
    <t>2711.19-010</t>
  </si>
  <si>
    <t>2711.19-020</t>
  </si>
  <si>
    <t>'111</t>
  </si>
  <si>
    <t>2711.21-000</t>
  </si>
  <si>
    <t>2711.29-000</t>
  </si>
  <si>
    <t>トン</t>
    <phoneticPr fontId="3"/>
  </si>
  <si>
    <t>千円</t>
    <rPh sb="0" eb="2">
      <t>センエン</t>
    </rPh>
    <phoneticPr fontId="3"/>
  </si>
  <si>
    <t>ベトナム</t>
    <phoneticPr fontId="3"/>
  </si>
  <si>
    <t>スイス</t>
    <phoneticPr fontId="3"/>
  </si>
  <si>
    <t>不明</t>
    <rPh sb="0" eb="2">
      <t>フメイ</t>
    </rPh>
    <phoneticPr fontId="3"/>
  </si>
  <si>
    <t>数量</t>
    <rPh sb="0" eb="2">
      <t>スウリョウ</t>
    </rPh>
    <phoneticPr fontId="3"/>
  </si>
  <si>
    <t>金額</t>
    <rPh sb="0" eb="2">
      <t>キンガク</t>
    </rPh>
    <phoneticPr fontId="3"/>
  </si>
  <si>
    <t xml:space="preserve">H26 </t>
    <phoneticPr fontId="3"/>
  </si>
  <si>
    <t xml:space="preserve">H27 </t>
    <phoneticPr fontId="3"/>
  </si>
  <si>
    <t xml:space="preserve">H28 </t>
    <phoneticPr fontId="3"/>
  </si>
  <si>
    <t xml:space="preserve">H29 </t>
    <phoneticPr fontId="3"/>
  </si>
  <si>
    <t>→2017年度以降　右記資料データを参照</t>
    <rPh sb="5" eb="7">
      <t>ネンド</t>
    </rPh>
    <rPh sb="7" eb="9">
      <t>イコウ</t>
    </rPh>
    <rPh sb="10" eb="12">
      <t>ウキ</t>
    </rPh>
    <rPh sb="12" eb="14">
      <t>シリョウ</t>
    </rPh>
    <rPh sb="18" eb="20">
      <t>サンショウ</t>
    </rPh>
    <phoneticPr fontId="3"/>
  </si>
  <si>
    <t>H30</t>
    <phoneticPr fontId="3"/>
  </si>
  <si>
    <t>https://www.customs.go.jp/toukei/latest/index.htm</t>
    <phoneticPr fontId="3"/>
  </si>
  <si>
    <t>第213-１-20　LPガスの輸入価格とLPガス輸入額が輸入全体に占める割合</t>
    <rPh sb="0" eb="1">
      <t>ダイ</t>
    </rPh>
    <rPh sb="15" eb="17">
      <t>ユニュウ</t>
    </rPh>
    <rPh sb="17" eb="19">
      <t>カカク</t>
    </rPh>
    <rPh sb="28" eb="30">
      <t>ユニュウ</t>
    </rPh>
    <rPh sb="30" eb="32">
      <t>ゼンタイ</t>
    </rPh>
    <rPh sb="33" eb="34">
      <t>シ</t>
    </rPh>
    <rPh sb="36" eb="38">
      <t>ワリアイ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</si>
</sst>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.0_ ;[Red]\-#,##0.0\ "/>
    <numFmt numFmtId="177" formatCode="#,##0_ ;[Red]\-#,##0\ "/>
    <numFmt numFmtId="178" formatCode="#,##0_);[Red]\(#,##0\)"/>
    <numFmt numFmtId="179" formatCode="0.0%"/>
    <numFmt numFmtId="180" formatCode="yyyy/mm/dd"/>
    <numFmt numFmtId="181" formatCode="####&quot;F&quot;"/>
    <numFmt numFmtId="182" formatCode="#,##0.0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62">
    <xf numFmtId="0" fontId="0" fillId="0" borderId="0" xfId="0"/>
    <xf numFmtId="0" fontId="0" fillId="2" borderId="0" xfId="0" applyFill="1"/>
    <xf numFmtId="38" fontId="8" fillId="0" borderId="0" xfId="3" applyFont="1"/>
    <xf numFmtId="38" fontId="8" fillId="0" borderId="1" xfId="3" applyFont="1" applyBorder="1" applyAlignment="1">
      <alignment horizontal="center"/>
    </xf>
    <xf numFmtId="38" fontId="8" fillId="0" borderId="2" xfId="3" applyFont="1" applyBorder="1" applyAlignment="1">
      <alignment wrapText="1"/>
    </xf>
    <xf numFmtId="0" fontId="8" fillId="0" borderId="3" xfId="0" applyFont="1" applyBorder="1" applyAlignment="1">
      <alignment horizontal="center"/>
    </xf>
    <xf numFmtId="177" fontId="8" fillId="0" borderId="3" xfId="3" applyNumberFormat="1" applyFont="1" applyBorder="1"/>
    <xf numFmtId="176" fontId="8" fillId="0" borderId="4" xfId="3" applyNumberFormat="1" applyFont="1" applyBorder="1" applyAlignment="1">
      <alignment horizontal="right"/>
    </xf>
    <xf numFmtId="0" fontId="8" fillId="0" borderId="5" xfId="0" applyFont="1" applyBorder="1" applyAlignment="1">
      <alignment horizontal="center"/>
    </xf>
    <xf numFmtId="177" fontId="8" fillId="0" borderId="5" xfId="3" applyNumberFormat="1" applyFont="1" applyBorder="1"/>
    <xf numFmtId="176" fontId="8" fillId="0" borderId="5" xfId="3" applyNumberFormat="1" applyFont="1" applyBorder="1" applyAlignment="1">
      <alignment horizontal="right"/>
    </xf>
    <xf numFmtId="0" fontId="8" fillId="0" borderId="6" xfId="0" applyFont="1" applyBorder="1" applyAlignment="1">
      <alignment horizontal="center"/>
    </xf>
    <xf numFmtId="177" fontId="8" fillId="0" borderId="6" xfId="3" applyNumberFormat="1" applyFont="1" applyBorder="1"/>
    <xf numFmtId="40" fontId="8" fillId="0" borderId="0" xfId="3" applyNumberFormat="1" applyFont="1"/>
    <xf numFmtId="49" fontId="8" fillId="0" borderId="6" xfId="0" applyNumberFormat="1" applyFont="1" applyBorder="1" applyAlignment="1">
      <alignment horizontal="center"/>
    </xf>
    <xf numFmtId="49" fontId="8" fillId="0" borderId="5" xfId="0" applyNumberFormat="1" applyFont="1" applyBorder="1" applyAlignment="1">
      <alignment horizontal="center"/>
    </xf>
    <xf numFmtId="178" fontId="8" fillId="0" borderId="0" xfId="3" applyNumberFormat="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2" fillId="0" borderId="0" xfId="2" applyAlignment="1" applyProtection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80" fontId="10" fillId="0" borderId="0" xfId="0" applyNumberFormat="1" applyFont="1" applyAlignment="1">
      <alignment vertical="center"/>
    </xf>
    <xf numFmtId="0" fontId="10" fillId="0" borderId="0" xfId="0" applyFont="1" applyAlignment="1">
      <alignment vertical="top" wrapText="1"/>
    </xf>
    <xf numFmtId="181" fontId="10" fillId="0" borderId="0" xfId="0" applyNumberFormat="1" applyFont="1" applyAlignment="1">
      <alignment vertical="center"/>
    </xf>
    <xf numFmtId="182" fontId="10" fillId="0" borderId="0" xfId="0" applyNumberFormat="1" applyFont="1" applyAlignment="1">
      <alignment vertical="center"/>
    </xf>
    <xf numFmtId="0" fontId="10" fillId="0" borderId="0" xfId="0" quotePrefix="1" applyFont="1" applyAlignment="1">
      <alignment vertical="center"/>
    </xf>
    <xf numFmtId="38" fontId="8" fillId="0" borderId="5" xfId="3" applyFont="1" applyBorder="1"/>
    <xf numFmtId="38" fontId="8" fillId="0" borderId="5" xfId="3" applyFont="1" applyBorder="1" applyAlignment="1">
      <alignment horizontal="right"/>
    </xf>
    <xf numFmtId="49" fontId="8" fillId="0" borderId="3" xfId="0" applyNumberFormat="1" applyFont="1" applyBorder="1" applyAlignment="1">
      <alignment horizontal="center"/>
    </xf>
    <xf numFmtId="38" fontId="8" fillId="0" borderId="3" xfId="3" applyFont="1" applyBorder="1"/>
    <xf numFmtId="38" fontId="8" fillId="0" borderId="6" xfId="3" applyFont="1" applyBorder="1"/>
    <xf numFmtId="179" fontId="8" fillId="0" borderId="6" xfId="1" applyNumberFormat="1" applyFont="1" applyBorder="1" applyAlignment="1">
      <alignment horizontal="right"/>
    </xf>
    <xf numFmtId="179" fontId="8" fillId="0" borderId="4" xfId="1" applyNumberFormat="1" applyFont="1" applyBorder="1" applyAlignment="1">
      <alignment horizontal="right"/>
    </xf>
    <xf numFmtId="179" fontId="8" fillId="0" borderId="5" xfId="1" applyNumberFormat="1" applyFont="1" applyBorder="1" applyAlignment="1">
      <alignment horizontal="right"/>
    </xf>
    <xf numFmtId="179" fontId="8" fillId="0" borderId="3" xfId="1" applyNumberFormat="1" applyFont="1" applyBorder="1" applyAlignment="1">
      <alignment horizontal="right"/>
    </xf>
    <xf numFmtId="0" fontId="0" fillId="3" borderId="0" xfId="0" applyFill="1" applyAlignment="1">
      <alignment vertical="center"/>
    </xf>
    <xf numFmtId="0" fontId="2" fillId="0" borderId="0" xfId="2" applyAlignment="1" applyProtection="1">
      <alignment vertical="center"/>
    </xf>
    <xf numFmtId="40" fontId="0" fillId="0" borderId="0" xfId="3" applyNumberFormat="1" applyFont="1" applyAlignment="1">
      <alignment vertical="center"/>
    </xf>
    <xf numFmtId="0" fontId="0" fillId="0" borderId="5" xfId="0" applyBorder="1" applyAlignment="1">
      <alignment vertical="center"/>
    </xf>
    <xf numFmtId="40" fontId="0" fillId="0" borderId="5" xfId="3" applyNumberFormat="1" applyFont="1" applyBorder="1" applyAlignment="1">
      <alignment vertical="center"/>
    </xf>
    <xf numFmtId="0" fontId="0" fillId="5" borderId="0" xfId="0" applyFill="1" applyAlignment="1">
      <alignment vertical="center"/>
    </xf>
    <xf numFmtId="0" fontId="7" fillId="0" borderId="5" xfId="0" applyFont="1" applyBorder="1" applyAlignment="1">
      <alignment vertical="top"/>
    </xf>
    <xf numFmtId="40" fontId="0" fillId="0" borderId="0" xfId="0" applyNumberFormat="1" applyAlignment="1">
      <alignment vertical="center"/>
    </xf>
    <xf numFmtId="40" fontId="0" fillId="0" borderId="0" xfId="3" applyNumberFormat="1" applyFont="1" applyBorder="1" applyAlignment="1">
      <alignment vertical="center"/>
    </xf>
    <xf numFmtId="0" fontId="0" fillId="0" borderId="7" xfId="0" applyBorder="1"/>
    <xf numFmtId="0" fontId="0" fillId="0" borderId="7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0" fillId="4" borderId="7" xfId="0" applyFill="1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vertical="center"/>
    </xf>
    <xf numFmtId="0" fontId="0" fillId="4" borderId="0" xfId="0" applyFill="1" applyBorder="1" applyAlignment="1">
      <alignment vertical="center"/>
    </xf>
    <xf numFmtId="0" fontId="0" fillId="4" borderId="0" xfId="0" applyFill="1" applyBorder="1" applyAlignment="1">
      <alignment wrapText="1"/>
    </xf>
    <xf numFmtId="40" fontId="10" fillId="0" borderId="0" xfId="0" applyNumberFormat="1" applyFont="1" applyAlignment="1">
      <alignment vertical="center"/>
    </xf>
    <xf numFmtId="40" fontId="11" fillId="0" borderId="0" xfId="3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38" fontId="8" fillId="0" borderId="1" xfId="3" applyFont="1" applyBorder="1" applyAlignment="1">
      <alignment horizontal="center" vertical="center" wrapText="1"/>
    </xf>
    <xf numFmtId="38" fontId="8" fillId="0" borderId="3" xfId="3" applyFont="1" applyBorder="1" applyAlignment="1">
      <alignment horizontal="center" vertical="center" wrapText="1"/>
    </xf>
    <xf numFmtId="38" fontId="8" fillId="0" borderId="5" xfId="3" applyFont="1" applyBorder="1" applyAlignment="1">
      <alignment horizontal="center"/>
    </xf>
    <xf numFmtId="38" fontId="8" fillId="0" borderId="1" xfId="3" applyFont="1" applyBorder="1" applyAlignment="1">
      <alignment horizontal="center" vertical="center"/>
    </xf>
    <xf numFmtId="38" fontId="8" fillId="0" borderId="3" xfId="3" applyFont="1" applyBorder="1" applyAlignment="1">
      <alignment horizontal="center" vertical="center"/>
    </xf>
  </cellXfs>
  <cellStyles count="4">
    <cellStyle name="パーセント" xfId="1" builtinId="5"/>
    <cellStyle name="ハイパーリンク" xfId="2" builtinId="8"/>
    <cellStyle name="桁区切り" xfId="3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11" Type="http://schemas.openxmlformats.org/officeDocument/2006/relationships/calcChain" Target="calcChain.xml"/><Relationship Id="rId5" Type="http://schemas.openxmlformats.org/officeDocument/2006/relationships/worksheet" Target="worksheets/sheet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3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933737297436366E-2"/>
          <c:y val="0.14590347923681257"/>
          <c:w val="0.82951388888888888"/>
          <c:h val="0.77665544332211001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データ!$E$9</c:f>
              <c:strCache>
                <c:ptCount val="1"/>
                <c:pt idx="0">
                  <c:v>総輸入金額に占めるLPガス輸入金額の割合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データ!$C$10:$C$58</c:f>
              <c:strCache>
                <c:ptCount val="49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8">
                  <c:v>2018</c:v>
                </c:pt>
              </c:strCache>
            </c:strRef>
          </c:cat>
          <c:val>
            <c:numRef>
              <c:f>データ!$E$10:$E$58</c:f>
              <c:numCache>
                <c:formatCode>0.0%</c:formatCode>
                <c:ptCount val="49"/>
                <c:pt idx="0">
                  <c:v>5.938787070784577E-3</c:v>
                </c:pt>
                <c:pt idx="1">
                  <c:v>6.9340875147894561E-3</c:v>
                </c:pt>
                <c:pt idx="2">
                  <c:v>8.1838988871109821E-3</c:v>
                </c:pt>
                <c:pt idx="3">
                  <c:v>8.5072849730953044E-3</c:v>
                </c:pt>
                <c:pt idx="4">
                  <c:v>1.1296061456640569E-2</c:v>
                </c:pt>
                <c:pt idx="5">
                  <c:v>1.3972664991981052E-2</c:v>
                </c:pt>
                <c:pt idx="6">
                  <c:v>1.3557714373546791E-2</c:v>
                </c:pt>
                <c:pt idx="7">
                  <c:v>1.4616565694156897E-2</c:v>
                </c:pt>
                <c:pt idx="8">
                  <c:v>1.4184807345627746E-2</c:v>
                </c:pt>
                <c:pt idx="9">
                  <c:v>1.8592151576052835E-2</c:v>
                </c:pt>
                <c:pt idx="10">
                  <c:v>2.306990715015813E-2</c:v>
                </c:pt>
                <c:pt idx="11">
                  <c:v>2.2283342222477163E-2</c:v>
                </c:pt>
                <c:pt idx="12">
                  <c:v>2.5379747202444576E-2</c:v>
                </c:pt>
                <c:pt idx="13">
                  <c:v>2.45410509059589E-2</c:v>
                </c:pt>
                <c:pt idx="14">
                  <c:v>2.0490752537286296E-2</c:v>
                </c:pt>
                <c:pt idx="15">
                  <c:v>2.2815973559384195E-2</c:v>
                </c:pt>
                <c:pt idx="16">
                  <c:v>1.4367450190923807E-2</c:v>
                </c:pt>
                <c:pt idx="17">
                  <c:v>1.2409403878347266E-2</c:v>
                </c:pt>
                <c:pt idx="18">
                  <c:v>1.0206729902131716E-2</c:v>
                </c:pt>
                <c:pt idx="19">
                  <c:v>9.1959760944341218E-3</c:v>
                </c:pt>
                <c:pt idx="20">
                  <c:v>1.1600103732667422E-2</c:v>
                </c:pt>
                <c:pt idx="21">
                  <c:v>1.1220355394530342E-2</c:v>
                </c:pt>
                <c:pt idx="22">
                  <c:v>1.1704391230076655E-2</c:v>
                </c:pt>
                <c:pt idx="23">
                  <c:v>1.0324002317505155E-2</c:v>
                </c:pt>
                <c:pt idx="24">
                  <c:v>9.6566861841650333E-3</c:v>
                </c:pt>
                <c:pt idx="25">
                  <c:v>9.8691469954098384E-3</c:v>
                </c:pt>
                <c:pt idx="26">
                  <c:v>1.1367961180541715E-2</c:v>
                </c:pt>
                <c:pt idx="27">
                  <c:v>1.0670031514169081E-2</c:v>
                </c:pt>
                <c:pt idx="28">
                  <c:v>8.7790229487727869E-3</c:v>
                </c:pt>
                <c:pt idx="29">
                  <c:v>1.091494507114713E-2</c:v>
                </c:pt>
                <c:pt idx="30">
                  <c:v>1.3243862036458632E-2</c:v>
                </c:pt>
                <c:pt idx="31">
                  <c:v>1.1956229363801224E-2</c:v>
                </c:pt>
                <c:pt idx="32">
                  <c:v>1.2399569606347355E-2</c:v>
                </c:pt>
                <c:pt idx="33">
                  <c:v>1.1285163037790076E-2</c:v>
                </c:pt>
                <c:pt idx="34">
                  <c:v>1.1654489462932236E-2</c:v>
                </c:pt>
                <c:pt idx="35">
                  <c:v>1.3563548223300068E-2</c:v>
                </c:pt>
                <c:pt idx="36">
                  <c:v>1.3068221023118463E-2</c:v>
                </c:pt>
                <c:pt idx="37">
                  <c:v>1.4601097017087219E-2</c:v>
                </c:pt>
                <c:pt idx="38">
                  <c:v>1.3824762414662501E-2</c:v>
                </c:pt>
                <c:pt idx="39">
                  <c:v>1.1961974543678623E-2</c:v>
                </c:pt>
                <c:pt idx="40">
                  <c:v>1.3262762380101352E-2</c:v>
                </c:pt>
                <c:pt idx="41">
                  <c:v>1.3312378630656862E-2</c:v>
                </c:pt>
                <c:pt idx="42">
                  <c:v>1.4764468355660389E-2</c:v>
                </c:pt>
                <c:pt idx="43">
                  <c:v>1.321909012849092E-2</c:v>
                </c:pt>
                <c:pt idx="44">
                  <c:v>1.1224732082453523E-2</c:v>
                </c:pt>
                <c:pt idx="45">
                  <c:v>7.6829198325012692E-3</c:v>
                </c:pt>
                <c:pt idx="46">
                  <c:v>6.9968781064424302E-3</c:v>
                </c:pt>
                <c:pt idx="47">
                  <c:v>8.0943062376022772E-3</c:v>
                </c:pt>
                <c:pt idx="48">
                  <c:v>7.9487490450960117E-3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83-482F-AB40-74FB20EBE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データ!$D$9</c:f>
              <c:strCache>
                <c:ptCount val="1"/>
                <c:pt idx="0">
                  <c:v>日本に到着するLPガスの価格（CIF価格）</c:v>
                </c:pt>
              </c:strCache>
            </c:strRef>
          </c:tx>
          <c:spPr>
            <a:ln w="38100">
              <a:solidFill>
                <a:srgbClr val="008080"/>
              </a:solidFill>
              <a:prstDash val="solid"/>
            </a:ln>
          </c:spPr>
          <c:marker>
            <c:spPr>
              <a:solidFill>
                <a:srgbClr val="008080"/>
              </a:solidFill>
            </c:spPr>
          </c:marker>
          <c:cat>
            <c:strRef>
              <c:f>データ!$C$10:$C$58</c:f>
              <c:strCache>
                <c:ptCount val="49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8">
                  <c:v>2018</c:v>
                </c:pt>
              </c:strCache>
            </c:strRef>
          </c:cat>
          <c:val>
            <c:numRef>
              <c:f>データ!$D$10:$D$58</c:f>
              <c:numCache>
                <c:formatCode>#,##0_ ;[Red]\-#,##0\ </c:formatCode>
                <c:ptCount val="49"/>
                <c:pt idx="0">
                  <c:v>10847</c:v>
                </c:pt>
                <c:pt idx="1">
                  <c:v>9830</c:v>
                </c:pt>
                <c:pt idx="2">
                  <c:v>10288</c:v>
                </c:pt>
                <c:pt idx="3">
                  <c:v>13555</c:v>
                </c:pt>
                <c:pt idx="4">
                  <c:v>36358</c:v>
                </c:pt>
                <c:pt idx="5">
                  <c:v>40949</c:v>
                </c:pt>
                <c:pt idx="6">
                  <c:v>40346</c:v>
                </c:pt>
                <c:pt idx="7">
                  <c:v>36933</c:v>
                </c:pt>
                <c:pt idx="8">
                  <c:v>29436</c:v>
                </c:pt>
                <c:pt idx="9">
                  <c:v>52324</c:v>
                </c:pt>
                <c:pt idx="10" formatCode="#,##0_);[Red]\(#,##0\)">
                  <c:v>73826</c:v>
                </c:pt>
                <c:pt idx="11" formatCode="#,##0_);[Red]\(#,##0\)">
                  <c:v>66672</c:v>
                </c:pt>
                <c:pt idx="12" formatCode="#,##0_);[Red]\(#,##0\)">
                  <c:v>69581</c:v>
                </c:pt>
                <c:pt idx="13" formatCode="#,##0_);[Red]\(#,##0\)">
                  <c:v>70359</c:v>
                </c:pt>
                <c:pt idx="14" formatCode="#,##0_);[Red]\(#,##0\)">
                  <c:v>60837</c:v>
                </c:pt>
                <c:pt idx="15" formatCode="#,##0_);[Red]\(#,##0\)">
                  <c:v>54765</c:v>
                </c:pt>
                <c:pt idx="16" formatCode="#,##0_);[Red]\(#,##0\)">
                  <c:v>23793</c:v>
                </c:pt>
                <c:pt idx="17" formatCode="#,##0_);[Red]\(#,##0\)">
                  <c:v>22668</c:v>
                </c:pt>
                <c:pt idx="18" formatCode="#,##0_);[Red]\(#,##0\)">
                  <c:v>18471</c:v>
                </c:pt>
                <c:pt idx="19" formatCode="#,##0_);[Red]\(#,##0\)">
                  <c:v>19924</c:v>
                </c:pt>
                <c:pt idx="20" formatCode="#,##0_);[Red]\(#,##0\)">
                  <c:v>27190</c:v>
                </c:pt>
                <c:pt idx="21" formatCode="#,##0_);[Red]\(#,##0\)">
                  <c:v>23834</c:v>
                </c:pt>
                <c:pt idx="22" formatCode="#,##0_);[Red]\(#,##0\)">
                  <c:v>22416</c:v>
                </c:pt>
                <c:pt idx="23" formatCode="#,##0_);[Red]\(#,##0\)">
                  <c:v>17799</c:v>
                </c:pt>
                <c:pt idx="24" formatCode="#,##0_);[Red]\(#,##0\)">
                  <c:v>18938</c:v>
                </c:pt>
                <c:pt idx="25" formatCode="#,##0_);[Red]\(#,##0\)">
                  <c:v>21426</c:v>
                </c:pt>
                <c:pt idx="26" formatCode="#,##0_);[Red]\(#,##0\)">
                  <c:v>29578</c:v>
                </c:pt>
                <c:pt idx="27" formatCode="#,##0_);[Red]\(#,##0\)">
                  <c:v>28400</c:v>
                </c:pt>
                <c:pt idx="28" formatCode="#,##0_);[Red]\(#,##0\)">
                  <c:v>21413</c:v>
                </c:pt>
                <c:pt idx="29" formatCode="#,##0_);[Red]\(#,##0\)">
                  <c:v>27568</c:v>
                </c:pt>
                <c:pt idx="30" formatCode="#,##0_);[Red]\(#,##0\)">
                  <c:v>38060</c:v>
                </c:pt>
                <c:pt idx="31" formatCode="#,##0_);[Red]\(#,##0\)">
                  <c:v>34756</c:v>
                </c:pt>
                <c:pt idx="32" formatCode="#,##0_);[Red]\(#,##0\)">
                  <c:v>37443</c:v>
                </c:pt>
                <c:pt idx="33" formatCode="#,##0_);[Red]\(#,##0\)">
                  <c:v>36112</c:v>
                </c:pt>
                <c:pt idx="34" formatCode="#,##0_);[Red]\(#,##0\)">
                  <c:v>42115</c:v>
                </c:pt>
                <c:pt idx="35" formatCode="#,##0_);[Red]\(#,##0\)">
                  <c:v>58099</c:v>
                </c:pt>
                <c:pt idx="36" formatCode="#,##0_);[Red]\(#,##0\)">
                  <c:v>63286</c:v>
                </c:pt>
                <c:pt idx="37" formatCode="#,##0_);[Red]\(#,##0\)">
                  <c:v>79677</c:v>
                </c:pt>
                <c:pt idx="38" formatCode="#,##0_);[Red]\(#,##0\)">
                  <c:v>75070</c:v>
                </c:pt>
                <c:pt idx="39" formatCode="#,##0_);[Red]\(#,##0\)">
                  <c:v>54534</c:v>
                </c:pt>
                <c:pt idx="40" formatCode="#,##0_);[Red]\(#,##0\)">
                  <c:v>66137</c:v>
                </c:pt>
                <c:pt idx="41" formatCode="#,##0_);[Red]\(#,##0\)">
                  <c:v>73099</c:v>
                </c:pt>
                <c:pt idx="42" formatCode="#,##0_);[Red]\(#,##0\)">
                  <c:v>80213</c:v>
                </c:pt>
                <c:pt idx="43" formatCode="#,##0_);[Red]\(#,##0\)">
                  <c:v>93177</c:v>
                </c:pt>
                <c:pt idx="44" formatCode="#,##0_);[Red]\(#,##0\)">
                  <c:v>80574</c:v>
                </c:pt>
                <c:pt idx="45" formatCode="#,##0_);[Red]\(#,##0\)">
                  <c:v>52957</c:v>
                </c:pt>
                <c:pt idx="46" formatCode="#,##0_);[Red]\(#,##0\)">
                  <c:v>44734</c:v>
                </c:pt>
                <c:pt idx="47" formatCode="#,##0_);[Red]\(#,##0\)">
                  <c:v>57814</c:v>
                </c:pt>
                <c:pt idx="48" formatCode="#,##0_);[Red]\(#,##0\)">
                  <c:v>61534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83-482F-AB40-74FB20EBE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9022208"/>
        <c:axId val="1"/>
      </c:lineChart>
      <c:catAx>
        <c:axId val="2029022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(年度)</a:t>
                </a:r>
              </a:p>
            </c:rich>
          </c:tx>
          <c:layout>
            <c:manualLayout>
              <c:xMode val="edge"/>
              <c:yMode val="edge"/>
              <c:x val="0.93265658827675735"/>
              <c:y val="0.9371492025035331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2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;[Red]\-#,##0\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29022208"/>
        <c:crosses val="autoZero"/>
        <c:crossBetween val="between"/>
        <c:dispUnits>
          <c:builtInUnit val="tenThousands"/>
          <c:dispUnitsLbl>
            <c:layout>
              <c:manualLayout>
                <c:xMode val="edge"/>
                <c:yMode val="edge"/>
                <c:x val="3.8929440389294405E-2"/>
                <c:y val="8.5858585858585856E-2"/>
              </c:manualLayout>
            </c:layout>
            <c:tx>
              <c:rich>
                <a:bodyPr rot="0" vert="horz"/>
                <a:lstStyle/>
                <a:p>
                  <a:pPr algn="ctr"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r>
                    <a:rPr lang="ja-JP" altLang="en-US"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</a:rPr>
                    <a:t>(万円/トン)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.0000000000000002E-2"/>
        </c:scaling>
        <c:delete val="0"/>
        <c:axPos val="r"/>
        <c:numFmt formatCode="0.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  <c:majorUnit val="5.000000000000001E-3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zoomScale="85" workbookViewId="0"/>
  </sheetViews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55206" cy="5658971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F98D5D6-C948-419F-8A27-FD6452BEFD4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0.4451</cdr:x>
      <cdr:y>0.31563</cdr:y>
    </cdr:from>
    <cdr:to>
      <cdr:x>0.63499</cdr:x>
      <cdr:y>0.36178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083253" y="2227724"/>
          <a:ext cx="2168607" cy="3257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altLang="ja-JP" sz="1400" baseline="0">
              <a:latin typeface="ＭＳ Ｐゴシック"/>
              <a:ea typeface="ＭＳ Ｐゴシック"/>
            </a:rPr>
            <a:t>LP</a:t>
          </a:r>
          <a:r>
            <a:rPr lang="ja-JP" altLang="en-US" sz="1400" baseline="0">
              <a:latin typeface="ＭＳ Ｐゴシック"/>
              <a:ea typeface="ＭＳ Ｐゴシック"/>
            </a:rPr>
            <a:t>ガス輸入</a:t>
          </a:r>
          <a:r>
            <a:rPr lang="en-US" altLang="ja-JP" sz="1400" baseline="0">
              <a:latin typeface="ＭＳ Ｐゴシック"/>
              <a:ea typeface="ＭＳ Ｐゴシック"/>
            </a:rPr>
            <a:t>CIF</a:t>
          </a:r>
          <a:r>
            <a:rPr lang="ja-JP" altLang="en-US" sz="1400" baseline="0">
              <a:latin typeface="ＭＳ Ｐゴシック"/>
              <a:ea typeface="ＭＳ Ｐゴシック"/>
            </a:rPr>
            <a:t>価格</a:t>
          </a:r>
          <a:r>
            <a:rPr lang="en-US" altLang="ja-JP" sz="1400" baseline="0">
              <a:latin typeface="ＭＳ Ｐゴシック"/>
              <a:ea typeface="ＭＳ Ｐゴシック"/>
            </a:rPr>
            <a:t>(</a:t>
          </a:r>
          <a:r>
            <a:rPr lang="ja-JP" altLang="en-US" sz="1400" baseline="0">
              <a:latin typeface="ＭＳ Ｐゴシック"/>
              <a:ea typeface="ＭＳ Ｐゴシック"/>
            </a:rPr>
            <a:t>左軸</a:t>
          </a:r>
          <a:r>
            <a:rPr lang="en-US" altLang="ja-JP" sz="1400" baseline="0">
              <a:latin typeface="ＭＳ Ｐゴシック"/>
              <a:ea typeface="ＭＳ Ｐゴシック"/>
            </a:rPr>
            <a:t>)</a:t>
          </a:r>
          <a:endParaRPr lang="ja-JP" altLang="en-US" sz="1400" baseline="0"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0.29073</cdr:x>
      <cdr:y>0.16423</cdr:y>
    </cdr:from>
    <cdr:to>
      <cdr:x>0.72215</cdr:x>
      <cdr:y>0.22179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2661693" y="929373"/>
          <a:ext cx="3949778" cy="3257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ja-JP" altLang="en-US" sz="1400" baseline="0">
              <a:latin typeface="ＭＳ Ｐゴシック"/>
              <a:ea typeface="ＭＳ Ｐゴシック"/>
            </a:rPr>
            <a:t>輸入総額に占める</a:t>
          </a:r>
          <a:r>
            <a:rPr lang="en-US" altLang="ja-JP" sz="1400" baseline="0">
              <a:latin typeface="ＭＳ Ｐゴシック"/>
              <a:ea typeface="ＭＳ Ｐゴシック"/>
            </a:rPr>
            <a:t>LP</a:t>
          </a:r>
          <a:r>
            <a:rPr lang="ja-JP" altLang="en-US" sz="1400" baseline="0">
              <a:latin typeface="ＭＳ Ｐゴシック"/>
              <a:ea typeface="ＭＳ Ｐゴシック"/>
            </a:rPr>
            <a:t>ガス輸入額の割合</a:t>
          </a:r>
          <a:r>
            <a:rPr lang="en-US" altLang="ja-JP" sz="1400" baseline="0">
              <a:latin typeface="ＭＳ Ｐゴシック"/>
              <a:ea typeface="ＭＳ Ｐゴシック"/>
            </a:rPr>
            <a:t>(</a:t>
          </a:r>
          <a:r>
            <a:rPr lang="ja-JP" altLang="en-US" sz="1400" baseline="0">
              <a:latin typeface="ＭＳ Ｐゴシック"/>
              <a:ea typeface="ＭＳ Ｐゴシック"/>
            </a:rPr>
            <a:t>右軸</a:t>
          </a:r>
          <a:r>
            <a:rPr lang="en-US" altLang="ja-JP" sz="1400" baseline="0">
              <a:latin typeface="ＭＳ Ｐゴシック"/>
              <a:ea typeface="ＭＳ Ｐゴシック"/>
            </a:rPr>
            <a:t>)</a:t>
          </a:r>
          <a:endParaRPr lang="ja-JP" altLang="en-US" sz="1400" baseline="0"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0.68046</cdr:x>
      <cdr:y>0.37144</cdr:y>
    </cdr:from>
    <cdr:to>
      <cdr:x>0.73068</cdr:x>
      <cdr:y>0.39863</cdr:y>
    </cdr:to>
    <cdr:sp macro="" textlink="">
      <cdr:nvSpPr>
        <cdr:cNvPr id="4" name="直線矢印コネクタ 3"/>
        <cdr:cNvSpPr/>
      </cdr:nvSpPr>
      <cdr:spPr bwMode="auto">
        <a:xfrm xmlns:a="http://schemas.openxmlformats.org/drawingml/2006/main">
          <a:off x="6171387" y="2085979"/>
          <a:ext cx="452825" cy="152422"/>
        </a:xfrm>
        <a:prstGeom xmlns:a="http://schemas.openxmlformats.org/drawingml/2006/main" prst="straightConnector1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0.31934</cdr:x>
      <cdr:y>0.21717</cdr:y>
    </cdr:from>
    <cdr:to>
      <cdr:x>0.33419</cdr:x>
      <cdr:y>0.26506</cdr:y>
    </cdr:to>
    <cdr:sp macro="" textlink="">
      <cdr:nvSpPr>
        <cdr:cNvPr id="5" name="直線矢印コネクタ 4"/>
        <cdr:cNvSpPr/>
      </cdr:nvSpPr>
      <cdr:spPr bwMode="auto">
        <a:xfrm xmlns:a="http://schemas.openxmlformats.org/drawingml/2006/main" flipH="1">
          <a:off x="2920782" y="1228712"/>
          <a:ext cx="133642" cy="266711"/>
        </a:xfrm>
        <a:prstGeom xmlns:a="http://schemas.openxmlformats.org/drawingml/2006/main" prst="straightConnector1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281940</xdr:colOff>
      <xdr:row>3</xdr:row>
      <xdr:rowOff>91440</xdr:rowOff>
    </xdr:from>
    <xdr:to>
      <xdr:col>18</xdr:col>
      <xdr:colOff>198120</xdr:colOff>
      <xdr:row>59</xdr:row>
      <xdr:rowOff>76200</xdr:rowOff>
    </xdr:to>
    <xdr:pic>
      <xdr:nvPicPr>
        <xdr:cNvPr id="3076" name="図 1">
          <a:extLst>
            <a:ext uri="{FF2B5EF4-FFF2-40B4-BE49-F238E27FC236}">
              <a16:creationId xmlns:a16="http://schemas.microsoft.com/office/drawing/2014/main" id="{647993FF-B24B-4445-9F5B-F155C036E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223" t="15260" r="68150" b="4433"/>
        <a:stretch>
          <a:fillRect/>
        </a:stretch>
      </xdr:blipFill>
      <xdr:spPr bwMode="auto">
        <a:xfrm>
          <a:off x="7216140" y="594360"/>
          <a:ext cx="7322820" cy="9387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www.customs.go.jp/toukei/latest/index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70"/>
  <sheetViews>
    <sheetView showGridLines="0" zoomScale="98" zoomScaleNormal="98" workbookViewId="0">
      <selection activeCell="B2" sqref="B2"/>
    </sheetView>
  </sheetViews>
  <sheetFormatPr defaultColWidth="9" defaultRowHeight="15" customHeight="1" x14ac:dyDescent="0.15"/>
  <cols>
    <col min="1" max="1" width="6.125" style="2" customWidth="1"/>
    <col min="2" max="2" width="14.875" style="2" customWidth="1"/>
    <col min="3" max="3" width="11.5" style="2" customWidth="1"/>
    <col min="4" max="4" width="11.375" style="2" customWidth="1"/>
    <col min="5" max="5" width="14.75" style="2" customWidth="1"/>
    <col min="6" max="16384" width="9" style="2"/>
  </cols>
  <sheetData>
    <row r="2" spans="2:5" ht="15" customHeight="1" x14ac:dyDescent="0.15">
      <c r="B2" s="2" t="s">
        <v>293</v>
      </c>
    </row>
    <row r="3" spans="2:5" ht="15" customHeight="1" x14ac:dyDescent="0.15">
      <c r="B3" s="60" t="s">
        <v>0</v>
      </c>
      <c r="C3" s="59"/>
      <c r="D3" s="57" t="s">
        <v>186</v>
      </c>
      <c r="E3" s="3" t="s">
        <v>187</v>
      </c>
    </row>
    <row r="4" spans="2:5" ht="15" customHeight="1" thickBot="1" x14ac:dyDescent="0.2">
      <c r="B4" s="61"/>
      <c r="C4" s="59"/>
      <c r="D4" s="58"/>
      <c r="E4" s="4" t="s">
        <v>1</v>
      </c>
    </row>
    <row r="5" spans="2:5" ht="15" customHeight="1" thickTop="1" x14ac:dyDescent="0.15">
      <c r="B5" s="5">
        <v>1965</v>
      </c>
      <c r="C5" s="5"/>
      <c r="D5" s="6"/>
      <c r="E5" s="7"/>
    </row>
    <row r="6" spans="2:5" ht="15" customHeight="1" x14ac:dyDescent="0.15">
      <c r="B6" s="8">
        <v>1966</v>
      </c>
      <c r="C6" s="8"/>
      <c r="D6" s="9"/>
      <c r="E6" s="10"/>
    </row>
    <row r="7" spans="2:5" ht="15" customHeight="1" x14ac:dyDescent="0.15">
      <c r="B7" s="8">
        <v>1967</v>
      </c>
      <c r="C7" s="8"/>
      <c r="D7" s="9"/>
      <c r="E7" s="10"/>
    </row>
    <row r="8" spans="2:5" ht="15" customHeight="1" x14ac:dyDescent="0.15">
      <c r="B8" s="8">
        <v>1968</v>
      </c>
      <c r="C8" s="8"/>
      <c r="D8" s="9"/>
      <c r="E8" s="10"/>
    </row>
    <row r="9" spans="2:5" ht="15" customHeight="1" x14ac:dyDescent="0.15">
      <c r="B9" s="8">
        <v>1969</v>
      </c>
      <c r="C9" s="8"/>
      <c r="D9" s="9" t="s">
        <v>190</v>
      </c>
      <c r="E9" s="10" t="s">
        <v>191</v>
      </c>
    </row>
    <row r="10" spans="2:5" ht="15" customHeight="1" thickBot="1" x14ac:dyDescent="0.2">
      <c r="B10" s="11">
        <v>1970</v>
      </c>
      <c r="C10" s="11">
        <v>1970</v>
      </c>
      <c r="D10" s="12">
        <v>10847</v>
      </c>
      <c r="E10" s="33">
        <v>5.938787070784577E-3</v>
      </c>
    </row>
    <row r="11" spans="2:5" ht="15" customHeight="1" thickTop="1" x14ac:dyDescent="0.15">
      <c r="B11" s="5">
        <v>1971</v>
      </c>
      <c r="C11" s="5"/>
      <c r="D11" s="6">
        <v>9830</v>
      </c>
      <c r="E11" s="34">
        <v>6.9340875147894561E-3</v>
      </c>
    </row>
    <row r="12" spans="2:5" ht="15" customHeight="1" x14ac:dyDescent="0.15">
      <c r="B12" s="8">
        <v>1972</v>
      </c>
      <c r="C12" s="8"/>
      <c r="D12" s="9">
        <v>10288</v>
      </c>
      <c r="E12" s="35">
        <v>8.1838988871109821E-3</v>
      </c>
    </row>
    <row r="13" spans="2:5" ht="15" customHeight="1" x14ac:dyDescent="0.15">
      <c r="B13" s="8">
        <v>1973</v>
      </c>
      <c r="C13" s="8"/>
      <c r="D13" s="9">
        <v>13555</v>
      </c>
      <c r="E13" s="35">
        <v>8.5072849730953044E-3</v>
      </c>
    </row>
    <row r="14" spans="2:5" ht="15" customHeight="1" x14ac:dyDescent="0.15">
      <c r="B14" s="8">
        <v>1974</v>
      </c>
      <c r="C14" s="8"/>
      <c r="D14" s="9">
        <v>36358</v>
      </c>
      <c r="E14" s="35">
        <v>1.1296061456640569E-2</v>
      </c>
    </row>
    <row r="15" spans="2:5" ht="15" customHeight="1" thickBot="1" x14ac:dyDescent="0.2">
      <c r="B15" s="11">
        <v>1975</v>
      </c>
      <c r="C15" s="11">
        <v>1975</v>
      </c>
      <c r="D15" s="12">
        <v>40949</v>
      </c>
      <c r="E15" s="33">
        <v>1.3972664991981052E-2</v>
      </c>
    </row>
    <row r="16" spans="2:5" ht="15" customHeight="1" thickTop="1" x14ac:dyDescent="0.15">
      <c r="B16" s="5">
        <v>1976</v>
      </c>
      <c r="C16" s="5"/>
      <c r="D16" s="6">
        <v>40346</v>
      </c>
      <c r="E16" s="34">
        <v>1.3557714373546791E-2</v>
      </c>
    </row>
    <row r="17" spans="2:5" ht="15" customHeight="1" x14ac:dyDescent="0.15">
      <c r="B17" s="8">
        <v>1977</v>
      </c>
      <c r="C17" s="8"/>
      <c r="D17" s="9">
        <v>36933</v>
      </c>
      <c r="E17" s="35">
        <v>1.4616565694156897E-2</v>
      </c>
    </row>
    <row r="18" spans="2:5" ht="15" customHeight="1" x14ac:dyDescent="0.15">
      <c r="B18" s="8">
        <v>1978</v>
      </c>
      <c r="C18" s="8"/>
      <c r="D18" s="9">
        <v>29436</v>
      </c>
      <c r="E18" s="35">
        <v>1.4184807345627746E-2</v>
      </c>
    </row>
    <row r="19" spans="2:5" ht="15" customHeight="1" x14ac:dyDescent="0.15">
      <c r="B19" s="8">
        <v>1979</v>
      </c>
      <c r="C19" s="8"/>
      <c r="D19" s="9">
        <v>52324</v>
      </c>
      <c r="E19" s="35">
        <v>1.8592151576052835E-2</v>
      </c>
    </row>
    <row r="20" spans="2:5" ht="15" customHeight="1" thickBot="1" x14ac:dyDescent="0.2">
      <c r="B20" s="11">
        <v>1980</v>
      </c>
      <c r="C20" s="11">
        <v>1980</v>
      </c>
      <c r="D20" s="32">
        <v>73826</v>
      </c>
      <c r="E20" s="33">
        <v>2.306990715015813E-2</v>
      </c>
    </row>
    <row r="21" spans="2:5" ht="15" customHeight="1" thickTop="1" x14ac:dyDescent="0.15">
      <c r="B21" s="5">
        <v>1981</v>
      </c>
      <c r="C21" s="5"/>
      <c r="D21" s="31">
        <v>66672</v>
      </c>
      <c r="E21" s="34">
        <v>2.2283342222477163E-2</v>
      </c>
    </row>
    <row r="22" spans="2:5" ht="15" customHeight="1" x14ac:dyDescent="0.15">
      <c r="B22" s="8">
        <v>1982</v>
      </c>
      <c r="C22" s="8"/>
      <c r="D22" s="28">
        <v>69581</v>
      </c>
      <c r="E22" s="35">
        <v>2.5379747202444576E-2</v>
      </c>
    </row>
    <row r="23" spans="2:5" ht="15" customHeight="1" x14ac:dyDescent="0.15">
      <c r="B23" s="8">
        <v>1983</v>
      </c>
      <c r="C23" s="8"/>
      <c r="D23" s="28">
        <v>70359</v>
      </c>
      <c r="E23" s="35">
        <v>2.45410509059589E-2</v>
      </c>
    </row>
    <row r="24" spans="2:5" ht="15" customHeight="1" x14ac:dyDescent="0.15">
      <c r="B24" s="8">
        <v>1984</v>
      </c>
      <c r="C24" s="8"/>
      <c r="D24" s="28">
        <v>60837</v>
      </c>
      <c r="E24" s="35">
        <v>2.0490752537286296E-2</v>
      </c>
    </row>
    <row r="25" spans="2:5" ht="15" customHeight="1" thickBot="1" x14ac:dyDescent="0.2">
      <c r="B25" s="11">
        <v>1985</v>
      </c>
      <c r="C25" s="11">
        <v>1985</v>
      </c>
      <c r="D25" s="32">
        <v>54765</v>
      </c>
      <c r="E25" s="33">
        <v>2.2815973559384195E-2</v>
      </c>
    </row>
    <row r="26" spans="2:5" ht="15" customHeight="1" thickTop="1" x14ac:dyDescent="0.15">
      <c r="B26" s="5">
        <v>1986</v>
      </c>
      <c r="C26" s="5"/>
      <c r="D26" s="31">
        <v>23793</v>
      </c>
      <c r="E26" s="34">
        <v>1.4367450190923807E-2</v>
      </c>
    </row>
    <row r="27" spans="2:5" ht="15" customHeight="1" x14ac:dyDescent="0.15">
      <c r="B27" s="8">
        <v>1987</v>
      </c>
      <c r="C27" s="8"/>
      <c r="D27" s="28">
        <v>22668</v>
      </c>
      <c r="E27" s="35">
        <v>1.2409403878347266E-2</v>
      </c>
    </row>
    <row r="28" spans="2:5" ht="15" customHeight="1" x14ac:dyDescent="0.15">
      <c r="B28" s="8">
        <v>1988</v>
      </c>
      <c r="C28" s="8"/>
      <c r="D28" s="28">
        <v>18471</v>
      </c>
      <c r="E28" s="35">
        <v>1.0206729902131716E-2</v>
      </c>
    </row>
    <row r="29" spans="2:5" ht="15" customHeight="1" x14ac:dyDescent="0.15">
      <c r="B29" s="8">
        <v>1989</v>
      </c>
      <c r="C29" s="8"/>
      <c r="D29" s="28">
        <v>19924</v>
      </c>
      <c r="E29" s="35">
        <v>9.1959760944341218E-3</v>
      </c>
    </row>
    <row r="30" spans="2:5" ht="15" customHeight="1" thickBot="1" x14ac:dyDescent="0.2">
      <c r="B30" s="11">
        <v>1990</v>
      </c>
      <c r="C30" s="11">
        <v>1990</v>
      </c>
      <c r="D30" s="32">
        <v>27190</v>
      </c>
      <c r="E30" s="33">
        <v>1.1600103732667422E-2</v>
      </c>
    </row>
    <row r="31" spans="2:5" ht="15" customHeight="1" thickTop="1" x14ac:dyDescent="0.15">
      <c r="B31" s="5">
        <v>1991</v>
      </c>
      <c r="C31" s="5"/>
      <c r="D31" s="31">
        <v>23834</v>
      </c>
      <c r="E31" s="34">
        <v>1.1220355394530342E-2</v>
      </c>
    </row>
    <row r="32" spans="2:5" ht="15" customHeight="1" x14ac:dyDescent="0.15">
      <c r="B32" s="8">
        <v>1992</v>
      </c>
      <c r="C32" s="8"/>
      <c r="D32" s="28">
        <v>22416</v>
      </c>
      <c r="E32" s="35">
        <v>1.1704391230076655E-2</v>
      </c>
    </row>
    <row r="33" spans="2:5" ht="15" customHeight="1" x14ac:dyDescent="0.15">
      <c r="B33" s="8">
        <v>1993</v>
      </c>
      <c r="C33" s="8"/>
      <c r="D33" s="28">
        <v>17799</v>
      </c>
      <c r="E33" s="35">
        <v>1.0324002317505155E-2</v>
      </c>
    </row>
    <row r="34" spans="2:5" ht="15" customHeight="1" x14ac:dyDescent="0.15">
      <c r="B34" s="8">
        <v>1994</v>
      </c>
      <c r="C34" s="8"/>
      <c r="D34" s="28">
        <v>18938</v>
      </c>
      <c r="E34" s="35">
        <v>9.6566861841650333E-3</v>
      </c>
    </row>
    <row r="35" spans="2:5" ht="15" customHeight="1" thickBot="1" x14ac:dyDescent="0.2">
      <c r="B35" s="11">
        <v>1995</v>
      </c>
      <c r="C35" s="11">
        <v>1995</v>
      </c>
      <c r="D35" s="32">
        <v>21426</v>
      </c>
      <c r="E35" s="33">
        <v>9.8691469954098384E-3</v>
      </c>
    </row>
    <row r="36" spans="2:5" ht="15" customHeight="1" thickTop="1" x14ac:dyDescent="0.15">
      <c r="B36" s="5">
        <v>1996</v>
      </c>
      <c r="C36" s="5"/>
      <c r="D36" s="31">
        <v>29578</v>
      </c>
      <c r="E36" s="34">
        <v>1.1367961180541715E-2</v>
      </c>
    </row>
    <row r="37" spans="2:5" ht="15" customHeight="1" x14ac:dyDescent="0.15">
      <c r="B37" s="8">
        <v>1997</v>
      </c>
      <c r="C37" s="8"/>
      <c r="D37" s="28">
        <v>28400</v>
      </c>
      <c r="E37" s="35">
        <v>1.0670031514169081E-2</v>
      </c>
    </row>
    <row r="38" spans="2:5" ht="15" customHeight="1" x14ac:dyDescent="0.15">
      <c r="B38" s="8">
        <v>1998</v>
      </c>
      <c r="C38" s="8"/>
      <c r="D38" s="28">
        <v>21413</v>
      </c>
      <c r="E38" s="35">
        <v>8.7790229487727869E-3</v>
      </c>
    </row>
    <row r="39" spans="2:5" ht="15" customHeight="1" x14ac:dyDescent="0.15">
      <c r="B39" s="8">
        <v>1999</v>
      </c>
      <c r="C39" s="8"/>
      <c r="D39" s="28">
        <v>27568</v>
      </c>
      <c r="E39" s="35">
        <v>1.091494507114713E-2</v>
      </c>
    </row>
    <row r="40" spans="2:5" ht="15" customHeight="1" thickBot="1" x14ac:dyDescent="0.2">
      <c r="B40" s="11">
        <v>2000</v>
      </c>
      <c r="C40" s="14" t="s">
        <v>60</v>
      </c>
      <c r="D40" s="32">
        <v>38060</v>
      </c>
      <c r="E40" s="33">
        <v>1.3243862036458632E-2</v>
      </c>
    </row>
    <row r="41" spans="2:5" ht="15" customHeight="1" thickTop="1" x14ac:dyDescent="0.15">
      <c r="B41" s="5">
        <v>2001</v>
      </c>
      <c r="C41" s="5"/>
      <c r="D41" s="31">
        <v>34756</v>
      </c>
      <c r="E41" s="34">
        <v>1.1956229363801224E-2</v>
      </c>
    </row>
    <row r="42" spans="2:5" ht="15" customHeight="1" x14ac:dyDescent="0.15">
      <c r="B42" s="8">
        <v>2002</v>
      </c>
      <c r="C42" s="8"/>
      <c r="D42" s="28">
        <v>37443</v>
      </c>
      <c r="E42" s="35">
        <v>1.2399569606347355E-2</v>
      </c>
    </row>
    <row r="43" spans="2:5" ht="15" customHeight="1" x14ac:dyDescent="0.15">
      <c r="B43" s="8">
        <v>2003</v>
      </c>
      <c r="C43" s="8"/>
      <c r="D43" s="28">
        <v>36112</v>
      </c>
      <c r="E43" s="35">
        <v>1.1285163037790076E-2</v>
      </c>
    </row>
    <row r="44" spans="2:5" ht="15" customHeight="1" x14ac:dyDescent="0.15">
      <c r="B44" s="8">
        <v>2004</v>
      </c>
      <c r="C44" s="8"/>
      <c r="D44" s="28">
        <v>42115</v>
      </c>
      <c r="E44" s="35">
        <v>1.1654489462932236E-2</v>
      </c>
    </row>
    <row r="45" spans="2:5" ht="15" customHeight="1" thickBot="1" x14ac:dyDescent="0.2">
      <c r="B45" s="11">
        <v>2005</v>
      </c>
      <c r="C45" s="14" t="s">
        <v>188</v>
      </c>
      <c r="D45" s="32">
        <v>58099</v>
      </c>
      <c r="E45" s="33">
        <v>1.3563548223300068E-2</v>
      </c>
    </row>
    <row r="46" spans="2:5" ht="15" customHeight="1" thickTop="1" x14ac:dyDescent="0.15">
      <c r="B46" s="8">
        <v>2006</v>
      </c>
      <c r="C46" s="8"/>
      <c r="D46" s="28">
        <v>63286</v>
      </c>
      <c r="E46" s="34">
        <v>1.3068221023118463E-2</v>
      </c>
    </row>
    <row r="47" spans="2:5" ht="15" customHeight="1" x14ac:dyDescent="0.15">
      <c r="B47" s="8">
        <v>2007</v>
      </c>
      <c r="C47" s="8"/>
      <c r="D47" s="28">
        <v>79677</v>
      </c>
      <c r="E47" s="35">
        <v>1.4601097017087219E-2</v>
      </c>
    </row>
    <row r="48" spans="2:5" ht="15" customHeight="1" x14ac:dyDescent="0.15">
      <c r="B48" s="8">
        <v>2008</v>
      </c>
      <c r="C48" s="15"/>
      <c r="D48" s="28">
        <v>75070</v>
      </c>
      <c r="E48" s="35">
        <v>1.3824762414662501E-2</v>
      </c>
    </row>
    <row r="49" spans="2:5" ht="15" customHeight="1" x14ac:dyDescent="0.15">
      <c r="B49" s="8">
        <v>2009</v>
      </c>
      <c r="C49" s="15"/>
      <c r="D49" s="28">
        <v>54534</v>
      </c>
      <c r="E49" s="35">
        <v>1.1961974543678623E-2</v>
      </c>
    </row>
    <row r="50" spans="2:5" ht="15" customHeight="1" thickBot="1" x14ac:dyDescent="0.2">
      <c r="B50" s="11">
        <v>2010</v>
      </c>
      <c r="C50" s="14" t="s">
        <v>189</v>
      </c>
      <c r="D50" s="32">
        <v>66137</v>
      </c>
      <c r="E50" s="33">
        <v>1.3262762380101352E-2</v>
      </c>
    </row>
    <row r="51" spans="2:5" ht="15" customHeight="1" thickTop="1" x14ac:dyDescent="0.15">
      <c r="B51" s="5">
        <v>2011</v>
      </c>
      <c r="C51" s="30"/>
      <c r="D51" s="31">
        <v>73099</v>
      </c>
      <c r="E51" s="36">
        <v>1.3312378630656862E-2</v>
      </c>
    </row>
    <row r="52" spans="2:5" ht="15" customHeight="1" x14ac:dyDescent="0.15">
      <c r="B52" s="8">
        <v>2012</v>
      </c>
      <c r="C52" s="15"/>
      <c r="D52" s="28">
        <v>80213</v>
      </c>
      <c r="E52" s="35">
        <v>1.4764468355660389E-2</v>
      </c>
    </row>
    <row r="53" spans="2:5" ht="15" customHeight="1" x14ac:dyDescent="0.15">
      <c r="B53" s="8">
        <v>2013</v>
      </c>
      <c r="C53" s="15"/>
      <c r="D53" s="29">
        <v>93177</v>
      </c>
      <c r="E53" s="35">
        <v>1.321909012849092E-2</v>
      </c>
    </row>
    <row r="54" spans="2:5" ht="15" customHeight="1" x14ac:dyDescent="0.15">
      <c r="B54" s="8">
        <v>2014</v>
      </c>
      <c r="C54" s="15"/>
      <c r="D54" s="28">
        <v>80574</v>
      </c>
      <c r="E54" s="35">
        <v>1.1224732082453523E-2</v>
      </c>
    </row>
    <row r="55" spans="2:5" ht="15" customHeight="1" thickBot="1" x14ac:dyDescent="0.2">
      <c r="B55" s="11">
        <v>2015</v>
      </c>
      <c r="C55" s="14"/>
      <c r="D55" s="32">
        <v>52957</v>
      </c>
      <c r="E55" s="33">
        <v>7.6829198325012692E-3</v>
      </c>
    </row>
    <row r="56" spans="2:5" ht="15" customHeight="1" thickTop="1" x14ac:dyDescent="0.15">
      <c r="B56" s="5">
        <v>2016</v>
      </c>
      <c r="C56" s="30"/>
      <c r="D56" s="31">
        <v>44734</v>
      </c>
      <c r="E56" s="36">
        <v>6.9968781064424302E-3</v>
      </c>
    </row>
    <row r="57" spans="2:5" ht="15" customHeight="1" x14ac:dyDescent="0.15">
      <c r="B57" s="5">
        <v>2017</v>
      </c>
      <c r="C57" s="30"/>
      <c r="D57" s="31">
        <v>57814</v>
      </c>
      <c r="E57" s="36">
        <v>8.0943062376022772E-3</v>
      </c>
    </row>
    <row r="58" spans="2:5" ht="15" customHeight="1" x14ac:dyDescent="0.15">
      <c r="B58" s="5">
        <v>2018</v>
      </c>
      <c r="C58" s="30" t="s">
        <v>200</v>
      </c>
      <c r="D58" s="31">
        <v>61534</v>
      </c>
      <c r="E58" s="36">
        <v>7.9487490450960117E-3</v>
      </c>
    </row>
    <row r="60" spans="2:5" ht="15" customHeight="1" x14ac:dyDescent="0.15">
      <c r="B60" s="2" t="s">
        <v>193</v>
      </c>
    </row>
    <row r="61" spans="2:5" ht="15" customHeight="1" x14ac:dyDescent="0.15">
      <c r="D61" s="16"/>
    </row>
    <row r="62" spans="2:5" ht="15" customHeight="1" x14ac:dyDescent="0.15">
      <c r="D62" s="16"/>
    </row>
    <row r="63" spans="2:5" ht="15" customHeight="1" x14ac:dyDescent="0.15">
      <c r="D63" s="16"/>
      <c r="E63" s="13"/>
    </row>
    <row r="64" spans="2:5" ht="15" customHeight="1" x14ac:dyDescent="0.15">
      <c r="D64" s="16"/>
    </row>
    <row r="65" spans="4:4" ht="15" customHeight="1" x14ac:dyDescent="0.15">
      <c r="D65" s="16"/>
    </row>
    <row r="66" spans="4:4" ht="15" customHeight="1" x14ac:dyDescent="0.15">
      <c r="D66" s="16"/>
    </row>
    <row r="67" spans="4:4" ht="15" customHeight="1" x14ac:dyDescent="0.15">
      <c r="D67" s="16"/>
    </row>
    <row r="68" spans="4:4" ht="15" customHeight="1" x14ac:dyDescent="0.15">
      <c r="D68" s="16"/>
    </row>
    <row r="69" spans="4:4" ht="15" customHeight="1" x14ac:dyDescent="0.15">
      <c r="D69" s="16"/>
    </row>
    <row r="70" spans="4:4" ht="15" customHeight="1" x14ac:dyDescent="0.15">
      <c r="D70" s="16"/>
    </row>
  </sheetData>
  <phoneticPr fontId="3"/>
  <pageMargins left="0.59055118110236227" right="0.59055118110236227" top="0.59055118110236227" bottom="0.59055118110236227" header="0.39370078740157483" footer="0.39370078740157483"/>
  <pageSetup paperSize="9" orientation="portrait" horizontalDpi="400" verticalDpi="4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cols>
    <col min="1" max="16384" width="9" style="1"/>
  </cols>
  <sheetData/>
  <phoneticPr fontId="3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C73"/>
  <sheetViews>
    <sheetView workbookViewId="0">
      <pane xSplit="1" ySplit="6" topLeftCell="AR44" activePane="bottomRight" state="frozen"/>
      <selection pane="topRight" activeCell="B1" sqref="B1"/>
      <selection pane="bottomLeft" activeCell="A7" sqref="A7"/>
      <selection pane="bottomRight" activeCell="BC65" sqref="BC65"/>
    </sheetView>
  </sheetViews>
  <sheetFormatPr defaultColWidth="9" defaultRowHeight="12.75" x14ac:dyDescent="0.15"/>
  <cols>
    <col min="1" max="1" width="35.625" style="22" customWidth="1"/>
    <col min="2" max="55" width="15.75" style="22" customWidth="1"/>
    <col min="56" max="56" width="9" style="22"/>
    <col min="57" max="57" width="9.625" style="22" bestFit="1" customWidth="1"/>
    <col min="58" max="16384" width="9" style="22"/>
  </cols>
  <sheetData>
    <row r="1" spans="1:55" ht="13.5" x14ac:dyDescent="0.15">
      <c r="A1" s="21" t="s">
        <v>194</v>
      </c>
      <c r="F1" s="38" t="s">
        <v>61</v>
      </c>
    </row>
    <row r="3" spans="1:55" ht="13.5" x14ac:dyDescent="0.15">
      <c r="A3" s="22" t="s">
        <v>195</v>
      </c>
      <c r="B3" s="23">
        <v>42936</v>
      </c>
    </row>
    <row r="4" spans="1:55" ht="13.5" x14ac:dyDescent="0.15">
      <c r="A4" s="22" t="s">
        <v>196</v>
      </c>
      <c r="B4" s="22" t="s">
        <v>62</v>
      </c>
    </row>
    <row r="5" spans="1:55" ht="13.5" x14ac:dyDescent="0.15">
      <c r="A5" s="22" t="s">
        <v>197</v>
      </c>
      <c r="B5" s="22" t="s">
        <v>198</v>
      </c>
    </row>
    <row r="6" spans="1:55" s="24" customFormat="1" x14ac:dyDescent="0.15">
      <c r="B6" s="24" t="s">
        <v>8</v>
      </c>
      <c r="C6" s="24" t="s">
        <v>9</v>
      </c>
      <c r="D6" s="24" t="s">
        <v>10</v>
      </c>
      <c r="E6" s="24" t="s">
        <v>11</v>
      </c>
      <c r="F6" s="24" t="s">
        <v>12</v>
      </c>
      <c r="G6" s="24" t="s">
        <v>13</v>
      </c>
      <c r="H6" s="24" t="s">
        <v>14</v>
      </c>
      <c r="I6" s="24" t="s">
        <v>15</v>
      </c>
      <c r="J6" s="24" t="s">
        <v>16</v>
      </c>
      <c r="K6" s="24" t="s">
        <v>17</v>
      </c>
      <c r="L6" s="24" t="s">
        <v>18</v>
      </c>
      <c r="M6" s="24" t="s">
        <v>19</v>
      </c>
      <c r="N6" s="24" t="s">
        <v>63</v>
      </c>
      <c r="O6" s="24" t="s">
        <v>20</v>
      </c>
      <c r="P6" s="24" t="s">
        <v>54</v>
      </c>
      <c r="Q6" s="24" t="s">
        <v>21</v>
      </c>
      <c r="R6" s="24" t="s">
        <v>22</v>
      </c>
      <c r="S6" s="24" t="s">
        <v>23</v>
      </c>
      <c r="T6" s="24" t="s">
        <v>24</v>
      </c>
      <c r="U6" s="24" t="s">
        <v>25</v>
      </c>
      <c r="V6" s="24" t="s">
        <v>26</v>
      </c>
      <c r="W6" s="24" t="s">
        <v>27</v>
      </c>
      <c r="X6" s="24" t="s">
        <v>28</v>
      </c>
      <c r="Y6" s="24" t="s">
        <v>53</v>
      </c>
      <c r="Z6" s="24" t="s">
        <v>29</v>
      </c>
      <c r="AA6" s="24" t="s">
        <v>30</v>
      </c>
      <c r="AB6" s="24" t="s">
        <v>31</v>
      </c>
      <c r="AC6" s="24" t="s">
        <v>32</v>
      </c>
      <c r="AD6" s="24" t="s">
        <v>33</v>
      </c>
      <c r="AE6" s="24" t="s">
        <v>34</v>
      </c>
      <c r="AF6" s="24" t="s">
        <v>35</v>
      </c>
      <c r="AG6" s="24" t="s">
        <v>64</v>
      </c>
      <c r="AH6" s="24" t="s">
        <v>36</v>
      </c>
      <c r="AI6" s="24" t="s">
        <v>37</v>
      </c>
      <c r="AJ6" s="24" t="s">
        <v>38</v>
      </c>
      <c r="AK6" s="24" t="s">
        <v>39</v>
      </c>
      <c r="AL6" s="24" t="s">
        <v>40</v>
      </c>
      <c r="AM6" s="24" t="s">
        <v>41</v>
      </c>
      <c r="AN6" s="24" t="s">
        <v>42</v>
      </c>
      <c r="AO6" s="24" t="s">
        <v>43</v>
      </c>
      <c r="AP6" s="24" t="s">
        <v>65</v>
      </c>
      <c r="AQ6" s="24" t="s">
        <v>44</v>
      </c>
      <c r="AR6" s="24" t="s">
        <v>45</v>
      </c>
      <c r="AS6" s="24" t="s">
        <v>46</v>
      </c>
      <c r="AT6" s="24" t="s">
        <v>47</v>
      </c>
      <c r="AU6" s="24" t="s">
        <v>58</v>
      </c>
      <c r="AV6" s="24" t="s">
        <v>48</v>
      </c>
      <c r="AW6" s="24" t="s">
        <v>49</v>
      </c>
      <c r="AX6" s="24" t="s">
        <v>50</v>
      </c>
      <c r="AY6" s="24" t="s">
        <v>51</v>
      </c>
      <c r="AZ6" s="24" t="s">
        <v>57</v>
      </c>
      <c r="BA6" s="24" t="s">
        <v>52</v>
      </c>
      <c r="BB6" s="24" t="s">
        <v>55</v>
      </c>
      <c r="BC6" s="24" t="s">
        <v>59</v>
      </c>
    </row>
    <row r="7" spans="1:55" s="24" customFormat="1" hidden="1" x14ac:dyDescent="0.15"/>
    <row r="8" spans="1:55" s="24" customFormat="1" hidden="1" x14ac:dyDescent="0.15"/>
    <row r="9" spans="1:55" s="24" customFormat="1" hidden="1" x14ac:dyDescent="0.15"/>
    <row r="10" spans="1:55" s="24" customFormat="1" hidden="1" x14ac:dyDescent="0.15"/>
    <row r="11" spans="1:55" x14ac:dyDescent="0.15">
      <c r="A11" s="25">
        <v>1965</v>
      </c>
      <c r="B11" s="26">
        <v>23341</v>
      </c>
      <c r="C11" s="26"/>
      <c r="D11" s="26"/>
      <c r="E11" s="26"/>
      <c r="F11" s="26"/>
      <c r="G11" s="26"/>
      <c r="H11" s="26"/>
      <c r="I11" s="26">
        <v>17636</v>
      </c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>
        <v>13171</v>
      </c>
      <c r="U11" s="26">
        <v>12148</v>
      </c>
      <c r="V11" s="26"/>
      <c r="W11" s="26"/>
      <c r="X11" s="26"/>
      <c r="Y11" s="26">
        <v>13517</v>
      </c>
      <c r="Z11" s="26">
        <v>25627</v>
      </c>
      <c r="AA11" s="26"/>
      <c r="AB11" s="26"/>
      <c r="AC11" s="26"/>
      <c r="AD11" s="26"/>
      <c r="AE11" s="26"/>
      <c r="AF11" s="26">
        <v>32010</v>
      </c>
      <c r="AG11" s="26"/>
      <c r="AH11" s="26"/>
      <c r="AI11" s="26">
        <v>23032</v>
      </c>
      <c r="AJ11" s="26"/>
      <c r="AK11" s="26"/>
      <c r="AL11" s="26"/>
      <c r="AM11" s="26">
        <v>28524</v>
      </c>
      <c r="AN11" s="26"/>
      <c r="AO11" s="26"/>
      <c r="AP11" s="26"/>
      <c r="AQ11" s="26"/>
      <c r="AR11" s="26"/>
      <c r="AS11" s="26">
        <v>20881</v>
      </c>
      <c r="AT11" s="26"/>
      <c r="AU11" s="26"/>
      <c r="AV11" s="26"/>
      <c r="AW11" s="26"/>
      <c r="AX11" s="26"/>
      <c r="AY11" s="26"/>
      <c r="AZ11" s="26"/>
      <c r="BA11" s="26"/>
      <c r="BB11" s="26"/>
      <c r="BC11" s="26">
        <v>13128</v>
      </c>
    </row>
    <row r="12" spans="1:55" x14ac:dyDescent="0.15">
      <c r="A12" s="25">
        <v>1966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>
        <v>12586</v>
      </c>
      <c r="U12" s="26">
        <v>9624</v>
      </c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>
        <v>110259</v>
      </c>
      <c r="AG12" s="26"/>
      <c r="AH12" s="26"/>
      <c r="AI12" s="26"/>
      <c r="AJ12" s="26"/>
      <c r="AK12" s="26"/>
      <c r="AL12" s="26"/>
      <c r="AM12" s="26">
        <v>11282</v>
      </c>
      <c r="AN12" s="26"/>
      <c r="AO12" s="26"/>
      <c r="AP12" s="26"/>
      <c r="AQ12" s="26"/>
      <c r="AR12" s="26"/>
      <c r="AS12" s="26">
        <v>19638</v>
      </c>
      <c r="AT12" s="26"/>
      <c r="AU12" s="26"/>
      <c r="AV12" s="26"/>
      <c r="AW12" s="26"/>
      <c r="AX12" s="26"/>
      <c r="AY12" s="26"/>
      <c r="AZ12" s="26"/>
      <c r="BA12" s="26">
        <v>17001</v>
      </c>
      <c r="BB12" s="26"/>
      <c r="BC12" s="26">
        <v>10775</v>
      </c>
    </row>
    <row r="13" spans="1:55" x14ac:dyDescent="0.15">
      <c r="A13" s="25">
        <v>1967</v>
      </c>
      <c r="B13" s="26">
        <v>18306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>
        <v>11637</v>
      </c>
      <c r="U13" s="26">
        <v>9702</v>
      </c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>
        <v>12971</v>
      </c>
      <c r="AG13" s="26"/>
      <c r="AH13" s="26"/>
      <c r="AI13" s="26"/>
      <c r="AJ13" s="26"/>
      <c r="AK13" s="26"/>
      <c r="AL13" s="26"/>
      <c r="AM13" s="26">
        <v>11912</v>
      </c>
      <c r="AN13" s="26"/>
      <c r="AO13" s="26"/>
      <c r="AP13" s="26"/>
      <c r="AQ13" s="26"/>
      <c r="AR13" s="26"/>
      <c r="AS13" s="26">
        <v>23084</v>
      </c>
      <c r="AT13" s="26"/>
      <c r="AU13" s="26"/>
      <c r="AV13" s="26"/>
      <c r="AW13" s="26"/>
      <c r="AX13" s="26"/>
      <c r="AY13" s="26"/>
      <c r="AZ13" s="26"/>
      <c r="BA13" s="26"/>
      <c r="BB13" s="26"/>
      <c r="BC13" s="26">
        <v>10739</v>
      </c>
    </row>
    <row r="14" spans="1:55" x14ac:dyDescent="0.15">
      <c r="A14" s="25">
        <v>1968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>
        <v>10712</v>
      </c>
      <c r="U14" s="26">
        <v>9806</v>
      </c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>
        <v>11397</v>
      </c>
      <c r="AG14" s="26"/>
      <c r="AH14" s="26"/>
      <c r="AI14" s="26"/>
      <c r="AJ14" s="26"/>
      <c r="AK14" s="26"/>
      <c r="AL14" s="26"/>
      <c r="AM14" s="26">
        <v>11452</v>
      </c>
      <c r="AN14" s="26">
        <v>13162</v>
      </c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>
        <v>13213</v>
      </c>
      <c r="BB14" s="26"/>
      <c r="BC14" s="26">
        <v>10324</v>
      </c>
    </row>
    <row r="15" spans="1:55" x14ac:dyDescent="0.15">
      <c r="A15" s="25">
        <v>1969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>
        <v>11170</v>
      </c>
      <c r="U15" s="26">
        <v>9802</v>
      </c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>
        <v>13703</v>
      </c>
      <c r="AG15" s="26"/>
      <c r="AH15" s="26"/>
      <c r="AI15" s="26"/>
      <c r="AJ15" s="26"/>
      <c r="AK15" s="26"/>
      <c r="AL15" s="26"/>
      <c r="AM15" s="26">
        <v>11522</v>
      </c>
      <c r="AN15" s="26">
        <v>18336</v>
      </c>
      <c r="AO15" s="26"/>
      <c r="AP15" s="26"/>
      <c r="AQ15" s="26"/>
      <c r="AR15" s="26"/>
      <c r="AS15" s="26">
        <v>13840</v>
      </c>
      <c r="AT15" s="26"/>
      <c r="AU15" s="26"/>
      <c r="AV15" s="26"/>
      <c r="AW15" s="26"/>
      <c r="AX15" s="26"/>
      <c r="AY15" s="26"/>
      <c r="AZ15" s="26"/>
      <c r="BA15" s="26"/>
      <c r="BB15" s="26">
        <v>10191</v>
      </c>
      <c r="BC15" s="26">
        <v>10742</v>
      </c>
    </row>
    <row r="16" spans="1:55" x14ac:dyDescent="0.15">
      <c r="A16" s="25">
        <v>1970</v>
      </c>
      <c r="B16" s="26">
        <v>15807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>
        <v>10579</v>
      </c>
      <c r="R16" s="26"/>
      <c r="S16" s="26"/>
      <c r="T16" s="26">
        <v>11764</v>
      </c>
      <c r="U16" s="26">
        <v>9866</v>
      </c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>
        <v>11708</v>
      </c>
      <c r="AN16" s="26">
        <v>20350</v>
      </c>
      <c r="AO16" s="26"/>
      <c r="AP16" s="26"/>
      <c r="AQ16" s="26"/>
      <c r="AR16" s="26"/>
      <c r="AS16" s="26">
        <v>15307</v>
      </c>
      <c r="AT16" s="26"/>
      <c r="AU16" s="26"/>
      <c r="AV16" s="26"/>
      <c r="AW16" s="26"/>
      <c r="AX16" s="26"/>
      <c r="AY16" s="26"/>
      <c r="AZ16" s="26"/>
      <c r="BA16" s="26">
        <v>9692</v>
      </c>
      <c r="BB16" s="26">
        <v>10657</v>
      </c>
      <c r="BC16" s="26">
        <v>10847</v>
      </c>
    </row>
    <row r="17" spans="1:55" x14ac:dyDescent="0.15">
      <c r="A17" s="25">
        <v>1971</v>
      </c>
      <c r="B17" s="26">
        <v>13173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>
        <v>9776</v>
      </c>
      <c r="R17" s="26">
        <v>7787</v>
      </c>
      <c r="S17" s="26"/>
      <c r="T17" s="26">
        <v>10331</v>
      </c>
      <c r="U17" s="26">
        <v>9655</v>
      </c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>
        <v>0</v>
      </c>
      <c r="AG17" s="26"/>
      <c r="AH17" s="26"/>
      <c r="AI17" s="26"/>
      <c r="AJ17" s="26"/>
      <c r="AK17" s="26"/>
      <c r="AL17" s="26"/>
      <c r="AM17" s="26">
        <v>11151</v>
      </c>
      <c r="AN17" s="26"/>
      <c r="AO17" s="26"/>
      <c r="AP17" s="26"/>
      <c r="AQ17" s="26"/>
      <c r="AR17" s="26"/>
      <c r="AS17" s="26">
        <v>14714</v>
      </c>
      <c r="AT17" s="26"/>
      <c r="AU17" s="26"/>
      <c r="AV17" s="26"/>
      <c r="AW17" s="26"/>
      <c r="AX17" s="26"/>
      <c r="AY17" s="26"/>
      <c r="AZ17" s="26"/>
      <c r="BA17" s="26">
        <v>8159</v>
      </c>
      <c r="BB17" s="26"/>
      <c r="BC17" s="26">
        <v>9830</v>
      </c>
    </row>
    <row r="18" spans="1:55" x14ac:dyDescent="0.15">
      <c r="A18" s="25">
        <v>1972</v>
      </c>
      <c r="B18" s="26">
        <v>11732</v>
      </c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>
        <v>15131</v>
      </c>
      <c r="Q18" s="26">
        <v>9786</v>
      </c>
      <c r="R18" s="26"/>
      <c r="S18" s="26"/>
      <c r="T18" s="26">
        <v>10031</v>
      </c>
      <c r="U18" s="26">
        <v>9895</v>
      </c>
      <c r="V18" s="26"/>
      <c r="W18" s="26"/>
      <c r="X18" s="26"/>
      <c r="Y18" s="26"/>
      <c r="Z18" s="26"/>
      <c r="AA18" s="26"/>
      <c r="AB18" s="26">
        <v>14763</v>
      </c>
      <c r="AC18" s="26"/>
      <c r="AD18" s="26">
        <v>15464</v>
      </c>
      <c r="AE18" s="26"/>
      <c r="AF18" s="26"/>
      <c r="AG18" s="26"/>
      <c r="AH18" s="26">
        <v>15860</v>
      </c>
      <c r="AI18" s="26"/>
      <c r="AJ18" s="26"/>
      <c r="AK18" s="26"/>
      <c r="AL18" s="26"/>
      <c r="AM18" s="26">
        <v>12103</v>
      </c>
      <c r="AN18" s="26">
        <v>16639</v>
      </c>
      <c r="AO18" s="26"/>
      <c r="AP18" s="26"/>
      <c r="AQ18" s="26"/>
      <c r="AR18" s="26"/>
      <c r="AS18" s="26">
        <v>14805</v>
      </c>
      <c r="AT18" s="26"/>
      <c r="AU18" s="26"/>
      <c r="AV18" s="26"/>
      <c r="AW18" s="26"/>
      <c r="AX18" s="26"/>
      <c r="AY18" s="26"/>
      <c r="AZ18" s="26"/>
      <c r="BA18" s="26">
        <v>8582</v>
      </c>
      <c r="BB18" s="26"/>
      <c r="BC18" s="26">
        <v>10288</v>
      </c>
    </row>
    <row r="19" spans="1:55" x14ac:dyDescent="0.15">
      <c r="A19" s="25">
        <v>1973</v>
      </c>
      <c r="B19" s="26">
        <v>17064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>
        <v>13045</v>
      </c>
      <c r="R19" s="26"/>
      <c r="S19" s="26"/>
      <c r="T19" s="26">
        <v>14314</v>
      </c>
      <c r="U19" s="26">
        <v>12390</v>
      </c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>
        <v>483500</v>
      </c>
      <c r="AG19" s="26"/>
      <c r="AH19" s="26"/>
      <c r="AI19" s="26"/>
      <c r="AJ19" s="26"/>
      <c r="AK19" s="26"/>
      <c r="AL19" s="26"/>
      <c r="AM19" s="26">
        <v>17016</v>
      </c>
      <c r="AN19" s="26">
        <v>16857</v>
      </c>
      <c r="AO19" s="26"/>
      <c r="AP19" s="26"/>
      <c r="AQ19" s="26"/>
      <c r="AR19" s="26"/>
      <c r="AS19" s="26">
        <v>19789</v>
      </c>
      <c r="AT19" s="26"/>
      <c r="AU19" s="26"/>
      <c r="AV19" s="26"/>
      <c r="AW19" s="26"/>
      <c r="AX19" s="26"/>
      <c r="AY19" s="26"/>
      <c r="AZ19" s="26"/>
      <c r="BA19" s="26">
        <v>12607</v>
      </c>
      <c r="BB19" s="26"/>
      <c r="BC19" s="26">
        <v>13555</v>
      </c>
    </row>
    <row r="20" spans="1:55" x14ac:dyDescent="0.15">
      <c r="A20" s="25">
        <v>1974</v>
      </c>
      <c r="B20" s="26">
        <v>39838</v>
      </c>
      <c r="C20" s="26"/>
      <c r="D20" s="26"/>
      <c r="E20" s="26"/>
      <c r="F20" s="26"/>
      <c r="G20" s="26">
        <v>55641</v>
      </c>
      <c r="H20" s="26"/>
      <c r="I20" s="26"/>
      <c r="J20" s="26"/>
      <c r="K20" s="26"/>
      <c r="L20" s="26"/>
      <c r="M20" s="26"/>
      <c r="N20" s="26"/>
      <c r="O20" s="26"/>
      <c r="P20" s="26"/>
      <c r="Q20" s="26">
        <v>36381</v>
      </c>
      <c r="R20" s="26">
        <v>39830</v>
      </c>
      <c r="S20" s="26"/>
      <c r="T20" s="26">
        <v>37543</v>
      </c>
      <c r="U20" s="26">
        <v>34446</v>
      </c>
      <c r="V20" s="26">
        <v>41226</v>
      </c>
      <c r="W20" s="26"/>
      <c r="X20" s="26"/>
      <c r="Y20" s="26"/>
      <c r="Z20" s="26"/>
      <c r="AA20" s="26">
        <v>0</v>
      </c>
      <c r="AB20" s="26"/>
      <c r="AC20" s="26"/>
      <c r="AD20" s="26"/>
      <c r="AE20" s="26"/>
      <c r="AF20" s="26">
        <v>476833</v>
      </c>
      <c r="AG20" s="26"/>
      <c r="AH20" s="26"/>
      <c r="AI20" s="26"/>
      <c r="AJ20" s="26"/>
      <c r="AK20" s="26"/>
      <c r="AL20" s="26"/>
      <c r="AM20" s="26">
        <v>33186</v>
      </c>
      <c r="AN20" s="26">
        <v>0</v>
      </c>
      <c r="AO20" s="26"/>
      <c r="AP20" s="26"/>
      <c r="AQ20" s="26"/>
      <c r="AR20" s="26"/>
      <c r="AS20" s="26">
        <v>48812</v>
      </c>
      <c r="AT20" s="26">
        <v>37694</v>
      </c>
      <c r="AU20" s="26"/>
      <c r="AV20" s="26"/>
      <c r="AW20" s="26"/>
      <c r="AX20" s="26"/>
      <c r="AY20" s="26"/>
      <c r="AZ20" s="26"/>
      <c r="BA20" s="26">
        <v>35072</v>
      </c>
      <c r="BB20" s="26"/>
      <c r="BC20" s="26">
        <v>36358</v>
      </c>
    </row>
    <row r="21" spans="1:55" x14ac:dyDescent="0.15">
      <c r="A21" s="25">
        <v>1975</v>
      </c>
      <c r="B21" s="26">
        <v>43607</v>
      </c>
      <c r="C21" s="26"/>
      <c r="D21" s="26">
        <v>73422</v>
      </c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>
        <v>40895</v>
      </c>
      <c r="R21" s="26"/>
      <c r="S21" s="26"/>
      <c r="T21" s="26">
        <v>40952</v>
      </c>
      <c r="U21" s="26">
        <v>42396</v>
      </c>
      <c r="V21" s="26">
        <v>42647</v>
      </c>
      <c r="W21" s="26"/>
      <c r="X21" s="26"/>
      <c r="Y21" s="26"/>
      <c r="Z21" s="26"/>
      <c r="AA21" s="26">
        <v>0</v>
      </c>
      <c r="AB21" s="26"/>
      <c r="AC21" s="26"/>
      <c r="AD21" s="26"/>
      <c r="AE21" s="26"/>
      <c r="AF21" s="26">
        <v>48417</v>
      </c>
      <c r="AG21" s="26"/>
      <c r="AH21" s="26"/>
      <c r="AI21" s="26"/>
      <c r="AJ21" s="26"/>
      <c r="AK21" s="26"/>
      <c r="AL21" s="26"/>
      <c r="AM21" s="26">
        <v>38305</v>
      </c>
      <c r="AN21" s="26">
        <v>0</v>
      </c>
      <c r="AO21" s="26"/>
      <c r="AP21" s="26"/>
      <c r="AQ21" s="26"/>
      <c r="AR21" s="26"/>
      <c r="AS21" s="26">
        <v>50153</v>
      </c>
      <c r="AT21" s="26"/>
      <c r="AU21" s="26"/>
      <c r="AV21" s="26"/>
      <c r="AW21" s="26">
        <v>48397</v>
      </c>
      <c r="AX21" s="26"/>
      <c r="AY21" s="26"/>
      <c r="AZ21" s="26"/>
      <c r="BA21" s="26">
        <v>39493</v>
      </c>
      <c r="BB21" s="26"/>
      <c r="BC21" s="26">
        <v>40949</v>
      </c>
    </row>
    <row r="22" spans="1:55" x14ac:dyDescent="0.15">
      <c r="A22" s="25">
        <v>1976</v>
      </c>
      <c r="B22" s="26">
        <v>41336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>
        <v>40079</v>
      </c>
      <c r="R22" s="26">
        <v>40110</v>
      </c>
      <c r="S22" s="26"/>
      <c r="T22" s="26">
        <v>40500</v>
      </c>
      <c r="U22" s="26">
        <v>40588</v>
      </c>
      <c r="V22" s="26">
        <v>41509</v>
      </c>
      <c r="W22" s="26"/>
      <c r="X22" s="26"/>
      <c r="Y22" s="26"/>
      <c r="Z22" s="26"/>
      <c r="AA22" s="26"/>
      <c r="AB22" s="26"/>
      <c r="AC22" s="26"/>
      <c r="AD22" s="26"/>
      <c r="AE22" s="26"/>
      <c r="AF22" s="26">
        <v>0</v>
      </c>
      <c r="AG22" s="26"/>
      <c r="AH22" s="26"/>
      <c r="AI22" s="26"/>
      <c r="AJ22" s="26"/>
      <c r="AK22" s="26"/>
      <c r="AL22" s="26"/>
      <c r="AM22" s="26">
        <v>39664</v>
      </c>
      <c r="AN22" s="26">
        <v>0</v>
      </c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>
        <v>39779</v>
      </c>
      <c r="BB22" s="26"/>
      <c r="BC22" s="26">
        <v>40346</v>
      </c>
    </row>
    <row r="23" spans="1:55" x14ac:dyDescent="0.15">
      <c r="A23" s="25">
        <v>1977</v>
      </c>
      <c r="B23" s="26">
        <v>38231</v>
      </c>
      <c r="C23" s="26"/>
      <c r="D23" s="26"/>
      <c r="E23" s="26"/>
      <c r="F23" s="26"/>
      <c r="G23" s="26"/>
      <c r="H23" s="26"/>
      <c r="I23" s="26"/>
      <c r="J23" s="26">
        <v>39179</v>
      </c>
      <c r="K23" s="26"/>
      <c r="L23" s="26"/>
      <c r="M23" s="26"/>
      <c r="N23" s="26"/>
      <c r="O23" s="26"/>
      <c r="P23" s="26"/>
      <c r="Q23" s="26">
        <v>36361</v>
      </c>
      <c r="R23" s="26"/>
      <c r="S23" s="26"/>
      <c r="T23" s="26">
        <v>36893</v>
      </c>
      <c r="U23" s="26">
        <v>38287</v>
      </c>
      <c r="V23" s="26">
        <v>36722</v>
      </c>
      <c r="W23" s="26"/>
      <c r="X23" s="26">
        <v>24625</v>
      </c>
      <c r="Y23" s="26"/>
      <c r="Z23" s="26"/>
      <c r="AA23" s="26"/>
      <c r="AB23" s="26"/>
      <c r="AC23" s="26"/>
      <c r="AD23" s="26"/>
      <c r="AE23" s="26"/>
      <c r="AF23" s="26">
        <v>49298</v>
      </c>
      <c r="AG23" s="26"/>
      <c r="AH23" s="26"/>
      <c r="AI23" s="26"/>
      <c r="AJ23" s="26"/>
      <c r="AK23" s="26"/>
      <c r="AL23" s="26"/>
      <c r="AM23" s="26">
        <v>40354</v>
      </c>
      <c r="AN23" s="26">
        <v>0</v>
      </c>
      <c r="AO23" s="26"/>
      <c r="AP23" s="26"/>
      <c r="AQ23" s="26"/>
      <c r="AR23" s="26"/>
      <c r="AS23" s="26">
        <v>49393</v>
      </c>
      <c r="AT23" s="26"/>
      <c r="AU23" s="26"/>
      <c r="AV23" s="26"/>
      <c r="AW23" s="26"/>
      <c r="AX23" s="26"/>
      <c r="AY23" s="26"/>
      <c r="AZ23" s="26"/>
      <c r="BA23" s="26">
        <v>36049</v>
      </c>
      <c r="BB23" s="26">
        <v>39933</v>
      </c>
      <c r="BC23" s="26">
        <v>36933</v>
      </c>
    </row>
    <row r="24" spans="1:55" x14ac:dyDescent="0.15">
      <c r="A24" s="25">
        <v>1978</v>
      </c>
      <c r="B24" s="26">
        <v>29721</v>
      </c>
      <c r="C24" s="26"/>
      <c r="D24" s="26">
        <v>45661</v>
      </c>
      <c r="E24" s="26"/>
      <c r="F24" s="26"/>
      <c r="G24" s="26"/>
      <c r="H24" s="26"/>
      <c r="I24" s="26"/>
      <c r="J24" s="26">
        <v>33995</v>
      </c>
      <c r="K24" s="26"/>
      <c r="L24" s="26"/>
      <c r="M24" s="26"/>
      <c r="N24" s="26"/>
      <c r="O24" s="26"/>
      <c r="P24" s="26"/>
      <c r="Q24" s="26">
        <v>29793</v>
      </c>
      <c r="R24" s="26"/>
      <c r="S24" s="26"/>
      <c r="T24" s="26">
        <v>29937</v>
      </c>
      <c r="U24" s="26">
        <v>29831</v>
      </c>
      <c r="V24" s="26"/>
      <c r="W24" s="26"/>
      <c r="X24" s="26">
        <v>21599</v>
      </c>
      <c r="Y24" s="26"/>
      <c r="Z24" s="26"/>
      <c r="AA24" s="26"/>
      <c r="AB24" s="26"/>
      <c r="AC24" s="26"/>
      <c r="AD24" s="26"/>
      <c r="AE24" s="26"/>
      <c r="AF24" s="26">
        <v>509775</v>
      </c>
      <c r="AG24" s="26"/>
      <c r="AH24" s="26"/>
      <c r="AI24" s="26">
        <v>404146</v>
      </c>
      <c r="AJ24" s="26"/>
      <c r="AK24" s="26"/>
      <c r="AL24" s="26"/>
      <c r="AM24" s="26">
        <v>31339</v>
      </c>
      <c r="AN24" s="26">
        <v>5887000</v>
      </c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>
        <v>28902</v>
      </c>
      <c r="BB24" s="26"/>
      <c r="BC24" s="26">
        <v>29436</v>
      </c>
    </row>
    <row r="25" spans="1:55" x14ac:dyDescent="0.15">
      <c r="A25" s="25">
        <v>1979</v>
      </c>
      <c r="B25" s="26">
        <v>59854</v>
      </c>
      <c r="C25" s="26"/>
      <c r="D25" s="26"/>
      <c r="E25" s="26"/>
      <c r="F25" s="26"/>
      <c r="G25" s="26"/>
      <c r="H25" s="26"/>
      <c r="I25" s="26"/>
      <c r="J25" s="26">
        <v>61069</v>
      </c>
      <c r="K25" s="26"/>
      <c r="L25" s="26"/>
      <c r="M25" s="26"/>
      <c r="N25" s="26">
        <v>71512</v>
      </c>
      <c r="O25" s="26"/>
      <c r="P25" s="26"/>
      <c r="Q25" s="26">
        <v>58997</v>
      </c>
      <c r="R25" s="26"/>
      <c r="S25" s="26"/>
      <c r="T25" s="26">
        <v>52902</v>
      </c>
      <c r="U25" s="26">
        <v>56830</v>
      </c>
      <c r="V25" s="26"/>
      <c r="W25" s="26"/>
      <c r="X25" s="26">
        <v>32198</v>
      </c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>
        <v>487981</v>
      </c>
      <c r="AJ25" s="26"/>
      <c r="AK25" s="26"/>
      <c r="AL25" s="26"/>
      <c r="AM25" s="26">
        <v>43338</v>
      </c>
      <c r="AN25" s="26">
        <v>9267000</v>
      </c>
      <c r="AO25" s="26"/>
      <c r="AP25" s="26"/>
      <c r="AQ25" s="26"/>
      <c r="AR25" s="26"/>
      <c r="AS25" s="26">
        <v>42389</v>
      </c>
      <c r="AT25" s="26"/>
      <c r="AU25" s="26"/>
      <c r="AV25" s="26"/>
      <c r="AW25" s="26"/>
      <c r="AX25" s="26"/>
      <c r="AY25" s="26"/>
      <c r="AZ25" s="26"/>
      <c r="BA25" s="26">
        <v>49974</v>
      </c>
      <c r="BB25" s="26">
        <v>35287</v>
      </c>
      <c r="BC25" s="26">
        <v>52324</v>
      </c>
    </row>
    <row r="26" spans="1:55" x14ac:dyDescent="0.15">
      <c r="A26" s="25">
        <v>1980</v>
      </c>
      <c r="B26" s="26">
        <v>84051</v>
      </c>
      <c r="C26" s="26">
        <v>97466</v>
      </c>
      <c r="D26" s="26"/>
      <c r="E26" s="26"/>
      <c r="F26" s="26"/>
      <c r="G26" s="26"/>
      <c r="H26" s="26"/>
      <c r="I26" s="26"/>
      <c r="J26" s="26">
        <v>77301</v>
      </c>
      <c r="K26" s="26"/>
      <c r="L26" s="26"/>
      <c r="M26" s="26"/>
      <c r="N26" s="26"/>
      <c r="O26" s="26"/>
      <c r="P26" s="26"/>
      <c r="Q26" s="26">
        <v>87837</v>
      </c>
      <c r="R26" s="26"/>
      <c r="S26" s="26">
        <v>73369</v>
      </c>
      <c r="T26" s="26">
        <v>74932</v>
      </c>
      <c r="U26" s="26">
        <v>76226</v>
      </c>
      <c r="V26" s="26">
        <v>74359</v>
      </c>
      <c r="W26" s="26"/>
      <c r="X26" s="26">
        <v>65862</v>
      </c>
      <c r="Y26" s="26"/>
      <c r="Z26" s="26"/>
      <c r="AA26" s="26"/>
      <c r="AB26" s="26">
        <v>89232</v>
      </c>
      <c r="AC26" s="26"/>
      <c r="AD26" s="26">
        <v>84555</v>
      </c>
      <c r="AE26" s="26"/>
      <c r="AF26" s="26">
        <v>0</v>
      </c>
      <c r="AG26" s="26"/>
      <c r="AH26" s="26"/>
      <c r="AI26" s="26">
        <v>447725</v>
      </c>
      <c r="AJ26" s="26">
        <v>80578</v>
      </c>
      <c r="AK26" s="26"/>
      <c r="AL26" s="26"/>
      <c r="AM26" s="26">
        <v>56925</v>
      </c>
      <c r="AN26" s="26">
        <v>3153200</v>
      </c>
      <c r="AO26" s="26"/>
      <c r="AP26" s="26"/>
      <c r="AQ26" s="26"/>
      <c r="AR26" s="26"/>
      <c r="AS26" s="26">
        <v>85608</v>
      </c>
      <c r="AT26" s="26"/>
      <c r="AU26" s="26"/>
      <c r="AV26" s="26"/>
      <c r="AW26" s="26">
        <v>87362</v>
      </c>
      <c r="AX26" s="26">
        <v>89486</v>
      </c>
      <c r="AY26" s="26"/>
      <c r="AZ26" s="26"/>
      <c r="BA26" s="26">
        <v>72414</v>
      </c>
      <c r="BB26" s="26"/>
      <c r="BC26" s="26">
        <v>73826</v>
      </c>
    </row>
    <row r="27" spans="1:55" x14ac:dyDescent="0.15">
      <c r="A27" s="25">
        <v>1981</v>
      </c>
      <c r="B27" s="26">
        <v>73586</v>
      </c>
      <c r="C27" s="26"/>
      <c r="D27" s="26"/>
      <c r="E27" s="26">
        <v>76271</v>
      </c>
      <c r="F27" s="26"/>
      <c r="G27" s="26"/>
      <c r="H27" s="26"/>
      <c r="I27" s="26"/>
      <c r="J27" s="26">
        <v>69138</v>
      </c>
      <c r="K27" s="26"/>
      <c r="L27" s="26"/>
      <c r="M27" s="26"/>
      <c r="N27" s="26"/>
      <c r="O27" s="26"/>
      <c r="P27" s="26"/>
      <c r="Q27" s="26"/>
      <c r="R27" s="26"/>
      <c r="S27" s="26">
        <v>64434</v>
      </c>
      <c r="T27" s="26">
        <v>66338</v>
      </c>
      <c r="U27" s="26">
        <v>67336</v>
      </c>
      <c r="V27" s="26">
        <v>65731</v>
      </c>
      <c r="W27" s="26"/>
      <c r="X27" s="26">
        <v>67308</v>
      </c>
      <c r="Y27" s="26"/>
      <c r="Z27" s="26"/>
      <c r="AA27" s="26"/>
      <c r="AB27" s="26"/>
      <c r="AC27" s="26"/>
      <c r="AD27" s="26"/>
      <c r="AE27" s="26">
        <v>171743</v>
      </c>
      <c r="AF27" s="26">
        <v>0</v>
      </c>
      <c r="AG27" s="26"/>
      <c r="AH27" s="26"/>
      <c r="AI27" s="26">
        <v>444000</v>
      </c>
      <c r="AJ27" s="26"/>
      <c r="AK27" s="26"/>
      <c r="AL27" s="26"/>
      <c r="AM27" s="26">
        <v>64897</v>
      </c>
      <c r="AN27" s="26">
        <v>4059750</v>
      </c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>
        <v>66889</v>
      </c>
      <c r="BB27" s="26">
        <v>76275</v>
      </c>
      <c r="BC27" s="26">
        <v>66672</v>
      </c>
    </row>
    <row r="28" spans="1:55" x14ac:dyDescent="0.15">
      <c r="A28" s="25">
        <v>1982</v>
      </c>
      <c r="B28" s="26">
        <v>77471</v>
      </c>
      <c r="C28" s="26">
        <v>78013</v>
      </c>
      <c r="D28" s="26"/>
      <c r="E28" s="26"/>
      <c r="F28" s="26"/>
      <c r="G28" s="26"/>
      <c r="H28" s="26"/>
      <c r="I28" s="26">
        <v>83969</v>
      </c>
      <c r="J28" s="26">
        <v>69372</v>
      </c>
      <c r="K28" s="26"/>
      <c r="L28" s="26"/>
      <c r="M28" s="26"/>
      <c r="N28" s="26"/>
      <c r="O28" s="26"/>
      <c r="P28" s="26"/>
      <c r="Q28" s="26"/>
      <c r="R28" s="26"/>
      <c r="S28" s="26">
        <v>63938</v>
      </c>
      <c r="T28" s="26">
        <v>69489</v>
      </c>
      <c r="U28" s="26">
        <v>69012</v>
      </c>
      <c r="V28" s="26">
        <v>69080</v>
      </c>
      <c r="W28" s="26"/>
      <c r="X28" s="26">
        <v>70072</v>
      </c>
      <c r="Y28" s="26"/>
      <c r="Z28" s="26"/>
      <c r="AA28" s="26"/>
      <c r="AB28" s="26"/>
      <c r="AC28" s="26">
        <v>2977000</v>
      </c>
      <c r="AD28" s="26"/>
      <c r="AE28" s="26"/>
      <c r="AF28" s="26">
        <v>0</v>
      </c>
      <c r="AG28" s="26">
        <v>0</v>
      </c>
      <c r="AH28" s="26"/>
      <c r="AI28" s="26">
        <v>486783</v>
      </c>
      <c r="AJ28" s="26"/>
      <c r="AK28" s="26"/>
      <c r="AL28" s="26"/>
      <c r="AM28" s="26">
        <v>69972</v>
      </c>
      <c r="AN28" s="26">
        <v>92090</v>
      </c>
      <c r="AO28" s="26"/>
      <c r="AP28" s="26"/>
      <c r="AQ28" s="26"/>
      <c r="AR28" s="26"/>
      <c r="AS28" s="26"/>
      <c r="AT28" s="26"/>
      <c r="AU28" s="26"/>
      <c r="AV28" s="26"/>
      <c r="AW28" s="26">
        <v>77227</v>
      </c>
      <c r="AX28" s="26"/>
      <c r="AY28" s="26"/>
      <c r="AZ28" s="26"/>
      <c r="BA28" s="26">
        <v>68934</v>
      </c>
      <c r="BB28" s="26"/>
      <c r="BC28" s="26">
        <v>69581</v>
      </c>
    </row>
    <row r="29" spans="1:55" x14ac:dyDescent="0.15">
      <c r="A29" s="25">
        <v>1983</v>
      </c>
      <c r="B29" s="26">
        <v>68337</v>
      </c>
      <c r="C29" s="26">
        <v>67763</v>
      </c>
      <c r="D29" s="26"/>
      <c r="E29" s="26"/>
      <c r="F29" s="26"/>
      <c r="G29" s="26"/>
      <c r="H29" s="26"/>
      <c r="I29" s="26"/>
      <c r="J29" s="26">
        <v>68614</v>
      </c>
      <c r="K29" s="26"/>
      <c r="L29" s="26"/>
      <c r="M29" s="26"/>
      <c r="N29" s="26"/>
      <c r="O29" s="26"/>
      <c r="P29" s="26"/>
      <c r="Q29" s="26"/>
      <c r="R29" s="26"/>
      <c r="S29" s="26">
        <v>85615</v>
      </c>
      <c r="T29" s="26">
        <v>69742</v>
      </c>
      <c r="U29" s="26">
        <v>67887</v>
      </c>
      <c r="V29" s="26">
        <v>68016</v>
      </c>
      <c r="W29" s="26"/>
      <c r="X29" s="26">
        <v>66993</v>
      </c>
      <c r="Y29" s="26"/>
      <c r="Z29" s="26"/>
      <c r="AA29" s="26"/>
      <c r="AB29" s="26">
        <v>91879</v>
      </c>
      <c r="AC29" s="26"/>
      <c r="AD29" s="26">
        <v>94968</v>
      </c>
      <c r="AE29" s="26">
        <v>0</v>
      </c>
      <c r="AF29" s="26">
        <v>0</v>
      </c>
      <c r="AG29" s="26">
        <v>4392000</v>
      </c>
      <c r="AH29" s="26"/>
      <c r="AI29" s="26">
        <v>417259</v>
      </c>
      <c r="AJ29" s="26"/>
      <c r="AK29" s="26"/>
      <c r="AL29" s="26"/>
      <c r="AM29" s="26">
        <v>81110</v>
      </c>
      <c r="AN29" s="26">
        <v>95506</v>
      </c>
      <c r="AO29" s="26"/>
      <c r="AP29" s="26"/>
      <c r="AQ29" s="26"/>
      <c r="AR29" s="26">
        <v>93653</v>
      </c>
      <c r="AS29" s="26"/>
      <c r="AT29" s="26"/>
      <c r="AU29" s="26"/>
      <c r="AV29" s="26">
        <v>100925</v>
      </c>
      <c r="AW29" s="26">
        <v>92443</v>
      </c>
      <c r="AX29" s="26"/>
      <c r="AY29" s="26"/>
      <c r="AZ29" s="26"/>
      <c r="BA29" s="26">
        <v>69050</v>
      </c>
      <c r="BB29" s="26"/>
      <c r="BC29" s="26">
        <v>70359</v>
      </c>
    </row>
    <row r="30" spans="1:55" x14ac:dyDescent="0.15">
      <c r="A30" s="25">
        <v>1984</v>
      </c>
      <c r="B30" s="26">
        <v>70753</v>
      </c>
      <c r="C30" s="26">
        <v>65224</v>
      </c>
      <c r="D30" s="26"/>
      <c r="E30" s="26"/>
      <c r="F30" s="26"/>
      <c r="G30" s="26"/>
      <c r="H30" s="26"/>
      <c r="I30" s="26">
        <v>83076</v>
      </c>
      <c r="J30" s="26">
        <v>63865</v>
      </c>
      <c r="K30" s="26"/>
      <c r="L30" s="26"/>
      <c r="M30" s="26"/>
      <c r="N30" s="26"/>
      <c r="O30" s="26"/>
      <c r="P30" s="26"/>
      <c r="Q30" s="26"/>
      <c r="R30" s="26"/>
      <c r="S30" s="26">
        <v>63352</v>
      </c>
      <c r="T30" s="26">
        <v>60518</v>
      </c>
      <c r="U30" s="26">
        <v>60256</v>
      </c>
      <c r="V30" s="26">
        <v>61728</v>
      </c>
      <c r="W30" s="26"/>
      <c r="X30" s="26">
        <v>60471</v>
      </c>
      <c r="Y30" s="26"/>
      <c r="Z30" s="26"/>
      <c r="AA30" s="26"/>
      <c r="AB30" s="26">
        <v>61641</v>
      </c>
      <c r="AC30" s="26"/>
      <c r="AD30" s="26"/>
      <c r="AE30" s="26"/>
      <c r="AF30" s="26">
        <v>0</v>
      </c>
      <c r="AG30" s="26"/>
      <c r="AH30" s="26"/>
      <c r="AI30" s="26">
        <v>438429</v>
      </c>
      <c r="AJ30" s="26"/>
      <c r="AK30" s="26"/>
      <c r="AL30" s="26"/>
      <c r="AM30" s="26">
        <v>73043</v>
      </c>
      <c r="AN30" s="26">
        <v>4695250</v>
      </c>
      <c r="AO30" s="26"/>
      <c r="AP30" s="26"/>
      <c r="AQ30" s="26"/>
      <c r="AR30" s="26"/>
      <c r="AS30" s="26"/>
      <c r="AT30" s="26"/>
      <c r="AU30" s="26"/>
      <c r="AV30" s="26"/>
      <c r="AW30" s="26">
        <v>62865</v>
      </c>
      <c r="AX30" s="26"/>
      <c r="AY30" s="26"/>
      <c r="AZ30" s="26"/>
      <c r="BA30" s="26">
        <v>60481</v>
      </c>
      <c r="BB30" s="26"/>
      <c r="BC30" s="26">
        <v>60837</v>
      </c>
    </row>
    <row r="31" spans="1:55" x14ac:dyDescent="0.15">
      <c r="A31" s="25">
        <v>1985</v>
      </c>
      <c r="B31" s="26"/>
      <c r="C31" s="26">
        <v>56733</v>
      </c>
      <c r="D31" s="26"/>
      <c r="E31" s="26"/>
      <c r="F31" s="26">
        <v>67787</v>
      </c>
      <c r="G31" s="26">
        <v>84540</v>
      </c>
      <c r="H31" s="26">
        <v>52760</v>
      </c>
      <c r="I31" s="26"/>
      <c r="J31" s="26">
        <v>59525</v>
      </c>
      <c r="K31" s="26"/>
      <c r="L31" s="26"/>
      <c r="M31" s="26"/>
      <c r="N31" s="26"/>
      <c r="O31" s="26"/>
      <c r="P31" s="26"/>
      <c r="Q31" s="26"/>
      <c r="R31" s="26"/>
      <c r="S31" s="26">
        <v>64587</v>
      </c>
      <c r="T31" s="26">
        <v>54563</v>
      </c>
      <c r="U31" s="26">
        <v>53964</v>
      </c>
      <c r="V31" s="26">
        <v>56091</v>
      </c>
      <c r="W31" s="26"/>
      <c r="X31" s="26">
        <v>54253</v>
      </c>
      <c r="Y31" s="26"/>
      <c r="Z31" s="26"/>
      <c r="AA31" s="26"/>
      <c r="AB31" s="26">
        <v>70436</v>
      </c>
      <c r="AC31" s="26"/>
      <c r="AD31" s="26"/>
      <c r="AE31" s="26"/>
      <c r="AF31" s="26">
        <v>0</v>
      </c>
      <c r="AG31" s="26"/>
      <c r="AH31" s="26"/>
      <c r="AI31" s="26">
        <v>468116</v>
      </c>
      <c r="AJ31" s="26"/>
      <c r="AK31" s="26"/>
      <c r="AL31" s="26"/>
      <c r="AM31" s="26">
        <v>71063</v>
      </c>
      <c r="AN31" s="26">
        <v>3931500</v>
      </c>
      <c r="AO31" s="26"/>
      <c r="AP31" s="26"/>
      <c r="AQ31" s="26"/>
      <c r="AR31" s="26"/>
      <c r="AS31" s="26">
        <v>47148</v>
      </c>
      <c r="AT31" s="26"/>
      <c r="AU31" s="26"/>
      <c r="AV31" s="26"/>
      <c r="AW31" s="26">
        <v>53369</v>
      </c>
      <c r="AX31" s="26"/>
      <c r="AY31" s="26"/>
      <c r="AZ31" s="26"/>
      <c r="BA31" s="26">
        <v>54977</v>
      </c>
      <c r="BB31" s="26">
        <v>63716</v>
      </c>
      <c r="BC31" s="26">
        <v>54765</v>
      </c>
    </row>
    <row r="32" spans="1:55" x14ac:dyDescent="0.15">
      <c r="A32" s="25">
        <v>1986</v>
      </c>
      <c r="B32" s="26">
        <v>25381</v>
      </c>
      <c r="C32" s="26">
        <v>28470</v>
      </c>
      <c r="D32" s="26"/>
      <c r="E32" s="26"/>
      <c r="F32" s="26"/>
      <c r="G32" s="26"/>
      <c r="H32" s="26">
        <v>22032</v>
      </c>
      <c r="I32" s="26">
        <v>26067</v>
      </c>
      <c r="J32" s="26">
        <v>27061</v>
      </c>
      <c r="K32" s="26"/>
      <c r="L32" s="26">
        <v>27624</v>
      </c>
      <c r="M32" s="26"/>
      <c r="N32" s="26"/>
      <c r="O32" s="26"/>
      <c r="P32" s="26"/>
      <c r="Q32" s="26"/>
      <c r="R32" s="26"/>
      <c r="S32" s="26">
        <v>16554</v>
      </c>
      <c r="T32" s="26">
        <v>23395</v>
      </c>
      <c r="U32" s="26">
        <v>21630</v>
      </c>
      <c r="V32" s="26">
        <v>26227</v>
      </c>
      <c r="W32" s="26"/>
      <c r="X32" s="26">
        <v>24604</v>
      </c>
      <c r="Y32" s="26"/>
      <c r="Z32" s="26"/>
      <c r="AA32" s="26"/>
      <c r="AB32" s="26">
        <v>19580</v>
      </c>
      <c r="AC32" s="26"/>
      <c r="AD32" s="26"/>
      <c r="AE32" s="26"/>
      <c r="AF32" s="26">
        <v>35542</v>
      </c>
      <c r="AG32" s="26"/>
      <c r="AH32" s="26"/>
      <c r="AI32" s="26">
        <v>522896</v>
      </c>
      <c r="AJ32" s="26"/>
      <c r="AK32" s="26"/>
      <c r="AL32" s="26"/>
      <c r="AM32" s="26"/>
      <c r="AN32" s="26">
        <v>3229500</v>
      </c>
      <c r="AO32" s="26"/>
      <c r="AP32" s="26"/>
      <c r="AQ32" s="26"/>
      <c r="AR32" s="26"/>
      <c r="AS32" s="26">
        <v>21402</v>
      </c>
      <c r="AT32" s="26"/>
      <c r="AU32" s="26"/>
      <c r="AV32" s="26"/>
      <c r="AW32" s="26">
        <v>27250</v>
      </c>
      <c r="AX32" s="26"/>
      <c r="AY32" s="26"/>
      <c r="AZ32" s="26"/>
      <c r="BA32" s="26">
        <v>23269</v>
      </c>
      <c r="BB32" s="26"/>
      <c r="BC32" s="26">
        <v>23793</v>
      </c>
    </row>
    <row r="33" spans="1:55" x14ac:dyDescent="0.15">
      <c r="A33" s="25">
        <v>1987</v>
      </c>
      <c r="B33" s="26">
        <v>29242</v>
      </c>
      <c r="C33" s="26"/>
      <c r="D33" s="26"/>
      <c r="E33" s="26"/>
      <c r="F33" s="26"/>
      <c r="G33" s="26">
        <v>49505</v>
      </c>
      <c r="H33" s="26">
        <v>20545</v>
      </c>
      <c r="I33" s="26"/>
      <c r="J33" s="26">
        <v>22900</v>
      </c>
      <c r="K33" s="26"/>
      <c r="L33" s="26"/>
      <c r="M33" s="26"/>
      <c r="N33" s="26"/>
      <c r="O33" s="26"/>
      <c r="P33" s="26"/>
      <c r="Q33" s="26"/>
      <c r="R33" s="26"/>
      <c r="S33" s="26">
        <v>23976</v>
      </c>
      <c r="T33" s="26">
        <v>22840</v>
      </c>
      <c r="U33" s="26">
        <v>21767</v>
      </c>
      <c r="V33" s="26">
        <v>23544</v>
      </c>
      <c r="W33" s="26"/>
      <c r="X33" s="26">
        <v>22763</v>
      </c>
      <c r="Y33" s="26"/>
      <c r="Z33" s="26"/>
      <c r="AA33" s="26"/>
      <c r="AB33" s="26"/>
      <c r="AC33" s="26"/>
      <c r="AD33" s="26"/>
      <c r="AE33" s="26"/>
      <c r="AF33" s="26">
        <v>416189</v>
      </c>
      <c r="AG33" s="26">
        <v>0</v>
      </c>
      <c r="AH33" s="26"/>
      <c r="AI33" s="26">
        <v>408571</v>
      </c>
      <c r="AJ33" s="26"/>
      <c r="AK33" s="26"/>
      <c r="AL33" s="26"/>
      <c r="AM33" s="26"/>
      <c r="AN33" s="26">
        <v>0</v>
      </c>
      <c r="AO33" s="26"/>
      <c r="AP33" s="26"/>
      <c r="AQ33" s="26"/>
      <c r="AR33" s="26"/>
      <c r="AS33" s="26">
        <v>22229</v>
      </c>
      <c r="AT33" s="26"/>
      <c r="AU33" s="26"/>
      <c r="AV33" s="26"/>
      <c r="AW33" s="26">
        <v>20852</v>
      </c>
      <c r="AX33" s="26"/>
      <c r="AY33" s="26"/>
      <c r="AZ33" s="26"/>
      <c r="BA33" s="26">
        <v>22647</v>
      </c>
      <c r="BB33" s="26"/>
      <c r="BC33" s="26">
        <v>22668</v>
      </c>
    </row>
    <row r="34" spans="1:55" x14ac:dyDescent="0.15">
      <c r="A34" s="25">
        <v>1988</v>
      </c>
      <c r="B34" s="26">
        <v>22104</v>
      </c>
      <c r="C34" s="26"/>
      <c r="D34" s="26">
        <v>0</v>
      </c>
      <c r="E34" s="26"/>
      <c r="F34" s="26"/>
      <c r="G34" s="26"/>
      <c r="H34" s="26">
        <v>16401</v>
      </c>
      <c r="I34" s="26"/>
      <c r="J34" s="26">
        <v>16927</v>
      </c>
      <c r="K34" s="26"/>
      <c r="L34" s="26"/>
      <c r="M34" s="26"/>
      <c r="N34" s="26"/>
      <c r="O34" s="26"/>
      <c r="P34" s="26"/>
      <c r="Q34" s="26"/>
      <c r="R34" s="26"/>
      <c r="S34" s="26">
        <v>20376</v>
      </c>
      <c r="T34" s="26">
        <v>18731</v>
      </c>
      <c r="U34" s="26">
        <v>17939</v>
      </c>
      <c r="V34" s="26">
        <v>19009</v>
      </c>
      <c r="W34" s="26"/>
      <c r="X34" s="26">
        <v>18501</v>
      </c>
      <c r="Y34" s="26"/>
      <c r="Z34" s="26"/>
      <c r="AA34" s="26">
        <v>338714</v>
      </c>
      <c r="AB34" s="26"/>
      <c r="AC34" s="26"/>
      <c r="AD34" s="26"/>
      <c r="AE34" s="26"/>
      <c r="AF34" s="26">
        <v>470272</v>
      </c>
      <c r="AG34" s="26">
        <v>3649818</v>
      </c>
      <c r="AH34" s="26"/>
      <c r="AI34" s="26">
        <v>374095</v>
      </c>
      <c r="AJ34" s="26"/>
      <c r="AK34" s="26"/>
      <c r="AL34" s="26"/>
      <c r="AM34" s="26"/>
      <c r="AN34" s="26">
        <v>3137250</v>
      </c>
      <c r="AO34" s="26"/>
      <c r="AP34" s="26"/>
      <c r="AQ34" s="26"/>
      <c r="AR34" s="26"/>
      <c r="AS34" s="26">
        <v>19070</v>
      </c>
      <c r="AT34" s="26"/>
      <c r="AU34" s="26"/>
      <c r="AV34" s="26"/>
      <c r="AW34" s="26">
        <v>18514</v>
      </c>
      <c r="AX34" s="26"/>
      <c r="AY34" s="26"/>
      <c r="AZ34" s="26"/>
      <c r="BA34" s="26">
        <v>18766</v>
      </c>
      <c r="BB34" s="26"/>
      <c r="BC34" s="26">
        <v>18471</v>
      </c>
    </row>
    <row r="35" spans="1:55" x14ac:dyDescent="0.15">
      <c r="A35" s="25">
        <v>1989</v>
      </c>
      <c r="B35" s="26">
        <v>28337</v>
      </c>
      <c r="C35" s="26"/>
      <c r="D35" s="26">
        <v>0</v>
      </c>
      <c r="E35" s="26"/>
      <c r="F35" s="26"/>
      <c r="G35" s="26"/>
      <c r="H35" s="26">
        <v>19845</v>
      </c>
      <c r="I35" s="26"/>
      <c r="J35" s="26">
        <v>19029</v>
      </c>
      <c r="K35" s="26"/>
      <c r="L35" s="26"/>
      <c r="M35" s="26"/>
      <c r="N35" s="26"/>
      <c r="O35" s="26"/>
      <c r="P35" s="26"/>
      <c r="Q35" s="26"/>
      <c r="R35" s="26"/>
      <c r="S35" s="26">
        <v>18506</v>
      </c>
      <c r="T35" s="26">
        <v>19988</v>
      </c>
      <c r="U35" s="26">
        <v>19697</v>
      </c>
      <c r="V35" s="26">
        <v>19420</v>
      </c>
      <c r="W35" s="26">
        <v>18003</v>
      </c>
      <c r="X35" s="26">
        <v>20281</v>
      </c>
      <c r="Y35" s="26"/>
      <c r="Z35" s="26"/>
      <c r="AA35" s="26"/>
      <c r="AB35" s="26"/>
      <c r="AC35" s="26"/>
      <c r="AD35" s="26"/>
      <c r="AE35" s="26"/>
      <c r="AF35" s="26">
        <v>436550</v>
      </c>
      <c r="AG35" s="26">
        <v>5417000</v>
      </c>
      <c r="AH35" s="26"/>
      <c r="AI35" s="26">
        <v>441750</v>
      </c>
      <c r="AJ35" s="26"/>
      <c r="AK35" s="26"/>
      <c r="AL35" s="26"/>
      <c r="AM35" s="26"/>
      <c r="AN35" s="26">
        <v>5100000</v>
      </c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>
        <v>20603</v>
      </c>
      <c r="BB35" s="26"/>
      <c r="BC35" s="26">
        <v>19924</v>
      </c>
    </row>
    <row r="36" spans="1:55" x14ac:dyDescent="0.15">
      <c r="A36" s="25">
        <v>1990</v>
      </c>
      <c r="B36" s="26">
        <v>34411</v>
      </c>
      <c r="C36" s="26"/>
      <c r="D36" s="26"/>
      <c r="E36" s="26"/>
      <c r="F36" s="26"/>
      <c r="G36" s="26"/>
      <c r="H36" s="26">
        <v>23929</v>
      </c>
      <c r="I36" s="26">
        <v>43958</v>
      </c>
      <c r="J36" s="26">
        <v>25414</v>
      </c>
      <c r="K36" s="26"/>
      <c r="L36" s="26"/>
      <c r="M36" s="26"/>
      <c r="N36" s="26"/>
      <c r="O36" s="26"/>
      <c r="P36" s="26"/>
      <c r="Q36" s="26"/>
      <c r="R36" s="26"/>
      <c r="S36" s="26">
        <v>28356</v>
      </c>
      <c r="T36" s="26">
        <v>27678</v>
      </c>
      <c r="U36" s="26">
        <v>22223</v>
      </c>
      <c r="V36" s="26">
        <v>28256</v>
      </c>
      <c r="W36" s="26"/>
      <c r="X36" s="26">
        <v>27279</v>
      </c>
      <c r="Y36" s="26"/>
      <c r="Z36" s="26"/>
      <c r="AA36" s="26"/>
      <c r="AB36" s="26">
        <v>1686400</v>
      </c>
      <c r="AC36" s="26"/>
      <c r="AD36" s="26"/>
      <c r="AE36" s="26"/>
      <c r="AF36" s="26">
        <v>488419</v>
      </c>
      <c r="AG36" s="26">
        <v>13865000</v>
      </c>
      <c r="AH36" s="26"/>
      <c r="AI36" s="26">
        <v>439143</v>
      </c>
      <c r="AJ36" s="26"/>
      <c r="AK36" s="26"/>
      <c r="AL36" s="26"/>
      <c r="AM36" s="26"/>
      <c r="AN36" s="26">
        <v>0</v>
      </c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>
        <v>29627</v>
      </c>
      <c r="BB36" s="26"/>
      <c r="BC36" s="26">
        <v>27190</v>
      </c>
    </row>
    <row r="37" spans="1:55" x14ac:dyDescent="0.15">
      <c r="A37" s="25">
        <v>1991</v>
      </c>
      <c r="B37" s="26">
        <v>35665</v>
      </c>
      <c r="C37" s="26"/>
      <c r="D37" s="26"/>
      <c r="E37" s="26">
        <v>245000</v>
      </c>
      <c r="F37" s="26"/>
      <c r="G37" s="26"/>
      <c r="H37" s="26">
        <v>25730</v>
      </c>
      <c r="I37" s="26">
        <v>34940</v>
      </c>
      <c r="J37" s="26">
        <v>22379</v>
      </c>
      <c r="K37" s="26">
        <v>22336</v>
      </c>
      <c r="L37" s="26"/>
      <c r="M37" s="26"/>
      <c r="N37" s="26"/>
      <c r="O37" s="26"/>
      <c r="P37" s="26"/>
      <c r="Q37" s="26">
        <v>27896</v>
      </c>
      <c r="R37" s="26"/>
      <c r="S37" s="26">
        <v>23432</v>
      </c>
      <c r="T37" s="26">
        <v>23519</v>
      </c>
      <c r="U37" s="26"/>
      <c r="V37" s="26">
        <v>23397</v>
      </c>
      <c r="W37" s="26"/>
      <c r="X37" s="26">
        <v>24642</v>
      </c>
      <c r="Y37" s="26"/>
      <c r="Z37" s="26"/>
      <c r="AA37" s="26"/>
      <c r="AB37" s="26">
        <v>1324400</v>
      </c>
      <c r="AC37" s="26"/>
      <c r="AD37" s="26"/>
      <c r="AE37" s="26"/>
      <c r="AF37" s="26">
        <v>576171</v>
      </c>
      <c r="AG37" s="26">
        <v>2599750</v>
      </c>
      <c r="AH37" s="26"/>
      <c r="AI37" s="26">
        <v>442615</v>
      </c>
      <c r="AJ37" s="26"/>
      <c r="AK37" s="26"/>
      <c r="AL37" s="26"/>
      <c r="AM37" s="26"/>
      <c r="AN37" s="26">
        <v>0</v>
      </c>
      <c r="AO37" s="26">
        <v>3875281</v>
      </c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>
        <v>25234</v>
      </c>
      <c r="BB37" s="26"/>
      <c r="BC37" s="26">
        <v>23834</v>
      </c>
    </row>
    <row r="38" spans="1:55" x14ac:dyDescent="0.15">
      <c r="A38" s="25">
        <v>1992</v>
      </c>
      <c r="B38" s="26">
        <v>332262</v>
      </c>
      <c r="C38" s="26"/>
      <c r="D38" s="26"/>
      <c r="E38" s="26"/>
      <c r="F38" s="26"/>
      <c r="G38" s="26"/>
      <c r="H38" s="26">
        <v>23544</v>
      </c>
      <c r="I38" s="26">
        <v>31356</v>
      </c>
      <c r="J38" s="26">
        <v>21816</v>
      </c>
      <c r="K38" s="26"/>
      <c r="L38" s="26"/>
      <c r="M38" s="26"/>
      <c r="N38" s="26"/>
      <c r="O38" s="26"/>
      <c r="P38" s="26"/>
      <c r="Q38" s="26">
        <v>22685</v>
      </c>
      <c r="R38" s="26"/>
      <c r="S38" s="26">
        <v>21378</v>
      </c>
      <c r="T38" s="26">
        <v>22565</v>
      </c>
      <c r="U38" s="26">
        <v>21465</v>
      </c>
      <c r="V38" s="26">
        <v>22859</v>
      </c>
      <c r="W38" s="26"/>
      <c r="X38" s="26">
        <v>22180</v>
      </c>
      <c r="Y38" s="26"/>
      <c r="Z38" s="26"/>
      <c r="AA38" s="26"/>
      <c r="AB38" s="26"/>
      <c r="AC38" s="26"/>
      <c r="AD38" s="26"/>
      <c r="AE38" s="26"/>
      <c r="AF38" s="26">
        <v>592500</v>
      </c>
      <c r="AG38" s="26">
        <v>3102000</v>
      </c>
      <c r="AH38" s="26"/>
      <c r="AI38" s="26">
        <v>426857</v>
      </c>
      <c r="AJ38" s="26"/>
      <c r="AK38" s="26"/>
      <c r="AL38" s="26"/>
      <c r="AM38" s="26"/>
      <c r="AN38" s="26">
        <v>2610000</v>
      </c>
      <c r="AO38" s="26">
        <v>4641250</v>
      </c>
      <c r="AP38" s="26"/>
      <c r="AQ38" s="26">
        <v>22419</v>
      </c>
      <c r="AR38" s="26"/>
      <c r="AS38" s="26"/>
      <c r="AT38" s="26"/>
      <c r="AU38" s="26"/>
      <c r="AV38" s="26"/>
      <c r="AW38" s="26"/>
      <c r="AX38" s="26"/>
      <c r="AY38" s="26"/>
      <c r="AZ38" s="26"/>
      <c r="BA38" s="26">
        <v>23923</v>
      </c>
      <c r="BB38" s="26"/>
      <c r="BC38" s="26">
        <v>22416</v>
      </c>
    </row>
    <row r="39" spans="1:55" x14ac:dyDescent="0.15">
      <c r="A39" s="25">
        <v>1993</v>
      </c>
      <c r="B39" s="26">
        <v>26253</v>
      </c>
      <c r="C39" s="26"/>
      <c r="D39" s="26"/>
      <c r="E39" s="26"/>
      <c r="F39" s="26"/>
      <c r="G39" s="26"/>
      <c r="H39" s="26">
        <v>18147</v>
      </c>
      <c r="I39" s="26">
        <v>23219</v>
      </c>
      <c r="J39" s="26">
        <v>17194</v>
      </c>
      <c r="K39" s="26"/>
      <c r="L39" s="26"/>
      <c r="M39" s="26"/>
      <c r="N39" s="26"/>
      <c r="O39" s="26"/>
      <c r="P39" s="26"/>
      <c r="Q39" s="26">
        <v>17834</v>
      </c>
      <c r="R39" s="26"/>
      <c r="S39" s="26">
        <v>18623</v>
      </c>
      <c r="T39" s="26">
        <v>17761</v>
      </c>
      <c r="U39" s="26">
        <v>17612</v>
      </c>
      <c r="V39" s="26">
        <v>17655</v>
      </c>
      <c r="W39" s="26"/>
      <c r="X39" s="26">
        <v>18134</v>
      </c>
      <c r="Y39" s="26"/>
      <c r="Z39" s="26"/>
      <c r="AA39" s="26">
        <v>212778</v>
      </c>
      <c r="AB39" s="26">
        <v>0</v>
      </c>
      <c r="AC39" s="26">
        <v>65794000</v>
      </c>
      <c r="AD39" s="26"/>
      <c r="AE39" s="26"/>
      <c r="AF39" s="26">
        <v>438748</v>
      </c>
      <c r="AG39" s="26">
        <v>7803000</v>
      </c>
      <c r="AH39" s="26"/>
      <c r="AI39" s="26">
        <v>303143</v>
      </c>
      <c r="AJ39" s="26">
        <v>21351</v>
      </c>
      <c r="AK39" s="26"/>
      <c r="AL39" s="26"/>
      <c r="AM39" s="26"/>
      <c r="AN39" s="26">
        <v>0</v>
      </c>
      <c r="AO39" s="26">
        <v>0</v>
      </c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>
        <v>17166</v>
      </c>
      <c r="BB39" s="26"/>
      <c r="BC39" s="26">
        <v>17799</v>
      </c>
    </row>
    <row r="40" spans="1:55" x14ac:dyDescent="0.15">
      <c r="A40" s="25">
        <v>1994</v>
      </c>
      <c r="B40" s="26">
        <v>30526</v>
      </c>
      <c r="C40" s="26"/>
      <c r="D40" s="26"/>
      <c r="E40" s="26"/>
      <c r="F40" s="26"/>
      <c r="G40" s="26"/>
      <c r="H40" s="26">
        <v>21559</v>
      </c>
      <c r="I40" s="26">
        <v>26882</v>
      </c>
      <c r="J40" s="26">
        <v>18964</v>
      </c>
      <c r="K40" s="26"/>
      <c r="L40" s="26"/>
      <c r="M40" s="26"/>
      <c r="N40" s="26"/>
      <c r="O40" s="26"/>
      <c r="P40" s="26"/>
      <c r="Q40" s="26">
        <v>18748</v>
      </c>
      <c r="R40" s="26"/>
      <c r="S40" s="26">
        <v>17607</v>
      </c>
      <c r="T40" s="26">
        <v>18940</v>
      </c>
      <c r="U40" s="26">
        <v>18267</v>
      </c>
      <c r="V40" s="26">
        <v>18786</v>
      </c>
      <c r="W40" s="26"/>
      <c r="X40" s="26">
        <v>18743</v>
      </c>
      <c r="Y40" s="26"/>
      <c r="Z40" s="26"/>
      <c r="AA40" s="26">
        <v>252769</v>
      </c>
      <c r="AB40" s="26"/>
      <c r="AC40" s="26">
        <v>24479333</v>
      </c>
      <c r="AD40" s="26"/>
      <c r="AE40" s="26"/>
      <c r="AF40" s="26">
        <v>588561</v>
      </c>
      <c r="AG40" s="26">
        <v>2970800</v>
      </c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>
        <v>19347</v>
      </c>
      <c r="BB40" s="26"/>
      <c r="BC40" s="26">
        <v>18938</v>
      </c>
    </row>
    <row r="41" spans="1:55" x14ac:dyDescent="0.15">
      <c r="A41" s="25">
        <v>1995</v>
      </c>
      <c r="B41" s="26">
        <v>79059</v>
      </c>
      <c r="C41" s="26"/>
      <c r="D41" s="26"/>
      <c r="E41" s="26"/>
      <c r="F41" s="26"/>
      <c r="G41" s="26"/>
      <c r="H41" s="26">
        <v>21901</v>
      </c>
      <c r="I41" s="26">
        <v>30601</v>
      </c>
      <c r="J41" s="26">
        <v>21593</v>
      </c>
      <c r="K41" s="26"/>
      <c r="L41" s="26"/>
      <c r="M41" s="26"/>
      <c r="N41" s="26"/>
      <c r="O41" s="26"/>
      <c r="P41" s="26"/>
      <c r="Q41" s="26">
        <v>19956</v>
      </c>
      <c r="R41" s="26"/>
      <c r="S41" s="26">
        <v>22535</v>
      </c>
      <c r="T41" s="26">
        <v>21566</v>
      </c>
      <c r="U41" s="26">
        <v>20901</v>
      </c>
      <c r="V41" s="26">
        <v>21311</v>
      </c>
      <c r="W41" s="26">
        <v>20038</v>
      </c>
      <c r="X41" s="26">
        <v>20890</v>
      </c>
      <c r="Y41" s="26"/>
      <c r="Z41" s="26"/>
      <c r="AA41" s="26"/>
      <c r="AB41" s="26">
        <v>0</v>
      </c>
      <c r="AC41" s="26">
        <v>31730000</v>
      </c>
      <c r="AD41" s="26"/>
      <c r="AE41" s="26"/>
      <c r="AF41" s="26">
        <v>594714</v>
      </c>
      <c r="AG41" s="26">
        <v>3179750</v>
      </c>
      <c r="AH41" s="26"/>
      <c r="AI41" s="26"/>
      <c r="AJ41" s="26"/>
      <c r="AK41" s="26"/>
      <c r="AL41" s="26"/>
      <c r="AM41" s="26"/>
      <c r="AN41" s="26">
        <v>21752</v>
      </c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>
        <v>20884</v>
      </c>
      <c r="BB41" s="26"/>
      <c r="BC41" s="26">
        <v>21426</v>
      </c>
    </row>
    <row r="42" spans="1:55" x14ac:dyDescent="0.15">
      <c r="A42" s="25">
        <v>1996</v>
      </c>
      <c r="B42" s="26">
        <v>97094</v>
      </c>
      <c r="C42" s="26">
        <v>225776</v>
      </c>
      <c r="D42" s="26"/>
      <c r="E42" s="26"/>
      <c r="F42" s="26"/>
      <c r="G42" s="26"/>
      <c r="H42" s="26">
        <v>30012</v>
      </c>
      <c r="I42" s="26">
        <v>44742</v>
      </c>
      <c r="J42" s="26">
        <v>29382</v>
      </c>
      <c r="K42" s="26"/>
      <c r="L42" s="26"/>
      <c r="M42" s="26"/>
      <c r="N42" s="26"/>
      <c r="O42" s="26"/>
      <c r="P42" s="26"/>
      <c r="Q42" s="26">
        <v>23591</v>
      </c>
      <c r="R42" s="26"/>
      <c r="S42" s="26">
        <v>21923</v>
      </c>
      <c r="T42" s="26">
        <v>29974</v>
      </c>
      <c r="U42" s="26">
        <v>29485</v>
      </c>
      <c r="V42" s="26">
        <v>28559</v>
      </c>
      <c r="W42" s="26"/>
      <c r="X42" s="26">
        <v>29090</v>
      </c>
      <c r="Y42" s="26"/>
      <c r="Z42" s="26"/>
      <c r="AA42" s="26"/>
      <c r="AB42" s="26"/>
      <c r="AC42" s="26">
        <v>20669750</v>
      </c>
      <c r="AD42" s="26"/>
      <c r="AE42" s="26"/>
      <c r="AF42" s="26">
        <v>656336</v>
      </c>
      <c r="AG42" s="26">
        <v>2210167</v>
      </c>
      <c r="AH42" s="26"/>
      <c r="AI42" s="26"/>
      <c r="AJ42" s="26"/>
      <c r="AK42" s="26"/>
      <c r="AL42" s="26"/>
      <c r="AM42" s="26"/>
      <c r="AN42" s="26">
        <v>26265</v>
      </c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>
        <v>29450</v>
      </c>
      <c r="BB42" s="26"/>
      <c r="BC42" s="26">
        <v>29578</v>
      </c>
    </row>
    <row r="43" spans="1:55" x14ac:dyDescent="0.15">
      <c r="A43" s="25">
        <v>1997</v>
      </c>
      <c r="B43" s="26">
        <v>64847</v>
      </c>
      <c r="C43" s="26">
        <v>250917</v>
      </c>
      <c r="D43" s="26"/>
      <c r="E43" s="26"/>
      <c r="F43" s="26">
        <v>0</v>
      </c>
      <c r="G43" s="26"/>
      <c r="H43" s="26">
        <v>28806</v>
      </c>
      <c r="I43" s="26">
        <v>25662000</v>
      </c>
      <c r="J43" s="26">
        <v>29322</v>
      </c>
      <c r="K43" s="26"/>
      <c r="L43" s="26"/>
      <c r="M43" s="26"/>
      <c r="N43" s="26"/>
      <c r="O43" s="26"/>
      <c r="P43" s="26"/>
      <c r="Q43" s="26">
        <v>31804</v>
      </c>
      <c r="R43" s="26"/>
      <c r="S43" s="26">
        <v>33165</v>
      </c>
      <c r="T43" s="26">
        <v>28441</v>
      </c>
      <c r="U43" s="26">
        <v>27389</v>
      </c>
      <c r="V43" s="26">
        <v>27553</v>
      </c>
      <c r="W43" s="26"/>
      <c r="X43" s="26">
        <v>28319</v>
      </c>
      <c r="Y43" s="26"/>
      <c r="Z43" s="26"/>
      <c r="AA43" s="26"/>
      <c r="AB43" s="26"/>
      <c r="AC43" s="26">
        <v>27935000</v>
      </c>
      <c r="AD43" s="26"/>
      <c r="AE43" s="26"/>
      <c r="AF43" s="26">
        <v>814298</v>
      </c>
      <c r="AG43" s="26">
        <v>1428167</v>
      </c>
      <c r="AH43" s="26"/>
      <c r="AI43" s="26">
        <v>1297000</v>
      </c>
      <c r="AJ43" s="26"/>
      <c r="AK43" s="26"/>
      <c r="AL43" s="26"/>
      <c r="AM43" s="26"/>
      <c r="AN43" s="26">
        <v>24317</v>
      </c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>
        <v>25998</v>
      </c>
      <c r="BB43" s="26"/>
      <c r="BC43" s="26">
        <v>28400</v>
      </c>
    </row>
    <row r="44" spans="1:55" x14ac:dyDescent="0.15">
      <c r="A44" s="25">
        <v>1998</v>
      </c>
      <c r="B44" s="26">
        <v>41904</v>
      </c>
      <c r="C44" s="26">
        <v>549356</v>
      </c>
      <c r="D44" s="26">
        <v>26503</v>
      </c>
      <c r="E44" s="26"/>
      <c r="F44" s="26"/>
      <c r="G44" s="26"/>
      <c r="H44" s="26">
        <v>22319</v>
      </c>
      <c r="I44" s="26">
        <v>0</v>
      </c>
      <c r="J44" s="26">
        <v>22481</v>
      </c>
      <c r="K44" s="26"/>
      <c r="L44" s="26"/>
      <c r="M44" s="26"/>
      <c r="N44" s="26"/>
      <c r="O44" s="26"/>
      <c r="P44" s="26"/>
      <c r="Q44" s="26">
        <v>26337</v>
      </c>
      <c r="R44" s="26"/>
      <c r="S44" s="26">
        <v>19274</v>
      </c>
      <c r="T44" s="26">
        <v>21256</v>
      </c>
      <c r="U44" s="26">
        <v>20819</v>
      </c>
      <c r="V44" s="26">
        <v>21666</v>
      </c>
      <c r="W44" s="26"/>
      <c r="X44" s="26">
        <v>21020</v>
      </c>
      <c r="Y44" s="26"/>
      <c r="Z44" s="26"/>
      <c r="AA44" s="26"/>
      <c r="AB44" s="26">
        <v>0</v>
      </c>
      <c r="AC44" s="26">
        <v>35791000</v>
      </c>
      <c r="AD44" s="26"/>
      <c r="AE44" s="26"/>
      <c r="AF44" s="26">
        <v>722668</v>
      </c>
      <c r="AG44" s="26">
        <v>3008333</v>
      </c>
      <c r="AH44" s="26"/>
      <c r="AI44" s="26">
        <v>444000</v>
      </c>
      <c r="AJ44" s="26"/>
      <c r="AK44" s="26"/>
      <c r="AL44" s="26"/>
      <c r="AM44" s="26"/>
      <c r="AN44" s="26">
        <v>21931</v>
      </c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>
        <v>20345</v>
      </c>
      <c r="BB44" s="26"/>
      <c r="BC44" s="26">
        <v>21413</v>
      </c>
    </row>
    <row r="45" spans="1:55" x14ac:dyDescent="0.15">
      <c r="A45" s="25">
        <v>1999</v>
      </c>
      <c r="B45" s="26">
        <v>48718</v>
      </c>
      <c r="C45" s="26">
        <v>143097</v>
      </c>
      <c r="D45" s="26"/>
      <c r="E45" s="26"/>
      <c r="F45" s="26"/>
      <c r="G45" s="26"/>
      <c r="H45" s="26">
        <v>30442</v>
      </c>
      <c r="I45" s="26"/>
      <c r="J45" s="26">
        <v>28116</v>
      </c>
      <c r="K45" s="26"/>
      <c r="L45" s="26"/>
      <c r="M45" s="26"/>
      <c r="N45" s="26"/>
      <c r="O45" s="26"/>
      <c r="P45" s="26"/>
      <c r="Q45" s="26">
        <v>37933</v>
      </c>
      <c r="R45" s="26"/>
      <c r="S45" s="26">
        <v>23806</v>
      </c>
      <c r="T45" s="26">
        <v>27459</v>
      </c>
      <c r="U45" s="26">
        <v>27381</v>
      </c>
      <c r="V45" s="26">
        <v>26952</v>
      </c>
      <c r="W45" s="26"/>
      <c r="X45" s="26">
        <v>26572</v>
      </c>
      <c r="Y45" s="26"/>
      <c r="Z45" s="26"/>
      <c r="AA45" s="26"/>
      <c r="AB45" s="26"/>
      <c r="AC45" s="26">
        <v>62685000</v>
      </c>
      <c r="AD45" s="26"/>
      <c r="AE45" s="26"/>
      <c r="AF45" s="26">
        <v>571432</v>
      </c>
      <c r="AG45" s="26">
        <v>2316667</v>
      </c>
      <c r="AH45" s="26"/>
      <c r="AI45" s="26"/>
      <c r="AJ45" s="26"/>
      <c r="AK45" s="26"/>
      <c r="AL45" s="26"/>
      <c r="AM45" s="26"/>
      <c r="AN45" s="26">
        <v>27173</v>
      </c>
      <c r="AO45" s="26"/>
      <c r="AP45" s="26"/>
      <c r="AQ45" s="26"/>
      <c r="AR45" s="26"/>
      <c r="AS45" s="26"/>
      <c r="AT45" s="26"/>
      <c r="AU45" s="26"/>
      <c r="AV45" s="26"/>
      <c r="AW45" s="26">
        <v>38335</v>
      </c>
      <c r="AX45" s="26"/>
      <c r="AY45" s="26">
        <v>28302</v>
      </c>
      <c r="AZ45" s="26"/>
      <c r="BA45" s="26">
        <v>27859</v>
      </c>
      <c r="BB45" s="26"/>
      <c r="BC45" s="26">
        <v>27568</v>
      </c>
    </row>
    <row r="46" spans="1:55" x14ac:dyDescent="0.15">
      <c r="A46" s="25">
        <v>2000</v>
      </c>
      <c r="B46" s="26">
        <v>52436</v>
      </c>
      <c r="C46" s="26">
        <v>369759</v>
      </c>
      <c r="D46" s="26">
        <v>36976</v>
      </c>
      <c r="E46" s="26"/>
      <c r="F46" s="26"/>
      <c r="G46" s="26"/>
      <c r="H46" s="26">
        <v>38169</v>
      </c>
      <c r="I46" s="26">
        <v>12865000</v>
      </c>
      <c r="J46" s="26">
        <v>38076</v>
      </c>
      <c r="K46" s="26"/>
      <c r="L46" s="26"/>
      <c r="M46" s="26"/>
      <c r="N46" s="26"/>
      <c r="O46" s="26"/>
      <c r="P46" s="26"/>
      <c r="Q46" s="26">
        <v>38886</v>
      </c>
      <c r="R46" s="26"/>
      <c r="S46" s="26">
        <v>35543</v>
      </c>
      <c r="T46" s="26">
        <v>38002</v>
      </c>
      <c r="U46" s="26">
        <v>38373</v>
      </c>
      <c r="V46" s="26">
        <v>37312</v>
      </c>
      <c r="W46" s="26"/>
      <c r="X46" s="26">
        <v>37421</v>
      </c>
      <c r="Y46" s="26"/>
      <c r="Z46" s="26"/>
      <c r="AA46" s="26">
        <v>270200</v>
      </c>
      <c r="AB46" s="26">
        <v>42659</v>
      </c>
      <c r="AC46" s="26">
        <v>23125400</v>
      </c>
      <c r="AD46" s="26">
        <v>39839</v>
      </c>
      <c r="AE46" s="26"/>
      <c r="AF46" s="26">
        <v>546432</v>
      </c>
      <c r="AG46" s="26">
        <v>1397000</v>
      </c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>
        <v>38854</v>
      </c>
      <c r="AX46" s="26"/>
      <c r="AY46" s="26">
        <v>40288</v>
      </c>
      <c r="AZ46" s="26"/>
      <c r="BA46" s="26">
        <v>38192</v>
      </c>
      <c r="BB46" s="26"/>
      <c r="BC46" s="26">
        <v>38060</v>
      </c>
    </row>
    <row r="47" spans="1:55" x14ac:dyDescent="0.15">
      <c r="A47" s="25">
        <v>2001</v>
      </c>
      <c r="B47" s="26">
        <v>60697</v>
      </c>
      <c r="C47" s="26">
        <v>428956</v>
      </c>
      <c r="D47" s="26"/>
      <c r="E47" s="26"/>
      <c r="F47" s="26">
        <v>1577000</v>
      </c>
      <c r="G47" s="26"/>
      <c r="H47" s="26">
        <v>35976</v>
      </c>
      <c r="I47" s="26">
        <v>7967000</v>
      </c>
      <c r="J47" s="26">
        <v>33543</v>
      </c>
      <c r="K47" s="26"/>
      <c r="L47" s="26"/>
      <c r="M47" s="26"/>
      <c r="N47" s="26"/>
      <c r="O47" s="26"/>
      <c r="P47" s="26"/>
      <c r="Q47" s="26">
        <v>35081</v>
      </c>
      <c r="R47" s="26"/>
      <c r="S47" s="26">
        <v>34441</v>
      </c>
      <c r="T47" s="26">
        <v>35340</v>
      </c>
      <c r="U47" s="26">
        <v>35189</v>
      </c>
      <c r="V47" s="26">
        <v>35241</v>
      </c>
      <c r="W47" s="26"/>
      <c r="X47" s="26">
        <v>33689</v>
      </c>
      <c r="Y47" s="26"/>
      <c r="Z47" s="26">
        <v>30202</v>
      </c>
      <c r="AA47" s="26"/>
      <c r="AB47" s="26">
        <v>30252</v>
      </c>
      <c r="AC47" s="26">
        <v>13012923</v>
      </c>
      <c r="AD47" s="26"/>
      <c r="AE47" s="26"/>
      <c r="AF47" s="26">
        <v>343129</v>
      </c>
      <c r="AG47" s="26">
        <v>4344000</v>
      </c>
      <c r="AH47" s="26"/>
      <c r="AI47" s="26">
        <v>379333</v>
      </c>
      <c r="AJ47" s="26"/>
      <c r="AK47" s="26"/>
      <c r="AL47" s="26"/>
      <c r="AM47" s="26"/>
      <c r="AN47" s="26">
        <v>33646</v>
      </c>
      <c r="AO47" s="26"/>
      <c r="AP47" s="26"/>
      <c r="AQ47" s="26"/>
      <c r="AR47" s="26"/>
      <c r="AS47" s="26"/>
      <c r="AT47" s="26"/>
      <c r="AU47" s="26"/>
      <c r="AV47" s="26"/>
      <c r="AW47" s="26">
        <v>35808</v>
      </c>
      <c r="AX47" s="26"/>
      <c r="AY47" s="26">
        <v>33976</v>
      </c>
      <c r="AZ47" s="26"/>
      <c r="BA47" s="26">
        <v>33519</v>
      </c>
      <c r="BB47" s="26"/>
      <c r="BC47" s="26">
        <v>34756</v>
      </c>
    </row>
    <row r="48" spans="1:55" x14ac:dyDescent="0.15">
      <c r="A48" s="25">
        <v>2002</v>
      </c>
      <c r="B48" s="26">
        <v>71985</v>
      </c>
      <c r="C48" s="26">
        <v>434810</v>
      </c>
      <c r="D48" s="26"/>
      <c r="E48" s="26"/>
      <c r="F48" s="26">
        <v>1316490</v>
      </c>
      <c r="G48" s="26">
        <v>49528</v>
      </c>
      <c r="H48" s="26">
        <v>44811</v>
      </c>
      <c r="I48" s="26">
        <v>8008500</v>
      </c>
      <c r="J48" s="26">
        <v>36866</v>
      </c>
      <c r="K48" s="26"/>
      <c r="L48" s="26"/>
      <c r="M48" s="26"/>
      <c r="N48" s="26"/>
      <c r="O48" s="26"/>
      <c r="P48" s="26"/>
      <c r="Q48" s="26">
        <v>36408</v>
      </c>
      <c r="R48" s="26"/>
      <c r="S48" s="26">
        <v>37395</v>
      </c>
      <c r="T48" s="26">
        <v>37479</v>
      </c>
      <c r="U48" s="26">
        <v>36205</v>
      </c>
      <c r="V48" s="26">
        <v>37560</v>
      </c>
      <c r="W48" s="26"/>
      <c r="X48" s="26">
        <v>36369</v>
      </c>
      <c r="Y48" s="26"/>
      <c r="Z48" s="26">
        <v>43542</v>
      </c>
      <c r="AA48" s="26"/>
      <c r="AB48" s="26">
        <v>43320</v>
      </c>
      <c r="AC48" s="26">
        <v>11976286</v>
      </c>
      <c r="AD48" s="26"/>
      <c r="AE48" s="26"/>
      <c r="AF48" s="26">
        <v>478026</v>
      </c>
      <c r="AG48" s="26">
        <v>4659000</v>
      </c>
      <c r="AH48" s="26"/>
      <c r="AI48" s="26"/>
      <c r="AJ48" s="26"/>
      <c r="AK48" s="26"/>
      <c r="AL48" s="26">
        <v>38701</v>
      </c>
      <c r="AM48" s="26"/>
      <c r="AN48" s="26">
        <v>40639</v>
      </c>
      <c r="AO48" s="26"/>
      <c r="AP48" s="26"/>
      <c r="AQ48" s="26"/>
      <c r="AR48" s="26"/>
      <c r="AS48" s="26"/>
      <c r="AT48" s="26"/>
      <c r="AU48" s="26"/>
      <c r="AV48" s="26"/>
      <c r="AW48" s="26">
        <v>40425</v>
      </c>
      <c r="AX48" s="26"/>
      <c r="AY48" s="26">
        <v>38141</v>
      </c>
      <c r="AZ48" s="26"/>
      <c r="BA48" s="26">
        <v>37007</v>
      </c>
      <c r="BB48" s="26"/>
      <c r="BC48" s="26">
        <v>37443</v>
      </c>
    </row>
    <row r="49" spans="1:55" x14ac:dyDescent="0.15">
      <c r="A49" s="25">
        <v>2003</v>
      </c>
      <c r="B49" s="26">
        <v>68446</v>
      </c>
      <c r="C49" s="26">
        <v>275271</v>
      </c>
      <c r="D49" s="26">
        <v>54281</v>
      </c>
      <c r="E49" s="26"/>
      <c r="F49" s="26"/>
      <c r="G49" s="26">
        <v>46309</v>
      </c>
      <c r="H49" s="26">
        <v>38086</v>
      </c>
      <c r="I49" s="26"/>
      <c r="J49" s="26">
        <v>36374</v>
      </c>
      <c r="K49" s="26"/>
      <c r="L49" s="26"/>
      <c r="M49" s="26"/>
      <c r="N49" s="26"/>
      <c r="O49" s="26"/>
      <c r="P49" s="26"/>
      <c r="Q49" s="26">
        <v>36023</v>
      </c>
      <c r="R49" s="26"/>
      <c r="S49" s="26">
        <v>36831</v>
      </c>
      <c r="T49" s="26">
        <v>36135</v>
      </c>
      <c r="U49" s="26">
        <v>35846</v>
      </c>
      <c r="V49" s="26">
        <v>35903</v>
      </c>
      <c r="W49" s="26"/>
      <c r="X49" s="26">
        <v>35015</v>
      </c>
      <c r="Y49" s="26"/>
      <c r="Z49" s="26">
        <v>49704</v>
      </c>
      <c r="AA49" s="26"/>
      <c r="AB49" s="26"/>
      <c r="AC49" s="26">
        <v>12974560</v>
      </c>
      <c r="AD49" s="26"/>
      <c r="AE49" s="26"/>
      <c r="AF49" s="26">
        <v>671062</v>
      </c>
      <c r="AG49" s="26">
        <v>1599500</v>
      </c>
      <c r="AH49" s="26"/>
      <c r="AI49" s="26"/>
      <c r="AJ49" s="26"/>
      <c r="AK49" s="26"/>
      <c r="AL49" s="26"/>
      <c r="AM49" s="26"/>
      <c r="AN49" s="26">
        <v>4930333</v>
      </c>
      <c r="AO49" s="26"/>
      <c r="AP49" s="26"/>
      <c r="AQ49" s="26"/>
      <c r="AR49" s="26"/>
      <c r="AS49" s="26"/>
      <c r="AT49" s="26"/>
      <c r="AU49" s="26"/>
      <c r="AV49" s="26"/>
      <c r="AW49" s="26">
        <v>35941</v>
      </c>
      <c r="AX49" s="26"/>
      <c r="AY49" s="26"/>
      <c r="AZ49" s="26"/>
      <c r="BA49" s="26">
        <v>35827</v>
      </c>
      <c r="BB49" s="26"/>
      <c r="BC49" s="26">
        <v>36112</v>
      </c>
    </row>
    <row r="50" spans="1:55" x14ac:dyDescent="0.15">
      <c r="A50" s="25">
        <v>2004</v>
      </c>
      <c r="B50" s="26">
        <v>94198</v>
      </c>
      <c r="C50" s="26">
        <v>222464</v>
      </c>
      <c r="D50" s="26">
        <v>66112</v>
      </c>
      <c r="E50" s="26"/>
      <c r="F50" s="26"/>
      <c r="G50" s="26">
        <v>67543</v>
      </c>
      <c r="H50" s="26">
        <v>44265</v>
      </c>
      <c r="I50" s="26"/>
      <c r="J50" s="26">
        <v>42791</v>
      </c>
      <c r="K50" s="26"/>
      <c r="L50" s="26"/>
      <c r="M50" s="26"/>
      <c r="N50" s="26"/>
      <c r="O50" s="26"/>
      <c r="P50" s="26"/>
      <c r="Q50" s="26">
        <v>43489</v>
      </c>
      <c r="R50" s="26">
        <v>42669</v>
      </c>
      <c r="S50" s="26"/>
      <c r="T50" s="26">
        <v>42167</v>
      </c>
      <c r="U50" s="26">
        <v>40969</v>
      </c>
      <c r="V50" s="26">
        <v>42776</v>
      </c>
      <c r="W50" s="26"/>
      <c r="X50" s="26">
        <v>40952</v>
      </c>
      <c r="Y50" s="26"/>
      <c r="Z50" s="26"/>
      <c r="AA50" s="26"/>
      <c r="AB50" s="26"/>
      <c r="AC50" s="26">
        <v>19118917</v>
      </c>
      <c r="AD50" s="26"/>
      <c r="AE50" s="26"/>
      <c r="AF50" s="26">
        <v>685730</v>
      </c>
      <c r="AG50" s="26">
        <v>1850333</v>
      </c>
      <c r="AH50" s="26"/>
      <c r="AI50" s="26"/>
      <c r="AJ50" s="26"/>
      <c r="AK50" s="26"/>
      <c r="AL50" s="26"/>
      <c r="AM50" s="26"/>
      <c r="AN50" s="26">
        <v>40699</v>
      </c>
      <c r="AO50" s="26"/>
      <c r="AP50" s="26"/>
      <c r="AQ50" s="26"/>
      <c r="AR50" s="26"/>
      <c r="AS50" s="26"/>
      <c r="AT50" s="26"/>
      <c r="AU50" s="26"/>
      <c r="AV50" s="26">
        <v>39724</v>
      </c>
      <c r="AW50" s="26">
        <v>41852</v>
      </c>
      <c r="AX50" s="26"/>
      <c r="AY50" s="26">
        <v>43984</v>
      </c>
      <c r="AZ50" s="26"/>
      <c r="BA50" s="26">
        <v>41977</v>
      </c>
      <c r="BB50" s="26"/>
      <c r="BC50" s="26">
        <v>42115</v>
      </c>
    </row>
    <row r="51" spans="1:55" x14ac:dyDescent="0.15">
      <c r="A51" s="25">
        <v>2005</v>
      </c>
      <c r="B51" s="26">
        <v>132206</v>
      </c>
      <c r="C51" s="26">
        <v>308035</v>
      </c>
      <c r="D51" s="26">
        <v>559077</v>
      </c>
      <c r="E51" s="26"/>
      <c r="F51" s="26"/>
      <c r="G51" s="26">
        <v>72803</v>
      </c>
      <c r="H51" s="26">
        <v>54075</v>
      </c>
      <c r="I51" s="26"/>
      <c r="J51" s="26">
        <v>57218</v>
      </c>
      <c r="K51" s="26"/>
      <c r="L51" s="26"/>
      <c r="M51" s="26"/>
      <c r="N51" s="26"/>
      <c r="O51" s="26"/>
      <c r="P51" s="26"/>
      <c r="Q51" s="26">
        <v>60239</v>
      </c>
      <c r="R51" s="26"/>
      <c r="S51" s="26">
        <v>47506</v>
      </c>
      <c r="T51" s="26">
        <v>58226</v>
      </c>
      <c r="U51" s="26">
        <v>58668</v>
      </c>
      <c r="V51" s="26">
        <v>61497</v>
      </c>
      <c r="W51" s="26"/>
      <c r="X51" s="26">
        <v>55412</v>
      </c>
      <c r="Y51" s="26"/>
      <c r="Z51" s="26"/>
      <c r="AA51" s="26"/>
      <c r="AB51" s="26"/>
      <c r="AC51" s="26">
        <v>14980643</v>
      </c>
      <c r="AD51" s="26"/>
      <c r="AE51" s="26"/>
      <c r="AF51" s="26">
        <v>795094</v>
      </c>
      <c r="AG51" s="26">
        <v>11023000</v>
      </c>
      <c r="AH51" s="26"/>
      <c r="AI51" s="26"/>
      <c r="AJ51" s="26"/>
      <c r="AK51" s="26"/>
      <c r="AL51" s="26"/>
      <c r="AM51" s="26"/>
      <c r="AN51" s="26">
        <v>47707</v>
      </c>
      <c r="AO51" s="26"/>
      <c r="AP51" s="26"/>
      <c r="AQ51" s="26"/>
      <c r="AR51" s="26"/>
      <c r="AS51" s="26"/>
      <c r="AT51" s="26"/>
      <c r="AU51" s="26"/>
      <c r="AV51" s="26">
        <v>76184</v>
      </c>
      <c r="AW51" s="26"/>
      <c r="AX51" s="26"/>
      <c r="AY51" s="26">
        <v>61046</v>
      </c>
      <c r="AZ51" s="26"/>
      <c r="BA51" s="26">
        <v>59112</v>
      </c>
      <c r="BB51" s="26"/>
      <c r="BC51" s="26">
        <v>58099</v>
      </c>
    </row>
    <row r="52" spans="1:55" x14ac:dyDescent="0.15">
      <c r="A52" s="25">
        <v>2006</v>
      </c>
      <c r="B52" s="26">
        <v>127279</v>
      </c>
      <c r="C52" s="26">
        <v>374231</v>
      </c>
      <c r="D52" s="26"/>
      <c r="E52" s="26"/>
      <c r="F52" s="26"/>
      <c r="G52" s="26"/>
      <c r="H52" s="26">
        <v>64596</v>
      </c>
      <c r="I52" s="26"/>
      <c r="J52" s="26">
        <v>81609</v>
      </c>
      <c r="K52" s="26"/>
      <c r="L52" s="26"/>
      <c r="M52" s="26"/>
      <c r="N52" s="26"/>
      <c r="O52" s="26">
        <v>64864</v>
      </c>
      <c r="P52" s="26"/>
      <c r="Q52" s="26">
        <v>64366</v>
      </c>
      <c r="R52" s="26"/>
      <c r="S52" s="26"/>
      <c r="T52" s="26">
        <v>63053</v>
      </c>
      <c r="U52" s="26">
        <v>61818</v>
      </c>
      <c r="V52" s="26">
        <v>63486</v>
      </c>
      <c r="W52" s="26"/>
      <c r="X52" s="26">
        <v>62387</v>
      </c>
      <c r="Y52" s="26"/>
      <c r="Z52" s="26">
        <v>69168</v>
      </c>
      <c r="AA52" s="26"/>
      <c r="AB52" s="26"/>
      <c r="AC52" s="26">
        <v>11846214</v>
      </c>
      <c r="AD52" s="26"/>
      <c r="AE52" s="26"/>
      <c r="AF52" s="26">
        <v>847822</v>
      </c>
      <c r="AG52" s="26">
        <v>7940000</v>
      </c>
      <c r="AH52" s="26"/>
      <c r="AI52" s="26"/>
      <c r="AJ52" s="26"/>
      <c r="AK52" s="26"/>
      <c r="AL52" s="26"/>
      <c r="AM52" s="26"/>
      <c r="AN52" s="26">
        <v>34895000</v>
      </c>
      <c r="AO52" s="26"/>
      <c r="AP52" s="26"/>
      <c r="AQ52" s="26"/>
      <c r="AR52" s="26"/>
      <c r="AS52" s="26"/>
      <c r="AT52" s="26"/>
      <c r="AU52" s="26"/>
      <c r="AV52" s="26">
        <v>63831</v>
      </c>
      <c r="AW52" s="26">
        <v>67388</v>
      </c>
      <c r="AX52" s="26"/>
      <c r="AY52" s="26">
        <v>69300</v>
      </c>
      <c r="AZ52" s="26"/>
      <c r="BA52" s="26">
        <v>64450</v>
      </c>
      <c r="BB52" s="26"/>
      <c r="BC52" s="26">
        <v>63286</v>
      </c>
    </row>
    <row r="53" spans="1:55" x14ac:dyDescent="0.15">
      <c r="A53" s="25">
        <v>2007</v>
      </c>
      <c r="B53" s="26">
        <v>152589</v>
      </c>
      <c r="C53" s="26">
        <v>342891</v>
      </c>
      <c r="D53" s="26"/>
      <c r="E53" s="26"/>
      <c r="F53" s="26"/>
      <c r="G53" s="26">
        <v>128079</v>
      </c>
      <c r="H53" s="26">
        <v>76614</v>
      </c>
      <c r="I53" s="26">
        <v>6996500</v>
      </c>
      <c r="J53" s="26">
        <v>104337</v>
      </c>
      <c r="K53" s="26"/>
      <c r="L53" s="26"/>
      <c r="M53" s="26"/>
      <c r="N53" s="26"/>
      <c r="O53" s="26">
        <v>90613</v>
      </c>
      <c r="P53" s="26"/>
      <c r="Q53" s="26">
        <v>78929</v>
      </c>
      <c r="R53" s="26"/>
      <c r="S53" s="26"/>
      <c r="T53" s="26">
        <v>80601</v>
      </c>
      <c r="U53" s="26">
        <v>80892</v>
      </c>
      <c r="V53" s="26">
        <v>80344</v>
      </c>
      <c r="W53" s="26"/>
      <c r="X53" s="26">
        <v>75811</v>
      </c>
      <c r="Y53" s="26"/>
      <c r="Z53" s="26"/>
      <c r="AA53" s="26"/>
      <c r="AB53" s="26"/>
      <c r="AC53" s="26">
        <v>11411857</v>
      </c>
      <c r="AD53" s="26"/>
      <c r="AE53" s="26"/>
      <c r="AF53" s="26">
        <v>948214</v>
      </c>
      <c r="AG53" s="26">
        <v>5901333</v>
      </c>
      <c r="AH53" s="26"/>
      <c r="AI53" s="26"/>
      <c r="AJ53" s="26"/>
      <c r="AK53" s="26">
        <v>135970</v>
      </c>
      <c r="AL53" s="26"/>
      <c r="AM53" s="26"/>
      <c r="AN53" s="26">
        <v>79651</v>
      </c>
      <c r="AO53" s="26"/>
      <c r="AP53" s="26"/>
      <c r="AQ53" s="26"/>
      <c r="AR53" s="26"/>
      <c r="AS53" s="26"/>
      <c r="AT53" s="26"/>
      <c r="AU53" s="26"/>
      <c r="AV53" s="26"/>
      <c r="AW53" s="26">
        <v>65747</v>
      </c>
      <c r="AX53" s="26"/>
      <c r="AY53" s="26"/>
      <c r="AZ53" s="26"/>
      <c r="BA53" s="26">
        <v>80891</v>
      </c>
      <c r="BB53" s="26"/>
      <c r="BC53" s="26">
        <v>79677</v>
      </c>
    </row>
    <row r="54" spans="1:55" x14ac:dyDescent="0.15">
      <c r="A54" s="25">
        <v>2008</v>
      </c>
      <c r="B54" s="26">
        <v>198567</v>
      </c>
      <c r="C54" s="26">
        <v>352598</v>
      </c>
      <c r="D54" s="26">
        <v>114978</v>
      </c>
      <c r="E54" s="26"/>
      <c r="F54" s="26">
        <v>3023000</v>
      </c>
      <c r="G54" s="26"/>
      <c r="H54" s="26">
        <v>58804</v>
      </c>
      <c r="I54" s="26">
        <v>5211000</v>
      </c>
      <c r="J54" s="26">
        <v>57229</v>
      </c>
      <c r="K54" s="26"/>
      <c r="L54" s="26"/>
      <c r="M54" s="26">
        <v>43316</v>
      </c>
      <c r="N54" s="26"/>
      <c r="O54" s="26">
        <v>78040</v>
      </c>
      <c r="P54" s="26"/>
      <c r="Q54" s="26">
        <v>80195</v>
      </c>
      <c r="R54" s="26"/>
      <c r="S54" s="26">
        <v>97289</v>
      </c>
      <c r="T54" s="26">
        <v>76393</v>
      </c>
      <c r="U54" s="26">
        <v>72698</v>
      </c>
      <c r="V54" s="26">
        <v>75153</v>
      </c>
      <c r="W54" s="26"/>
      <c r="X54" s="26">
        <v>75053</v>
      </c>
      <c r="Y54" s="26"/>
      <c r="Z54" s="26">
        <v>40022</v>
      </c>
      <c r="AA54" s="26"/>
      <c r="AB54" s="26"/>
      <c r="AC54" s="26">
        <v>47976000</v>
      </c>
      <c r="AD54" s="26"/>
      <c r="AE54" s="26"/>
      <c r="AF54" s="26">
        <v>858881</v>
      </c>
      <c r="AG54" s="26">
        <v>4185333</v>
      </c>
      <c r="AH54" s="26"/>
      <c r="AI54" s="26"/>
      <c r="AJ54" s="26"/>
      <c r="AK54" s="26">
        <v>114504</v>
      </c>
      <c r="AL54" s="26"/>
      <c r="AM54" s="26"/>
      <c r="AN54" s="26">
        <v>55640000</v>
      </c>
      <c r="AO54" s="26"/>
      <c r="AP54" s="26"/>
      <c r="AQ54" s="26"/>
      <c r="AR54" s="26"/>
      <c r="AS54" s="26"/>
      <c r="AT54" s="26"/>
      <c r="AU54" s="26"/>
      <c r="AV54" s="26"/>
      <c r="AW54" s="26">
        <v>73471</v>
      </c>
      <c r="AX54" s="26"/>
      <c r="AY54" s="26">
        <v>51615</v>
      </c>
      <c r="AZ54" s="26"/>
      <c r="BA54" s="26">
        <v>72014</v>
      </c>
      <c r="BB54" s="26"/>
      <c r="BC54" s="26">
        <v>75070</v>
      </c>
    </row>
    <row r="55" spans="1:55" x14ac:dyDescent="0.15">
      <c r="A55" s="25">
        <v>2009</v>
      </c>
      <c r="B55" s="26">
        <v>206962</v>
      </c>
      <c r="C55" s="26">
        <v>267062</v>
      </c>
      <c r="D55" s="26"/>
      <c r="E55" s="26"/>
      <c r="F55" s="26"/>
      <c r="G55" s="26"/>
      <c r="H55" s="26">
        <v>51630</v>
      </c>
      <c r="I55" s="26">
        <v>2646500</v>
      </c>
      <c r="J55" s="26">
        <v>54729</v>
      </c>
      <c r="K55" s="26"/>
      <c r="L55" s="26"/>
      <c r="M55" s="26">
        <v>51831</v>
      </c>
      <c r="N55" s="26"/>
      <c r="O55" s="26">
        <v>59870</v>
      </c>
      <c r="P55" s="26"/>
      <c r="Q55" s="26">
        <v>59261</v>
      </c>
      <c r="R55" s="26"/>
      <c r="S55" s="26">
        <v>47695</v>
      </c>
      <c r="T55" s="26">
        <v>53965</v>
      </c>
      <c r="U55" s="26">
        <v>53272</v>
      </c>
      <c r="V55" s="26">
        <v>55239</v>
      </c>
      <c r="W55" s="26"/>
      <c r="X55" s="26">
        <v>52449</v>
      </c>
      <c r="Y55" s="26"/>
      <c r="Z55" s="26">
        <v>57870</v>
      </c>
      <c r="AA55" s="26"/>
      <c r="AB55" s="26"/>
      <c r="AC55" s="26"/>
      <c r="AD55" s="26"/>
      <c r="AE55" s="26"/>
      <c r="AF55" s="26">
        <v>767340</v>
      </c>
      <c r="AG55" s="26"/>
      <c r="AH55" s="26"/>
      <c r="AI55" s="26"/>
      <c r="AJ55" s="26"/>
      <c r="AK55" s="26"/>
      <c r="AL55" s="26"/>
      <c r="AM55" s="26"/>
      <c r="AN55" s="26">
        <v>47412</v>
      </c>
      <c r="AO55" s="26"/>
      <c r="AP55" s="26"/>
      <c r="AQ55" s="26"/>
      <c r="AR55" s="26"/>
      <c r="AS55" s="26"/>
      <c r="AT55" s="26"/>
      <c r="AU55" s="26"/>
      <c r="AV55" s="26"/>
      <c r="AW55" s="26">
        <v>54577</v>
      </c>
      <c r="AX55" s="26"/>
      <c r="AY55" s="26">
        <v>53153</v>
      </c>
      <c r="AZ55" s="26"/>
      <c r="BA55" s="26">
        <v>56125</v>
      </c>
      <c r="BB55" s="26"/>
      <c r="BC55" s="26">
        <v>54534</v>
      </c>
    </row>
    <row r="56" spans="1:55" x14ac:dyDescent="0.15">
      <c r="A56" s="25">
        <v>2010</v>
      </c>
      <c r="B56" s="26">
        <v>170685</v>
      </c>
      <c r="C56" s="26">
        <v>250019</v>
      </c>
      <c r="D56" s="26"/>
      <c r="E56" s="26"/>
      <c r="F56" s="26"/>
      <c r="G56" s="26">
        <v>69404</v>
      </c>
      <c r="H56" s="26">
        <v>69280</v>
      </c>
      <c r="I56" s="26"/>
      <c r="J56" s="26">
        <v>101066</v>
      </c>
      <c r="K56" s="26"/>
      <c r="L56" s="26"/>
      <c r="M56" s="26"/>
      <c r="N56" s="26"/>
      <c r="O56" s="26"/>
      <c r="P56" s="26"/>
      <c r="Q56" s="26">
        <v>63977</v>
      </c>
      <c r="R56" s="26"/>
      <c r="S56" s="26"/>
      <c r="T56" s="26">
        <v>66125</v>
      </c>
      <c r="U56" s="26">
        <v>66127</v>
      </c>
      <c r="V56" s="26">
        <v>65915</v>
      </c>
      <c r="W56" s="26"/>
      <c r="X56" s="26">
        <v>65694</v>
      </c>
      <c r="Y56" s="26"/>
      <c r="Z56" s="26"/>
      <c r="AA56" s="26"/>
      <c r="AB56" s="26"/>
      <c r="AC56" s="26"/>
      <c r="AD56" s="26"/>
      <c r="AE56" s="26"/>
      <c r="AF56" s="26">
        <v>669615</v>
      </c>
      <c r="AG56" s="26"/>
      <c r="AH56" s="26"/>
      <c r="AI56" s="26"/>
      <c r="AJ56" s="26"/>
      <c r="AK56" s="26"/>
      <c r="AL56" s="26"/>
      <c r="AM56" s="26"/>
      <c r="AN56" s="26">
        <v>65183</v>
      </c>
      <c r="AO56" s="26"/>
      <c r="AP56" s="26"/>
      <c r="AQ56" s="26"/>
      <c r="AR56" s="26"/>
      <c r="AS56" s="26"/>
      <c r="AT56" s="26"/>
      <c r="AU56" s="26"/>
      <c r="AV56" s="26"/>
      <c r="AW56" s="26">
        <v>65091</v>
      </c>
      <c r="AX56" s="26"/>
      <c r="AY56" s="26">
        <v>60949</v>
      </c>
      <c r="AZ56" s="26"/>
      <c r="BA56" s="26">
        <v>66828</v>
      </c>
      <c r="BB56" s="26"/>
      <c r="BC56" s="26">
        <v>66137</v>
      </c>
    </row>
    <row r="57" spans="1:55" x14ac:dyDescent="0.15">
      <c r="A57" s="25">
        <v>2011</v>
      </c>
      <c r="B57" s="26">
        <v>201452</v>
      </c>
      <c r="C57" s="26">
        <v>232496</v>
      </c>
      <c r="D57" s="26"/>
      <c r="E57" s="26"/>
      <c r="F57" s="26">
        <v>1604333</v>
      </c>
      <c r="G57" s="26"/>
      <c r="H57" s="26">
        <v>64759</v>
      </c>
      <c r="I57" s="26"/>
      <c r="J57" s="26">
        <v>104334</v>
      </c>
      <c r="K57" s="26"/>
      <c r="L57" s="26"/>
      <c r="M57" s="26"/>
      <c r="N57" s="26"/>
      <c r="O57" s="26">
        <v>68631</v>
      </c>
      <c r="P57" s="26"/>
      <c r="Q57" s="26">
        <v>68702</v>
      </c>
      <c r="R57" s="26"/>
      <c r="S57" s="26">
        <v>98956</v>
      </c>
      <c r="T57" s="26">
        <v>72940</v>
      </c>
      <c r="U57" s="26">
        <v>71283</v>
      </c>
      <c r="V57" s="26">
        <v>72266</v>
      </c>
      <c r="W57" s="26"/>
      <c r="X57" s="26">
        <v>72581</v>
      </c>
      <c r="Y57" s="26"/>
      <c r="Z57" s="26">
        <v>90011</v>
      </c>
      <c r="AA57" s="26"/>
      <c r="AB57" s="26"/>
      <c r="AC57" s="26"/>
      <c r="AD57" s="26"/>
      <c r="AE57" s="26"/>
      <c r="AF57" s="26">
        <v>919571</v>
      </c>
      <c r="AG57" s="26">
        <v>19557000</v>
      </c>
      <c r="AH57" s="26"/>
      <c r="AI57" s="26"/>
      <c r="AJ57" s="26"/>
      <c r="AK57" s="26"/>
      <c r="AL57" s="26"/>
      <c r="AM57" s="26"/>
      <c r="AN57" s="26">
        <v>91054</v>
      </c>
      <c r="AO57" s="26"/>
      <c r="AP57" s="26"/>
      <c r="AQ57" s="26"/>
      <c r="AR57" s="26"/>
      <c r="AS57" s="26"/>
      <c r="AT57" s="26"/>
      <c r="AU57" s="26"/>
      <c r="AV57" s="26"/>
      <c r="AW57" s="26">
        <v>77893</v>
      </c>
      <c r="AX57" s="26"/>
      <c r="AY57" s="26">
        <v>104285</v>
      </c>
      <c r="AZ57" s="26"/>
      <c r="BA57" s="26">
        <v>73731</v>
      </c>
      <c r="BB57" s="26"/>
      <c r="BC57" s="26">
        <v>73099</v>
      </c>
    </row>
    <row r="58" spans="1:55" x14ac:dyDescent="0.15">
      <c r="A58" s="25">
        <v>2012</v>
      </c>
      <c r="B58" s="26">
        <v>216460</v>
      </c>
      <c r="C58" s="26">
        <v>376854</v>
      </c>
      <c r="D58" s="26">
        <v>151449</v>
      </c>
      <c r="E58" s="26"/>
      <c r="F58" s="26">
        <v>89723</v>
      </c>
      <c r="G58" s="26"/>
      <c r="H58" s="26">
        <v>88296</v>
      </c>
      <c r="I58" s="26"/>
      <c r="J58" s="26">
        <v>123649</v>
      </c>
      <c r="K58" s="26"/>
      <c r="L58" s="26"/>
      <c r="M58" s="26"/>
      <c r="N58" s="26"/>
      <c r="O58" s="26">
        <v>85655</v>
      </c>
      <c r="P58" s="26"/>
      <c r="Q58" s="26"/>
      <c r="R58" s="26"/>
      <c r="S58" s="26"/>
      <c r="T58" s="26">
        <v>80507</v>
      </c>
      <c r="U58" s="26">
        <v>78785</v>
      </c>
      <c r="V58" s="26">
        <v>79738</v>
      </c>
      <c r="W58" s="26"/>
      <c r="X58" s="26">
        <v>79890</v>
      </c>
      <c r="Y58" s="26"/>
      <c r="Z58" s="26"/>
      <c r="AA58" s="26"/>
      <c r="AB58" s="26"/>
      <c r="AC58" s="26"/>
      <c r="AD58" s="26"/>
      <c r="AE58" s="26"/>
      <c r="AF58" s="26">
        <v>1802938</v>
      </c>
      <c r="AG58" s="26"/>
      <c r="AH58" s="26"/>
      <c r="AI58" s="26"/>
      <c r="AJ58" s="26"/>
      <c r="AK58" s="26"/>
      <c r="AL58" s="26"/>
      <c r="AM58" s="26"/>
      <c r="AN58" s="26">
        <v>81325</v>
      </c>
      <c r="AO58" s="26"/>
      <c r="AP58" s="26"/>
      <c r="AQ58" s="26"/>
      <c r="AR58" s="26"/>
      <c r="AS58" s="26"/>
      <c r="AT58" s="26"/>
      <c r="AU58" s="26"/>
      <c r="AV58" s="26"/>
      <c r="AW58" s="26">
        <v>89980</v>
      </c>
      <c r="AX58" s="26"/>
      <c r="AY58" s="26">
        <v>94541</v>
      </c>
      <c r="AZ58" s="26">
        <v>85603</v>
      </c>
      <c r="BA58" s="26">
        <v>78365</v>
      </c>
      <c r="BB58" s="26"/>
      <c r="BC58" s="26">
        <v>80213</v>
      </c>
    </row>
    <row r="59" spans="1:55" x14ac:dyDescent="0.15">
      <c r="A59" s="25">
        <v>2013</v>
      </c>
      <c r="B59" s="26">
        <v>235733</v>
      </c>
      <c r="C59" s="26">
        <v>460781</v>
      </c>
      <c r="D59" s="26"/>
      <c r="E59" s="26"/>
      <c r="F59" s="26"/>
      <c r="G59" s="26"/>
      <c r="H59" s="26"/>
      <c r="I59" s="26"/>
      <c r="J59" s="26">
        <v>114827</v>
      </c>
      <c r="K59" s="26"/>
      <c r="L59" s="26"/>
      <c r="M59" s="26"/>
      <c r="N59" s="26"/>
      <c r="O59" s="26">
        <v>81475</v>
      </c>
      <c r="P59" s="26"/>
      <c r="Q59" s="26"/>
      <c r="R59" s="26"/>
      <c r="S59" s="26">
        <v>80631</v>
      </c>
      <c r="T59" s="26">
        <v>92991</v>
      </c>
      <c r="U59" s="26">
        <v>93191</v>
      </c>
      <c r="V59" s="26">
        <v>92644</v>
      </c>
      <c r="W59" s="26"/>
      <c r="X59" s="26">
        <v>93391</v>
      </c>
      <c r="Y59" s="26"/>
      <c r="Z59" s="26"/>
      <c r="AA59" s="26"/>
      <c r="AB59" s="26"/>
      <c r="AC59" s="26"/>
      <c r="AD59" s="26"/>
      <c r="AE59" s="26"/>
      <c r="AF59" s="26">
        <v>561400</v>
      </c>
      <c r="AG59" s="26"/>
      <c r="AH59" s="26"/>
      <c r="AI59" s="26"/>
      <c r="AJ59" s="26"/>
      <c r="AK59" s="26"/>
      <c r="AL59" s="26"/>
      <c r="AM59" s="26"/>
      <c r="AN59" s="26">
        <v>91302</v>
      </c>
      <c r="AO59" s="26"/>
      <c r="AP59" s="26"/>
      <c r="AQ59" s="26"/>
      <c r="AR59" s="26"/>
      <c r="AS59" s="26"/>
      <c r="AT59" s="26"/>
      <c r="AU59" s="26">
        <v>77145</v>
      </c>
      <c r="AV59" s="26">
        <v>99334</v>
      </c>
      <c r="AW59" s="26">
        <v>101572</v>
      </c>
      <c r="AX59" s="26"/>
      <c r="AY59" s="26">
        <v>104106</v>
      </c>
      <c r="AZ59" s="26">
        <v>92884</v>
      </c>
      <c r="BA59" s="26">
        <v>91888</v>
      </c>
      <c r="BB59" s="26"/>
      <c r="BC59" s="26">
        <v>93177</v>
      </c>
    </row>
    <row r="60" spans="1:55" x14ac:dyDescent="0.15">
      <c r="A60" s="25">
        <v>2014</v>
      </c>
      <c r="B60" s="26">
        <v>212678</v>
      </c>
      <c r="C60" s="26">
        <v>299235</v>
      </c>
      <c r="D60" s="26"/>
      <c r="E60" s="26"/>
      <c r="F60" s="26">
        <v>3730000</v>
      </c>
      <c r="G60" s="26"/>
      <c r="H60" s="26"/>
      <c r="I60" s="26"/>
      <c r="J60" s="26">
        <v>91947</v>
      </c>
      <c r="K60" s="26"/>
      <c r="L60" s="26"/>
      <c r="M60" s="26"/>
      <c r="N60" s="26"/>
      <c r="O60" s="26">
        <v>78624</v>
      </c>
      <c r="P60" s="26"/>
      <c r="Q60" s="26"/>
      <c r="R60" s="26"/>
      <c r="S60" s="26"/>
      <c r="T60" s="26">
        <v>81052</v>
      </c>
      <c r="U60" s="26">
        <v>80718</v>
      </c>
      <c r="V60" s="26">
        <v>81629</v>
      </c>
      <c r="W60" s="26"/>
      <c r="X60" s="26">
        <v>80181</v>
      </c>
      <c r="Y60" s="26"/>
      <c r="Z60" s="26">
        <v>65882</v>
      </c>
      <c r="AA60" s="26"/>
      <c r="AB60" s="26"/>
      <c r="AC60" s="26"/>
      <c r="AD60" s="26"/>
      <c r="AE60" s="26"/>
      <c r="AF60" s="26">
        <v>558255</v>
      </c>
      <c r="AG60" s="26"/>
      <c r="AH60" s="26"/>
      <c r="AI60" s="26"/>
      <c r="AJ60" s="26"/>
      <c r="AK60" s="26"/>
      <c r="AL60" s="26"/>
      <c r="AM60" s="26"/>
      <c r="AN60" s="26">
        <v>76685</v>
      </c>
      <c r="AO60" s="26"/>
      <c r="AP60" s="26"/>
      <c r="AQ60" s="26"/>
      <c r="AR60" s="26"/>
      <c r="AS60" s="26"/>
      <c r="AT60" s="26"/>
      <c r="AU60" s="26"/>
      <c r="AV60" s="26"/>
      <c r="AW60" s="26">
        <v>88005</v>
      </c>
      <c r="AX60" s="26"/>
      <c r="AY60" s="26">
        <v>69180</v>
      </c>
      <c r="AZ60" s="26"/>
      <c r="BA60" s="26">
        <v>81993</v>
      </c>
      <c r="BB60" s="26"/>
      <c r="BC60" s="26">
        <v>80574</v>
      </c>
    </row>
    <row r="61" spans="1:55" x14ac:dyDescent="0.15">
      <c r="A61" s="25">
        <v>2015</v>
      </c>
      <c r="B61" s="26">
        <v>209246</v>
      </c>
      <c r="C61" s="26">
        <v>574960</v>
      </c>
      <c r="D61" s="26"/>
      <c r="E61" s="26"/>
      <c r="F61" s="26">
        <v>527000</v>
      </c>
      <c r="G61" s="26"/>
      <c r="H61" s="26"/>
      <c r="I61" s="26"/>
      <c r="J61" s="26">
        <v>108409</v>
      </c>
      <c r="K61" s="26"/>
      <c r="L61" s="26"/>
      <c r="M61" s="26"/>
      <c r="N61" s="26"/>
      <c r="O61" s="26"/>
      <c r="P61" s="26"/>
      <c r="Q61" s="26"/>
      <c r="R61" s="26"/>
      <c r="S61" s="26"/>
      <c r="T61" s="26">
        <v>52527</v>
      </c>
      <c r="U61" s="26">
        <v>54145</v>
      </c>
      <c r="V61" s="26">
        <v>54036</v>
      </c>
      <c r="W61" s="26"/>
      <c r="X61" s="26">
        <v>53363</v>
      </c>
      <c r="Y61" s="26"/>
      <c r="Z61" s="26">
        <v>36234</v>
      </c>
      <c r="AA61" s="26"/>
      <c r="AB61" s="26"/>
      <c r="AC61" s="26"/>
      <c r="AD61" s="26"/>
      <c r="AE61" s="26"/>
      <c r="AF61" s="26">
        <v>704667</v>
      </c>
      <c r="AG61" s="26"/>
      <c r="AH61" s="26"/>
      <c r="AI61" s="26"/>
      <c r="AJ61" s="26"/>
      <c r="AK61" s="26"/>
      <c r="AL61" s="26"/>
      <c r="AM61" s="26"/>
      <c r="AN61" s="26">
        <v>49818</v>
      </c>
      <c r="AO61" s="26"/>
      <c r="AP61" s="26"/>
      <c r="AQ61" s="26"/>
      <c r="AR61" s="26"/>
      <c r="AS61" s="26"/>
      <c r="AT61" s="26"/>
      <c r="AU61" s="26"/>
      <c r="AV61" s="26"/>
      <c r="AW61" s="26">
        <v>57399</v>
      </c>
      <c r="AX61" s="26"/>
      <c r="AY61" s="26">
        <v>57123</v>
      </c>
      <c r="AZ61" s="26">
        <v>51411</v>
      </c>
      <c r="BA61" s="26">
        <v>53199</v>
      </c>
      <c r="BB61" s="26"/>
      <c r="BC61" s="26">
        <v>52957</v>
      </c>
    </row>
    <row r="62" spans="1:55" x14ac:dyDescent="0.15">
      <c r="A62" s="25">
        <v>2016</v>
      </c>
      <c r="B62" s="26">
        <v>169184</v>
      </c>
      <c r="C62" s="26">
        <v>562933</v>
      </c>
      <c r="D62" s="26"/>
      <c r="E62" s="26"/>
      <c r="F62" s="26"/>
      <c r="G62" s="26"/>
      <c r="H62" s="26"/>
      <c r="I62" s="26">
        <v>127129</v>
      </c>
      <c r="J62" s="26">
        <v>80234</v>
      </c>
      <c r="K62" s="26"/>
      <c r="L62" s="26"/>
      <c r="M62" s="26"/>
      <c r="N62" s="26"/>
      <c r="O62" s="26"/>
      <c r="P62" s="26"/>
      <c r="Q62" s="26"/>
      <c r="R62" s="26"/>
      <c r="S62" s="26"/>
      <c r="T62" s="26">
        <v>44198</v>
      </c>
      <c r="U62" s="26">
        <v>44103</v>
      </c>
      <c r="V62" s="26">
        <v>40734</v>
      </c>
      <c r="W62" s="26"/>
      <c r="X62" s="26">
        <v>42746</v>
      </c>
      <c r="Y62" s="26"/>
      <c r="Z62" s="26">
        <v>42546</v>
      </c>
      <c r="AA62" s="26"/>
      <c r="AB62" s="26"/>
      <c r="AC62" s="26"/>
      <c r="AD62" s="26"/>
      <c r="AE62" s="26"/>
      <c r="AF62" s="26">
        <v>577278</v>
      </c>
      <c r="AG62" s="26"/>
      <c r="AH62" s="26"/>
      <c r="AI62" s="26"/>
      <c r="AJ62" s="26"/>
      <c r="AK62" s="26"/>
      <c r="AL62" s="26"/>
      <c r="AM62" s="26"/>
      <c r="AN62" s="26">
        <v>47301</v>
      </c>
      <c r="AO62" s="26"/>
      <c r="AP62" s="26"/>
      <c r="AQ62" s="26"/>
      <c r="AR62" s="26"/>
      <c r="AS62" s="26"/>
      <c r="AT62" s="26"/>
      <c r="AU62" s="26"/>
      <c r="AV62" s="26"/>
      <c r="AW62" s="26">
        <v>40272</v>
      </c>
      <c r="AX62" s="26"/>
      <c r="AY62" s="26"/>
      <c r="AZ62" s="26"/>
      <c r="BA62" s="26">
        <v>41321</v>
      </c>
      <c r="BB62" s="26"/>
      <c r="BC62" s="26">
        <v>44734</v>
      </c>
    </row>
    <row r="63" spans="1:55" x14ac:dyDescent="0.15">
      <c r="A63" s="25">
        <v>2017</v>
      </c>
      <c r="B63" s="26">
        <v>159522</v>
      </c>
      <c r="C63" s="26">
        <v>548262</v>
      </c>
      <c r="D63" s="26"/>
      <c r="E63" s="26"/>
      <c r="F63" s="26"/>
      <c r="G63" s="26"/>
      <c r="H63" s="26"/>
      <c r="I63" s="26">
        <v>136117</v>
      </c>
      <c r="J63" s="26">
        <v>79006</v>
      </c>
      <c r="K63" s="26"/>
      <c r="L63" s="26"/>
      <c r="M63" s="26"/>
      <c r="N63" s="26"/>
      <c r="O63" s="26"/>
      <c r="P63" s="26"/>
      <c r="Q63" s="26"/>
      <c r="R63" s="26"/>
      <c r="S63" s="26">
        <v>46663</v>
      </c>
      <c r="T63" s="26">
        <v>60170</v>
      </c>
      <c r="U63" s="26">
        <v>57317</v>
      </c>
      <c r="V63" s="26">
        <v>55485</v>
      </c>
      <c r="W63" s="26"/>
      <c r="X63" s="26">
        <v>54652</v>
      </c>
      <c r="Y63" s="26"/>
      <c r="Z63" s="26"/>
      <c r="AA63" s="26"/>
      <c r="AB63" s="26"/>
      <c r="AC63" s="26"/>
      <c r="AD63" s="26"/>
      <c r="AE63" s="26"/>
      <c r="AF63" s="26">
        <v>588667</v>
      </c>
      <c r="AG63" s="26"/>
      <c r="AH63" s="26"/>
      <c r="AI63" s="26"/>
      <c r="AJ63" s="26"/>
      <c r="AK63" s="26"/>
      <c r="AL63" s="26"/>
      <c r="AM63" s="26"/>
      <c r="AN63" s="26">
        <v>58249</v>
      </c>
      <c r="AO63" s="26"/>
      <c r="AP63" s="26"/>
      <c r="AQ63" s="26"/>
      <c r="AR63" s="26"/>
      <c r="AS63" s="26"/>
      <c r="AT63" s="26"/>
      <c r="AU63" s="26"/>
      <c r="AV63" s="26"/>
      <c r="AW63" s="26">
        <v>52078</v>
      </c>
      <c r="AX63" s="26"/>
      <c r="AY63" s="26"/>
      <c r="AZ63" s="26"/>
      <c r="BA63" s="26">
        <v>57405</v>
      </c>
      <c r="BB63" s="26"/>
      <c r="BC63" s="26">
        <v>57814</v>
      </c>
    </row>
    <row r="64" spans="1:55" x14ac:dyDescent="0.15">
      <c r="A64" s="25">
        <v>2018</v>
      </c>
      <c r="B64" s="54">
        <f>'2018年度（LPG)'!W12</f>
        <v>162784</v>
      </c>
      <c r="C64" s="54">
        <f>'2018年度（LPG)'!W13</f>
        <v>601780</v>
      </c>
      <c r="I64" s="54">
        <f>'2018年度（LPG)'!W20</f>
        <v>100891</v>
      </c>
      <c r="J64" s="54">
        <f>'2018年度（LPG)'!W21</f>
        <v>96598</v>
      </c>
      <c r="S64" s="54">
        <f>'2018年度（LPG)'!W30</f>
        <v>58865</v>
      </c>
      <c r="T64" s="54">
        <f>'2018年度（LPG)'!W31</f>
        <v>63233</v>
      </c>
      <c r="U64" s="54">
        <f>'2018年度（LPG)'!W32</f>
        <v>59046</v>
      </c>
      <c r="V64" s="54">
        <f>'2018年度（LPG)'!W33</f>
        <v>62668</v>
      </c>
      <c r="X64" s="54">
        <f>'2018年度（LPG)'!W35</f>
        <v>63558</v>
      </c>
      <c r="AF64" s="54">
        <f>'2018年度（LPG)'!W43</f>
        <v>838188</v>
      </c>
      <c r="AN64" s="54">
        <f>'2018年度（LPG)'!W52</f>
        <v>60657</v>
      </c>
      <c r="AW64" s="54">
        <f>'2018年度（LPG)'!W61</f>
        <v>65400</v>
      </c>
      <c r="BA64" s="54">
        <f>'2018年度（LPG)'!W65</f>
        <v>60593</v>
      </c>
      <c r="BC64" s="54">
        <f>'2018年度（LPG)'!W67</f>
        <v>61534</v>
      </c>
    </row>
    <row r="65" spans="1:55" x14ac:dyDescent="0.15">
      <c r="A65" s="25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</row>
    <row r="67" spans="1:55" x14ac:dyDescent="0.15">
      <c r="A67" s="22" t="s">
        <v>66</v>
      </c>
    </row>
    <row r="68" spans="1:55" x14ac:dyDescent="0.15">
      <c r="A68" s="27" t="s">
        <v>67</v>
      </c>
    </row>
    <row r="69" spans="1:55" x14ac:dyDescent="0.15">
      <c r="A69" s="27" t="s">
        <v>68</v>
      </c>
    </row>
    <row r="70" spans="1:55" x14ac:dyDescent="0.15">
      <c r="A70" s="27" t="s">
        <v>69</v>
      </c>
    </row>
    <row r="71" spans="1:55" x14ac:dyDescent="0.15">
      <c r="A71" s="27" t="s">
        <v>70</v>
      </c>
    </row>
    <row r="72" spans="1:55" x14ac:dyDescent="0.15">
      <c r="A72" s="27" t="s">
        <v>71</v>
      </c>
    </row>
    <row r="73" spans="1:55" x14ac:dyDescent="0.15">
      <c r="A73" s="27" t="s">
        <v>56</v>
      </c>
    </row>
  </sheetData>
  <phoneticPr fontId="3"/>
  <hyperlinks>
    <hyperlink ref="F1" location="Sheet1!A65" display="注釈へ" xr:uid="{00000000-0004-0000-0300-000000000000}"/>
  </hyperlinks>
  <pageMargins left="0.78700000000000003" right="0.78700000000000003" top="0.98399999999999999" bottom="0.98399999999999999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I74"/>
  <sheetViews>
    <sheetView workbookViewId="0">
      <pane ySplit="10" topLeftCell="A47" activePane="bottomLeft" state="frozen"/>
      <selection pane="bottomLeft" activeCell="A64" sqref="A64"/>
    </sheetView>
  </sheetViews>
  <sheetFormatPr defaultColWidth="9" defaultRowHeight="12.75" x14ac:dyDescent="0.15"/>
  <cols>
    <col min="1" max="1" width="35.625" style="22" customWidth="1"/>
    <col min="2" max="114" width="15.75" style="22" customWidth="1"/>
    <col min="115" max="16384" width="9" style="22"/>
  </cols>
  <sheetData>
    <row r="1" spans="1:113" ht="13.5" x14ac:dyDescent="0.15">
      <c r="A1" s="21" t="s">
        <v>199</v>
      </c>
      <c r="F1" s="38" t="s">
        <v>61</v>
      </c>
    </row>
    <row r="3" spans="1:113" ht="13.5" x14ac:dyDescent="0.15">
      <c r="A3" s="22" t="s">
        <v>195</v>
      </c>
      <c r="B3" s="23">
        <v>43370</v>
      </c>
    </row>
    <row r="4" spans="1:113" ht="13.5" x14ac:dyDescent="0.15">
      <c r="A4" s="22" t="s">
        <v>196</v>
      </c>
      <c r="B4" s="22" t="s">
        <v>62</v>
      </c>
    </row>
    <row r="5" spans="1:113" ht="13.5" x14ac:dyDescent="0.15">
      <c r="A5" s="22" t="s">
        <v>197</v>
      </c>
    </row>
    <row r="6" spans="1:113" s="24" customFormat="1" ht="25.5" x14ac:dyDescent="0.15">
      <c r="B6" s="24" t="s">
        <v>72</v>
      </c>
      <c r="C6" s="24" t="s">
        <v>73</v>
      </c>
      <c r="D6" s="24" t="s">
        <v>74</v>
      </c>
      <c r="E6" s="24" t="s">
        <v>75</v>
      </c>
      <c r="F6" s="24" t="s">
        <v>76</v>
      </c>
      <c r="G6" s="24" t="s">
        <v>77</v>
      </c>
      <c r="H6" s="24" t="s">
        <v>78</v>
      </c>
      <c r="I6" s="24" t="s">
        <v>79</v>
      </c>
      <c r="J6" s="24" t="s">
        <v>80</v>
      </c>
      <c r="K6" s="24" t="s">
        <v>81</v>
      </c>
      <c r="L6" s="24" t="s">
        <v>82</v>
      </c>
      <c r="M6" s="24" t="s">
        <v>83</v>
      </c>
      <c r="N6" s="24" t="s">
        <v>84</v>
      </c>
      <c r="O6" s="24" t="s">
        <v>85</v>
      </c>
      <c r="P6" s="24" t="s">
        <v>86</v>
      </c>
      <c r="Q6" s="24" t="s">
        <v>87</v>
      </c>
      <c r="R6" s="24" t="s">
        <v>88</v>
      </c>
      <c r="S6" s="24" t="s">
        <v>89</v>
      </c>
      <c r="T6" s="24" t="s">
        <v>90</v>
      </c>
      <c r="U6" s="24" t="s">
        <v>91</v>
      </c>
      <c r="V6" s="24" t="s">
        <v>92</v>
      </c>
      <c r="W6" s="24" t="s">
        <v>93</v>
      </c>
      <c r="X6" s="24" t="s">
        <v>94</v>
      </c>
      <c r="Y6" s="24" t="s">
        <v>95</v>
      </c>
      <c r="Z6" s="24" t="s">
        <v>96</v>
      </c>
      <c r="AA6" s="24" t="s">
        <v>97</v>
      </c>
      <c r="AB6" s="24" t="s">
        <v>98</v>
      </c>
      <c r="AC6" s="24" t="s">
        <v>99</v>
      </c>
      <c r="AD6" s="24" t="s">
        <v>100</v>
      </c>
      <c r="AE6" s="24" t="s">
        <v>101</v>
      </c>
      <c r="AF6" s="24" t="s">
        <v>102</v>
      </c>
      <c r="AG6" s="24" t="s">
        <v>103</v>
      </c>
      <c r="AH6" s="24" t="s">
        <v>104</v>
      </c>
      <c r="AI6" s="24" t="s">
        <v>105</v>
      </c>
      <c r="AJ6" s="24" t="s">
        <v>106</v>
      </c>
      <c r="AK6" s="24" t="s">
        <v>107</v>
      </c>
      <c r="AL6" s="24" t="s">
        <v>108</v>
      </c>
      <c r="AM6" s="24" t="s">
        <v>109</v>
      </c>
      <c r="AN6" s="24" t="s">
        <v>110</v>
      </c>
      <c r="AO6" s="24" t="s">
        <v>111</v>
      </c>
      <c r="AP6" s="24" t="s">
        <v>112</v>
      </c>
      <c r="AQ6" s="24" t="s">
        <v>113</v>
      </c>
      <c r="AR6" s="24" t="s">
        <v>114</v>
      </c>
      <c r="AS6" s="24" t="s">
        <v>115</v>
      </c>
      <c r="AT6" s="24" t="s">
        <v>116</v>
      </c>
      <c r="AU6" s="24" t="s">
        <v>117</v>
      </c>
      <c r="AV6" s="24" t="s">
        <v>118</v>
      </c>
      <c r="AW6" s="24" t="s">
        <v>119</v>
      </c>
      <c r="AX6" s="24" t="s">
        <v>120</v>
      </c>
      <c r="AY6" s="24" t="s">
        <v>121</v>
      </c>
      <c r="AZ6" s="24" t="s">
        <v>122</v>
      </c>
      <c r="BA6" s="24" t="s">
        <v>123</v>
      </c>
      <c r="BB6" s="24" t="s">
        <v>124</v>
      </c>
      <c r="BC6" s="24" t="s">
        <v>125</v>
      </c>
      <c r="BD6" s="24" t="s">
        <v>126</v>
      </c>
      <c r="BE6" s="24" t="s">
        <v>127</v>
      </c>
      <c r="BF6" s="24" t="s">
        <v>128</v>
      </c>
      <c r="BG6" s="24" t="s">
        <v>129</v>
      </c>
      <c r="BH6" s="24" t="s">
        <v>130</v>
      </c>
      <c r="BI6" s="24" t="s">
        <v>131</v>
      </c>
      <c r="BJ6" s="24" t="s">
        <v>132</v>
      </c>
      <c r="BK6" s="24" t="s">
        <v>133</v>
      </c>
      <c r="BL6" s="24" t="s">
        <v>134</v>
      </c>
      <c r="BM6" s="24" t="s">
        <v>135</v>
      </c>
      <c r="BN6" s="24" t="s">
        <v>136</v>
      </c>
      <c r="BO6" s="24" t="s">
        <v>137</v>
      </c>
      <c r="BP6" s="24" t="s">
        <v>138</v>
      </c>
      <c r="BQ6" s="24" t="s">
        <v>139</v>
      </c>
      <c r="BR6" s="24" t="s">
        <v>140</v>
      </c>
      <c r="BS6" s="24" t="s">
        <v>141</v>
      </c>
      <c r="BT6" s="24" t="s">
        <v>142</v>
      </c>
      <c r="BU6" s="24" t="s">
        <v>143</v>
      </c>
      <c r="BV6" s="24" t="s">
        <v>144</v>
      </c>
      <c r="BW6" s="24" t="s">
        <v>145</v>
      </c>
      <c r="BX6" s="24" t="s">
        <v>146</v>
      </c>
      <c r="BY6" s="24" t="s">
        <v>147</v>
      </c>
      <c r="BZ6" s="24" t="s">
        <v>148</v>
      </c>
      <c r="CA6" s="24" t="s">
        <v>149</v>
      </c>
      <c r="CB6" s="24" t="s">
        <v>150</v>
      </c>
      <c r="CC6" s="24" t="s">
        <v>151</v>
      </c>
      <c r="CD6" s="24" t="s">
        <v>152</v>
      </c>
      <c r="CE6" s="24" t="s">
        <v>153</v>
      </c>
      <c r="CF6" s="24" t="s">
        <v>154</v>
      </c>
      <c r="CG6" s="24" t="s">
        <v>155</v>
      </c>
      <c r="CH6" s="24" t="s">
        <v>156</v>
      </c>
      <c r="CI6" s="24" t="s">
        <v>157</v>
      </c>
      <c r="CJ6" s="24" t="s">
        <v>158</v>
      </c>
      <c r="CK6" s="24" t="s">
        <v>159</v>
      </c>
      <c r="CL6" s="24" t="s">
        <v>160</v>
      </c>
      <c r="CM6" s="24" t="s">
        <v>161</v>
      </c>
      <c r="CN6" s="24" t="s">
        <v>162</v>
      </c>
      <c r="CO6" s="24" t="s">
        <v>163</v>
      </c>
      <c r="CP6" s="24" t="s">
        <v>164</v>
      </c>
      <c r="CQ6" s="24" t="s">
        <v>165</v>
      </c>
      <c r="CR6" s="24" t="s">
        <v>166</v>
      </c>
      <c r="CS6" s="24" t="s">
        <v>167</v>
      </c>
      <c r="CT6" s="24" t="s">
        <v>168</v>
      </c>
      <c r="CU6" s="24" t="s">
        <v>169</v>
      </c>
      <c r="CV6" s="24" t="s">
        <v>170</v>
      </c>
      <c r="CW6" s="24" t="s">
        <v>171</v>
      </c>
      <c r="CX6" s="24" t="s">
        <v>172</v>
      </c>
      <c r="CY6" s="24" t="s">
        <v>173</v>
      </c>
      <c r="CZ6" s="24" t="s">
        <v>174</v>
      </c>
      <c r="DA6" s="24" t="s">
        <v>175</v>
      </c>
      <c r="DB6" s="24" t="s">
        <v>176</v>
      </c>
      <c r="DC6" s="24" t="s">
        <v>177</v>
      </c>
      <c r="DD6" s="24" t="s">
        <v>178</v>
      </c>
      <c r="DE6" s="24" t="s">
        <v>179</v>
      </c>
      <c r="DF6" s="24" t="s">
        <v>180</v>
      </c>
      <c r="DG6" s="24" t="s">
        <v>181</v>
      </c>
      <c r="DH6" s="24" t="s">
        <v>182</v>
      </c>
      <c r="DI6" s="24" t="s">
        <v>183</v>
      </c>
    </row>
    <row r="7" spans="1:113" s="24" customFormat="1" hidden="1" x14ac:dyDescent="0.15"/>
    <row r="8" spans="1:113" s="24" customFormat="1" hidden="1" x14ac:dyDescent="0.15"/>
    <row r="9" spans="1:113" s="24" customFormat="1" ht="3" customHeight="1" x14ac:dyDescent="0.15"/>
    <row r="10" spans="1:113" s="24" customFormat="1" ht="4.9000000000000004" customHeight="1" x14ac:dyDescent="0.15"/>
    <row r="11" spans="1:113" x14ac:dyDescent="0.15">
      <c r="A11" s="25">
        <v>1965</v>
      </c>
      <c r="B11" s="26">
        <v>82</v>
      </c>
      <c r="C11" s="26"/>
      <c r="D11" s="26"/>
      <c r="E11" s="26"/>
      <c r="F11" s="26"/>
      <c r="G11" s="26"/>
      <c r="H11" s="26"/>
      <c r="I11" s="26"/>
      <c r="J11" s="26">
        <v>291</v>
      </c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>
        <v>181014</v>
      </c>
      <c r="V11" s="26">
        <v>362446</v>
      </c>
      <c r="W11" s="26"/>
      <c r="X11" s="26"/>
      <c r="Y11" s="26"/>
      <c r="Z11" s="26">
        <v>11570</v>
      </c>
      <c r="AA11" s="26">
        <v>204</v>
      </c>
      <c r="AB11" s="26"/>
      <c r="AC11" s="26"/>
      <c r="AD11" s="26"/>
      <c r="AE11" s="26"/>
      <c r="AF11" s="26"/>
      <c r="AG11" s="26">
        <v>1390</v>
      </c>
      <c r="AH11" s="26"/>
      <c r="AI11" s="26"/>
      <c r="AJ11" s="26"/>
      <c r="AK11" s="26">
        <v>6804</v>
      </c>
      <c r="AL11" s="26"/>
      <c r="AM11" s="26"/>
      <c r="AN11" s="26"/>
      <c r="AO11" s="26">
        <v>12307</v>
      </c>
      <c r="AP11" s="26"/>
      <c r="AQ11" s="26"/>
      <c r="AR11" s="26"/>
      <c r="AS11" s="26"/>
      <c r="AT11" s="26"/>
      <c r="AU11" s="26">
        <v>7138</v>
      </c>
      <c r="AV11" s="26"/>
      <c r="AW11" s="26"/>
      <c r="AX11" s="26"/>
      <c r="AY11" s="26"/>
      <c r="AZ11" s="26"/>
      <c r="BA11" s="26"/>
      <c r="BB11" s="26"/>
      <c r="BC11" s="26"/>
      <c r="BD11" s="26"/>
      <c r="BE11" s="26">
        <v>583246</v>
      </c>
      <c r="BF11" s="26">
        <v>1914</v>
      </c>
      <c r="BG11" s="26"/>
      <c r="BH11" s="26"/>
      <c r="BI11" s="26"/>
      <c r="BJ11" s="26"/>
      <c r="BK11" s="26"/>
      <c r="BL11" s="26"/>
      <c r="BM11" s="26"/>
      <c r="BN11" s="26">
        <v>5132</v>
      </c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>
        <v>2384068</v>
      </c>
      <c r="BZ11" s="26">
        <v>4402913</v>
      </c>
      <c r="CA11" s="26"/>
      <c r="CB11" s="26"/>
      <c r="CC11" s="26"/>
      <c r="CD11" s="26">
        <v>156388</v>
      </c>
      <c r="CE11" s="26">
        <v>5228</v>
      </c>
      <c r="CF11" s="26"/>
      <c r="CG11" s="26"/>
      <c r="CH11" s="26"/>
      <c r="CI11" s="26"/>
      <c r="CJ11" s="26"/>
      <c r="CK11" s="26">
        <v>44494</v>
      </c>
      <c r="CL11" s="26"/>
      <c r="CM11" s="26"/>
      <c r="CN11" s="26"/>
      <c r="CO11" s="26">
        <v>156711</v>
      </c>
      <c r="CP11" s="26"/>
      <c r="CQ11" s="26"/>
      <c r="CR11" s="26"/>
      <c r="CS11" s="26">
        <v>351041</v>
      </c>
      <c r="CT11" s="26"/>
      <c r="CU11" s="26"/>
      <c r="CV11" s="26"/>
      <c r="CW11" s="26"/>
      <c r="CX11" s="26"/>
      <c r="CY11" s="26">
        <v>149047</v>
      </c>
      <c r="CZ11" s="26"/>
      <c r="DA11" s="26"/>
      <c r="DB11" s="26"/>
      <c r="DC11" s="26"/>
      <c r="DD11" s="26"/>
      <c r="DE11" s="26"/>
      <c r="DF11" s="26"/>
      <c r="DG11" s="26"/>
      <c r="DH11" s="26"/>
      <c r="DI11" s="26">
        <v>7656936</v>
      </c>
    </row>
    <row r="12" spans="1:113" x14ac:dyDescent="0.15">
      <c r="A12" s="25">
        <v>1966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>
        <v>295500</v>
      </c>
      <c r="V12" s="26">
        <v>528872</v>
      </c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>
        <v>54</v>
      </c>
      <c r="AH12" s="26"/>
      <c r="AI12" s="26"/>
      <c r="AJ12" s="26"/>
      <c r="AK12" s="26"/>
      <c r="AL12" s="26"/>
      <c r="AM12" s="26"/>
      <c r="AN12" s="26"/>
      <c r="AO12" s="26">
        <v>64902</v>
      </c>
      <c r="AP12" s="26"/>
      <c r="AQ12" s="26"/>
      <c r="AR12" s="26"/>
      <c r="AS12" s="26"/>
      <c r="AT12" s="26"/>
      <c r="AU12" s="26">
        <v>1059</v>
      </c>
      <c r="AV12" s="26"/>
      <c r="AW12" s="26"/>
      <c r="AX12" s="26"/>
      <c r="AY12" s="26"/>
      <c r="AZ12" s="26"/>
      <c r="BA12" s="26"/>
      <c r="BB12" s="26"/>
      <c r="BC12" s="26">
        <v>4109</v>
      </c>
      <c r="BD12" s="26"/>
      <c r="BE12" s="26">
        <v>894496</v>
      </c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>
        <v>3719258</v>
      </c>
      <c r="BZ12" s="26">
        <v>5089960</v>
      </c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>
        <v>5954</v>
      </c>
      <c r="CL12" s="26"/>
      <c r="CM12" s="26"/>
      <c r="CN12" s="26"/>
      <c r="CO12" s="26"/>
      <c r="CP12" s="26"/>
      <c r="CQ12" s="26"/>
      <c r="CR12" s="26"/>
      <c r="CS12" s="26">
        <v>732207</v>
      </c>
      <c r="CT12" s="26"/>
      <c r="CU12" s="26"/>
      <c r="CV12" s="26"/>
      <c r="CW12" s="26"/>
      <c r="CX12" s="26"/>
      <c r="CY12" s="26">
        <v>20797</v>
      </c>
      <c r="CZ12" s="26"/>
      <c r="DA12" s="26"/>
      <c r="DB12" s="26"/>
      <c r="DC12" s="26"/>
      <c r="DD12" s="26"/>
      <c r="DE12" s="26"/>
      <c r="DF12" s="26"/>
      <c r="DG12" s="26">
        <v>69859</v>
      </c>
      <c r="DH12" s="26"/>
      <c r="DI12" s="26">
        <v>9638035</v>
      </c>
    </row>
    <row r="13" spans="1:113" x14ac:dyDescent="0.15">
      <c r="A13" s="25">
        <v>1967</v>
      </c>
      <c r="B13" s="26">
        <v>1066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>
        <v>460712</v>
      </c>
      <c r="V13" s="26">
        <v>704515</v>
      </c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>
        <v>105</v>
      </c>
      <c r="AH13" s="26"/>
      <c r="AI13" s="26"/>
      <c r="AJ13" s="26"/>
      <c r="AK13" s="26"/>
      <c r="AL13" s="26"/>
      <c r="AM13" s="26"/>
      <c r="AN13" s="26"/>
      <c r="AO13" s="26">
        <v>206404</v>
      </c>
      <c r="AP13" s="26"/>
      <c r="AQ13" s="26"/>
      <c r="AR13" s="26"/>
      <c r="AS13" s="26"/>
      <c r="AT13" s="26"/>
      <c r="AU13" s="26">
        <v>5362</v>
      </c>
      <c r="AV13" s="26"/>
      <c r="AW13" s="26"/>
      <c r="AX13" s="26"/>
      <c r="AY13" s="26"/>
      <c r="AZ13" s="26"/>
      <c r="BA13" s="26"/>
      <c r="BB13" s="26"/>
      <c r="BC13" s="26"/>
      <c r="BD13" s="26"/>
      <c r="BE13" s="26">
        <v>1378164</v>
      </c>
      <c r="BF13" s="26">
        <v>19514</v>
      </c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>
        <v>5361479</v>
      </c>
      <c r="BZ13" s="26">
        <v>6834982</v>
      </c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>
        <v>1362</v>
      </c>
      <c r="CL13" s="26"/>
      <c r="CM13" s="26"/>
      <c r="CN13" s="26"/>
      <c r="CO13" s="26"/>
      <c r="CP13" s="26"/>
      <c r="CQ13" s="26"/>
      <c r="CR13" s="26"/>
      <c r="CS13" s="26">
        <v>2458778</v>
      </c>
      <c r="CT13" s="26"/>
      <c r="CU13" s="26"/>
      <c r="CV13" s="26"/>
      <c r="CW13" s="26"/>
      <c r="CX13" s="26"/>
      <c r="CY13" s="26">
        <v>123775</v>
      </c>
      <c r="CZ13" s="26"/>
      <c r="DA13" s="26"/>
      <c r="DB13" s="26"/>
      <c r="DC13" s="26"/>
      <c r="DD13" s="26"/>
      <c r="DE13" s="26"/>
      <c r="DF13" s="26"/>
      <c r="DG13" s="26"/>
      <c r="DH13" s="26"/>
      <c r="DI13" s="26">
        <v>14799890</v>
      </c>
    </row>
    <row r="14" spans="1:113" x14ac:dyDescent="0.15">
      <c r="A14" s="25">
        <v>1968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>
        <v>687767</v>
      </c>
      <c r="V14" s="26">
        <v>937477</v>
      </c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>
        <v>146</v>
      </c>
      <c r="AH14" s="26"/>
      <c r="AI14" s="26"/>
      <c r="AJ14" s="26"/>
      <c r="AK14" s="26"/>
      <c r="AL14" s="26"/>
      <c r="AM14" s="26"/>
      <c r="AN14" s="26"/>
      <c r="AO14" s="26">
        <v>181689</v>
      </c>
      <c r="AP14" s="26">
        <v>4679</v>
      </c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>
        <v>488</v>
      </c>
      <c r="BD14" s="26"/>
      <c r="BE14" s="26">
        <v>1812246</v>
      </c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>
        <v>7367093</v>
      </c>
      <c r="BZ14" s="26">
        <v>9192530</v>
      </c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>
        <v>1664</v>
      </c>
      <c r="CL14" s="26"/>
      <c r="CM14" s="26"/>
      <c r="CN14" s="26"/>
      <c r="CO14" s="26"/>
      <c r="CP14" s="26"/>
      <c r="CQ14" s="26"/>
      <c r="CR14" s="26"/>
      <c r="CS14" s="26">
        <v>2080752</v>
      </c>
      <c r="CT14" s="26">
        <v>61584</v>
      </c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>
        <v>6448</v>
      </c>
      <c r="DH14" s="26"/>
      <c r="DI14" s="26">
        <v>18710071</v>
      </c>
    </row>
    <row r="15" spans="1:113" x14ac:dyDescent="0.15">
      <c r="A15" s="25">
        <v>1969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>
        <v>906758</v>
      </c>
      <c r="V15" s="26">
        <v>1077822</v>
      </c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>
        <v>74</v>
      </c>
      <c r="AH15" s="26"/>
      <c r="AI15" s="26"/>
      <c r="AJ15" s="26"/>
      <c r="AK15" s="26"/>
      <c r="AL15" s="26"/>
      <c r="AM15" s="26"/>
      <c r="AN15" s="26"/>
      <c r="AO15" s="26">
        <v>257977</v>
      </c>
      <c r="AP15" s="26">
        <v>46163</v>
      </c>
      <c r="AQ15" s="26"/>
      <c r="AR15" s="26"/>
      <c r="AS15" s="26"/>
      <c r="AT15" s="26"/>
      <c r="AU15" s="26">
        <v>23455</v>
      </c>
      <c r="AV15" s="26"/>
      <c r="AW15" s="26"/>
      <c r="AX15" s="26"/>
      <c r="AY15" s="26"/>
      <c r="AZ15" s="26"/>
      <c r="BA15" s="26"/>
      <c r="BB15" s="26"/>
      <c r="BC15" s="26"/>
      <c r="BD15" s="26">
        <v>131</v>
      </c>
      <c r="BE15" s="26">
        <v>2312380</v>
      </c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>
        <v>10128843</v>
      </c>
      <c r="BZ15" s="26">
        <v>10565270</v>
      </c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>
        <v>1014</v>
      </c>
      <c r="CL15" s="26"/>
      <c r="CM15" s="26"/>
      <c r="CN15" s="26"/>
      <c r="CO15" s="26"/>
      <c r="CP15" s="26"/>
      <c r="CQ15" s="26"/>
      <c r="CR15" s="26"/>
      <c r="CS15" s="26">
        <v>2972336</v>
      </c>
      <c r="CT15" s="26">
        <v>846467</v>
      </c>
      <c r="CU15" s="26"/>
      <c r="CV15" s="26"/>
      <c r="CW15" s="26"/>
      <c r="CX15" s="26"/>
      <c r="CY15" s="26">
        <v>324609</v>
      </c>
      <c r="CZ15" s="26"/>
      <c r="DA15" s="26"/>
      <c r="DB15" s="26"/>
      <c r="DC15" s="26"/>
      <c r="DD15" s="26"/>
      <c r="DE15" s="26"/>
      <c r="DF15" s="26"/>
      <c r="DG15" s="26"/>
      <c r="DH15" s="26">
        <v>1335</v>
      </c>
      <c r="DI15" s="26">
        <v>24839874</v>
      </c>
    </row>
    <row r="16" spans="1:113" x14ac:dyDescent="0.15">
      <c r="A16" s="25">
        <v>1970</v>
      </c>
      <c r="B16" s="26">
        <v>399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>
        <v>353730</v>
      </c>
      <c r="S16" s="26"/>
      <c r="T16" s="26"/>
      <c r="U16" s="26">
        <v>982059</v>
      </c>
      <c r="V16" s="26">
        <v>1066939</v>
      </c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>
        <v>219525</v>
      </c>
      <c r="AP16" s="26">
        <v>28943</v>
      </c>
      <c r="AQ16" s="26"/>
      <c r="AR16" s="26"/>
      <c r="AS16" s="26"/>
      <c r="AT16" s="26"/>
      <c r="AU16" s="26">
        <v>1868</v>
      </c>
      <c r="AV16" s="26"/>
      <c r="AW16" s="26"/>
      <c r="AX16" s="26"/>
      <c r="AY16" s="26"/>
      <c r="AZ16" s="26"/>
      <c r="BA16" s="26"/>
      <c r="BB16" s="26"/>
      <c r="BC16" s="26">
        <v>200376</v>
      </c>
      <c r="BD16" s="26">
        <v>201</v>
      </c>
      <c r="BE16" s="26">
        <v>2854040</v>
      </c>
      <c r="BF16" s="26">
        <v>6307</v>
      </c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>
        <v>3742111</v>
      </c>
      <c r="BW16" s="26"/>
      <c r="BX16" s="26"/>
      <c r="BY16" s="26">
        <v>11552455</v>
      </c>
      <c r="BZ16" s="26">
        <v>10526115</v>
      </c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>
        <v>2570221</v>
      </c>
      <c r="CT16" s="26">
        <v>588994</v>
      </c>
      <c r="CU16" s="26"/>
      <c r="CV16" s="26"/>
      <c r="CW16" s="26"/>
      <c r="CX16" s="26"/>
      <c r="CY16" s="26">
        <v>28593</v>
      </c>
      <c r="CZ16" s="26"/>
      <c r="DA16" s="26"/>
      <c r="DB16" s="26"/>
      <c r="DC16" s="26"/>
      <c r="DD16" s="26"/>
      <c r="DE16" s="26"/>
      <c r="DF16" s="26"/>
      <c r="DG16" s="26">
        <v>1941959</v>
      </c>
      <c r="DH16" s="26">
        <v>2142</v>
      </c>
      <c r="DI16" s="26">
        <v>30958897</v>
      </c>
    </row>
    <row r="17" spans="1:113" x14ac:dyDescent="0.15">
      <c r="A17" s="25">
        <v>1971</v>
      </c>
      <c r="B17" s="26">
        <v>815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>
        <v>574823</v>
      </c>
      <c r="S17" s="26">
        <v>10267</v>
      </c>
      <c r="T17" s="26"/>
      <c r="U17" s="26">
        <v>1003221</v>
      </c>
      <c r="V17" s="26">
        <v>1173947</v>
      </c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>
        <v>0</v>
      </c>
      <c r="AH17" s="26"/>
      <c r="AI17" s="26"/>
      <c r="AJ17" s="26"/>
      <c r="AK17" s="26"/>
      <c r="AL17" s="26"/>
      <c r="AM17" s="26"/>
      <c r="AN17" s="26"/>
      <c r="AO17" s="26">
        <v>249684</v>
      </c>
      <c r="AP17" s="26"/>
      <c r="AQ17" s="26"/>
      <c r="AR17" s="26"/>
      <c r="AS17" s="26"/>
      <c r="AT17" s="26"/>
      <c r="AU17" s="26">
        <v>71050</v>
      </c>
      <c r="AV17" s="26"/>
      <c r="AW17" s="26"/>
      <c r="AX17" s="26"/>
      <c r="AY17" s="26"/>
      <c r="AZ17" s="26"/>
      <c r="BA17" s="26"/>
      <c r="BB17" s="26"/>
      <c r="BC17" s="26">
        <v>552930</v>
      </c>
      <c r="BD17" s="26"/>
      <c r="BE17" s="26">
        <v>3636737</v>
      </c>
      <c r="BF17" s="26">
        <v>10736</v>
      </c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>
        <v>5619377</v>
      </c>
      <c r="BW17" s="26">
        <v>79953</v>
      </c>
      <c r="BX17" s="26"/>
      <c r="BY17" s="26">
        <v>10364322</v>
      </c>
      <c r="BZ17" s="26">
        <v>11334464</v>
      </c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>
        <v>102</v>
      </c>
      <c r="CL17" s="26"/>
      <c r="CM17" s="26"/>
      <c r="CN17" s="26"/>
      <c r="CO17" s="26"/>
      <c r="CP17" s="26"/>
      <c r="CQ17" s="26"/>
      <c r="CR17" s="26"/>
      <c r="CS17" s="26">
        <v>2784317</v>
      </c>
      <c r="CT17" s="26"/>
      <c r="CU17" s="26"/>
      <c r="CV17" s="26"/>
      <c r="CW17" s="26"/>
      <c r="CX17" s="26"/>
      <c r="CY17" s="26">
        <v>1045417</v>
      </c>
      <c r="CZ17" s="26"/>
      <c r="DA17" s="26"/>
      <c r="DB17" s="26"/>
      <c r="DC17" s="26"/>
      <c r="DD17" s="26"/>
      <c r="DE17" s="26"/>
      <c r="DF17" s="26"/>
      <c r="DG17" s="26">
        <v>4511387</v>
      </c>
      <c r="DH17" s="26"/>
      <c r="DI17" s="26">
        <v>35750075</v>
      </c>
    </row>
    <row r="18" spans="1:113" x14ac:dyDescent="0.15">
      <c r="A18" s="25">
        <v>1972</v>
      </c>
      <c r="B18" s="26">
        <v>14557</v>
      </c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>
        <v>406</v>
      </c>
      <c r="R18" s="26">
        <v>678318</v>
      </c>
      <c r="S18" s="26"/>
      <c r="T18" s="26"/>
      <c r="U18" s="26">
        <v>1100602</v>
      </c>
      <c r="V18" s="26">
        <v>1248523</v>
      </c>
      <c r="W18" s="26"/>
      <c r="X18" s="26"/>
      <c r="Y18" s="26"/>
      <c r="Z18" s="26"/>
      <c r="AA18" s="26"/>
      <c r="AB18" s="26"/>
      <c r="AC18" s="26">
        <v>4437</v>
      </c>
      <c r="AD18" s="26"/>
      <c r="AE18" s="26">
        <v>12233</v>
      </c>
      <c r="AF18" s="26"/>
      <c r="AG18" s="26"/>
      <c r="AH18" s="26"/>
      <c r="AI18" s="26"/>
      <c r="AJ18" s="26">
        <v>9809</v>
      </c>
      <c r="AK18" s="26"/>
      <c r="AL18" s="26"/>
      <c r="AM18" s="26"/>
      <c r="AN18" s="26"/>
      <c r="AO18" s="26">
        <v>266511</v>
      </c>
      <c r="AP18" s="26">
        <v>89233</v>
      </c>
      <c r="AQ18" s="26"/>
      <c r="AR18" s="26"/>
      <c r="AS18" s="26"/>
      <c r="AT18" s="26"/>
      <c r="AU18" s="26">
        <v>258665</v>
      </c>
      <c r="AV18" s="26"/>
      <c r="AW18" s="26"/>
      <c r="AX18" s="26"/>
      <c r="AY18" s="26"/>
      <c r="AZ18" s="26"/>
      <c r="BA18" s="26"/>
      <c r="BB18" s="26"/>
      <c r="BC18" s="26">
        <v>741254</v>
      </c>
      <c r="BD18" s="26"/>
      <c r="BE18" s="26">
        <v>4424548</v>
      </c>
      <c r="BF18" s="26">
        <v>170778</v>
      </c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>
        <v>6143</v>
      </c>
      <c r="BV18" s="26">
        <v>6637802</v>
      </c>
      <c r="BW18" s="26"/>
      <c r="BX18" s="26"/>
      <c r="BY18" s="26">
        <v>11039743</v>
      </c>
      <c r="BZ18" s="26">
        <v>12353971</v>
      </c>
      <c r="CA18" s="26"/>
      <c r="CB18" s="26"/>
      <c r="CC18" s="26"/>
      <c r="CD18" s="26"/>
      <c r="CE18" s="26"/>
      <c r="CF18" s="26"/>
      <c r="CG18" s="26">
        <v>65504</v>
      </c>
      <c r="CH18" s="26"/>
      <c r="CI18" s="26">
        <v>189166</v>
      </c>
      <c r="CJ18" s="26"/>
      <c r="CK18" s="26"/>
      <c r="CL18" s="26"/>
      <c r="CM18" s="26"/>
      <c r="CN18" s="26">
        <v>155568</v>
      </c>
      <c r="CO18" s="26"/>
      <c r="CP18" s="26"/>
      <c r="CQ18" s="26"/>
      <c r="CR18" s="26"/>
      <c r="CS18" s="26">
        <v>3225608</v>
      </c>
      <c r="CT18" s="26">
        <v>1484708</v>
      </c>
      <c r="CU18" s="26"/>
      <c r="CV18" s="26"/>
      <c r="CW18" s="26"/>
      <c r="CX18" s="26"/>
      <c r="CY18" s="26">
        <v>3829517</v>
      </c>
      <c r="CZ18" s="26"/>
      <c r="DA18" s="26"/>
      <c r="DB18" s="26"/>
      <c r="DC18" s="26"/>
      <c r="DD18" s="26"/>
      <c r="DE18" s="26"/>
      <c r="DF18" s="26"/>
      <c r="DG18" s="26">
        <v>6361156</v>
      </c>
      <c r="DH18" s="26"/>
      <c r="DI18" s="26">
        <v>45519664</v>
      </c>
    </row>
    <row r="19" spans="1:113" x14ac:dyDescent="0.15">
      <c r="A19" s="25">
        <v>1973</v>
      </c>
      <c r="B19" s="26">
        <v>22256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>
        <v>770587</v>
      </c>
      <c r="S19" s="26"/>
      <c r="T19" s="26"/>
      <c r="U19" s="26">
        <v>1750206</v>
      </c>
      <c r="V19" s="26">
        <v>1302539</v>
      </c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>
        <v>60</v>
      </c>
      <c r="AH19" s="26"/>
      <c r="AI19" s="26"/>
      <c r="AJ19" s="26"/>
      <c r="AK19" s="26"/>
      <c r="AL19" s="26"/>
      <c r="AM19" s="26"/>
      <c r="AN19" s="26"/>
      <c r="AO19" s="26">
        <v>223609</v>
      </c>
      <c r="AP19" s="26">
        <v>12496</v>
      </c>
      <c r="AQ19" s="26"/>
      <c r="AR19" s="26"/>
      <c r="AS19" s="26"/>
      <c r="AT19" s="26"/>
      <c r="AU19" s="26">
        <v>102585</v>
      </c>
      <c r="AV19" s="26"/>
      <c r="AW19" s="26"/>
      <c r="AX19" s="26"/>
      <c r="AY19" s="26"/>
      <c r="AZ19" s="26"/>
      <c r="BA19" s="26"/>
      <c r="BB19" s="26"/>
      <c r="BC19" s="26">
        <v>1029114</v>
      </c>
      <c r="BD19" s="26"/>
      <c r="BE19" s="26">
        <v>5213452</v>
      </c>
      <c r="BF19" s="26">
        <v>379775</v>
      </c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>
        <v>10052096</v>
      </c>
      <c r="BW19" s="26"/>
      <c r="BX19" s="26"/>
      <c r="BY19" s="26">
        <v>25052157</v>
      </c>
      <c r="BZ19" s="26">
        <v>16138107</v>
      </c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>
        <v>29010</v>
      </c>
      <c r="CL19" s="26"/>
      <c r="CM19" s="26"/>
      <c r="CN19" s="26"/>
      <c r="CO19" s="26"/>
      <c r="CP19" s="26"/>
      <c r="CQ19" s="26"/>
      <c r="CR19" s="26"/>
      <c r="CS19" s="26">
        <v>3804947</v>
      </c>
      <c r="CT19" s="26">
        <v>210644</v>
      </c>
      <c r="CU19" s="26"/>
      <c r="CV19" s="26"/>
      <c r="CW19" s="26"/>
      <c r="CX19" s="26"/>
      <c r="CY19" s="26">
        <v>2030096</v>
      </c>
      <c r="CZ19" s="26"/>
      <c r="DA19" s="26"/>
      <c r="DB19" s="26"/>
      <c r="DC19" s="26"/>
      <c r="DD19" s="26"/>
      <c r="DE19" s="26"/>
      <c r="DF19" s="26"/>
      <c r="DG19" s="26">
        <v>12974035</v>
      </c>
      <c r="DH19" s="26"/>
      <c r="DI19" s="26">
        <v>70670867</v>
      </c>
    </row>
    <row r="20" spans="1:113" x14ac:dyDescent="0.15">
      <c r="A20" s="25">
        <v>1974</v>
      </c>
      <c r="B20" s="26">
        <v>32959</v>
      </c>
      <c r="C20" s="26"/>
      <c r="D20" s="26"/>
      <c r="E20" s="26"/>
      <c r="F20" s="26"/>
      <c r="G20" s="26"/>
      <c r="H20" s="26">
        <v>817</v>
      </c>
      <c r="I20" s="26"/>
      <c r="J20" s="26"/>
      <c r="K20" s="26"/>
      <c r="L20" s="26"/>
      <c r="M20" s="26"/>
      <c r="N20" s="26"/>
      <c r="O20" s="26"/>
      <c r="P20" s="26"/>
      <c r="Q20" s="26"/>
      <c r="R20" s="26">
        <v>767220</v>
      </c>
      <c r="S20" s="26">
        <v>9331</v>
      </c>
      <c r="T20" s="26"/>
      <c r="U20" s="26">
        <v>2653911</v>
      </c>
      <c r="V20" s="26">
        <v>929262</v>
      </c>
      <c r="W20" s="26">
        <v>16528</v>
      </c>
      <c r="X20" s="26"/>
      <c r="Y20" s="26"/>
      <c r="Z20" s="26"/>
      <c r="AA20" s="26"/>
      <c r="AB20" s="26">
        <v>0</v>
      </c>
      <c r="AC20" s="26"/>
      <c r="AD20" s="26"/>
      <c r="AE20" s="26"/>
      <c r="AF20" s="26"/>
      <c r="AG20" s="26">
        <v>30</v>
      </c>
      <c r="AH20" s="26"/>
      <c r="AI20" s="26"/>
      <c r="AJ20" s="26"/>
      <c r="AK20" s="26"/>
      <c r="AL20" s="26"/>
      <c r="AM20" s="26"/>
      <c r="AN20" s="26"/>
      <c r="AO20" s="26">
        <v>222519</v>
      </c>
      <c r="AP20" s="26">
        <v>0</v>
      </c>
      <c r="AQ20" s="26"/>
      <c r="AR20" s="26"/>
      <c r="AS20" s="26"/>
      <c r="AT20" s="26"/>
      <c r="AU20" s="26">
        <v>27217</v>
      </c>
      <c r="AV20" s="26">
        <v>10503</v>
      </c>
      <c r="AW20" s="26"/>
      <c r="AX20" s="26"/>
      <c r="AY20" s="26"/>
      <c r="AZ20" s="26"/>
      <c r="BA20" s="26"/>
      <c r="BB20" s="26"/>
      <c r="BC20" s="26">
        <v>1007998</v>
      </c>
      <c r="BD20" s="26"/>
      <c r="BE20" s="26">
        <v>5678295</v>
      </c>
      <c r="BF20" s="26">
        <v>1313011</v>
      </c>
      <c r="BG20" s="26"/>
      <c r="BH20" s="26"/>
      <c r="BI20" s="26"/>
      <c r="BJ20" s="26"/>
      <c r="BK20" s="26"/>
      <c r="BL20" s="26">
        <v>45459</v>
      </c>
      <c r="BM20" s="26"/>
      <c r="BN20" s="26"/>
      <c r="BO20" s="26"/>
      <c r="BP20" s="26"/>
      <c r="BQ20" s="26"/>
      <c r="BR20" s="26"/>
      <c r="BS20" s="26"/>
      <c r="BT20" s="26"/>
      <c r="BU20" s="26"/>
      <c r="BV20" s="26">
        <v>27912281</v>
      </c>
      <c r="BW20" s="26">
        <v>371658</v>
      </c>
      <c r="BX20" s="26"/>
      <c r="BY20" s="26">
        <v>99637076</v>
      </c>
      <c r="BZ20" s="26">
        <v>32009567</v>
      </c>
      <c r="CA20" s="26">
        <v>681380</v>
      </c>
      <c r="CB20" s="26"/>
      <c r="CC20" s="26"/>
      <c r="CD20" s="26"/>
      <c r="CE20" s="26"/>
      <c r="CF20" s="26">
        <v>1129</v>
      </c>
      <c r="CG20" s="26"/>
      <c r="CH20" s="26"/>
      <c r="CI20" s="26"/>
      <c r="CJ20" s="26"/>
      <c r="CK20" s="26">
        <v>14305</v>
      </c>
      <c r="CL20" s="26"/>
      <c r="CM20" s="26"/>
      <c r="CN20" s="26"/>
      <c r="CO20" s="26"/>
      <c r="CP20" s="26"/>
      <c r="CQ20" s="26"/>
      <c r="CR20" s="26"/>
      <c r="CS20" s="26">
        <v>7384585</v>
      </c>
      <c r="CT20" s="26">
        <v>2861</v>
      </c>
      <c r="CU20" s="26"/>
      <c r="CV20" s="26"/>
      <c r="CW20" s="26"/>
      <c r="CX20" s="26"/>
      <c r="CY20" s="26">
        <v>1328511</v>
      </c>
      <c r="CZ20" s="26">
        <v>395896</v>
      </c>
      <c r="DA20" s="26"/>
      <c r="DB20" s="26"/>
      <c r="DC20" s="26"/>
      <c r="DD20" s="26"/>
      <c r="DE20" s="26"/>
      <c r="DF20" s="26"/>
      <c r="DG20" s="26">
        <v>35352489</v>
      </c>
      <c r="DH20" s="26"/>
      <c r="DI20" s="26">
        <v>206450208</v>
      </c>
    </row>
    <row r="21" spans="1:113" x14ac:dyDescent="0.15">
      <c r="A21" s="25">
        <v>1975</v>
      </c>
      <c r="B21" s="26">
        <v>26098</v>
      </c>
      <c r="C21" s="26"/>
      <c r="D21" s="26">
        <v>786</v>
      </c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>
        <v>708928</v>
      </c>
      <c r="S21" s="26"/>
      <c r="T21" s="26"/>
      <c r="U21" s="26">
        <v>2798684</v>
      </c>
      <c r="V21" s="26">
        <v>827363</v>
      </c>
      <c r="W21" s="26">
        <v>137462</v>
      </c>
      <c r="X21" s="26"/>
      <c r="Y21" s="26"/>
      <c r="Z21" s="26"/>
      <c r="AA21" s="26"/>
      <c r="AB21" s="26">
        <v>0</v>
      </c>
      <c r="AC21" s="26"/>
      <c r="AD21" s="26"/>
      <c r="AE21" s="26"/>
      <c r="AF21" s="26"/>
      <c r="AG21" s="26">
        <v>13526</v>
      </c>
      <c r="AH21" s="26"/>
      <c r="AI21" s="26"/>
      <c r="AJ21" s="26"/>
      <c r="AK21" s="26"/>
      <c r="AL21" s="26"/>
      <c r="AM21" s="26"/>
      <c r="AN21" s="26"/>
      <c r="AO21" s="26">
        <v>232334</v>
      </c>
      <c r="AP21" s="26">
        <v>0</v>
      </c>
      <c r="AQ21" s="26"/>
      <c r="AR21" s="26"/>
      <c r="AS21" s="26"/>
      <c r="AT21" s="26"/>
      <c r="AU21" s="26">
        <v>25211</v>
      </c>
      <c r="AV21" s="26"/>
      <c r="AW21" s="26"/>
      <c r="AX21" s="26"/>
      <c r="AY21" s="26">
        <v>53447</v>
      </c>
      <c r="AZ21" s="26"/>
      <c r="BA21" s="26"/>
      <c r="BB21" s="26"/>
      <c r="BC21" s="26">
        <v>1112151</v>
      </c>
      <c r="BD21" s="26"/>
      <c r="BE21" s="26">
        <v>5935990</v>
      </c>
      <c r="BF21" s="26">
        <v>1138054</v>
      </c>
      <c r="BG21" s="26"/>
      <c r="BH21" s="26">
        <v>57710</v>
      </c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>
        <v>28991485</v>
      </c>
      <c r="BW21" s="26"/>
      <c r="BX21" s="26"/>
      <c r="BY21" s="26">
        <v>114612012</v>
      </c>
      <c r="BZ21" s="26">
        <v>35077002</v>
      </c>
      <c r="CA21" s="26">
        <v>5862380</v>
      </c>
      <c r="CB21" s="26"/>
      <c r="CC21" s="26"/>
      <c r="CD21" s="26"/>
      <c r="CE21" s="26"/>
      <c r="CF21" s="26">
        <v>502</v>
      </c>
      <c r="CG21" s="26"/>
      <c r="CH21" s="26"/>
      <c r="CI21" s="26"/>
      <c r="CJ21" s="26"/>
      <c r="CK21" s="26">
        <v>654895</v>
      </c>
      <c r="CL21" s="26"/>
      <c r="CM21" s="26"/>
      <c r="CN21" s="26"/>
      <c r="CO21" s="26"/>
      <c r="CP21" s="26"/>
      <c r="CQ21" s="26"/>
      <c r="CR21" s="26"/>
      <c r="CS21" s="26">
        <v>8899644</v>
      </c>
      <c r="CT21" s="26">
        <v>6083</v>
      </c>
      <c r="CU21" s="26"/>
      <c r="CV21" s="26"/>
      <c r="CW21" s="26"/>
      <c r="CX21" s="26"/>
      <c r="CY21" s="26">
        <v>1264407</v>
      </c>
      <c r="CZ21" s="26"/>
      <c r="DA21" s="26"/>
      <c r="DB21" s="26"/>
      <c r="DC21" s="26">
        <v>2586648</v>
      </c>
      <c r="DD21" s="26"/>
      <c r="DE21" s="26"/>
      <c r="DF21" s="26"/>
      <c r="DG21" s="26">
        <v>43921850</v>
      </c>
      <c r="DH21" s="26"/>
      <c r="DI21" s="26">
        <v>243072672</v>
      </c>
    </row>
    <row r="22" spans="1:113" x14ac:dyDescent="0.15">
      <c r="A22" s="25">
        <v>1976</v>
      </c>
      <c r="B22" s="26">
        <v>48677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>
        <v>707771</v>
      </c>
      <c r="S22" s="26">
        <v>4928</v>
      </c>
      <c r="T22" s="26"/>
      <c r="U22" s="26">
        <v>3484344</v>
      </c>
      <c r="V22" s="26">
        <v>853061</v>
      </c>
      <c r="W22" s="26">
        <v>158944</v>
      </c>
      <c r="X22" s="26"/>
      <c r="Y22" s="26"/>
      <c r="Z22" s="26"/>
      <c r="AA22" s="26"/>
      <c r="AB22" s="26"/>
      <c r="AC22" s="26"/>
      <c r="AD22" s="26"/>
      <c r="AE22" s="26"/>
      <c r="AF22" s="26"/>
      <c r="AG22" s="26">
        <v>0</v>
      </c>
      <c r="AH22" s="26"/>
      <c r="AI22" s="26"/>
      <c r="AJ22" s="26"/>
      <c r="AK22" s="26"/>
      <c r="AL22" s="26"/>
      <c r="AM22" s="26"/>
      <c r="AN22" s="26"/>
      <c r="AO22" s="26">
        <v>249179</v>
      </c>
      <c r="AP22" s="26">
        <v>0</v>
      </c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>
        <v>1117391</v>
      </c>
      <c r="BD22" s="26"/>
      <c r="BE22" s="26">
        <v>6624295</v>
      </c>
      <c r="BF22" s="26">
        <v>2012117</v>
      </c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>
        <v>28366484</v>
      </c>
      <c r="BW22" s="26">
        <v>197663</v>
      </c>
      <c r="BX22" s="26"/>
      <c r="BY22" s="26">
        <v>141117170</v>
      </c>
      <c r="BZ22" s="26">
        <v>34624076</v>
      </c>
      <c r="CA22" s="26">
        <v>6597541</v>
      </c>
      <c r="CB22" s="26"/>
      <c r="CC22" s="26"/>
      <c r="CD22" s="26"/>
      <c r="CE22" s="26"/>
      <c r="CF22" s="26"/>
      <c r="CG22" s="26"/>
      <c r="CH22" s="26"/>
      <c r="CI22" s="26"/>
      <c r="CJ22" s="26"/>
      <c r="CK22" s="26">
        <v>4442</v>
      </c>
      <c r="CL22" s="26"/>
      <c r="CM22" s="26"/>
      <c r="CN22" s="26"/>
      <c r="CO22" s="26"/>
      <c r="CP22" s="26"/>
      <c r="CQ22" s="26"/>
      <c r="CR22" s="26"/>
      <c r="CS22" s="26">
        <v>9883371</v>
      </c>
      <c r="CT22" s="26">
        <v>9484</v>
      </c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>
        <v>44448774</v>
      </c>
      <c r="DH22" s="26"/>
      <c r="DI22" s="26">
        <v>267261122</v>
      </c>
    </row>
    <row r="23" spans="1:113" x14ac:dyDescent="0.15">
      <c r="A23" s="25">
        <v>1977</v>
      </c>
      <c r="B23" s="26">
        <v>60955</v>
      </c>
      <c r="C23" s="26"/>
      <c r="D23" s="26"/>
      <c r="E23" s="26"/>
      <c r="F23" s="26"/>
      <c r="G23" s="26"/>
      <c r="H23" s="26"/>
      <c r="I23" s="26"/>
      <c r="J23" s="26"/>
      <c r="K23" s="26">
        <v>7498</v>
      </c>
      <c r="L23" s="26"/>
      <c r="M23" s="26"/>
      <c r="N23" s="26"/>
      <c r="O23" s="26"/>
      <c r="P23" s="26"/>
      <c r="Q23" s="26"/>
      <c r="R23" s="26">
        <v>703761</v>
      </c>
      <c r="S23" s="26"/>
      <c r="T23" s="26"/>
      <c r="U23" s="26">
        <v>3911704</v>
      </c>
      <c r="V23" s="26">
        <v>998990</v>
      </c>
      <c r="W23" s="26">
        <v>4949</v>
      </c>
      <c r="X23" s="26"/>
      <c r="Y23" s="26">
        <v>91003</v>
      </c>
      <c r="Z23" s="26"/>
      <c r="AA23" s="26"/>
      <c r="AB23" s="26"/>
      <c r="AC23" s="26"/>
      <c r="AD23" s="26"/>
      <c r="AE23" s="26"/>
      <c r="AF23" s="26"/>
      <c r="AG23" s="26">
        <v>15010</v>
      </c>
      <c r="AH23" s="26"/>
      <c r="AI23" s="26"/>
      <c r="AJ23" s="26"/>
      <c r="AK23" s="26"/>
      <c r="AL23" s="26"/>
      <c r="AM23" s="26"/>
      <c r="AN23" s="26"/>
      <c r="AO23" s="26">
        <v>241003</v>
      </c>
      <c r="AP23" s="26">
        <v>0</v>
      </c>
      <c r="AQ23" s="26"/>
      <c r="AR23" s="26"/>
      <c r="AS23" s="26"/>
      <c r="AT23" s="26"/>
      <c r="AU23" s="26">
        <v>26025</v>
      </c>
      <c r="AV23" s="26"/>
      <c r="AW23" s="26"/>
      <c r="AX23" s="26"/>
      <c r="AY23" s="26"/>
      <c r="AZ23" s="26"/>
      <c r="BA23" s="26"/>
      <c r="BB23" s="26"/>
      <c r="BC23" s="26">
        <v>1263544</v>
      </c>
      <c r="BD23" s="26">
        <v>539</v>
      </c>
      <c r="BE23" s="26">
        <v>7324981</v>
      </c>
      <c r="BF23" s="26">
        <v>2330353</v>
      </c>
      <c r="BG23" s="26"/>
      <c r="BH23" s="26"/>
      <c r="BI23" s="26"/>
      <c r="BJ23" s="26"/>
      <c r="BK23" s="26"/>
      <c r="BL23" s="26"/>
      <c r="BM23" s="26"/>
      <c r="BN23" s="26"/>
      <c r="BO23" s="26">
        <v>293761</v>
      </c>
      <c r="BP23" s="26"/>
      <c r="BQ23" s="26"/>
      <c r="BR23" s="26"/>
      <c r="BS23" s="26"/>
      <c r="BT23" s="26"/>
      <c r="BU23" s="26"/>
      <c r="BV23" s="26">
        <v>25589600</v>
      </c>
      <c r="BW23" s="26"/>
      <c r="BX23" s="26"/>
      <c r="BY23" s="26">
        <v>144315636</v>
      </c>
      <c r="BZ23" s="26">
        <v>38248158</v>
      </c>
      <c r="CA23" s="26">
        <v>181736</v>
      </c>
      <c r="CB23" s="26"/>
      <c r="CC23" s="26">
        <v>2240961</v>
      </c>
      <c r="CD23" s="26"/>
      <c r="CE23" s="26"/>
      <c r="CF23" s="26"/>
      <c r="CG23" s="26"/>
      <c r="CH23" s="26"/>
      <c r="CI23" s="26"/>
      <c r="CJ23" s="26"/>
      <c r="CK23" s="26">
        <v>739965</v>
      </c>
      <c r="CL23" s="26"/>
      <c r="CM23" s="26"/>
      <c r="CN23" s="26"/>
      <c r="CO23" s="26"/>
      <c r="CP23" s="26"/>
      <c r="CQ23" s="26"/>
      <c r="CR23" s="26"/>
      <c r="CS23" s="26">
        <v>9725536</v>
      </c>
      <c r="CT23" s="26">
        <v>8144</v>
      </c>
      <c r="CU23" s="26"/>
      <c r="CV23" s="26"/>
      <c r="CW23" s="26"/>
      <c r="CX23" s="26"/>
      <c r="CY23" s="26">
        <v>1285443</v>
      </c>
      <c r="CZ23" s="26"/>
      <c r="DA23" s="26"/>
      <c r="DB23" s="26"/>
      <c r="DC23" s="26"/>
      <c r="DD23" s="26"/>
      <c r="DE23" s="26"/>
      <c r="DF23" s="26"/>
      <c r="DG23" s="26">
        <v>45549933</v>
      </c>
      <c r="DH23" s="26">
        <v>21524</v>
      </c>
      <c r="DI23" s="26">
        <v>270530750</v>
      </c>
    </row>
    <row r="24" spans="1:113" x14ac:dyDescent="0.15">
      <c r="A24" s="25">
        <v>1978</v>
      </c>
      <c r="B24" s="26">
        <v>28876</v>
      </c>
      <c r="C24" s="26"/>
      <c r="D24" s="26">
        <v>5003</v>
      </c>
      <c r="E24" s="26"/>
      <c r="F24" s="26"/>
      <c r="G24" s="26"/>
      <c r="H24" s="26"/>
      <c r="I24" s="26"/>
      <c r="J24" s="26"/>
      <c r="K24" s="26">
        <v>61000</v>
      </c>
      <c r="L24" s="26"/>
      <c r="M24" s="26"/>
      <c r="N24" s="26"/>
      <c r="O24" s="26"/>
      <c r="P24" s="26"/>
      <c r="Q24" s="26"/>
      <c r="R24" s="26">
        <v>391108</v>
      </c>
      <c r="S24" s="26"/>
      <c r="T24" s="26"/>
      <c r="U24" s="26">
        <v>4441428</v>
      </c>
      <c r="V24" s="26">
        <v>1140444</v>
      </c>
      <c r="W24" s="26"/>
      <c r="X24" s="26"/>
      <c r="Y24" s="26">
        <v>371788</v>
      </c>
      <c r="Z24" s="26"/>
      <c r="AA24" s="26"/>
      <c r="AB24" s="26"/>
      <c r="AC24" s="26"/>
      <c r="AD24" s="26"/>
      <c r="AE24" s="26"/>
      <c r="AF24" s="26"/>
      <c r="AG24" s="26">
        <v>40</v>
      </c>
      <c r="AH24" s="26"/>
      <c r="AI24" s="26"/>
      <c r="AJ24" s="26"/>
      <c r="AK24" s="26">
        <v>198</v>
      </c>
      <c r="AL24" s="26"/>
      <c r="AM24" s="26"/>
      <c r="AN24" s="26"/>
      <c r="AO24" s="26">
        <v>236646</v>
      </c>
      <c r="AP24" s="26">
        <v>2</v>
      </c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>
        <v>1543981</v>
      </c>
      <c r="BD24" s="26"/>
      <c r="BE24" s="26">
        <v>8220514</v>
      </c>
      <c r="BF24" s="26">
        <v>858236</v>
      </c>
      <c r="BG24" s="26"/>
      <c r="BH24" s="26">
        <v>228442</v>
      </c>
      <c r="BI24" s="26"/>
      <c r="BJ24" s="26"/>
      <c r="BK24" s="26"/>
      <c r="BL24" s="26"/>
      <c r="BM24" s="26"/>
      <c r="BN24" s="26"/>
      <c r="BO24" s="26">
        <v>2073687</v>
      </c>
      <c r="BP24" s="26"/>
      <c r="BQ24" s="26"/>
      <c r="BR24" s="26"/>
      <c r="BS24" s="26"/>
      <c r="BT24" s="26"/>
      <c r="BU24" s="26"/>
      <c r="BV24" s="26">
        <v>11652292</v>
      </c>
      <c r="BW24" s="26"/>
      <c r="BX24" s="26"/>
      <c r="BY24" s="26">
        <v>132964144</v>
      </c>
      <c r="BZ24" s="26">
        <v>34020832</v>
      </c>
      <c r="CA24" s="26"/>
      <c r="CB24" s="26"/>
      <c r="CC24" s="26">
        <v>8030133</v>
      </c>
      <c r="CD24" s="26"/>
      <c r="CE24" s="26"/>
      <c r="CF24" s="26"/>
      <c r="CG24" s="26"/>
      <c r="CH24" s="26"/>
      <c r="CI24" s="26"/>
      <c r="CJ24" s="26"/>
      <c r="CK24" s="26">
        <v>20391</v>
      </c>
      <c r="CL24" s="26"/>
      <c r="CM24" s="26"/>
      <c r="CN24" s="26"/>
      <c r="CO24" s="26">
        <v>80021</v>
      </c>
      <c r="CP24" s="26"/>
      <c r="CQ24" s="26"/>
      <c r="CR24" s="26"/>
      <c r="CS24" s="26">
        <v>7416136</v>
      </c>
      <c r="CT24" s="26">
        <v>11774</v>
      </c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>
        <v>44623576</v>
      </c>
      <c r="DH24" s="26"/>
      <c r="DI24" s="26">
        <v>241979664</v>
      </c>
    </row>
    <row r="25" spans="1:113" x14ac:dyDescent="0.15">
      <c r="A25" s="25">
        <v>1979</v>
      </c>
      <c r="B25" s="26">
        <v>8529</v>
      </c>
      <c r="C25" s="26"/>
      <c r="D25" s="26"/>
      <c r="E25" s="26"/>
      <c r="F25" s="26"/>
      <c r="G25" s="26"/>
      <c r="H25" s="26"/>
      <c r="I25" s="26"/>
      <c r="J25" s="26"/>
      <c r="K25" s="26">
        <v>132696</v>
      </c>
      <c r="L25" s="26"/>
      <c r="M25" s="26"/>
      <c r="N25" s="26"/>
      <c r="O25" s="26">
        <v>9022</v>
      </c>
      <c r="P25" s="26"/>
      <c r="Q25" s="26"/>
      <c r="R25" s="26">
        <v>167673</v>
      </c>
      <c r="S25" s="26"/>
      <c r="T25" s="26"/>
      <c r="U25" s="26">
        <v>5132482</v>
      </c>
      <c r="V25" s="26">
        <v>2202920</v>
      </c>
      <c r="W25" s="26"/>
      <c r="X25" s="26"/>
      <c r="Y25" s="26">
        <v>501138</v>
      </c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>
        <v>104</v>
      </c>
      <c r="AL25" s="26"/>
      <c r="AM25" s="26"/>
      <c r="AN25" s="26"/>
      <c r="AO25" s="26">
        <v>223682</v>
      </c>
      <c r="AP25" s="26">
        <v>1</v>
      </c>
      <c r="AQ25" s="26"/>
      <c r="AR25" s="26"/>
      <c r="AS25" s="26"/>
      <c r="AT25" s="26"/>
      <c r="AU25" s="26">
        <v>221</v>
      </c>
      <c r="AV25" s="26"/>
      <c r="AW25" s="26"/>
      <c r="AX25" s="26"/>
      <c r="AY25" s="26"/>
      <c r="AZ25" s="26"/>
      <c r="BA25" s="26"/>
      <c r="BB25" s="26"/>
      <c r="BC25" s="26">
        <v>1431872</v>
      </c>
      <c r="BD25" s="26">
        <v>300</v>
      </c>
      <c r="BE25" s="26">
        <v>9810640</v>
      </c>
      <c r="BF25" s="26">
        <v>510495</v>
      </c>
      <c r="BG25" s="26"/>
      <c r="BH25" s="26"/>
      <c r="BI25" s="26"/>
      <c r="BJ25" s="26"/>
      <c r="BK25" s="26"/>
      <c r="BL25" s="26"/>
      <c r="BM25" s="26"/>
      <c r="BN25" s="26"/>
      <c r="BO25" s="26">
        <v>8103547</v>
      </c>
      <c r="BP25" s="26"/>
      <c r="BQ25" s="26"/>
      <c r="BR25" s="26"/>
      <c r="BS25" s="26">
        <v>645177</v>
      </c>
      <c r="BT25" s="26"/>
      <c r="BU25" s="26"/>
      <c r="BV25" s="26">
        <v>9892128</v>
      </c>
      <c r="BW25" s="26"/>
      <c r="BX25" s="26"/>
      <c r="BY25" s="26">
        <v>271518370</v>
      </c>
      <c r="BZ25" s="26">
        <v>125192838</v>
      </c>
      <c r="CA25" s="26"/>
      <c r="CB25" s="26"/>
      <c r="CC25" s="26">
        <v>16135747</v>
      </c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>
        <v>50750</v>
      </c>
      <c r="CP25" s="26"/>
      <c r="CQ25" s="26"/>
      <c r="CR25" s="26"/>
      <c r="CS25" s="26">
        <v>9694024</v>
      </c>
      <c r="CT25" s="26">
        <v>9267</v>
      </c>
      <c r="CU25" s="26"/>
      <c r="CV25" s="26"/>
      <c r="CW25" s="26"/>
      <c r="CX25" s="26"/>
      <c r="CY25" s="26">
        <v>9368</v>
      </c>
      <c r="CZ25" s="26"/>
      <c r="DA25" s="26"/>
      <c r="DB25" s="26"/>
      <c r="DC25" s="26"/>
      <c r="DD25" s="26"/>
      <c r="DE25" s="26"/>
      <c r="DF25" s="26"/>
      <c r="DG25" s="26">
        <v>71555681</v>
      </c>
      <c r="DH25" s="26">
        <v>10586</v>
      </c>
      <c r="DI25" s="26">
        <v>513327978</v>
      </c>
    </row>
    <row r="26" spans="1:113" x14ac:dyDescent="0.15">
      <c r="A26" s="25">
        <v>1980</v>
      </c>
      <c r="B26" s="26">
        <v>2255</v>
      </c>
      <c r="C26" s="26">
        <v>2266</v>
      </c>
      <c r="D26" s="26"/>
      <c r="E26" s="26"/>
      <c r="F26" s="26"/>
      <c r="G26" s="26"/>
      <c r="H26" s="26"/>
      <c r="I26" s="26"/>
      <c r="J26" s="26"/>
      <c r="K26" s="26">
        <v>291008</v>
      </c>
      <c r="L26" s="26"/>
      <c r="M26" s="26"/>
      <c r="N26" s="26"/>
      <c r="O26" s="26"/>
      <c r="P26" s="26"/>
      <c r="Q26" s="26"/>
      <c r="R26" s="26">
        <v>44645</v>
      </c>
      <c r="S26" s="26"/>
      <c r="T26" s="26">
        <v>119546</v>
      </c>
      <c r="U26" s="26">
        <v>5375645</v>
      </c>
      <c r="V26" s="26">
        <v>1546587</v>
      </c>
      <c r="W26" s="26">
        <v>123908</v>
      </c>
      <c r="X26" s="26"/>
      <c r="Y26" s="26">
        <v>888988</v>
      </c>
      <c r="Z26" s="26"/>
      <c r="AA26" s="26"/>
      <c r="AB26" s="26"/>
      <c r="AC26" s="26">
        <v>10273</v>
      </c>
      <c r="AD26" s="26"/>
      <c r="AE26" s="26">
        <v>5799</v>
      </c>
      <c r="AF26" s="26"/>
      <c r="AG26" s="26">
        <v>0</v>
      </c>
      <c r="AH26" s="26"/>
      <c r="AI26" s="26"/>
      <c r="AJ26" s="26"/>
      <c r="AK26" s="26">
        <v>51</v>
      </c>
      <c r="AL26" s="26">
        <v>24993</v>
      </c>
      <c r="AM26" s="26"/>
      <c r="AN26" s="26"/>
      <c r="AO26" s="26">
        <v>236086</v>
      </c>
      <c r="AP26" s="26">
        <v>5</v>
      </c>
      <c r="AQ26" s="26"/>
      <c r="AR26" s="26"/>
      <c r="AS26" s="26"/>
      <c r="AT26" s="26"/>
      <c r="AU26" s="26">
        <v>20871</v>
      </c>
      <c r="AV26" s="26"/>
      <c r="AW26" s="26"/>
      <c r="AX26" s="26"/>
      <c r="AY26" s="26">
        <v>16599</v>
      </c>
      <c r="AZ26" s="26">
        <v>22443</v>
      </c>
      <c r="BA26" s="26"/>
      <c r="BB26" s="26"/>
      <c r="BC26" s="26">
        <v>1104296</v>
      </c>
      <c r="BD26" s="26"/>
      <c r="BE26" s="26">
        <v>9836264</v>
      </c>
      <c r="BF26" s="26">
        <v>189534</v>
      </c>
      <c r="BG26" s="26">
        <v>220859</v>
      </c>
      <c r="BH26" s="26"/>
      <c r="BI26" s="26"/>
      <c r="BJ26" s="26"/>
      <c r="BK26" s="26"/>
      <c r="BL26" s="26"/>
      <c r="BM26" s="26"/>
      <c r="BN26" s="26"/>
      <c r="BO26" s="26">
        <v>22495187</v>
      </c>
      <c r="BP26" s="26"/>
      <c r="BQ26" s="26"/>
      <c r="BR26" s="26"/>
      <c r="BS26" s="26"/>
      <c r="BT26" s="26"/>
      <c r="BU26" s="26"/>
      <c r="BV26" s="26">
        <v>3921483</v>
      </c>
      <c r="BW26" s="26"/>
      <c r="BX26" s="26">
        <v>8770999</v>
      </c>
      <c r="BY26" s="26">
        <v>402809501</v>
      </c>
      <c r="BZ26" s="26">
        <v>117890860</v>
      </c>
      <c r="CA26" s="26">
        <v>9213734</v>
      </c>
      <c r="CB26" s="26"/>
      <c r="CC26" s="26">
        <v>58550825</v>
      </c>
      <c r="CD26" s="26"/>
      <c r="CE26" s="26"/>
      <c r="CF26" s="26"/>
      <c r="CG26" s="26">
        <v>916681</v>
      </c>
      <c r="CH26" s="26"/>
      <c r="CI26" s="26">
        <v>490335</v>
      </c>
      <c r="CJ26" s="26"/>
      <c r="CK26" s="26">
        <v>1206</v>
      </c>
      <c r="CL26" s="26"/>
      <c r="CM26" s="26"/>
      <c r="CN26" s="26"/>
      <c r="CO26" s="26">
        <v>22834</v>
      </c>
      <c r="CP26" s="26">
        <v>2013881</v>
      </c>
      <c r="CQ26" s="26"/>
      <c r="CR26" s="26"/>
      <c r="CS26" s="26">
        <v>13439106</v>
      </c>
      <c r="CT26" s="26">
        <v>15766</v>
      </c>
      <c r="CU26" s="26"/>
      <c r="CV26" s="26"/>
      <c r="CW26" s="26"/>
      <c r="CX26" s="26"/>
      <c r="CY26" s="26">
        <v>1786717</v>
      </c>
      <c r="CZ26" s="26"/>
      <c r="DA26" s="26"/>
      <c r="DB26" s="26"/>
      <c r="DC26" s="26">
        <v>1450118</v>
      </c>
      <c r="DD26" s="26">
        <v>2008331</v>
      </c>
      <c r="DE26" s="26"/>
      <c r="DF26" s="26"/>
      <c r="DG26" s="26">
        <v>79965977</v>
      </c>
      <c r="DH26" s="26"/>
      <c r="DI26" s="26">
        <v>726173934</v>
      </c>
    </row>
    <row r="27" spans="1:113" x14ac:dyDescent="0.15">
      <c r="A27" s="25">
        <v>1981</v>
      </c>
      <c r="B27" s="26">
        <v>1024</v>
      </c>
      <c r="C27" s="26"/>
      <c r="D27" s="26"/>
      <c r="E27" s="26">
        <v>1158</v>
      </c>
      <c r="F27" s="26"/>
      <c r="G27" s="26"/>
      <c r="H27" s="26"/>
      <c r="I27" s="26"/>
      <c r="J27" s="26"/>
      <c r="K27" s="26">
        <v>201132</v>
      </c>
      <c r="L27" s="26"/>
      <c r="M27" s="26"/>
      <c r="N27" s="26"/>
      <c r="O27" s="26"/>
      <c r="P27" s="26"/>
      <c r="Q27" s="26"/>
      <c r="R27" s="26"/>
      <c r="S27" s="26"/>
      <c r="T27" s="26">
        <v>133138</v>
      </c>
      <c r="U27" s="26">
        <v>5853882</v>
      </c>
      <c r="V27" s="26">
        <v>1347282</v>
      </c>
      <c r="W27" s="26">
        <v>271883</v>
      </c>
      <c r="X27" s="26"/>
      <c r="Y27" s="26">
        <v>1555675</v>
      </c>
      <c r="Z27" s="26"/>
      <c r="AA27" s="26"/>
      <c r="AB27" s="26"/>
      <c r="AC27" s="26"/>
      <c r="AD27" s="26"/>
      <c r="AE27" s="26"/>
      <c r="AF27" s="26">
        <v>1604</v>
      </c>
      <c r="AG27" s="26">
        <v>0</v>
      </c>
      <c r="AH27" s="26"/>
      <c r="AI27" s="26"/>
      <c r="AJ27" s="26"/>
      <c r="AK27" s="26">
        <v>14</v>
      </c>
      <c r="AL27" s="26"/>
      <c r="AM27" s="26"/>
      <c r="AN27" s="26"/>
      <c r="AO27" s="26">
        <v>194075</v>
      </c>
      <c r="AP27" s="26">
        <v>4</v>
      </c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>
        <v>1215774</v>
      </c>
      <c r="BD27" s="26">
        <v>204</v>
      </c>
      <c r="BE27" s="26">
        <v>10776849</v>
      </c>
      <c r="BF27" s="26">
        <v>75352</v>
      </c>
      <c r="BG27" s="26"/>
      <c r="BH27" s="26"/>
      <c r="BI27" s="26">
        <v>88322</v>
      </c>
      <c r="BJ27" s="26"/>
      <c r="BK27" s="26"/>
      <c r="BL27" s="26"/>
      <c r="BM27" s="26"/>
      <c r="BN27" s="26"/>
      <c r="BO27" s="26">
        <v>13905961</v>
      </c>
      <c r="BP27" s="26"/>
      <c r="BQ27" s="26"/>
      <c r="BR27" s="26"/>
      <c r="BS27" s="26"/>
      <c r="BT27" s="26"/>
      <c r="BU27" s="26"/>
      <c r="BV27" s="26"/>
      <c r="BW27" s="26"/>
      <c r="BX27" s="26">
        <v>8578663</v>
      </c>
      <c r="BY27" s="26">
        <v>388335220</v>
      </c>
      <c r="BZ27" s="26">
        <v>90720731</v>
      </c>
      <c r="CA27" s="26">
        <v>17871180</v>
      </c>
      <c r="CB27" s="26"/>
      <c r="CC27" s="26">
        <v>104708969</v>
      </c>
      <c r="CD27" s="26"/>
      <c r="CE27" s="26"/>
      <c r="CF27" s="26"/>
      <c r="CG27" s="26"/>
      <c r="CH27" s="26"/>
      <c r="CI27" s="26"/>
      <c r="CJ27" s="26">
        <v>275475</v>
      </c>
      <c r="CK27" s="26">
        <v>2537</v>
      </c>
      <c r="CL27" s="26"/>
      <c r="CM27" s="26"/>
      <c r="CN27" s="26"/>
      <c r="CO27" s="26">
        <v>6216</v>
      </c>
      <c r="CP27" s="26"/>
      <c r="CQ27" s="26"/>
      <c r="CR27" s="26"/>
      <c r="CS27" s="26">
        <v>12594904</v>
      </c>
      <c r="CT27" s="26">
        <v>16239</v>
      </c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>
        <v>81321575</v>
      </c>
      <c r="DH27" s="26">
        <v>15560</v>
      </c>
      <c r="DI27" s="26">
        <v>718516904</v>
      </c>
    </row>
    <row r="28" spans="1:113" x14ac:dyDescent="0.15">
      <c r="A28" s="25">
        <v>1982</v>
      </c>
      <c r="B28" s="26">
        <v>3393</v>
      </c>
      <c r="C28" s="26">
        <v>1639</v>
      </c>
      <c r="D28" s="26"/>
      <c r="E28" s="26"/>
      <c r="F28" s="26"/>
      <c r="G28" s="26"/>
      <c r="H28" s="26"/>
      <c r="I28" s="26"/>
      <c r="J28" s="26">
        <v>1140</v>
      </c>
      <c r="K28" s="26">
        <v>257570</v>
      </c>
      <c r="L28" s="26"/>
      <c r="M28" s="26"/>
      <c r="N28" s="26"/>
      <c r="O28" s="26"/>
      <c r="P28" s="26"/>
      <c r="Q28" s="26"/>
      <c r="R28" s="26"/>
      <c r="S28" s="26"/>
      <c r="T28" s="26">
        <v>81123</v>
      </c>
      <c r="U28" s="26">
        <v>6469771</v>
      </c>
      <c r="V28" s="26">
        <v>761495</v>
      </c>
      <c r="W28" s="26">
        <v>255009</v>
      </c>
      <c r="X28" s="26"/>
      <c r="Y28" s="26">
        <v>2215857</v>
      </c>
      <c r="Z28" s="26"/>
      <c r="AA28" s="26"/>
      <c r="AB28" s="26"/>
      <c r="AC28" s="26"/>
      <c r="AD28" s="26">
        <v>1</v>
      </c>
      <c r="AE28" s="26"/>
      <c r="AF28" s="26"/>
      <c r="AG28" s="26">
        <v>0</v>
      </c>
      <c r="AH28" s="26">
        <v>0</v>
      </c>
      <c r="AI28" s="26"/>
      <c r="AJ28" s="26"/>
      <c r="AK28" s="26">
        <v>69</v>
      </c>
      <c r="AL28" s="26"/>
      <c r="AM28" s="26"/>
      <c r="AN28" s="26"/>
      <c r="AO28" s="26">
        <v>280038</v>
      </c>
      <c r="AP28" s="26">
        <v>49845</v>
      </c>
      <c r="AQ28" s="26"/>
      <c r="AR28" s="26"/>
      <c r="AS28" s="26"/>
      <c r="AT28" s="26"/>
      <c r="AU28" s="26"/>
      <c r="AV28" s="26"/>
      <c r="AW28" s="26"/>
      <c r="AX28" s="26"/>
      <c r="AY28" s="26">
        <v>4186</v>
      </c>
      <c r="AZ28" s="26"/>
      <c r="BA28" s="26"/>
      <c r="BB28" s="26"/>
      <c r="BC28" s="26">
        <v>1204199</v>
      </c>
      <c r="BD28" s="26"/>
      <c r="BE28" s="26">
        <v>11585335</v>
      </c>
      <c r="BF28" s="26">
        <v>262860</v>
      </c>
      <c r="BG28" s="26">
        <v>127864</v>
      </c>
      <c r="BH28" s="26"/>
      <c r="BI28" s="26"/>
      <c r="BJ28" s="26"/>
      <c r="BK28" s="26"/>
      <c r="BL28" s="26"/>
      <c r="BM28" s="26"/>
      <c r="BN28" s="26">
        <v>95725</v>
      </c>
      <c r="BO28" s="26">
        <v>17868082</v>
      </c>
      <c r="BP28" s="26"/>
      <c r="BQ28" s="26"/>
      <c r="BR28" s="26"/>
      <c r="BS28" s="26"/>
      <c r="BT28" s="26"/>
      <c r="BU28" s="26"/>
      <c r="BV28" s="26"/>
      <c r="BW28" s="26"/>
      <c r="BX28" s="26">
        <v>5186831</v>
      </c>
      <c r="BY28" s="26">
        <v>449578110</v>
      </c>
      <c r="BZ28" s="26">
        <v>52552587</v>
      </c>
      <c r="CA28" s="26">
        <v>17615955</v>
      </c>
      <c r="CB28" s="26"/>
      <c r="CC28" s="26">
        <v>155269765</v>
      </c>
      <c r="CD28" s="26"/>
      <c r="CE28" s="26"/>
      <c r="CF28" s="26"/>
      <c r="CG28" s="26"/>
      <c r="CH28" s="26">
        <v>2977</v>
      </c>
      <c r="CI28" s="26"/>
      <c r="CJ28" s="26"/>
      <c r="CK28" s="26">
        <v>2348</v>
      </c>
      <c r="CL28" s="26">
        <v>712</v>
      </c>
      <c r="CM28" s="26"/>
      <c r="CN28" s="26"/>
      <c r="CO28" s="26">
        <v>33588</v>
      </c>
      <c r="CP28" s="26"/>
      <c r="CQ28" s="26"/>
      <c r="CR28" s="26"/>
      <c r="CS28" s="26">
        <v>19594858</v>
      </c>
      <c r="CT28" s="26">
        <v>4590230</v>
      </c>
      <c r="CU28" s="26"/>
      <c r="CV28" s="26"/>
      <c r="CW28" s="26"/>
      <c r="CX28" s="26"/>
      <c r="CY28" s="26"/>
      <c r="CZ28" s="26"/>
      <c r="DA28" s="26"/>
      <c r="DB28" s="26"/>
      <c r="DC28" s="26">
        <v>323272</v>
      </c>
      <c r="DD28" s="26"/>
      <c r="DE28" s="26"/>
      <c r="DF28" s="26"/>
      <c r="DG28" s="26">
        <v>83010564</v>
      </c>
      <c r="DH28" s="26"/>
      <c r="DI28" s="26">
        <v>806116328</v>
      </c>
    </row>
    <row r="29" spans="1:113" x14ac:dyDescent="0.15">
      <c r="A29" s="25">
        <v>1983</v>
      </c>
      <c r="B29" s="26">
        <v>584</v>
      </c>
      <c r="C29" s="26">
        <v>4128</v>
      </c>
      <c r="D29" s="26"/>
      <c r="E29" s="26"/>
      <c r="F29" s="26"/>
      <c r="G29" s="26"/>
      <c r="H29" s="26"/>
      <c r="I29" s="26"/>
      <c r="J29" s="26"/>
      <c r="K29" s="26">
        <v>299730</v>
      </c>
      <c r="L29" s="26"/>
      <c r="M29" s="26"/>
      <c r="N29" s="26"/>
      <c r="O29" s="26"/>
      <c r="P29" s="26"/>
      <c r="Q29" s="26"/>
      <c r="R29" s="26"/>
      <c r="S29" s="26"/>
      <c r="T29" s="26">
        <v>48658</v>
      </c>
      <c r="U29" s="26">
        <v>5062670</v>
      </c>
      <c r="V29" s="26">
        <v>780643</v>
      </c>
      <c r="W29" s="26">
        <v>378217</v>
      </c>
      <c r="X29" s="26"/>
      <c r="Y29" s="26">
        <v>2187107</v>
      </c>
      <c r="Z29" s="26"/>
      <c r="AA29" s="26"/>
      <c r="AB29" s="26"/>
      <c r="AC29" s="26">
        <v>141023</v>
      </c>
      <c r="AD29" s="26"/>
      <c r="AE29" s="26">
        <v>49484</v>
      </c>
      <c r="AF29" s="26">
        <v>0</v>
      </c>
      <c r="AG29" s="26">
        <v>0</v>
      </c>
      <c r="AH29" s="26">
        <v>1</v>
      </c>
      <c r="AI29" s="26"/>
      <c r="AJ29" s="26"/>
      <c r="AK29" s="26">
        <v>27</v>
      </c>
      <c r="AL29" s="26"/>
      <c r="AM29" s="26"/>
      <c r="AN29" s="26"/>
      <c r="AO29" s="26">
        <v>194856</v>
      </c>
      <c r="AP29" s="26">
        <v>296516</v>
      </c>
      <c r="AQ29" s="26"/>
      <c r="AR29" s="26"/>
      <c r="AS29" s="26"/>
      <c r="AT29" s="26">
        <v>16407</v>
      </c>
      <c r="AU29" s="26"/>
      <c r="AV29" s="26"/>
      <c r="AW29" s="26"/>
      <c r="AX29" s="26">
        <v>11556</v>
      </c>
      <c r="AY29" s="26">
        <v>4925</v>
      </c>
      <c r="AZ29" s="26"/>
      <c r="BA29" s="26"/>
      <c r="BB29" s="26"/>
      <c r="BC29" s="26">
        <v>1197156</v>
      </c>
      <c r="BD29" s="26"/>
      <c r="BE29" s="26">
        <v>10673688</v>
      </c>
      <c r="BF29" s="26">
        <v>39909</v>
      </c>
      <c r="BG29" s="26">
        <v>279727</v>
      </c>
      <c r="BH29" s="26"/>
      <c r="BI29" s="26"/>
      <c r="BJ29" s="26"/>
      <c r="BK29" s="26"/>
      <c r="BL29" s="26"/>
      <c r="BM29" s="26"/>
      <c r="BN29" s="26"/>
      <c r="BO29" s="26">
        <v>20565700</v>
      </c>
      <c r="BP29" s="26"/>
      <c r="BQ29" s="26"/>
      <c r="BR29" s="26"/>
      <c r="BS29" s="26"/>
      <c r="BT29" s="26"/>
      <c r="BU29" s="26"/>
      <c r="BV29" s="26"/>
      <c r="BW29" s="26"/>
      <c r="BX29" s="26">
        <v>4165839</v>
      </c>
      <c r="BY29" s="26">
        <v>353080171</v>
      </c>
      <c r="BZ29" s="26">
        <v>52995150</v>
      </c>
      <c r="CA29" s="26">
        <v>25724935</v>
      </c>
      <c r="CB29" s="26"/>
      <c r="CC29" s="26">
        <v>146521136</v>
      </c>
      <c r="CD29" s="26"/>
      <c r="CE29" s="26"/>
      <c r="CF29" s="26"/>
      <c r="CG29" s="26">
        <v>12956992</v>
      </c>
      <c r="CH29" s="26"/>
      <c r="CI29" s="26">
        <v>4699395</v>
      </c>
      <c r="CJ29" s="26">
        <v>483</v>
      </c>
      <c r="CK29" s="26">
        <v>1889</v>
      </c>
      <c r="CL29" s="26">
        <v>4392</v>
      </c>
      <c r="CM29" s="26"/>
      <c r="CN29" s="26"/>
      <c r="CO29" s="26">
        <v>11266</v>
      </c>
      <c r="CP29" s="26"/>
      <c r="CQ29" s="26"/>
      <c r="CR29" s="26"/>
      <c r="CS29" s="26">
        <v>15804674</v>
      </c>
      <c r="CT29" s="26">
        <v>28319169</v>
      </c>
      <c r="CU29" s="26"/>
      <c r="CV29" s="26"/>
      <c r="CW29" s="26"/>
      <c r="CX29" s="26">
        <v>1536564</v>
      </c>
      <c r="CY29" s="26"/>
      <c r="CZ29" s="26"/>
      <c r="DA29" s="26"/>
      <c r="DB29" s="26">
        <v>1166289</v>
      </c>
      <c r="DC29" s="26">
        <v>455280</v>
      </c>
      <c r="DD29" s="26"/>
      <c r="DE29" s="26"/>
      <c r="DF29" s="26"/>
      <c r="DG29" s="26">
        <v>82663921</v>
      </c>
      <c r="DH29" s="26"/>
      <c r="DI29" s="26">
        <v>750992881</v>
      </c>
    </row>
    <row r="30" spans="1:113" x14ac:dyDescent="0.15">
      <c r="A30" s="25">
        <v>1984</v>
      </c>
      <c r="B30" s="26">
        <v>1817</v>
      </c>
      <c r="C30" s="26">
        <v>2647</v>
      </c>
      <c r="D30" s="26"/>
      <c r="E30" s="26"/>
      <c r="F30" s="26"/>
      <c r="G30" s="26"/>
      <c r="H30" s="26"/>
      <c r="I30" s="26"/>
      <c r="J30" s="26">
        <v>2303</v>
      </c>
      <c r="K30" s="26">
        <v>399667</v>
      </c>
      <c r="L30" s="26"/>
      <c r="M30" s="26"/>
      <c r="N30" s="26"/>
      <c r="O30" s="26"/>
      <c r="P30" s="26"/>
      <c r="Q30" s="26"/>
      <c r="R30" s="26"/>
      <c r="S30" s="26"/>
      <c r="T30" s="26">
        <v>25076</v>
      </c>
      <c r="U30" s="26">
        <v>5796427</v>
      </c>
      <c r="V30" s="26">
        <v>708553</v>
      </c>
      <c r="W30" s="26">
        <v>399881</v>
      </c>
      <c r="X30" s="26"/>
      <c r="Y30" s="26">
        <v>2213035</v>
      </c>
      <c r="Z30" s="26"/>
      <c r="AA30" s="26"/>
      <c r="AB30" s="26"/>
      <c r="AC30" s="26">
        <v>21687</v>
      </c>
      <c r="AD30" s="26"/>
      <c r="AE30" s="26"/>
      <c r="AF30" s="26"/>
      <c r="AG30" s="26">
        <v>0</v>
      </c>
      <c r="AH30" s="26"/>
      <c r="AI30" s="26"/>
      <c r="AJ30" s="26"/>
      <c r="AK30" s="26">
        <v>28</v>
      </c>
      <c r="AL30" s="26"/>
      <c r="AM30" s="26"/>
      <c r="AN30" s="26"/>
      <c r="AO30" s="26">
        <v>120856</v>
      </c>
      <c r="AP30" s="26">
        <v>4</v>
      </c>
      <c r="AQ30" s="26"/>
      <c r="AR30" s="26"/>
      <c r="AS30" s="26"/>
      <c r="AT30" s="26"/>
      <c r="AU30" s="26"/>
      <c r="AV30" s="26"/>
      <c r="AW30" s="26"/>
      <c r="AX30" s="26"/>
      <c r="AY30" s="26">
        <v>129065</v>
      </c>
      <c r="AZ30" s="26"/>
      <c r="BA30" s="26"/>
      <c r="BB30" s="26"/>
      <c r="BC30" s="26">
        <v>1179701</v>
      </c>
      <c r="BD30" s="26"/>
      <c r="BE30" s="26">
        <v>11000747</v>
      </c>
      <c r="BF30" s="26">
        <v>128559</v>
      </c>
      <c r="BG30" s="26">
        <v>172649</v>
      </c>
      <c r="BH30" s="26"/>
      <c r="BI30" s="26"/>
      <c r="BJ30" s="26"/>
      <c r="BK30" s="26"/>
      <c r="BL30" s="26"/>
      <c r="BM30" s="26"/>
      <c r="BN30" s="26">
        <v>191323</v>
      </c>
      <c r="BO30" s="26">
        <v>25524565</v>
      </c>
      <c r="BP30" s="26"/>
      <c r="BQ30" s="26"/>
      <c r="BR30" s="26"/>
      <c r="BS30" s="26"/>
      <c r="BT30" s="26"/>
      <c r="BU30" s="26"/>
      <c r="BV30" s="26"/>
      <c r="BW30" s="26"/>
      <c r="BX30" s="26">
        <v>1588611</v>
      </c>
      <c r="BY30" s="26">
        <v>350785552</v>
      </c>
      <c r="BZ30" s="26">
        <v>42694245</v>
      </c>
      <c r="CA30" s="26">
        <v>24683673</v>
      </c>
      <c r="CB30" s="26"/>
      <c r="CC30" s="26">
        <v>133824426</v>
      </c>
      <c r="CD30" s="26"/>
      <c r="CE30" s="26"/>
      <c r="CF30" s="26"/>
      <c r="CG30" s="26">
        <v>1336799</v>
      </c>
      <c r="CH30" s="26"/>
      <c r="CI30" s="26"/>
      <c r="CJ30" s="26"/>
      <c r="CK30" s="26">
        <v>887</v>
      </c>
      <c r="CL30" s="26"/>
      <c r="CM30" s="26"/>
      <c r="CN30" s="26"/>
      <c r="CO30" s="26">
        <v>12276</v>
      </c>
      <c r="CP30" s="26"/>
      <c r="CQ30" s="26"/>
      <c r="CR30" s="26"/>
      <c r="CS30" s="26">
        <v>8827662</v>
      </c>
      <c r="CT30" s="26">
        <v>18781</v>
      </c>
      <c r="CU30" s="26"/>
      <c r="CV30" s="26"/>
      <c r="CW30" s="26"/>
      <c r="CX30" s="26"/>
      <c r="CY30" s="26"/>
      <c r="CZ30" s="26"/>
      <c r="DA30" s="26"/>
      <c r="DB30" s="26"/>
      <c r="DC30" s="26">
        <v>8113664</v>
      </c>
      <c r="DD30" s="26"/>
      <c r="DE30" s="26"/>
      <c r="DF30" s="26"/>
      <c r="DG30" s="26">
        <v>71350020</v>
      </c>
      <c r="DH30" s="26"/>
      <c r="DI30" s="26">
        <v>669253692</v>
      </c>
    </row>
    <row r="31" spans="1:113" x14ac:dyDescent="0.15">
      <c r="A31" s="25">
        <v>1985</v>
      </c>
      <c r="B31" s="26"/>
      <c r="C31" s="26">
        <v>3338</v>
      </c>
      <c r="D31" s="26"/>
      <c r="E31" s="26"/>
      <c r="F31" s="26"/>
      <c r="G31" s="26">
        <v>1335</v>
      </c>
      <c r="H31" s="26">
        <v>1427</v>
      </c>
      <c r="I31" s="26">
        <v>137100</v>
      </c>
      <c r="J31" s="26"/>
      <c r="K31" s="26">
        <v>345455</v>
      </c>
      <c r="L31" s="26"/>
      <c r="M31" s="26"/>
      <c r="N31" s="26"/>
      <c r="O31" s="26"/>
      <c r="P31" s="26"/>
      <c r="Q31" s="26"/>
      <c r="R31" s="26"/>
      <c r="S31" s="26"/>
      <c r="T31" s="26">
        <v>10419</v>
      </c>
      <c r="U31" s="26">
        <v>5751589</v>
      </c>
      <c r="V31" s="26">
        <v>820568</v>
      </c>
      <c r="W31" s="26">
        <v>456933</v>
      </c>
      <c r="X31" s="26"/>
      <c r="Y31" s="26">
        <v>2664661</v>
      </c>
      <c r="Z31" s="26"/>
      <c r="AA31" s="26"/>
      <c r="AB31" s="26"/>
      <c r="AC31" s="26">
        <v>18721</v>
      </c>
      <c r="AD31" s="26"/>
      <c r="AE31" s="26"/>
      <c r="AF31" s="26"/>
      <c r="AG31" s="26">
        <v>0</v>
      </c>
      <c r="AH31" s="26"/>
      <c r="AI31" s="26"/>
      <c r="AJ31" s="26"/>
      <c r="AK31" s="26">
        <v>43</v>
      </c>
      <c r="AL31" s="26"/>
      <c r="AM31" s="26"/>
      <c r="AN31" s="26"/>
      <c r="AO31" s="26">
        <v>72284</v>
      </c>
      <c r="AP31" s="26">
        <v>2</v>
      </c>
      <c r="AQ31" s="26"/>
      <c r="AR31" s="26"/>
      <c r="AS31" s="26"/>
      <c r="AT31" s="26"/>
      <c r="AU31" s="26">
        <v>39426</v>
      </c>
      <c r="AV31" s="26"/>
      <c r="AW31" s="26"/>
      <c r="AX31" s="26"/>
      <c r="AY31" s="26">
        <v>338714</v>
      </c>
      <c r="AZ31" s="26"/>
      <c r="BA31" s="26"/>
      <c r="BB31" s="26"/>
      <c r="BC31" s="26">
        <v>1452903</v>
      </c>
      <c r="BD31" s="26">
        <v>169</v>
      </c>
      <c r="BE31" s="26">
        <v>12115087</v>
      </c>
      <c r="BF31" s="26"/>
      <c r="BG31" s="26">
        <v>189376</v>
      </c>
      <c r="BH31" s="26"/>
      <c r="BI31" s="26"/>
      <c r="BJ31" s="26"/>
      <c r="BK31" s="26">
        <v>90495</v>
      </c>
      <c r="BL31" s="26">
        <v>120638</v>
      </c>
      <c r="BM31" s="26">
        <v>7233422</v>
      </c>
      <c r="BN31" s="26"/>
      <c r="BO31" s="26">
        <v>20563194</v>
      </c>
      <c r="BP31" s="26"/>
      <c r="BQ31" s="26"/>
      <c r="BR31" s="26"/>
      <c r="BS31" s="26"/>
      <c r="BT31" s="26"/>
      <c r="BU31" s="26"/>
      <c r="BV31" s="26"/>
      <c r="BW31" s="26"/>
      <c r="BX31" s="26">
        <v>672927</v>
      </c>
      <c r="BY31" s="26">
        <v>313826385</v>
      </c>
      <c r="BZ31" s="26">
        <v>44281298</v>
      </c>
      <c r="CA31" s="26">
        <v>25629849</v>
      </c>
      <c r="CB31" s="26"/>
      <c r="CC31" s="26">
        <v>144567096</v>
      </c>
      <c r="CD31" s="26"/>
      <c r="CE31" s="26"/>
      <c r="CF31" s="26"/>
      <c r="CG31" s="26">
        <v>1318624</v>
      </c>
      <c r="CH31" s="26"/>
      <c r="CI31" s="26"/>
      <c r="CJ31" s="26"/>
      <c r="CK31" s="26">
        <v>2010</v>
      </c>
      <c r="CL31" s="26"/>
      <c r="CM31" s="26"/>
      <c r="CN31" s="26"/>
      <c r="CO31" s="26">
        <v>20129</v>
      </c>
      <c r="CP31" s="26"/>
      <c r="CQ31" s="26"/>
      <c r="CR31" s="26"/>
      <c r="CS31" s="26">
        <v>5136712</v>
      </c>
      <c r="CT31" s="26">
        <v>7863</v>
      </c>
      <c r="CU31" s="26"/>
      <c r="CV31" s="26"/>
      <c r="CW31" s="26"/>
      <c r="CX31" s="26"/>
      <c r="CY31" s="26">
        <v>1858871</v>
      </c>
      <c r="CZ31" s="26"/>
      <c r="DA31" s="26"/>
      <c r="DB31" s="26"/>
      <c r="DC31" s="26">
        <v>18076897</v>
      </c>
      <c r="DD31" s="26"/>
      <c r="DE31" s="26"/>
      <c r="DF31" s="26"/>
      <c r="DG31" s="26">
        <v>79876031</v>
      </c>
      <c r="DH31" s="26">
        <v>10768</v>
      </c>
      <c r="DI31" s="26">
        <v>663482585</v>
      </c>
    </row>
    <row r="32" spans="1:113" x14ac:dyDescent="0.15">
      <c r="A32" s="25">
        <v>1986</v>
      </c>
      <c r="B32" s="26">
        <v>3628</v>
      </c>
      <c r="C32" s="26">
        <v>508</v>
      </c>
      <c r="D32" s="26"/>
      <c r="E32" s="26"/>
      <c r="F32" s="26"/>
      <c r="G32" s="26"/>
      <c r="H32" s="26"/>
      <c r="I32" s="26">
        <v>177527</v>
      </c>
      <c r="J32" s="26">
        <v>1798</v>
      </c>
      <c r="K32" s="26">
        <v>318848</v>
      </c>
      <c r="L32" s="26"/>
      <c r="M32" s="26">
        <v>1046</v>
      </c>
      <c r="N32" s="26"/>
      <c r="O32" s="26"/>
      <c r="P32" s="26"/>
      <c r="Q32" s="26"/>
      <c r="R32" s="26"/>
      <c r="S32" s="26"/>
      <c r="T32" s="26">
        <v>11333</v>
      </c>
      <c r="U32" s="26">
        <v>5784323</v>
      </c>
      <c r="V32" s="26">
        <v>928583</v>
      </c>
      <c r="W32" s="26">
        <v>447695</v>
      </c>
      <c r="X32" s="26"/>
      <c r="Y32" s="26">
        <v>2788035</v>
      </c>
      <c r="Z32" s="26"/>
      <c r="AA32" s="26"/>
      <c r="AB32" s="26"/>
      <c r="AC32" s="26">
        <v>2395</v>
      </c>
      <c r="AD32" s="26"/>
      <c r="AE32" s="26"/>
      <c r="AF32" s="26"/>
      <c r="AG32" s="26">
        <v>4604</v>
      </c>
      <c r="AH32" s="26"/>
      <c r="AI32" s="26"/>
      <c r="AJ32" s="26"/>
      <c r="AK32" s="26">
        <v>48</v>
      </c>
      <c r="AL32" s="26"/>
      <c r="AM32" s="26"/>
      <c r="AN32" s="26"/>
      <c r="AO32" s="26"/>
      <c r="AP32" s="26">
        <v>4</v>
      </c>
      <c r="AQ32" s="26"/>
      <c r="AR32" s="26"/>
      <c r="AS32" s="26"/>
      <c r="AT32" s="26"/>
      <c r="AU32" s="26">
        <v>141130</v>
      </c>
      <c r="AV32" s="26"/>
      <c r="AW32" s="26"/>
      <c r="AX32" s="26"/>
      <c r="AY32" s="26">
        <v>343889</v>
      </c>
      <c r="AZ32" s="26"/>
      <c r="BA32" s="26"/>
      <c r="BB32" s="26"/>
      <c r="BC32" s="26">
        <v>1227327</v>
      </c>
      <c r="BD32" s="26"/>
      <c r="BE32" s="26">
        <v>12182721</v>
      </c>
      <c r="BF32" s="26">
        <v>92084</v>
      </c>
      <c r="BG32" s="26">
        <v>14463</v>
      </c>
      <c r="BH32" s="26"/>
      <c r="BI32" s="26"/>
      <c r="BJ32" s="26"/>
      <c r="BK32" s="26"/>
      <c r="BL32" s="26"/>
      <c r="BM32" s="26">
        <v>3911207</v>
      </c>
      <c r="BN32" s="26">
        <v>46869</v>
      </c>
      <c r="BO32" s="26">
        <v>8628436</v>
      </c>
      <c r="BP32" s="26"/>
      <c r="BQ32" s="26">
        <v>28895</v>
      </c>
      <c r="BR32" s="26"/>
      <c r="BS32" s="26"/>
      <c r="BT32" s="26"/>
      <c r="BU32" s="26"/>
      <c r="BV32" s="26"/>
      <c r="BW32" s="26"/>
      <c r="BX32" s="26">
        <v>187607</v>
      </c>
      <c r="BY32" s="26">
        <v>135326957</v>
      </c>
      <c r="BZ32" s="26">
        <v>20085181</v>
      </c>
      <c r="CA32" s="26">
        <v>11741710</v>
      </c>
      <c r="CB32" s="26"/>
      <c r="CC32" s="26">
        <v>68597258</v>
      </c>
      <c r="CD32" s="26"/>
      <c r="CE32" s="26"/>
      <c r="CF32" s="26"/>
      <c r="CG32" s="26">
        <v>46893</v>
      </c>
      <c r="CH32" s="26"/>
      <c r="CI32" s="26"/>
      <c r="CJ32" s="26"/>
      <c r="CK32" s="26">
        <v>163637</v>
      </c>
      <c r="CL32" s="26"/>
      <c r="CM32" s="26"/>
      <c r="CN32" s="26"/>
      <c r="CO32" s="26">
        <v>25099</v>
      </c>
      <c r="CP32" s="26"/>
      <c r="CQ32" s="26"/>
      <c r="CR32" s="26"/>
      <c r="CS32" s="26"/>
      <c r="CT32" s="26">
        <v>12918</v>
      </c>
      <c r="CU32" s="26"/>
      <c r="CV32" s="26"/>
      <c r="CW32" s="26"/>
      <c r="CX32" s="26"/>
      <c r="CY32" s="26">
        <v>3020464</v>
      </c>
      <c r="CZ32" s="26"/>
      <c r="DA32" s="26"/>
      <c r="DB32" s="26"/>
      <c r="DC32" s="26">
        <v>9371112</v>
      </c>
      <c r="DD32" s="26"/>
      <c r="DE32" s="26"/>
      <c r="DF32" s="26"/>
      <c r="DG32" s="26">
        <v>28558620</v>
      </c>
      <c r="DH32" s="26"/>
      <c r="DI32" s="26">
        <v>289859410</v>
      </c>
    </row>
    <row r="33" spans="1:113" x14ac:dyDescent="0.15">
      <c r="A33" s="25">
        <v>1987</v>
      </c>
      <c r="B33" s="26">
        <v>3755</v>
      </c>
      <c r="C33" s="26"/>
      <c r="D33" s="26"/>
      <c r="E33" s="26"/>
      <c r="F33" s="26"/>
      <c r="G33" s="26"/>
      <c r="H33" s="26">
        <v>2634</v>
      </c>
      <c r="I33" s="26">
        <v>238979</v>
      </c>
      <c r="J33" s="26"/>
      <c r="K33" s="26">
        <v>276593</v>
      </c>
      <c r="L33" s="26"/>
      <c r="M33" s="26"/>
      <c r="N33" s="26"/>
      <c r="O33" s="26"/>
      <c r="P33" s="26"/>
      <c r="Q33" s="26"/>
      <c r="R33" s="26"/>
      <c r="S33" s="26"/>
      <c r="T33" s="26">
        <v>67058</v>
      </c>
      <c r="U33" s="26">
        <v>5852559</v>
      </c>
      <c r="V33" s="26">
        <v>1124691</v>
      </c>
      <c r="W33" s="26">
        <v>455312</v>
      </c>
      <c r="X33" s="26"/>
      <c r="Y33" s="26">
        <v>2795620</v>
      </c>
      <c r="Z33" s="26"/>
      <c r="AA33" s="26"/>
      <c r="AB33" s="26"/>
      <c r="AC33" s="26"/>
      <c r="AD33" s="26"/>
      <c r="AE33" s="26"/>
      <c r="AF33" s="26"/>
      <c r="AG33" s="26">
        <v>148</v>
      </c>
      <c r="AH33" s="26">
        <v>0</v>
      </c>
      <c r="AI33" s="26"/>
      <c r="AJ33" s="26"/>
      <c r="AK33" s="26">
        <v>21</v>
      </c>
      <c r="AL33" s="26"/>
      <c r="AM33" s="26"/>
      <c r="AN33" s="26"/>
      <c r="AO33" s="26"/>
      <c r="AP33" s="26">
        <v>0</v>
      </c>
      <c r="AQ33" s="26"/>
      <c r="AR33" s="26"/>
      <c r="AS33" s="26"/>
      <c r="AT33" s="26"/>
      <c r="AU33" s="26">
        <v>80877</v>
      </c>
      <c r="AV33" s="26"/>
      <c r="AW33" s="26"/>
      <c r="AX33" s="26"/>
      <c r="AY33" s="26">
        <v>229956</v>
      </c>
      <c r="AZ33" s="26"/>
      <c r="BA33" s="26"/>
      <c r="BB33" s="26"/>
      <c r="BC33" s="26">
        <v>1170737</v>
      </c>
      <c r="BD33" s="26"/>
      <c r="BE33" s="26">
        <v>12298940</v>
      </c>
      <c r="BF33" s="26">
        <v>109805</v>
      </c>
      <c r="BG33" s="26"/>
      <c r="BH33" s="26"/>
      <c r="BI33" s="26"/>
      <c r="BJ33" s="26"/>
      <c r="BK33" s="26"/>
      <c r="BL33" s="26">
        <v>130396</v>
      </c>
      <c r="BM33" s="26">
        <v>4909938</v>
      </c>
      <c r="BN33" s="26"/>
      <c r="BO33" s="26">
        <v>6334116</v>
      </c>
      <c r="BP33" s="26"/>
      <c r="BQ33" s="26"/>
      <c r="BR33" s="26"/>
      <c r="BS33" s="26"/>
      <c r="BT33" s="26"/>
      <c r="BU33" s="26"/>
      <c r="BV33" s="26"/>
      <c r="BW33" s="26"/>
      <c r="BX33" s="26">
        <v>1607809</v>
      </c>
      <c r="BY33" s="26">
        <v>133670214</v>
      </c>
      <c r="BZ33" s="26">
        <v>24481668</v>
      </c>
      <c r="CA33" s="26">
        <v>10720010</v>
      </c>
      <c r="CB33" s="26"/>
      <c r="CC33" s="26">
        <v>63637377</v>
      </c>
      <c r="CD33" s="26"/>
      <c r="CE33" s="26"/>
      <c r="CF33" s="26"/>
      <c r="CG33" s="26"/>
      <c r="CH33" s="26"/>
      <c r="CI33" s="26"/>
      <c r="CJ33" s="26"/>
      <c r="CK33" s="26">
        <v>61596</v>
      </c>
      <c r="CL33" s="26">
        <v>13574</v>
      </c>
      <c r="CM33" s="26"/>
      <c r="CN33" s="26"/>
      <c r="CO33" s="26">
        <v>8580</v>
      </c>
      <c r="CP33" s="26"/>
      <c r="CQ33" s="26"/>
      <c r="CR33" s="26"/>
      <c r="CS33" s="26"/>
      <c r="CT33" s="26">
        <v>1539</v>
      </c>
      <c r="CU33" s="26"/>
      <c r="CV33" s="26"/>
      <c r="CW33" s="26"/>
      <c r="CX33" s="26"/>
      <c r="CY33" s="26">
        <v>1797775</v>
      </c>
      <c r="CZ33" s="26"/>
      <c r="DA33" s="26"/>
      <c r="DB33" s="26"/>
      <c r="DC33" s="26">
        <v>4794969</v>
      </c>
      <c r="DD33" s="26"/>
      <c r="DE33" s="26"/>
      <c r="DF33" s="26"/>
      <c r="DG33" s="26">
        <v>26513499</v>
      </c>
      <c r="DH33" s="26"/>
      <c r="DI33" s="26">
        <v>278792865</v>
      </c>
    </row>
    <row r="34" spans="1:113" x14ac:dyDescent="0.15">
      <c r="A34" s="25">
        <v>1988</v>
      </c>
      <c r="B34" s="26">
        <v>2137</v>
      </c>
      <c r="C34" s="26"/>
      <c r="D34" s="26">
        <v>0</v>
      </c>
      <c r="E34" s="26"/>
      <c r="F34" s="26"/>
      <c r="G34" s="26"/>
      <c r="H34" s="26"/>
      <c r="I34" s="26">
        <v>159216</v>
      </c>
      <c r="J34" s="26"/>
      <c r="K34" s="26">
        <v>1078496</v>
      </c>
      <c r="L34" s="26"/>
      <c r="M34" s="26"/>
      <c r="N34" s="26"/>
      <c r="O34" s="26"/>
      <c r="P34" s="26"/>
      <c r="Q34" s="26"/>
      <c r="R34" s="26"/>
      <c r="S34" s="26"/>
      <c r="T34" s="26">
        <v>67673</v>
      </c>
      <c r="U34" s="26">
        <v>6075087</v>
      </c>
      <c r="V34" s="26">
        <v>1282257</v>
      </c>
      <c r="W34" s="26">
        <v>595045</v>
      </c>
      <c r="X34" s="26"/>
      <c r="Y34" s="26">
        <v>2933792</v>
      </c>
      <c r="Z34" s="26"/>
      <c r="AA34" s="26"/>
      <c r="AB34" s="26">
        <v>14</v>
      </c>
      <c r="AC34" s="26"/>
      <c r="AD34" s="26"/>
      <c r="AE34" s="26"/>
      <c r="AF34" s="26"/>
      <c r="AG34" s="26">
        <v>151</v>
      </c>
      <c r="AH34" s="26">
        <v>11</v>
      </c>
      <c r="AI34" s="26"/>
      <c r="AJ34" s="26"/>
      <c r="AK34" s="26">
        <v>21</v>
      </c>
      <c r="AL34" s="26"/>
      <c r="AM34" s="26"/>
      <c r="AN34" s="26"/>
      <c r="AO34" s="26"/>
      <c r="AP34" s="26">
        <v>4</v>
      </c>
      <c r="AQ34" s="26"/>
      <c r="AR34" s="26"/>
      <c r="AS34" s="26"/>
      <c r="AT34" s="26"/>
      <c r="AU34" s="26">
        <v>118900</v>
      </c>
      <c r="AV34" s="26"/>
      <c r="AW34" s="26"/>
      <c r="AX34" s="26"/>
      <c r="AY34" s="26">
        <v>260024</v>
      </c>
      <c r="AZ34" s="26"/>
      <c r="BA34" s="26"/>
      <c r="BB34" s="26"/>
      <c r="BC34" s="26">
        <v>1149715</v>
      </c>
      <c r="BD34" s="26"/>
      <c r="BE34" s="26">
        <v>13722543</v>
      </c>
      <c r="BF34" s="26">
        <v>47237</v>
      </c>
      <c r="BG34" s="26"/>
      <c r="BH34" s="26">
        <v>3398</v>
      </c>
      <c r="BI34" s="26"/>
      <c r="BJ34" s="26"/>
      <c r="BK34" s="26"/>
      <c r="BL34" s="26"/>
      <c r="BM34" s="26">
        <v>2611335</v>
      </c>
      <c r="BN34" s="26"/>
      <c r="BO34" s="26">
        <v>18256101</v>
      </c>
      <c r="BP34" s="26"/>
      <c r="BQ34" s="26"/>
      <c r="BR34" s="26"/>
      <c r="BS34" s="26"/>
      <c r="BT34" s="26"/>
      <c r="BU34" s="26"/>
      <c r="BV34" s="26"/>
      <c r="BW34" s="26"/>
      <c r="BX34" s="26">
        <v>1378906</v>
      </c>
      <c r="BY34" s="26">
        <v>113793190</v>
      </c>
      <c r="BZ34" s="26">
        <v>23001823</v>
      </c>
      <c r="CA34" s="26">
        <v>11311337</v>
      </c>
      <c r="CB34" s="26"/>
      <c r="CC34" s="26">
        <v>54278360</v>
      </c>
      <c r="CD34" s="26"/>
      <c r="CE34" s="26"/>
      <c r="CF34" s="26">
        <v>4742</v>
      </c>
      <c r="CG34" s="26"/>
      <c r="CH34" s="26"/>
      <c r="CI34" s="26"/>
      <c r="CJ34" s="26"/>
      <c r="CK34" s="26">
        <v>71011</v>
      </c>
      <c r="CL34" s="26">
        <v>40148</v>
      </c>
      <c r="CM34" s="26"/>
      <c r="CN34" s="26"/>
      <c r="CO34" s="26">
        <v>7856</v>
      </c>
      <c r="CP34" s="26"/>
      <c r="CQ34" s="26"/>
      <c r="CR34" s="26"/>
      <c r="CS34" s="26"/>
      <c r="CT34" s="26">
        <v>12549</v>
      </c>
      <c r="CU34" s="26"/>
      <c r="CV34" s="26"/>
      <c r="CW34" s="26"/>
      <c r="CX34" s="26"/>
      <c r="CY34" s="26">
        <v>2267391</v>
      </c>
      <c r="CZ34" s="26"/>
      <c r="DA34" s="26"/>
      <c r="DB34" s="26"/>
      <c r="DC34" s="26">
        <v>4814117</v>
      </c>
      <c r="DD34" s="26"/>
      <c r="DE34" s="26"/>
      <c r="DF34" s="26"/>
      <c r="DG34" s="26">
        <v>21575681</v>
      </c>
      <c r="DH34" s="26"/>
      <c r="DI34" s="26">
        <v>253475182</v>
      </c>
    </row>
    <row r="35" spans="1:113" x14ac:dyDescent="0.15">
      <c r="A35" s="25">
        <v>1989</v>
      </c>
      <c r="B35" s="26">
        <v>34773</v>
      </c>
      <c r="C35" s="26"/>
      <c r="D35" s="26">
        <v>0</v>
      </c>
      <c r="E35" s="26"/>
      <c r="F35" s="26"/>
      <c r="G35" s="26"/>
      <c r="H35" s="26"/>
      <c r="I35" s="26">
        <v>151839</v>
      </c>
      <c r="J35" s="26"/>
      <c r="K35" s="26">
        <v>2068710</v>
      </c>
      <c r="L35" s="26"/>
      <c r="M35" s="26"/>
      <c r="N35" s="26"/>
      <c r="O35" s="26"/>
      <c r="P35" s="26"/>
      <c r="Q35" s="26"/>
      <c r="R35" s="26"/>
      <c r="S35" s="26"/>
      <c r="T35" s="26">
        <v>50542</v>
      </c>
      <c r="U35" s="26">
        <v>5474201</v>
      </c>
      <c r="V35" s="26">
        <v>1786459</v>
      </c>
      <c r="W35" s="26">
        <v>376799</v>
      </c>
      <c r="X35" s="26">
        <v>9976</v>
      </c>
      <c r="Y35" s="26">
        <v>3057777</v>
      </c>
      <c r="Z35" s="26"/>
      <c r="AA35" s="26"/>
      <c r="AB35" s="26"/>
      <c r="AC35" s="26"/>
      <c r="AD35" s="26"/>
      <c r="AE35" s="26"/>
      <c r="AF35" s="26"/>
      <c r="AG35" s="26">
        <v>189</v>
      </c>
      <c r="AH35" s="26">
        <v>2</v>
      </c>
      <c r="AI35" s="26"/>
      <c r="AJ35" s="26"/>
      <c r="AK35" s="26">
        <v>36</v>
      </c>
      <c r="AL35" s="26"/>
      <c r="AM35" s="26"/>
      <c r="AN35" s="26"/>
      <c r="AO35" s="26"/>
      <c r="AP35" s="26">
        <v>2</v>
      </c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>
        <v>1022070</v>
      </c>
      <c r="BD35" s="26"/>
      <c r="BE35" s="26">
        <v>14033375</v>
      </c>
      <c r="BF35" s="26">
        <v>985349</v>
      </c>
      <c r="BG35" s="26"/>
      <c r="BH35" s="26">
        <v>396</v>
      </c>
      <c r="BI35" s="26"/>
      <c r="BJ35" s="26"/>
      <c r="BK35" s="26"/>
      <c r="BL35" s="26"/>
      <c r="BM35" s="26">
        <v>3013269</v>
      </c>
      <c r="BN35" s="26"/>
      <c r="BO35" s="26">
        <v>39364765</v>
      </c>
      <c r="BP35" s="26"/>
      <c r="BQ35" s="26"/>
      <c r="BR35" s="26"/>
      <c r="BS35" s="26"/>
      <c r="BT35" s="26"/>
      <c r="BU35" s="26"/>
      <c r="BV35" s="26"/>
      <c r="BW35" s="26"/>
      <c r="BX35" s="26">
        <v>935340</v>
      </c>
      <c r="BY35" s="26">
        <v>109418749</v>
      </c>
      <c r="BZ35" s="26">
        <v>35188206</v>
      </c>
      <c r="CA35" s="26">
        <v>7317529</v>
      </c>
      <c r="CB35" s="26">
        <v>179601</v>
      </c>
      <c r="CC35" s="26">
        <v>62015403</v>
      </c>
      <c r="CD35" s="26"/>
      <c r="CE35" s="26"/>
      <c r="CF35" s="26"/>
      <c r="CG35" s="26"/>
      <c r="CH35" s="26"/>
      <c r="CI35" s="26"/>
      <c r="CJ35" s="26"/>
      <c r="CK35" s="26">
        <v>82508</v>
      </c>
      <c r="CL35" s="26">
        <v>10834</v>
      </c>
      <c r="CM35" s="26"/>
      <c r="CN35" s="26"/>
      <c r="CO35" s="26">
        <v>15903</v>
      </c>
      <c r="CP35" s="26"/>
      <c r="CQ35" s="26"/>
      <c r="CR35" s="26"/>
      <c r="CS35" s="26"/>
      <c r="CT35" s="26">
        <v>10200</v>
      </c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>
        <v>21057982</v>
      </c>
      <c r="DH35" s="26"/>
      <c r="DI35" s="26">
        <v>279596034</v>
      </c>
    </row>
    <row r="36" spans="1:113" x14ac:dyDescent="0.15">
      <c r="A36" s="25">
        <v>1990</v>
      </c>
      <c r="B36" s="26">
        <v>89114</v>
      </c>
      <c r="C36" s="26"/>
      <c r="D36" s="26"/>
      <c r="E36" s="26"/>
      <c r="F36" s="26"/>
      <c r="G36" s="26"/>
      <c r="H36" s="26"/>
      <c r="I36" s="26">
        <v>96668</v>
      </c>
      <c r="J36" s="26">
        <v>1164</v>
      </c>
      <c r="K36" s="26">
        <v>2334835</v>
      </c>
      <c r="L36" s="26"/>
      <c r="M36" s="26"/>
      <c r="N36" s="26"/>
      <c r="O36" s="26"/>
      <c r="P36" s="26"/>
      <c r="Q36" s="26"/>
      <c r="R36" s="26"/>
      <c r="S36" s="26"/>
      <c r="T36" s="26">
        <v>35010</v>
      </c>
      <c r="U36" s="26">
        <v>6818501</v>
      </c>
      <c r="V36" s="26">
        <v>456106</v>
      </c>
      <c r="W36" s="26">
        <v>543464</v>
      </c>
      <c r="X36" s="26"/>
      <c r="Y36" s="26">
        <v>3520252</v>
      </c>
      <c r="Z36" s="26"/>
      <c r="AA36" s="26"/>
      <c r="AB36" s="26"/>
      <c r="AC36" s="26">
        <v>5</v>
      </c>
      <c r="AD36" s="26"/>
      <c r="AE36" s="26"/>
      <c r="AF36" s="26"/>
      <c r="AG36" s="26">
        <v>217</v>
      </c>
      <c r="AH36" s="26">
        <v>1</v>
      </c>
      <c r="AI36" s="26"/>
      <c r="AJ36" s="26"/>
      <c r="AK36" s="26">
        <v>28</v>
      </c>
      <c r="AL36" s="26"/>
      <c r="AM36" s="26"/>
      <c r="AN36" s="26"/>
      <c r="AO36" s="26"/>
      <c r="AP36" s="26">
        <v>0</v>
      </c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>
        <v>683251</v>
      </c>
      <c r="BD36" s="26"/>
      <c r="BE36" s="26">
        <v>14578616</v>
      </c>
      <c r="BF36" s="26">
        <v>3066543</v>
      </c>
      <c r="BG36" s="26"/>
      <c r="BH36" s="26"/>
      <c r="BI36" s="26"/>
      <c r="BJ36" s="26"/>
      <c r="BK36" s="26"/>
      <c r="BL36" s="26"/>
      <c r="BM36" s="26">
        <v>2313190</v>
      </c>
      <c r="BN36" s="26">
        <v>51167</v>
      </c>
      <c r="BO36" s="26">
        <v>59338335</v>
      </c>
      <c r="BP36" s="26"/>
      <c r="BQ36" s="26"/>
      <c r="BR36" s="26"/>
      <c r="BS36" s="26"/>
      <c r="BT36" s="26"/>
      <c r="BU36" s="26"/>
      <c r="BV36" s="26"/>
      <c r="BW36" s="26"/>
      <c r="BX36" s="26">
        <v>992760</v>
      </c>
      <c r="BY36" s="26">
        <v>188719595</v>
      </c>
      <c r="BZ36" s="26">
        <v>10135904</v>
      </c>
      <c r="CA36" s="26">
        <v>15356320</v>
      </c>
      <c r="CB36" s="26"/>
      <c r="CC36" s="26">
        <v>96030303</v>
      </c>
      <c r="CD36" s="26"/>
      <c r="CE36" s="26"/>
      <c r="CF36" s="26"/>
      <c r="CG36" s="26">
        <v>8432</v>
      </c>
      <c r="CH36" s="26"/>
      <c r="CI36" s="26"/>
      <c r="CJ36" s="26"/>
      <c r="CK36" s="26">
        <v>105987</v>
      </c>
      <c r="CL36" s="26">
        <v>13865</v>
      </c>
      <c r="CM36" s="26"/>
      <c r="CN36" s="26"/>
      <c r="CO36" s="26">
        <v>12296</v>
      </c>
      <c r="CP36" s="26"/>
      <c r="CQ36" s="26"/>
      <c r="CR36" s="26"/>
      <c r="CS36" s="26"/>
      <c r="CT36" s="26">
        <v>1413</v>
      </c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>
        <v>20242625</v>
      </c>
      <c r="DH36" s="26"/>
      <c r="DI36" s="26">
        <v>396388735</v>
      </c>
    </row>
    <row r="37" spans="1:113" x14ac:dyDescent="0.15">
      <c r="A37" s="25">
        <v>1991</v>
      </c>
      <c r="B37" s="26">
        <v>42250</v>
      </c>
      <c r="C37" s="26"/>
      <c r="D37" s="26"/>
      <c r="E37" s="26">
        <v>2</v>
      </c>
      <c r="F37" s="26"/>
      <c r="G37" s="26"/>
      <c r="H37" s="26"/>
      <c r="I37" s="26">
        <v>115518</v>
      </c>
      <c r="J37" s="26">
        <v>5112</v>
      </c>
      <c r="K37" s="26">
        <v>2153461</v>
      </c>
      <c r="L37" s="26">
        <v>3901</v>
      </c>
      <c r="M37" s="26"/>
      <c r="N37" s="26"/>
      <c r="O37" s="26"/>
      <c r="P37" s="26"/>
      <c r="Q37" s="26"/>
      <c r="R37" s="26">
        <v>185730</v>
      </c>
      <c r="S37" s="26"/>
      <c r="T37" s="26">
        <v>35115</v>
      </c>
      <c r="U37" s="26">
        <v>7134067</v>
      </c>
      <c r="V37" s="26"/>
      <c r="W37" s="26">
        <v>570490</v>
      </c>
      <c r="X37" s="26"/>
      <c r="Y37" s="26">
        <v>3737176</v>
      </c>
      <c r="Z37" s="26"/>
      <c r="AA37" s="26"/>
      <c r="AB37" s="26"/>
      <c r="AC37" s="26">
        <v>5</v>
      </c>
      <c r="AD37" s="26"/>
      <c r="AE37" s="26"/>
      <c r="AF37" s="26"/>
      <c r="AG37" s="26">
        <v>222</v>
      </c>
      <c r="AH37" s="26">
        <v>4</v>
      </c>
      <c r="AI37" s="26"/>
      <c r="AJ37" s="26"/>
      <c r="AK37" s="26">
        <v>13</v>
      </c>
      <c r="AL37" s="26"/>
      <c r="AM37" s="26"/>
      <c r="AN37" s="26"/>
      <c r="AO37" s="26"/>
      <c r="AP37" s="26">
        <v>0</v>
      </c>
      <c r="AQ37" s="26">
        <v>32</v>
      </c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>
        <v>596638</v>
      </c>
      <c r="BD37" s="26"/>
      <c r="BE37" s="26">
        <v>14579736</v>
      </c>
      <c r="BF37" s="26">
        <v>1506842</v>
      </c>
      <c r="BG37" s="26"/>
      <c r="BH37" s="26"/>
      <c r="BI37" s="26">
        <v>490</v>
      </c>
      <c r="BJ37" s="26"/>
      <c r="BK37" s="26"/>
      <c r="BL37" s="26"/>
      <c r="BM37" s="26">
        <v>2972333</v>
      </c>
      <c r="BN37" s="26">
        <v>178611</v>
      </c>
      <c r="BO37" s="26">
        <v>48192476</v>
      </c>
      <c r="BP37" s="26">
        <v>87131</v>
      </c>
      <c r="BQ37" s="26"/>
      <c r="BR37" s="26"/>
      <c r="BS37" s="26"/>
      <c r="BT37" s="26"/>
      <c r="BU37" s="26"/>
      <c r="BV37" s="26">
        <v>5181143</v>
      </c>
      <c r="BW37" s="26"/>
      <c r="BX37" s="26">
        <v>822807</v>
      </c>
      <c r="BY37" s="26">
        <v>167785669</v>
      </c>
      <c r="BZ37" s="26"/>
      <c r="CA37" s="26">
        <v>13347628</v>
      </c>
      <c r="CB37" s="26"/>
      <c r="CC37" s="26">
        <v>92092322</v>
      </c>
      <c r="CD37" s="26"/>
      <c r="CE37" s="26"/>
      <c r="CF37" s="26"/>
      <c r="CG37" s="26">
        <v>6622</v>
      </c>
      <c r="CH37" s="26"/>
      <c r="CI37" s="26"/>
      <c r="CJ37" s="26"/>
      <c r="CK37" s="26">
        <v>127910</v>
      </c>
      <c r="CL37" s="26">
        <v>10399</v>
      </c>
      <c r="CM37" s="26"/>
      <c r="CN37" s="26"/>
      <c r="CO37" s="26">
        <v>5754</v>
      </c>
      <c r="CP37" s="26"/>
      <c r="CQ37" s="26"/>
      <c r="CR37" s="26"/>
      <c r="CS37" s="26"/>
      <c r="CT37" s="26">
        <v>1440</v>
      </c>
      <c r="CU37" s="26">
        <v>124009</v>
      </c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>
        <v>15055529</v>
      </c>
      <c r="DH37" s="26"/>
      <c r="DI37" s="26">
        <v>347499115</v>
      </c>
    </row>
    <row r="38" spans="1:113" x14ac:dyDescent="0.15">
      <c r="A38" s="25">
        <v>1992</v>
      </c>
      <c r="B38" s="26">
        <v>42</v>
      </c>
      <c r="C38" s="26"/>
      <c r="D38" s="26"/>
      <c r="E38" s="26"/>
      <c r="F38" s="26"/>
      <c r="G38" s="26"/>
      <c r="H38" s="26"/>
      <c r="I38" s="26">
        <v>127011</v>
      </c>
      <c r="J38" s="26">
        <v>3717</v>
      </c>
      <c r="K38" s="26">
        <v>2389775</v>
      </c>
      <c r="L38" s="26"/>
      <c r="M38" s="26"/>
      <c r="N38" s="26"/>
      <c r="O38" s="26"/>
      <c r="P38" s="26"/>
      <c r="Q38" s="26"/>
      <c r="R38" s="26">
        <v>163947</v>
      </c>
      <c r="S38" s="26"/>
      <c r="T38" s="26">
        <v>48010</v>
      </c>
      <c r="U38" s="26">
        <v>7185808</v>
      </c>
      <c r="V38" s="26">
        <v>474054</v>
      </c>
      <c r="W38" s="26">
        <v>880145</v>
      </c>
      <c r="X38" s="26"/>
      <c r="Y38" s="26">
        <v>3395462</v>
      </c>
      <c r="Z38" s="26"/>
      <c r="AA38" s="26"/>
      <c r="AB38" s="26"/>
      <c r="AC38" s="26"/>
      <c r="AD38" s="26"/>
      <c r="AE38" s="26"/>
      <c r="AF38" s="26"/>
      <c r="AG38" s="26">
        <v>224</v>
      </c>
      <c r="AH38" s="26">
        <v>4</v>
      </c>
      <c r="AI38" s="26"/>
      <c r="AJ38" s="26"/>
      <c r="AK38" s="26">
        <v>14</v>
      </c>
      <c r="AL38" s="26"/>
      <c r="AM38" s="26"/>
      <c r="AN38" s="26"/>
      <c r="AO38" s="26"/>
      <c r="AP38" s="26">
        <v>2</v>
      </c>
      <c r="AQ38" s="26">
        <v>4</v>
      </c>
      <c r="AR38" s="26"/>
      <c r="AS38" s="26">
        <v>10998</v>
      </c>
      <c r="AT38" s="26"/>
      <c r="AU38" s="26"/>
      <c r="AV38" s="26"/>
      <c r="AW38" s="26"/>
      <c r="AX38" s="26"/>
      <c r="AY38" s="26"/>
      <c r="AZ38" s="26"/>
      <c r="BA38" s="26"/>
      <c r="BB38" s="26"/>
      <c r="BC38" s="26">
        <v>580369</v>
      </c>
      <c r="BD38" s="26"/>
      <c r="BE38" s="26">
        <v>15259586</v>
      </c>
      <c r="BF38" s="26">
        <v>13955</v>
      </c>
      <c r="BG38" s="26"/>
      <c r="BH38" s="26"/>
      <c r="BI38" s="26"/>
      <c r="BJ38" s="26"/>
      <c r="BK38" s="26"/>
      <c r="BL38" s="26"/>
      <c r="BM38" s="26">
        <v>2990372</v>
      </c>
      <c r="BN38" s="26">
        <v>116550</v>
      </c>
      <c r="BO38" s="26">
        <v>52135881</v>
      </c>
      <c r="BP38" s="26"/>
      <c r="BQ38" s="26"/>
      <c r="BR38" s="26"/>
      <c r="BS38" s="26"/>
      <c r="BT38" s="26"/>
      <c r="BU38" s="26"/>
      <c r="BV38" s="26">
        <v>3719199</v>
      </c>
      <c r="BW38" s="26"/>
      <c r="BX38" s="26">
        <v>1026356</v>
      </c>
      <c r="BY38" s="26">
        <v>162145465</v>
      </c>
      <c r="BZ38" s="26">
        <v>10175605</v>
      </c>
      <c r="CA38" s="26">
        <v>20119337</v>
      </c>
      <c r="CB38" s="26"/>
      <c r="CC38" s="26">
        <v>75312898</v>
      </c>
      <c r="CD38" s="26"/>
      <c r="CE38" s="26"/>
      <c r="CF38" s="26"/>
      <c r="CG38" s="26"/>
      <c r="CH38" s="26"/>
      <c r="CI38" s="26"/>
      <c r="CJ38" s="26"/>
      <c r="CK38" s="26">
        <v>132720</v>
      </c>
      <c r="CL38" s="26">
        <v>12408</v>
      </c>
      <c r="CM38" s="26"/>
      <c r="CN38" s="26"/>
      <c r="CO38" s="26">
        <v>5976</v>
      </c>
      <c r="CP38" s="26"/>
      <c r="CQ38" s="26"/>
      <c r="CR38" s="26"/>
      <c r="CS38" s="26"/>
      <c r="CT38" s="26">
        <v>5220</v>
      </c>
      <c r="CU38" s="26">
        <v>18565</v>
      </c>
      <c r="CV38" s="26"/>
      <c r="CW38" s="26">
        <v>246563</v>
      </c>
      <c r="CX38" s="26"/>
      <c r="CY38" s="26"/>
      <c r="CZ38" s="26"/>
      <c r="DA38" s="26"/>
      <c r="DB38" s="26"/>
      <c r="DC38" s="26"/>
      <c r="DD38" s="26"/>
      <c r="DE38" s="26"/>
      <c r="DF38" s="26"/>
      <c r="DG38" s="26">
        <v>13884308</v>
      </c>
      <c r="DH38" s="26"/>
      <c r="DI38" s="26">
        <v>342061378</v>
      </c>
    </row>
    <row r="39" spans="1:113" x14ac:dyDescent="0.15">
      <c r="A39" s="25">
        <v>1993</v>
      </c>
      <c r="B39" s="26">
        <v>27665</v>
      </c>
      <c r="C39" s="26"/>
      <c r="D39" s="26"/>
      <c r="E39" s="26"/>
      <c r="F39" s="26"/>
      <c r="G39" s="26"/>
      <c r="H39" s="26"/>
      <c r="I39" s="26">
        <v>113669</v>
      </c>
      <c r="J39" s="26">
        <v>1001</v>
      </c>
      <c r="K39" s="26">
        <v>2429186</v>
      </c>
      <c r="L39" s="26"/>
      <c r="M39" s="26"/>
      <c r="N39" s="26"/>
      <c r="O39" s="26"/>
      <c r="P39" s="26"/>
      <c r="Q39" s="26"/>
      <c r="R39" s="26">
        <v>245051</v>
      </c>
      <c r="S39" s="26"/>
      <c r="T39" s="26">
        <v>20006</v>
      </c>
      <c r="U39" s="26">
        <v>6959865</v>
      </c>
      <c r="V39" s="26">
        <v>1077291</v>
      </c>
      <c r="W39" s="26">
        <v>720241</v>
      </c>
      <c r="X39" s="26"/>
      <c r="Y39" s="26">
        <v>3210802</v>
      </c>
      <c r="Z39" s="26"/>
      <c r="AA39" s="26"/>
      <c r="AB39" s="26">
        <v>9</v>
      </c>
      <c r="AC39" s="26">
        <v>0</v>
      </c>
      <c r="AD39" s="26">
        <v>1</v>
      </c>
      <c r="AE39" s="26"/>
      <c r="AF39" s="26"/>
      <c r="AG39" s="26">
        <v>341</v>
      </c>
      <c r="AH39" s="26">
        <v>1</v>
      </c>
      <c r="AI39" s="26"/>
      <c r="AJ39" s="26"/>
      <c r="AK39" s="26">
        <v>7</v>
      </c>
      <c r="AL39" s="26">
        <v>185305</v>
      </c>
      <c r="AM39" s="26"/>
      <c r="AN39" s="26"/>
      <c r="AO39" s="26"/>
      <c r="AP39" s="26">
        <v>0</v>
      </c>
      <c r="AQ39" s="26">
        <v>0</v>
      </c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>
        <v>351191</v>
      </c>
      <c r="BD39" s="26"/>
      <c r="BE39" s="26">
        <v>15341632</v>
      </c>
      <c r="BF39" s="26">
        <v>726303</v>
      </c>
      <c r="BG39" s="26"/>
      <c r="BH39" s="26"/>
      <c r="BI39" s="26"/>
      <c r="BJ39" s="26"/>
      <c r="BK39" s="26"/>
      <c r="BL39" s="26"/>
      <c r="BM39" s="26">
        <v>2062740</v>
      </c>
      <c r="BN39" s="26">
        <v>23242</v>
      </c>
      <c r="BO39" s="26">
        <v>41768501</v>
      </c>
      <c r="BP39" s="26"/>
      <c r="BQ39" s="26"/>
      <c r="BR39" s="26"/>
      <c r="BS39" s="26"/>
      <c r="BT39" s="26"/>
      <c r="BU39" s="26"/>
      <c r="BV39" s="26">
        <v>4370214</v>
      </c>
      <c r="BW39" s="26"/>
      <c r="BX39" s="26">
        <v>372573</v>
      </c>
      <c r="BY39" s="26">
        <v>123614299</v>
      </c>
      <c r="BZ39" s="26">
        <v>18972935</v>
      </c>
      <c r="CA39" s="26">
        <v>12716174</v>
      </c>
      <c r="CB39" s="26"/>
      <c r="CC39" s="26">
        <v>58225917</v>
      </c>
      <c r="CD39" s="26"/>
      <c r="CE39" s="26"/>
      <c r="CF39" s="26">
        <v>1915</v>
      </c>
      <c r="CG39" s="26">
        <v>341</v>
      </c>
      <c r="CH39" s="26">
        <v>65794</v>
      </c>
      <c r="CI39" s="26"/>
      <c r="CJ39" s="26"/>
      <c r="CK39" s="26">
        <v>149613</v>
      </c>
      <c r="CL39" s="26">
        <v>7803</v>
      </c>
      <c r="CM39" s="26"/>
      <c r="CN39" s="26"/>
      <c r="CO39" s="26">
        <v>2122</v>
      </c>
      <c r="CP39" s="26">
        <v>3956381</v>
      </c>
      <c r="CQ39" s="26"/>
      <c r="CR39" s="26"/>
      <c r="CS39" s="26"/>
      <c r="CT39" s="26">
        <v>1572</v>
      </c>
      <c r="CU39" s="26">
        <v>1888</v>
      </c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>
        <v>6028682</v>
      </c>
      <c r="DH39" s="26"/>
      <c r="DI39" s="26">
        <v>273069009</v>
      </c>
    </row>
    <row r="40" spans="1:113" x14ac:dyDescent="0.15">
      <c r="A40" s="25">
        <v>1994</v>
      </c>
      <c r="B40" s="26">
        <v>36458</v>
      </c>
      <c r="C40" s="26"/>
      <c r="D40" s="26"/>
      <c r="E40" s="26"/>
      <c r="F40" s="26"/>
      <c r="G40" s="26"/>
      <c r="H40" s="26"/>
      <c r="I40" s="26">
        <v>196198</v>
      </c>
      <c r="J40" s="26">
        <v>3973</v>
      </c>
      <c r="K40" s="26">
        <v>2148349</v>
      </c>
      <c r="L40" s="26"/>
      <c r="M40" s="26"/>
      <c r="N40" s="26"/>
      <c r="O40" s="26"/>
      <c r="P40" s="26"/>
      <c r="Q40" s="26"/>
      <c r="R40" s="26">
        <v>176616</v>
      </c>
      <c r="S40" s="26"/>
      <c r="T40" s="26">
        <v>801</v>
      </c>
      <c r="U40" s="26">
        <v>6724890</v>
      </c>
      <c r="V40" s="26">
        <v>1332457</v>
      </c>
      <c r="W40" s="26">
        <v>634096</v>
      </c>
      <c r="X40" s="26"/>
      <c r="Y40" s="26">
        <v>2935163</v>
      </c>
      <c r="Z40" s="26"/>
      <c r="AA40" s="26"/>
      <c r="AB40" s="26">
        <v>13</v>
      </c>
      <c r="AC40" s="26"/>
      <c r="AD40" s="26">
        <v>6</v>
      </c>
      <c r="AE40" s="26"/>
      <c r="AF40" s="26">
        <v>0</v>
      </c>
      <c r="AG40" s="26">
        <v>253</v>
      </c>
      <c r="AH40" s="26">
        <v>5</v>
      </c>
      <c r="AI40" s="26"/>
      <c r="AJ40" s="26"/>
      <c r="AK40" s="26"/>
      <c r="AL40" s="26"/>
      <c r="AM40" s="26"/>
      <c r="AN40" s="26"/>
      <c r="AO40" s="26"/>
      <c r="AP40" s="26">
        <v>0</v>
      </c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>
        <v>592700</v>
      </c>
      <c r="BD40" s="26"/>
      <c r="BE40" s="26">
        <v>14781978</v>
      </c>
      <c r="BF40" s="26">
        <v>1112900</v>
      </c>
      <c r="BG40" s="26"/>
      <c r="BH40" s="26"/>
      <c r="BI40" s="26"/>
      <c r="BJ40" s="26"/>
      <c r="BK40" s="26"/>
      <c r="BL40" s="26"/>
      <c r="BM40" s="26">
        <v>4229751</v>
      </c>
      <c r="BN40" s="26">
        <v>106804</v>
      </c>
      <c r="BO40" s="26">
        <v>40740813</v>
      </c>
      <c r="BP40" s="26"/>
      <c r="BQ40" s="26"/>
      <c r="BR40" s="26"/>
      <c r="BS40" s="26"/>
      <c r="BT40" s="26"/>
      <c r="BU40" s="26"/>
      <c r="BV40" s="26">
        <v>3311165</v>
      </c>
      <c r="BW40" s="26"/>
      <c r="BX40" s="26">
        <v>14103</v>
      </c>
      <c r="BY40" s="26">
        <v>127371924</v>
      </c>
      <c r="BZ40" s="26">
        <v>24340321</v>
      </c>
      <c r="CA40" s="26">
        <v>11912401</v>
      </c>
      <c r="CB40" s="26"/>
      <c r="CC40" s="26">
        <v>55012866</v>
      </c>
      <c r="CD40" s="26"/>
      <c r="CE40" s="26"/>
      <c r="CF40" s="26">
        <v>3286</v>
      </c>
      <c r="CG40" s="26"/>
      <c r="CH40" s="26">
        <v>146876</v>
      </c>
      <c r="CI40" s="26"/>
      <c r="CJ40" s="26">
        <v>327</v>
      </c>
      <c r="CK40" s="26">
        <v>148906</v>
      </c>
      <c r="CL40" s="26">
        <v>14854</v>
      </c>
      <c r="CM40" s="26"/>
      <c r="CN40" s="26"/>
      <c r="CO40" s="26"/>
      <c r="CP40" s="26"/>
      <c r="CQ40" s="26"/>
      <c r="CR40" s="26"/>
      <c r="CS40" s="26"/>
      <c r="CT40" s="26">
        <v>1336</v>
      </c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>
        <v>11467250</v>
      </c>
      <c r="DH40" s="26"/>
      <c r="DI40" s="26">
        <v>279935883</v>
      </c>
    </row>
    <row r="41" spans="1:113" x14ac:dyDescent="0.15">
      <c r="A41" s="25">
        <v>1995</v>
      </c>
      <c r="B41" s="26">
        <v>18622</v>
      </c>
      <c r="C41" s="26"/>
      <c r="D41" s="26"/>
      <c r="E41" s="26"/>
      <c r="F41" s="26"/>
      <c r="G41" s="26"/>
      <c r="H41" s="26"/>
      <c r="I41" s="26">
        <v>386849</v>
      </c>
      <c r="J41" s="26">
        <v>2915</v>
      </c>
      <c r="K41" s="26">
        <v>2223042</v>
      </c>
      <c r="L41" s="26"/>
      <c r="M41" s="26"/>
      <c r="N41" s="26"/>
      <c r="O41" s="26"/>
      <c r="P41" s="26"/>
      <c r="Q41" s="26"/>
      <c r="R41" s="26">
        <v>69462</v>
      </c>
      <c r="S41" s="26"/>
      <c r="T41" s="26">
        <v>29358</v>
      </c>
      <c r="U41" s="26">
        <v>6555986</v>
      </c>
      <c r="V41" s="26">
        <v>1409568</v>
      </c>
      <c r="W41" s="26">
        <v>736324</v>
      </c>
      <c r="X41" s="26">
        <v>17028</v>
      </c>
      <c r="Y41" s="26">
        <v>3156267</v>
      </c>
      <c r="Z41" s="26"/>
      <c r="AA41" s="26"/>
      <c r="AB41" s="26"/>
      <c r="AC41" s="26">
        <v>0</v>
      </c>
      <c r="AD41" s="26">
        <v>5</v>
      </c>
      <c r="AE41" s="26"/>
      <c r="AF41" s="26"/>
      <c r="AG41" s="26">
        <v>262</v>
      </c>
      <c r="AH41" s="26">
        <v>4</v>
      </c>
      <c r="AI41" s="26"/>
      <c r="AJ41" s="26"/>
      <c r="AK41" s="26"/>
      <c r="AL41" s="26"/>
      <c r="AM41" s="26"/>
      <c r="AN41" s="26"/>
      <c r="AO41" s="26"/>
      <c r="AP41" s="26">
        <v>21723</v>
      </c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>
        <v>551559</v>
      </c>
      <c r="BD41" s="26"/>
      <c r="BE41" s="26">
        <v>15178974</v>
      </c>
      <c r="BF41" s="26">
        <v>1472244</v>
      </c>
      <c r="BG41" s="26"/>
      <c r="BH41" s="26"/>
      <c r="BI41" s="26"/>
      <c r="BJ41" s="26"/>
      <c r="BK41" s="26"/>
      <c r="BL41" s="26"/>
      <c r="BM41" s="26">
        <v>8472474</v>
      </c>
      <c r="BN41" s="26">
        <v>89203</v>
      </c>
      <c r="BO41" s="26">
        <v>48001047</v>
      </c>
      <c r="BP41" s="26"/>
      <c r="BQ41" s="26"/>
      <c r="BR41" s="26"/>
      <c r="BS41" s="26"/>
      <c r="BT41" s="26"/>
      <c r="BU41" s="26"/>
      <c r="BV41" s="26">
        <v>1386157</v>
      </c>
      <c r="BW41" s="26"/>
      <c r="BX41" s="26">
        <v>661582</v>
      </c>
      <c r="BY41" s="26">
        <v>141387057</v>
      </c>
      <c r="BZ41" s="26">
        <v>29461339</v>
      </c>
      <c r="CA41" s="26">
        <v>15691578</v>
      </c>
      <c r="CB41" s="26">
        <v>341200</v>
      </c>
      <c r="CC41" s="26">
        <v>65934812</v>
      </c>
      <c r="CD41" s="26"/>
      <c r="CE41" s="26"/>
      <c r="CF41" s="26"/>
      <c r="CG41" s="26">
        <v>520</v>
      </c>
      <c r="CH41" s="26">
        <v>158650</v>
      </c>
      <c r="CI41" s="26"/>
      <c r="CJ41" s="26"/>
      <c r="CK41" s="26">
        <v>155815</v>
      </c>
      <c r="CL41" s="26">
        <v>12719</v>
      </c>
      <c r="CM41" s="26"/>
      <c r="CN41" s="26"/>
      <c r="CO41" s="26"/>
      <c r="CP41" s="26"/>
      <c r="CQ41" s="26"/>
      <c r="CR41" s="26"/>
      <c r="CS41" s="26"/>
      <c r="CT41" s="26">
        <v>472529</v>
      </c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>
        <v>11518642</v>
      </c>
      <c r="DH41" s="26"/>
      <c r="DI41" s="26">
        <v>325217568</v>
      </c>
    </row>
    <row r="42" spans="1:113" x14ac:dyDescent="0.15">
      <c r="A42" s="25">
        <v>1996</v>
      </c>
      <c r="B42" s="26">
        <v>15947</v>
      </c>
      <c r="C42" s="26">
        <v>406</v>
      </c>
      <c r="D42" s="26"/>
      <c r="E42" s="26"/>
      <c r="F42" s="26"/>
      <c r="G42" s="26"/>
      <c r="H42" s="26"/>
      <c r="I42" s="26">
        <v>278222</v>
      </c>
      <c r="J42" s="26">
        <v>1736</v>
      </c>
      <c r="K42" s="26">
        <v>2158672</v>
      </c>
      <c r="L42" s="26"/>
      <c r="M42" s="26"/>
      <c r="N42" s="26"/>
      <c r="O42" s="26"/>
      <c r="P42" s="26"/>
      <c r="Q42" s="26"/>
      <c r="R42" s="26">
        <v>48204</v>
      </c>
      <c r="S42" s="26"/>
      <c r="T42" s="26">
        <v>17476</v>
      </c>
      <c r="U42" s="26">
        <v>6117124</v>
      </c>
      <c r="V42" s="26">
        <v>1502936</v>
      </c>
      <c r="W42" s="26">
        <v>736982</v>
      </c>
      <c r="X42" s="26"/>
      <c r="Y42" s="26">
        <v>3527718</v>
      </c>
      <c r="Z42" s="26"/>
      <c r="AA42" s="26"/>
      <c r="AB42" s="26"/>
      <c r="AC42" s="26"/>
      <c r="AD42" s="26">
        <v>8</v>
      </c>
      <c r="AE42" s="26"/>
      <c r="AF42" s="26"/>
      <c r="AG42" s="26">
        <v>268</v>
      </c>
      <c r="AH42" s="26">
        <v>6</v>
      </c>
      <c r="AI42" s="26">
        <v>0</v>
      </c>
      <c r="AJ42" s="26"/>
      <c r="AK42" s="26"/>
      <c r="AL42" s="26"/>
      <c r="AM42" s="26"/>
      <c r="AN42" s="26"/>
      <c r="AO42" s="26"/>
      <c r="AP42" s="26">
        <v>162102</v>
      </c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>
        <v>679780</v>
      </c>
      <c r="BD42" s="26"/>
      <c r="BE42" s="26">
        <v>15247587</v>
      </c>
      <c r="BF42" s="26">
        <v>1548364</v>
      </c>
      <c r="BG42" s="26">
        <v>91665</v>
      </c>
      <c r="BH42" s="26"/>
      <c r="BI42" s="26"/>
      <c r="BJ42" s="26"/>
      <c r="BK42" s="26"/>
      <c r="BL42" s="26"/>
      <c r="BM42" s="26">
        <v>8350097</v>
      </c>
      <c r="BN42" s="26">
        <v>77672</v>
      </c>
      <c r="BO42" s="26">
        <v>63426391</v>
      </c>
      <c r="BP42" s="26"/>
      <c r="BQ42" s="26"/>
      <c r="BR42" s="26"/>
      <c r="BS42" s="26"/>
      <c r="BT42" s="26"/>
      <c r="BU42" s="26"/>
      <c r="BV42" s="26">
        <v>1137185</v>
      </c>
      <c r="BW42" s="26"/>
      <c r="BX42" s="26">
        <v>383132</v>
      </c>
      <c r="BY42" s="26">
        <v>183354503</v>
      </c>
      <c r="BZ42" s="26">
        <v>44314210</v>
      </c>
      <c r="CA42" s="26">
        <v>21047674</v>
      </c>
      <c r="CB42" s="26"/>
      <c r="CC42" s="26">
        <v>102622998</v>
      </c>
      <c r="CD42" s="26"/>
      <c r="CE42" s="26"/>
      <c r="CF42" s="26"/>
      <c r="CG42" s="26"/>
      <c r="CH42" s="26">
        <v>165358</v>
      </c>
      <c r="CI42" s="26"/>
      <c r="CJ42" s="26"/>
      <c r="CK42" s="26">
        <v>175898</v>
      </c>
      <c r="CL42" s="26">
        <v>13261</v>
      </c>
      <c r="CM42" s="26">
        <v>222</v>
      </c>
      <c r="CN42" s="26"/>
      <c r="CO42" s="26"/>
      <c r="CP42" s="26"/>
      <c r="CQ42" s="26"/>
      <c r="CR42" s="26"/>
      <c r="CS42" s="26"/>
      <c r="CT42" s="26">
        <v>4257637</v>
      </c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>
        <v>20019636</v>
      </c>
      <c r="DH42" s="26"/>
      <c r="DI42" s="26">
        <v>450985903</v>
      </c>
    </row>
    <row r="43" spans="1:113" x14ac:dyDescent="0.15">
      <c r="A43" s="25">
        <v>1997</v>
      </c>
      <c r="B43" s="26">
        <v>30668</v>
      </c>
      <c r="C43" s="26">
        <v>1710</v>
      </c>
      <c r="D43" s="26"/>
      <c r="E43" s="26"/>
      <c r="F43" s="26"/>
      <c r="G43" s="26">
        <v>0</v>
      </c>
      <c r="H43" s="26"/>
      <c r="I43" s="26">
        <v>110379</v>
      </c>
      <c r="J43" s="26">
        <v>1</v>
      </c>
      <c r="K43" s="26">
        <v>1754747</v>
      </c>
      <c r="L43" s="26"/>
      <c r="M43" s="26"/>
      <c r="N43" s="26"/>
      <c r="O43" s="26"/>
      <c r="P43" s="26"/>
      <c r="Q43" s="26"/>
      <c r="R43" s="26">
        <v>154096</v>
      </c>
      <c r="S43" s="26"/>
      <c r="T43" s="26">
        <v>21012</v>
      </c>
      <c r="U43" s="26">
        <v>6167743</v>
      </c>
      <c r="V43" s="26">
        <v>1447005</v>
      </c>
      <c r="W43" s="26">
        <v>810796</v>
      </c>
      <c r="X43" s="26"/>
      <c r="Y43" s="26">
        <v>3812702</v>
      </c>
      <c r="Z43" s="26"/>
      <c r="AA43" s="26"/>
      <c r="AB43" s="26"/>
      <c r="AC43" s="26"/>
      <c r="AD43" s="26">
        <v>3</v>
      </c>
      <c r="AE43" s="26"/>
      <c r="AF43" s="26"/>
      <c r="AG43" s="26">
        <v>178</v>
      </c>
      <c r="AH43" s="26">
        <v>6</v>
      </c>
      <c r="AI43" s="26"/>
      <c r="AJ43" s="26"/>
      <c r="AK43" s="26">
        <v>1</v>
      </c>
      <c r="AL43" s="26"/>
      <c r="AM43" s="26"/>
      <c r="AN43" s="26"/>
      <c r="AO43" s="26"/>
      <c r="AP43" s="26">
        <v>95489</v>
      </c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>
        <v>607405</v>
      </c>
      <c r="BD43" s="26"/>
      <c r="BE43" s="26">
        <v>15013941</v>
      </c>
      <c r="BF43" s="26">
        <v>1988728</v>
      </c>
      <c r="BG43" s="26">
        <v>429068</v>
      </c>
      <c r="BH43" s="26"/>
      <c r="BI43" s="26"/>
      <c r="BJ43" s="26"/>
      <c r="BK43" s="26">
        <v>2179</v>
      </c>
      <c r="BL43" s="26"/>
      <c r="BM43" s="26">
        <v>3179613</v>
      </c>
      <c r="BN43" s="26">
        <v>25662</v>
      </c>
      <c r="BO43" s="26">
        <v>51453369</v>
      </c>
      <c r="BP43" s="26"/>
      <c r="BQ43" s="26"/>
      <c r="BR43" s="26"/>
      <c r="BS43" s="26"/>
      <c r="BT43" s="26"/>
      <c r="BU43" s="26"/>
      <c r="BV43" s="26">
        <v>4900858</v>
      </c>
      <c r="BW43" s="26"/>
      <c r="BX43" s="26">
        <v>696872</v>
      </c>
      <c r="BY43" s="26">
        <v>175418631</v>
      </c>
      <c r="BZ43" s="26">
        <v>39631548</v>
      </c>
      <c r="CA43" s="26">
        <v>22339697</v>
      </c>
      <c r="CB43" s="26"/>
      <c r="CC43" s="26">
        <v>107972059</v>
      </c>
      <c r="CD43" s="26"/>
      <c r="CE43" s="26"/>
      <c r="CF43" s="26"/>
      <c r="CG43" s="26"/>
      <c r="CH43" s="26">
        <v>83805</v>
      </c>
      <c r="CI43" s="26"/>
      <c r="CJ43" s="26"/>
      <c r="CK43" s="26">
        <v>144945</v>
      </c>
      <c r="CL43" s="26">
        <v>8569</v>
      </c>
      <c r="CM43" s="26"/>
      <c r="CN43" s="26"/>
      <c r="CO43" s="26">
        <v>1297</v>
      </c>
      <c r="CP43" s="26"/>
      <c r="CQ43" s="26"/>
      <c r="CR43" s="26"/>
      <c r="CS43" s="26"/>
      <c r="CT43" s="26">
        <v>2322032</v>
      </c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6"/>
      <c r="DG43" s="26">
        <v>15791181</v>
      </c>
      <c r="DH43" s="26"/>
      <c r="DI43" s="26">
        <v>426390113</v>
      </c>
    </row>
    <row r="44" spans="1:113" x14ac:dyDescent="0.15">
      <c r="A44" s="25">
        <v>1998</v>
      </c>
      <c r="B44" s="26">
        <v>65623</v>
      </c>
      <c r="C44" s="26">
        <v>671</v>
      </c>
      <c r="D44" s="26">
        <v>10986</v>
      </c>
      <c r="E44" s="26"/>
      <c r="F44" s="26"/>
      <c r="G44" s="26"/>
      <c r="H44" s="26"/>
      <c r="I44" s="26">
        <v>301363</v>
      </c>
      <c r="J44" s="26">
        <v>0</v>
      </c>
      <c r="K44" s="26">
        <v>1372728</v>
      </c>
      <c r="L44" s="26"/>
      <c r="M44" s="26"/>
      <c r="N44" s="26"/>
      <c r="O44" s="26"/>
      <c r="P44" s="26"/>
      <c r="Q44" s="26"/>
      <c r="R44" s="26">
        <v>37285</v>
      </c>
      <c r="S44" s="26"/>
      <c r="T44" s="26">
        <v>60610</v>
      </c>
      <c r="U44" s="26">
        <v>5769682</v>
      </c>
      <c r="V44" s="26">
        <v>1347568</v>
      </c>
      <c r="W44" s="26">
        <v>678058</v>
      </c>
      <c r="X44" s="26"/>
      <c r="Y44" s="26">
        <v>4018784</v>
      </c>
      <c r="Z44" s="26"/>
      <c r="AA44" s="26"/>
      <c r="AB44" s="26"/>
      <c r="AC44" s="26">
        <v>0</v>
      </c>
      <c r="AD44" s="26">
        <v>1</v>
      </c>
      <c r="AE44" s="26"/>
      <c r="AF44" s="26"/>
      <c r="AG44" s="26">
        <v>244</v>
      </c>
      <c r="AH44" s="26">
        <v>3</v>
      </c>
      <c r="AI44" s="26"/>
      <c r="AJ44" s="26"/>
      <c r="AK44" s="26">
        <v>5</v>
      </c>
      <c r="AL44" s="26"/>
      <c r="AM44" s="26"/>
      <c r="AN44" s="26"/>
      <c r="AO44" s="26"/>
      <c r="AP44" s="26">
        <v>162095</v>
      </c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>
        <v>684920</v>
      </c>
      <c r="BD44" s="26"/>
      <c r="BE44" s="26">
        <v>14510626</v>
      </c>
      <c r="BF44" s="26">
        <v>2749879</v>
      </c>
      <c r="BG44" s="26">
        <v>368618</v>
      </c>
      <c r="BH44" s="26">
        <v>291159</v>
      </c>
      <c r="BI44" s="26"/>
      <c r="BJ44" s="26"/>
      <c r="BK44" s="26"/>
      <c r="BL44" s="26"/>
      <c r="BM44" s="26">
        <v>6726167</v>
      </c>
      <c r="BN44" s="26">
        <v>6503</v>
      </c>
      <c r="BO44" s="26">
        <v>30859640</v>
      </c>
      <c r="BP44" s="26"/>
      <c r="BQ44" s="26"/>
      <c r="BR44" s="26"/>
      <c r="BS44" s="26"/>
      <c r="BT44" s="26"/>
      <c r="BU44" s="26"/>
      <c r="BV44" s="26">
        <v>981987</v>
      </c>
      <c r="BW44" s="26"/>
      <c r="BX44" s="26">
        <v>1168198</v>
      </c>
      <c r="BY44" s="26">
        <v>122637661</v>
      </c>
      <c r="BZ44" s="26">
        <v>28055158</v>
      </c>
      <c r="CA44" s="26">
        <v>14690919</v>
      </c>
      <c r="CB44" s="26"/>
      <c r="CC44" s="26">
        <v>84472832</v>
      </c>
      <c r="CD44" s="26"/>
      <c r="CE44" s="26"/>
      <c r="CF44" s="26"/>
      <c r="CG44" s="26">
        <v>590</v>
      </c>
      <c r="CH44" s="26">
        <v>35791</v>
      </c>
      <c r="CI44" s="26"/>
      <c r="CJ44" s="26"/>
      <c r="CK44" s="26">
        <v>176331</v>
      </c>
      <c r="CL44" s="26">
        <v>9025</v>
      </c>
      <c r="CM44" s="26"/>
      <c r="CN44" s="26"/>
      <c r="CO44" s="26">
        <v>2220</v>
      </c>
      <c r="CP44" s="26"/>
      <c r="CQ44" s="26"/>
      <c r="CR44" s="26"/>
      <c r="CS44" s="26"/>
      <c r="CT44" s="26">
        <v>3554851</v>
      </c>
      <c r="CU44" s="26"/>
      <c r="CV44" s="26"/>
      <c r="CW44" s="26"/>
      <c r="CX44" s="26"/>
      <c r="CY44" s="26"/>
      <c r="CZ44" s="26"/>
      <c r="DA44" s="26"/>
      <c r="DB44" s="26"/>
      <c r="DC44" s="26"/>
      <c r="DD44" s="26"/>
      <c r="DE44" s="26"/>
      <c r="DF44" s="26"/>
      <c r="DG44" s="26">
        <v>13935023</v>
      </c>
      <c r="DH44" s="26"/>
      <c r="DI44" s="26">
        <v>310722552</v>
      </c>
    </row>
    <row r="45" spans="1:113" x14ac:dyDescent="0.15">
      <c r="A45" s="25">
        <v>1999</v>
      </c>
      <c r="B45" s="26">
        <v>105549</v>
      </c>
      <c r="C45" s="26">
        <v>3371</v>
      </c>
      <c r="D45" s="26"/>
      <c r="E45" s="26"/>
      <c r="F45" s="26"/>
      <c r="G45" s="26"/>
      <c r="H45" s="26"/>
      <c r="I45" s="26">
        <v>217488</v>
      </c>
      <c r="J45" s="26"/>
      <c r="K45" s="26">
        <v>1194619</v>
      </c>
      <c r="L45" s="26"/>
      <c r="M45" s="26"/>
      <c r="N45" s="26"/>
      <c r="O45" s="26"/>
      <c r="P45" s="26"/>
      <c r="Q45" s="26"/>
      <c r="R45" s="26">
        <v>72017</v>
      </c>
      <c r="S45" s="26"/>
      <c r="T45" s="26">
        <v>20436</v>
      </c>
      <c r="U45" s="26">
        <v>6143079</v>
      </c>
      <c r="V45" s="26">
        <v>1215082</v>
      </c>
      <c r="W45" s="26">
        <v>644613</v>
      </c>
      <c r="X45" s="26"/>
      <c r="Y45" s="26">
        <v>3741937</v>
      </c>
      <c r="Z45" s="26"/>
      <c r="AA45" s="26"/>
      <c r="AB45" s="26"/>
      <c r="AC45" s="26"/>
      <c r="AD45" s="26">
        <v>1</v>
      </c>
      <c r="AE45" s="26"/>
      <c r="AF45" s="26"/>
      <c r="AG45" s="26">
        <v>206</v>
      </c>
      <c r="AH45" s="26">
        <v>3</v>
      </c>
      <c r="AI45" s="26"/>
      <c r="AJ45" s="26"/>
      <c r="AK45" s="26"/>
      <c r="AL45" s="26"/>
      <c r="AM45" s="26"/>
      <c r="AN45" s="26"/>
      <c r="AO45" s="26"/>
      <c r="AP45" s="26">
        <v>137013</v>
      </c>
      <c r="AQ45" s="26"/>
      <c r="AR45" s="26"/>
      <c r="AS45" s="26"/>
      <c r="AT45" s="26"/>
      <c r="AU45" s="26"/>
      <c r="AV45" s="26"/>
      <c r="AW45" s="26"/>
      <c r="AX45" s="26"/>
      <c r="AY45" s="26">
        <v>502</v>
      </c>
      <c r="AZ45" s="26"/>
      <c r="BA45" s="26">
        <v>64259</v>
      </c>
      <c r="BB45" s="26"/>
      <c r="BC45" s="26">
        <v>872209</v>
      </c>
      <c r="BD45" s="26"/>
      <c r="BE45" s="26">
        <v>14432384</v>
      </c>
      <c r="BF45" s="26">
        <v>5142130</v>
      </c>
      <c r="BG45" s="26">
        <v>482381</v>
      </c>
      <c r="BH45" s="26"/>
      <c r="BI45" s="26"/>
      <c r="BJ45" s="26"/>
      <c r="BK45" s="26"/>
      <c r="BL45" s="26"/>
      <c r="BM45" s="26">
        <v>6620872</v>
      </c>
      <c r="BN45" s="26">
        <v>11609</v>
      </c>
      <c r="BO45" s="26">
        <v>33588233</v>
      </c>
      <c r="BP45" s="26"/>
      <c r="BQ45" s="26"/>
      <c r="BR45" s="26"/>
      <c r="BS45" s="26"/>
      <c r="BT45" s="26"/>
      <c r="BU45" s="26"/>
      <c r="BV45" s="26">
        <v>2731854</v>
      </c>
      <c r="BW45" s="26"/>
      <c r="BX45" s="26">
        <v>486497</v>
      </c>
      <c r="BY45" s="26">
        <v>168682759</v>
      </c>
      <c r="BZ45" s="26">
        <v>33270197</v>
      </c>
      <c r="CA45" s="26">
        <v>17373665</v>
      </c>
      <c r="CB45" s="26"/>
      <c r="CC45" s="26">
        <v>99430328</v>
      </c>
      <c r="CD45" s="26"/>
      <c r="CE45" s="26"/>
      <c r="CF45" s="26"/>
      <c r="CG45" s="26"/>
      <c r="CH45" s="26">
        <v>62685</v>
      </c>
      <c r="CI45" s="26"/>
      <c r="CJ45" s="26"/>
      <c r="CK45" s="26">
        <v>117715</v>
      </c>
      <c r="CL45" s="26">
        <v>6950</v>
      </c>
      <c r="CM45" s="26"/>
      <c r="CN45" s="26"/>
      <c r="CO45" s="26"/>
      <c r="CP45" s="26"/>
      <c r="CQ45" s="26"/>
      <c r="CR45" s="26"/>
      <c r="CS45" s="26"/>
      <c r="CT45" s="26">
        <v>3723083</v>
      </c>
      <c r="CU45" s="26"/>
      <c r="CV45" s="26"/>
      <c r="CW45" s="26"/>
      <c r="CX45" s="26"/>
      <c r="CY45" s="26"/>
      <c r="CZ45" s="26"/>
      <c r="DA45" s="26"/>
      <c r="DB45" s="26"/>
      <c r="DC45" s="26">
        <v>19244</v>
      </c>
      <c r="DD45" s="26"/>
      <c r="DE45" s="26">
        <v>1818683</v>
      </c>
      <c r="DF45" s="26"/>
      <c r="DG45" s="26">
        <v>24298498</v>
      </c>
      <c r="DH45" s="26"/>
      <c r="DI45" s="26">
        <v>397867383</v>
      </c>
    </row>
    <row r="46" spans="1:113" x14ac:dyDescent="0.15">
      <c r="A46" s="25">
        <v>2000</v>
      </c>
      <c r="B46" s="26">
        <v>101167</v>
      </c>
      <c r="C46" s="26">
        <v>965</v>
      </c>
      <c r="D46" s="26">
        <v>6053</v>
      </c>
      <c r="E46" s="26"/>
      <c r="F46" s="26"/>
      <c r="G46" s="26"/>
      <c r="H46" s="26"/>
      <c r="I46" s="26">
        <v>374860</v>
      </c>
      <c r="J46" s="26">
        <v>2</v>
      </c>
      <c r="K46" s="26">
        <v>900340</v>
      </c>
      <c r="L46" s="26"/>
      <c r="M46" s="26"/>
      <c r="N46" s="26"/>
      <c r="O46" s="26"/>
      <c r="P46" s="26"/>
      <c r="Q46" s="26"/>
      <c r="R46" s="26">
        <v>316544</v>
      </c>
      <c r="S46" s="26"/>
      <c r="T46" s="26">
        <v>13987</v>
      </c>
      <c r="U46" s="26">
        <v>6119113</v>
      </c>
      <c r="V46" s="26">
        <v>1386857</v>
      </c>
      <c r="W46" s="26">
        <v>517320</v>
      </c>
      <c r="X46" s="26"/>
      <c r="Y46" s="26">
        <v>4031675</v>
      </c>
      <c r="Z46" s="26"/>
      <c r="AA46" s="26"/>
      <c r="AB46" s="26">
        <v>5</v>
      </c>
      <c r="AC46" s="26">
        <v>33445</v>
      </c>
      <c r="AD46" s="26">
        <v>5</v>
      </c>
      <c r="AE46" s="26">
        <v>12448</v>
      </c>
      <c r="AF46" s="26"/>
      <c r="AG46" s="26">
        <v>162</v>
      </c>
      <c r="AH46" s="26">
        <v>5</v>
      </c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>
        <v>17984</v>
      </c>
      <c r="AZ46" s="26"/>
      <c r="BA46" s="26">
        <v>130413</v>
      </c>
      <c r="BB46" s="26"/>
      <c r="BC46" s="26">
        <v>808033</v>
      </c>
      <c r="BD46" s="26"/>
      <c r="BE46" s="26">
        <v>14771383</v>
      </c>
      <c r="BF46" s="26">
        <v>5304789</v>
      </c>
      <c r="BG46" s="26">
        <v>356817</v>
      </c>
      <c r="BH46" s="26">
        <v>223818</v>
      </c>
      <c r="BI46" s="26"/>
      <c r="BJ46" s="26"/>
      <c r="BK46" s="26">
        <v>207</v>
      </c>
      <c r="BL46" s="26"/>
      <c r="BM46" s="26">
        <v>14308000</v>
      </c>
      <c r="BN46" s="26">
        <v>25730</v>
      </c>
      <c r="BO46" s="26">
        <v>34281171</v>
      </c>
      <c r="BP46" s="26"/>
      <c r="BQ46" s="26"/>
      <c r="BR46" s="26"/>
      <c r="BS46" s="26"/>
      <c r="BT46" s="26"/>
      <c r="BU46" s="26"/>
      <c r="BV46" s="26">
        <v>12309136</v>
      </c>
      <c r="BW46" s="26"/>
      <c r="BX46" s="26">
        <v>497137</v>
      </c>
      <c r="BY46" s="26">
        <v>232537246</v>
      </c>
      <c r="BZ46" s="26">
        <v>53217994</v>
      </c>
      <c r="CA46" s="26">
        <v>19302426</v>
      </c>
      <c r="CB46" s="26"/>
      <c r="CC46" s="26">
        <v>150867695</v>
      </c>
      <c r="CD46" s="26"/>
      <c r="CE46" s="26"/>
      <c r="CF46" s="26">
        <v>1351</v>
      </c>
      <c r="CG46" s="26">
        <v>1426724</v>
      </c>
      <c r="CH46" s="26">
        <v>115627</v>
      </c>
      <c r="CI46" s="26">
        <v>495920</v>
      </c>
      <c r="CJ46" s="26"/>
      <c r="CK46" s="26">
        <v>88522</v>
      </c>
      <c r="CL46" s="26">
        <v>6985</v>
      </c>
      <c r="CM46" s="26"/>
      <c r="CN46" s="26"/>
      <c r="CO46" s="26"/>
      <c r="CP46" s="26"/>
      <c r="CQ46" s="26"/>
      <c r="CR46" s="26"/>
      <c r="CS46" s="26"/>
      <c r="CT46" s="26">
        <v>12797</v>
      </c>
      <c r="CU46" s="26"/>
      <c r="CV46" s="26"/>
      <c r="CW46" s="26"/>
      <c r="CX46" s="26"/>
      <c r="CY46" s="26"/>
      <c r="CZ46" s="26"/>
      <c r="DA46" s="26"/>
      <c r="DB46" s="26"/>
      <c r="DC46" s="26">
        <v>698747</v>
      </c>
      <c r="DD46" s="26"/>
      <c r="DE46" s="26">
        <v>5254075</v>
      </c>
      <c r="DF46" s="26"/>
      <c r="DG46" s="26">
        <v>30860686</v>
      </c>
      <c r="DH46" s="26"/>
      <c r="DI46" s="26">
        <v>562193600</v>
      </c>
    </row>
    <row r="47" spans="1:113" x14ac:dyDescent="0.15">
      <c r="A47" s="25">
        <v>2001</v>
      </c>
      <c r="B47" s="26">
        <v>75592</v>
      </c>
      <c r="C47" s="26">
        <v>998</v>
      </c>
      <c r="D47" s="26"/>
      <c r="E47" s="26"/>
      <c r="F47" s="26"/>
      <c r="G47" s="26">
        <v>19</v>
      </c>
      <c r="H47" s="26"/>
      <c r="I47" s="26">
        <v>252922</v>
      </c>
      <c r="J47" s="26">
        <v>2</v>
      </c>
      <c r="K47" s="26">
        <v>983221</v>
      </c>
      <c r="L47" s="26"/>
      <c r="M47" s="26"/>
      <c r="N47" s="26"/>
      <c r="O47" s="26"/>
      <c r="P47" s="26"/>
      <c r="Q47" s="26"/>
      <c r="R47" s="26">
        <v>668958</v>
      </c>
      <c r="S47" s="26"/>
      <c r="T47" s="26">
        <v>58640</v>
      </c>
      <c r="U47" s="26">
        <v>4644387</v>
      </c>
      <c r="V47" s="26">
        <v>1666741</v>
      </c>
      <c r="W47" s="26">
        <v>494839</v>
      </c>
      <c r="X47" s="26"/>
      <c r="Y47" s="26">
        <v>3841670</v>
      </c>
      <c r="Z47" s="26"/>
      <c r="AA47" s="26">
        <v>17636</v>
      </c>
      <c r="AB47" s="26"/>
      <c r="AC47" s="26">
        <v>3360</v>
      </c>
      <c r="AD47" s="26">
        <v>13</v>
      </c>
      <c r="AE47" s="26"/>
      <c r="AF47" s="26"/>
      <c r="AG47" s="26">
        <v>147</v>
      </c>
      <c r="AH47" s="26">
        <v>1</v>
      </c>
      <c r="AI47" s="26"/>
      <c r="AJ47" s="26"/>
      <c r="AK47" s="26">
        <v>3</v>
      </c>
      <c r="AL47" s="26"/>
      <c r="AM47" s="26"/>
      <c r="AN47" s="26"/>
      <c r="AO47" s="26"/>
      <c r="AP47" s="26">
        <v>110402</v>
      </c>
      <c r="AQ47" s="26"/>
      <c r="AR47" s="26"/>
      <c r="AS47" s="26"/>
      <c r="AT47" s="26"/>
      <c r="AU47" s="26"/>
      <c r="AV47" s="26"/>
      <c r="AW47" s="26"/>
      <c r="AX47" s="26"/>
      <c r="AY47" s="26">
        <v>153979</v>
      </c>
      <c r="AZ47" s="26"/>
      <c r="BA47" s="26">
        <v>346711</v>
      </c>
      <c r="BB47" s="26"/>
      <c r="BC47" s="26">
        <v>959179</v>
      </c>
      <c r="BD47" s="26"/>
      <c r="BE47" s="26">
        <v>14279420</v>
      </c>
      <c r="BF47" s="26">
        <v>4588244</v>
      </c>
      <c r="BG47" s="26">
        <v>428098</v>
      </c>
      <c r="BH47" s="26"/>
      <c r="BI47" s="26"/>
      <c r="BJ47" s="26"/>
      <c r="BK47" s="26">
        <v>29963</v>
      </c>
      <c r="BL47" s="26"/>
      <c r="BM47" s="26">
        <v>9099132</v>
      </c>
      <c r="BN47" s="26">
        <v>15934</v>
      </c>
      <c r="BO47" s="26">
        <v>32980534</v>
      </c>
      <c r="BP47" s="26"/>
      <c r="BQ47" s="26"/>
      <c r="BR47" s="26"/>
      <c r="BS47" s="26"/>
      <c r="BT47" s="26"/>
      <c r="BU47" s="26"/>
      <c r="BV47" s="26">
        <v>23467439</v>
      </c>
      <c r="BW47" s="26"/>
      <c r="BX47" s="26">
        <v>2019591</v>
      </c>
      <c r="BY47" s="26">
        <v>164131813</v>
      </c>
      <c r="BZ47" s="26">
        <v>58651001</v>
      </c>
      <c r="CA47" s="26">
        <v>17438459</v>
      </c>
      <c r="CB47" s="26"/>
      <c r="CC47" s="26">
        <v>129423144</v>
      </c>
      <c r="CD47" s="26"/>
      <c r="CE47" s="26">
        <v>532637</v>
      </c>
      <c r="CF47" s="26"/>
      <c r="CG47" s="26">
        <v>101647</v>
      </c>
      <c r="CH47" s="26">
        <v>169168</v>
      </c>
      <c r="CI47" s="26"/>
      <c r="CJ47" s="26"/>
      <c r="CK47" s="26">
        <v>50440</v>
      </c>
      <c r="CL47" s="26">
        <v>4344</v>
      </c>
      <c r="CM47" s="26"/>
      <c r="CN47" s="26"/>
      <c r="CO47" s="26">
        <v>1138</v>
      </c>
      <c r="CP47" s="26"/>
      <c r="CQ47" s="26"/>
      <c r="CR47" s="26"/>
      <c r="CS47" s="26"/>
      <c r="CT47" s="26">
        <v>3714637</v>
      </c>
      <c r="CU47" s="26"/>
      <c r="CV47" s="26"/>
      <c r="CW47" s="26"/>
      <c r="CX47" s="26"/>
      <c r="CY47" s="26"/>
      <c r="CZ47" s="26"/>
      <c r="DA47" s="26"/>
      <c r="DB47" s="26"/>
      <c r="DC47" s="26">
        <v>5513746</v>
      </c>
      <c r="DD47" s="26"/>
      <c r="DE47" s="26">
        <v>11779914</v>
      </c>
      <c r="DF47" s="26"/>
      <c r="DG47" s="26">
        <v>32150949</v>
      </c>
      <c r="DH47" s="26"/>
      <c r="DI47" s="26">
        <v>496291972</v>
      </c>
    </row>
    <row r="48" spans="1:113" x14ac:dyDescent="0.15">
      <c r="A48" s="25">
        <v>2002</v>
      </c>
      <c r="B48" s="26">
        <v>61660</v>
      </c>
      <c r="C48" s="26">
        <v>1046</v>
      </c>
      <c r="D48" s="26"/>
      <c r="E48" s="26"/>
      <c r="F48" s="26"/>
      <c r="G48" s="26">
        <v>51</v>
      </c>
      <c r="H48" s="26">
        <v>977</v>
      </c>
      <c r="I48" s="26">
        <v>99762</v>
      </c>
      <c r="J48" s="26">
        <v>2</v>
      </c>
      <c r="K48" s="26">
        <v>690772</v>
      </c>
      <c r="L48" s="26"/>
      <c r="M48" s="26"/>
      <c r="N48" s="26"/>
      <c r="O48" s="26"/>
      <c r="P48" s="26"/>
      <c r="Q48" s="26"/>
      <c r="R48" s="26">
        <v>515590</v>
      </c>
      <c r="S48" s="26"/>
      <c r="T48" s="26">
        <v>62768</v>
      </c>
      <c r="U48" s="26">
        <v>4677258</v>
      </c>
      <c r="V48" s="26">
        <v>1484090</v>
      </c>
      <c r="W48" s="26">
        <v>801626</v>
      </c>
      <c r="X48" s="26"/>
      <c r="Y48" s="26">
        <v>3798546</v>
      </c>
      <c r="Z48" s="26"/>
      <c r="AA48" s="26">
        <v>318766</v>
      </c>
      <c r="AB48" s="26"/>
      <c r="AC48" s="26">
        <v>4021</v>
      </c>
      <c r="AD48" s="26">
        <v>14</v>
      </c>
      <c r="AE48" s="26"/>
      <c r="AF48" s="26"/>
      <c r="AG48" s="26">
        <v>155</v>
      </c>
      <c r="AH48" s="26">
        <v>1</v>
      </c>
      <c r="AI48" s="26"/>
      <c r="AJ48" s="26"/>
      <c r="AK48" s="26"/>
      <c r="AL48" s="26"/>
      <c r="AM48" s="26"/>
      <c r="AN48" s="26">
        <v>1890</v>
      </c>
      <c r="AO48" s="26"/>
      <c r="AP48" s="26">
        <v>282069</v>
      </c>
      <c r="AQ48" s="26"/>
      <c r="AR48" s="26"/>
      <c r="AS48" s="26"/>
      <c r="AT48" s="26"/>
      <c r="AU48" s="26"/>
      <c r="AV48" s="26"/>
      <c r="AW48" s="26"/>
      <c r="AX48" s="26"/>
      <c r="AY48" s="26">
        <v>85139</v>
      </c>
      <c r="AZ48" s="26"/>
      <c r="BA48" s="26">
        <v>392160</v>
      </c>
      <c r="BB48" s="26"/>
      <c r="BC48" s="26">
        <v>983790</v>
      </c>
      <c r="BD48" s="26"/>
      <c r="BE48" s="26">
        <v>14262153</v>
      </c>
      <c r="BF48" s="26">
        <v>4438568</v>
      </c>
      <c r="BG48" s="26">
        <v>454811</v>
      </c>
      <c r="BH48" s="26"/>
      <c r="BI48" s="26"/>
      <c r="BJ48" s="26"/>
      <c r="BK48" s="26">
        <v>67141</v>
      </c>
      <c r="BL48" s="26">
        <v>48389</v>
      </c>
      <c r="BM48" s="26">
        <v>4470386</v>
      </c>
      <c r="BN48" s="26">
        <v>16017</v>
      </c>
      <c r="BO48" s="26">
        <v>25465767</v>
      </c>
      <c r="BP48" s="26"/>
      <c r="BQ48" s="26"/>
      <c r="BR48" s="26"/>
      <c r="BS48" s="26"/>
      <c r="BT48" s="26"/>
      <c r="BU48" s="26"/>
      <c r="BV48" s="26">
        <v>18771676</v>
      </c>
      <c r="BW48" s="26"/>
      <c r="BX48" s="26">
        <v>2347224</v>
      </c>
      <c r="BY48" s="26">
        <v>175299382</v>
      </c>
      <c r="BZ48" s="26">
        <v>53732018</v>
      </c>
      <c r="CA48" s="26">
        <v>30109206</v>
      </c>
      <c r="CB48" s="26"/>
      <c r="CC48" s="26">
        <v>138150673</v>
      </c>
      <c r="CD48" s="26"/>
      <c r="CE48" s="26">
        <v>13879606</v>
      </c>
      <c r="CF48" s="26"/>
      <c r="CG48" s="26">
        <v>174188</v>
      </c>
      <c r="CH48" s="26">
        <v>167668</v>
      </c>
      <c r="CI48" s="26"/>
      <c r="CJ48" s="26"/>
      <c r="CK48" s="26">
        <v>74094</v>
      </c>
      <c r="CL48" s="26">
        <v>4659</v>
      </c>
      <c r="CM48" s="26"/>
      <c r="CN48" s="26"/>
      <c r="CO48" s="26"/>
      <c r="CP48" s="26"/>
      <c r="CQ48" s="26"/>
      <c r="CR48" s="26">
        <v>73145</v>
      </c>
      <c r="CS48" s="26"/>
      <c r="CT48" s="26">
        <v>11462978</v>
      </c>
      <c r="CU48" s="26"/>
      <c r="CV48" s="26"/>
      <c r="CW48" s="26"/>
      <c r="CX48" s="26"/>
      <c r="CY48" s="26"/>
      <c r="CZ48" s="26"/>
      <c r="DA48" s="26"/>
      <c r="DB48" s="26"/>
      <c r="DC48" s="26">
        <v>3441723</v>
      </c>
      <c r="DD48" s="26"/>
      <c r="DE48" s="26">
        <v>14957331</v>
      </c>
      <c r="DF48" s="26"/>
      <c r="DG48" s="26">
        <v>36406875</v>
      </c>
      <c r="DH48" s="26"/>
      <c r="DI48" s="26">
        <v>534013525</v>
      </c>
    </row>
    <row r="49" spans="1:113" x14ac:dyDescent="0.15">
      <c r="A49" s="25">
        <v>2003</v>
      </c>
      <c r="B49" s="26">
        <v>66302</v>
      </c>
      <c r="C49" s="26">
        <v>2007</v>
      </c>
      <c r="D49" s="26">
        <v>6466</v>
      </c>
      <c r="E49" s="26"/>
      <c r="F49" s="26"/>
      <c r="G49" s="26"/>
      <c r="H49" s="26">
        <v>4430</v>
      </c>
      <c r="I49" s="26">
        <v>120658</v>
      </c>
      <c r="J49" s="26"/>
      <c r="K49" s="26">
        <v>770812</v>
      </c>
      <c r="L49" s="26"/>
      <c r="M49" s="26"/>
      <c r="N49" s="26"/>
      <c r="O49" s="26"/>
      <c r="P49" s="26"/>
      <c r="Q49" s="26"/>
      <c r="R49" s="26">
        <v>814216</v>
      </c>
      <c r="S49" s="26"/>
      <c r="T49" s="26">
        <v>12339</v>
      </c>
      <c r="U49" s="26">
        <v>4798632</v>
      </c>
      <c r="V49" s="26">
        <v>1462417</v>
      </c>
      <c r="W49" s="26">
        <v>1161308</v>
      </c>
      <c r="X49" s="26"/>
      <c r="Y49" s="26">
        <v>3559914</v>
      </c>
      <c r="Z49" s="26"/>
      <c r="AA49" s="26">
        <v>81987</v>
      </c>
      <c r="AB49" s="26"/>
      <c r="AC49" s="26"/>
      <c r="AD49" s="26">
        <v>25</v>
      </c>
      <c r="AE49" s="26"/>
      <c r="AF49" s="26"/>
      <c r="AG49" s="26">
        <v>144</v>
      </c>
      <c r="AH49" s="26">
        <v>6</v>
      </c>
      <c r="AI49" s="26"/>
      <c r="AJ49" s="26"/>
      <c r="AK49" s="26"/>
      <c r="AL49" s="26"/>
      <c r="AM49" s="26"/>
      <c r="AN49" s="26"/>
      <c r="AO49" s="26"/>
      <c r="AP49" s="26">
        <v>6</v>
      </c>
      <c r="AQ49" s="26"/>
      <c r="AR49" s="26"/>
      <c r="AS49" s="26"/>
      <c r="AT49" s="26"/>
      <c r="AU49" s="26"/>
      <c r="AV49" s="26"/>
      <c r="AW49" s="26"/>
      <c r="AX49" s="26"/>
      <c r="AY49" s="26">
        <v>109966</v>
      </c>
      <c r="AZ49" s="26"/>
      <c r="BA49" s="26"/>
      <c r="BB49" s="26"/>
      <c r="BC49" s="26">
        <v>1045679</v>
      </c>
      <c r="BD49" s="26"/>
      <c r="BE49" s="26">
        <v>14017314</v>
      </c>
      <c r="BF49" s="26">
        <v>4538114</v>
      </c>
      <c r="BG49" s="26">
        <v>552469</v>
      </c>
      <c r="BH49" s="26">
        <v>350981</v>
      </c>
      <c r="BI49" s="26"/>
      <c r="BJ49" s="26"/>
      <c r="BK49" s="26"/>
      <c r="BL49" s="26">
        <v>205147</v>
      </c>
      <c r="BM49" s="26">
        <v>4595437</v>
      </c>
      <c r="BN49" s="26">
        <v>13708</v>
      </c>
      <c r="BO49" s="26">
        <v>28037498</v>
      </c>
      <c r="BP49" s="26"/>
      <c r="BQ49" s="26"/>
      <c r="BR49" s="26"/>
      <c r="BS49" s="26"/>
      <c r="BT49" s="26"/>
      <c r="BU49" s="26"/>
      <c r="BV49" s="26">
        <v>29330117</v>
      </c>
      <c r="BW49" s="26"/>
      <c r="BX49" s="26">
        <v>454453</v>
      </c>
      <c r="BY49" s="26">
        <v>173399818</v>
      </c>
      <c r="BZ49" s="26">
        <v>52422456</v>
      </c>
      <c r="CA49" s="26">
        <v>41694857</v>
      </c>
      <c r="CB49" s="26"/>
      <c r="CC49" s="26">
        <v>124650985</v>
      </c>
      <c r="CD49" s="26"/>
      <c r="CE49" s="26">
        <v>4075119</v>
      </c>
      <c r="CF49" s="26">
        <v>672</v>
      </c>
      <c r="CG49" s="26"/>
      <c r="CH49" s="26">
        <v>324364</v>
      </c>
      <c r="CI49" s="26"/>
      <c r="CJ49" s="26"/>
      <c r="CK49" s="26">
        <v>96633</v>
      </c>
      <c r="CL49" s="26">
        <v>9597</v>
      </c>
      <c r="CM49" s="26"/>
      <c r="CN49" s="26"/>
      <c r="CO49" s="26"/>
      <c r="CP49" s="26"/>
      <c r="CQ49" s="26"/>
      <c r="CR49" s="26"/>
      <c r="CS49" s="26"/>
      <c r="CT49" s="26">
        <v>29582</v>
      </c>
      <c r="CU49" s="26"/>
      <c r="CV49" s="26"/>
      <c r="CW49" s="26"/>
      <c r="CX49" s="26"/>
      <c r="CY49" s="26"/>
      <c r="CZ49" s="26"/>
      <c r="DA49" s="26"/>
      <c r="DB49" s="26"/>
      <c r="DC49" s="26">
        <v>3952251</v>
      </c>
      <c r="DD49" s="26"/>
      <c r="DE49" s="26"/>
      <c r="DF49" s="26"/>
      <c r="DG49" s="26">
        <v>37463770</v>
      </c>
      <c r="DH49" s="26"/>
      <c r="DI49" s="26">
        <v>506198028</v>
      </c>
    </row>
    <row r="50" spans="1:113" x14ac:dyDescent="0.15">
      <c r="A50" s="25">
        <v>2004</v>
      </c>
      <c r="B50" s="26">
        <v>35150</v>
      </c>
      <c r="C50" s="26">
        <v>3017</v>
      </c>
      <c r="D50" s="26">
        <v>2005</v>
      </c>
      <c r="E50" s="26"/>
      <c r="F50" s="26"/>
      <c r="G50" s="26"/>
      <c r="H50" s="26">
        <v>6381</v>
      </c>
      <c r="I50" s="26">
        <v>163703</v>
      </c>
      <c r="J50" s="26"/>
      <c r="K50" s="26">
        <v>659112</v>
      </c>
      <c r="L50" s="26"/>
      <c r="M50" s="26"/>
      <c r="N50" s="26"/>
      <c r="O50" s="26"/>
      <c r="P50" s="26"/>
      <c r="Q50" s="26"/>
      <c r="R50" s="26">
        <v>504080</v>
      </c>
      <c r="S50" s="26">
        <v>41281</v>
      </c>
      <c r="T50" s="26"/>
      <c r="U50" s="26">
        <v>5210421</v>
      </c>
      <c r="V50" s="26">
        <v>1552351</v>
      </c>
      <c r="W50" s="26">
        <v>1398838</v>
      </c>
      <c r="X50" s="26"/>
      <c r="Y50" s="26">
        <v>3064737</v>
      </c>
      <c r="Z50" s="26"/>
      <c r="AA50" s="26"/>
      <c r="AB50" s="26"/>
      <c r="AC50" s="26"/>
      <c r="AD50" s="26">
        <v>12</v>
      </c>
      <c r="AE50" s="26"/>
      <c r="AF50" s="26"/>
      <c r="AG50" s="26">
        <v>74</v>
      </c>
      <c r="AH50" s="26">
        <v>6</v>
      </c>
      <c r="AI50" s="26"/>
      <c r="AJ50" s="26"/>
      <c r="AK50" s="26"/>
      <c r="AL50" s="26"/>
      <c r="AM50" s="26"/>
      <c r="AN50" s="26"/>
      <c r="AO50" s="26"/>
      <c r="AP50" s="26">
        <v>56016</v>
      </c>
      <c r="AQ50" s="26"/>
      <c r="AR50" s="26"/>
      <c r="AS50" s="26"/>
      <c r="AT50" s="26"/>
      <c r="AU50" s="26"/>
      <c r="AV50" s="26"/>
      <c r="AW50" s="26"/>
      <c r="AX50" s="26">
        <v>75203</v>
      </c>
      <c r="AY50" s="26">
        <v>40979</v>
      </c>
      <c r="AZ50" s="26"/>
      <c r="BA50" s="26">
        <v>88293</v>
      </c>
      <c r="BB50" s="26"/>
      <c r="BC50" s="26">
        <v>1041590</v>
      </c>
      <c r="BD50" s="26"/>
      <c r="BE50" s="26">
        <v>13943249</v>
      </c>
      <c r="BF50" s="26">
        <v>3311067</v>
      </c>
      <c r="BG50" s="26">
        <v>671173</v>
      </c>
      <c r="BH50" s="26">
        <v>132554</v>
      </c>
      <c r="BI50" s="26"/>
      <c r="BJ50" s="26"/>
      <c r="BK50" s="26">
        <v>5755</v>
      </c>
      <c r="BL50" s="26">
        <v>430990</v>
      </c>
      <c r="BM50" s="26">
        <v>7246269</v>
      </c>
      <c r="BN50" s="26">
        <v>3757</v>
      </c>
      <c r="BO50" s="26">
        <v>28203959</v>
      </c>
      <c r="BP50" s="26"/>
      <c r="BQ50" s="26"/>
      <c r="BR50" s="26"/>
      <c r="BS50" s="26"/>
      <c r="BT50" s="26"/>
      <c r="BU50" s="26"/>
      <c r="BV50" s="26">
        <v>21921714</v>
      </c>
      <c r="BW50" s="26">
        <v>1761421</v>
      </c>
      <c r="BX50" s="26"/>
      <c r="BY50" s="26">
        <v>219709607</v>
      </c>
      <c r="BZ50" s="26">
        <v>63598761</v>
      </c>
      <c r="CA50" s="26">
        <v>59837243</v>
      </c>
      <c r="CB50" s="26"/>
      <c r="CC50" s="26">
        <v>125506484</v>
      </c>
      <c r="CD50" s="26"/>
      <c r="CE50" s="26"/>
      <c r="CF50" s="26"/>
      <c r="CG50" s="26"/>
      <c r="CH50" s="26">
        <v>229427</v>
      </c>
      <c r="CI50" s="26"/>
      <c r="CJ50" s="26"/>
      <c r="CK50" s="26">
        <v>50744</v>
      </c>
      <c r="CL50" s="26">
        <v>11102</v>
      </c>
      <c r="CM50" s="26"/>
      <c r="CN50" s="26"/>
      <c r="CO50" s="26"/>
      <c r="CP50" s="26"/>
      <c r="CQ50" s="26"/>
      <c r="CR50" s="26"/>
      <c r="CS50" s="26"/>
      <c r="CT50" s="26">
        <v>2279795</v>
      </c>
      <c r="CU50" s="26"/>
      <c r="CV50" s="26"/>
      <c r="CW50" s="26"/>
      <c r="CX50" s="26"/>
      <c r="CY50" s="26"/>
      <c r="CZ50" s="26"/>
      <c r="DA50" s="26"/>
      <c r="DB50" s="26">
        <v>2987390</v>
      </c>
      <c r="DC50" s="26">
        <v>1715070</v>
      </c>
      <c r="DD50" s="26"/>
      <c r="DE50" s="26">
        <v>3883446</v>
      </c>
      <c r="DF50" s="26"/>
      <c r="DG50" s="26">
        <v>43722830</v>
      </c>
      <c r="DH50" s="26"/>
      <c r="DI50" s="26">
        <v>587220558</v>
      </c>
    </row>
    <row r="51" spans="1:113" x14ac:dyDescent="0.15">
      <c r="A51" s="25">
        <v>2005</v>
      </c>
      <c r="B51" s="26">
        <v>28271</v>
      </c>
      <c r="C51" s="26">
        <v>1586</v>
      </c>
      <c r="D51" s="26">
        <v>13</v>
      </c>
      <c r="E51" s="26"/>
      <c r="F51" s="26"/>
      <c r="G51" s="26"/>
      <c r="H51" s="26">
        <v>2110</v>
      </c>
      <c r="I51" s="26">
        <v>202309</v>
      </c>
      <c r="J51" s="26"/>
      <c r="K51" s="26">
        <v>635302</v>
      </c>
      <c r="L51" s="26"/>
      <c r="M51" s="26"/>
      <c r="N51" s="26"/>
      <c r="O51" s="26"/>
      <c r="P51" s="26"/>
      <c r="Q51" s="26"/>
      <c r="R51" s="26">
        <v>349975</v>
      </c>
      <c r="S51" s="26"/>
      <c r="T51" s="26">
        <v>50979</v>
      </c>
      <c r="U51" s="26">
        <v>5259146</v>
      </c>
      <c r="V51" s="26">
        <v>1474192</v>
      </c>
      <c r="W51" s="26">
        <v>1306360</v>
      </c>
      <c r="X51" s="26"/>
      <c r="Y51" s="26">
        <v>3575910</v>
      </c>
      <c r="Z51" s="26"/>
      <c r="AA51" s="26"/>
      <c r="AB51" s="26"/>
      <c r="AC51" s="26"/>
      <c r="AD51" s="26">
        <v>14</v>
      </c>
      <c r="AE51" s="26"/>
      <c r="AF51" s="26"/>
      <c r="AG51" s="26">
        <v>96</v>
      </c>
      <c r="AH51" s="26">
        <v>1</v>
      </c>
      <c r="AI51" s="26"/>
      <c r="AJ51" s="26"/>
      <c r="AK51" s="26"/>
      <c r="AL51" s="26"/>
      <c r="AM51" s="26"/>
      <c r="AN51" s="26"/>
      <c r="AO51" s="26"/>
      <c r="AP51" s="26">
        <v>32752</v>
      </c>
      <c r="AQ51" s="26"/>
      <c r="AR51" s="26"/>
      <c r="AS51" s="26"/>
      <c r="AT51" s="26"/>
      <c r="AU51" s="26"/>
      <c r="AV51" s="26"/>
      <c r="AW51" s="26"/>
      <c r="AX51" s="26">
        <v>55453</v>
      </c>
      <c r="AY51" s="26"/>
      <c r="AZ51" s="26"/>
      <c r="BA51" s="26">
        <v>90395</v>
      </c>
      <c r="BB51" s="26"/>
      <c r="BC51" s="26">
        <v>1061815</v>
      </c>
      <c r="BD51" s="26"/>
      <c r="BE51" s="26">
        <v>14126679</v>
      </c>
      <c r="BF51" s="26">
        <v>3737599</v>
      </c>
      <c r="BG51" s="26">
        <v>488544</v>
      </c>
      <c r="BH51" s="26">
        <v>7268</v>
      </c>
      <c r="BI51" s="26"/>
      <c r="BJ51" s="26"/>
      <c r="BK51" s="26"/>
      <c r="BL51" s="26">
        <v>153615</v>
      </c>
      <c r="BM51" s="26">
        <v>10939932</v>
      </c>
      <c r="BN51" s="26">
        <v>8391</v>
      </c>
      <c r="BO51" s="26">
        <v>36350543</v>
      </c>
      <c r="BP51" s="26"/>
      <c r="BQ51" s="26"/>
      <c r="BR51" s="26"/>
      <c r="BS51" s="26"/>
      <c r="BT51" s="26"/>
      <c r="BU51" s="26"/>
      <c r="BV51" s="26">
        <v>21081989</v>
      </c>
      <c r="BW51" s="26"/>
      <c r="BX51" s="26">
        <v>2421820</v>
      </c>
      <c r="BY51" s="26">
        <v>306216624</v>
      </c>
      <c r="BZ51" s="26">
        <v>86487401</v>
      </c>
      <c r="CA51" s="26">
        <v>80337055</v>
      </c>
      <c r="CB51" s="26"/>
      <c r="CC51" s="26">
        <v>198148389</v>
      </c>
      <c r="CD51" s="26"/>
      <c r="CE51" s="26"/>
      <c r="CF51" s="26"/>
      <c r="CG51" s="26"/>
      <c r="CH51" s="26">
        <v>209729</v>
      </c>
      <c r="CI51" s="26"/>
      <c r="CJ51" s="26"/>
      <c r="CK51" s="26">
        <v>76329</v>
      </c>
      <c r="CL51" s="26">
        <v>11023</v>
      </c>
      <c r="CM51" s="26"/>
      <c r="CN51" s="26"/>
      <c r="CO51" s="26"/>
      <c r="CP51" s="26"/>
      <c r="CQ51" s="26"/>
      <c r="CR51" s="26"/>
      <c r="CS51" s="26"/>
      <c r="CT51" s="26">
        <v>1562510</v>
      </c>
      <c r="CU51" s="26"/>
      <c r="CV51" s="26"/>
      <c r="CW51" s="26"/>
      <c r="CX51" s="26"/>
      <c r="CY51" s="26"/>
      <c r="CZ51" s="26"/>
      <c r="DA51" s="26"/>
      <c r="DB51" s="26">
        <v>4224615</v>
      </c>
      <c r="DC51" s="26"/>
      <c r="DD51" s="26"/>
      <c r="DE51" s="26">
        <v>5518260</v>
      </c>
      <c r="DF51" s="26"/>
      <c r="DG51" s="26">
        <v>62766187</v>
      </c>
      <c r="DH51" s="26"/>
      <c r="DI51" s="26">
        <v>820747823</v>
      </c>
    </row>
    <row r="52" spans="1:113" x14ac:dyDescent="0.15">
      <c r="A52" s="25">
        <v>2006</v>
      </c>
      <c r="B52" s="26">
        <v>43541</v>
      </c>
      <c r="C52" s="26">
        <v>1058</v>
      </c>
      <c r="D52" s="26"/>
      <c r="E52" s="26"/>
      <c r="F52" s="26"/>
      <c r="G52" s="26"/>
      <c r="H52" s="26"/>
      <c r="I52" s="26">
        <v>132741</v>
      </c>
      <c r="J52" s="26"/>
      <c r="K52" s="26">
        <v>2332</v>
      </c>
      <c r="L52" s="26"/>
      <c r="M52" s="26"/>
      <c r="N52" s="26"/>
      <c r="O52" s="26"/>
      <c r="P52" s="26">
        <v>24199</v>
      </c>
      <c r="Q52" s="26"/>
      <c r="R52" s="26">
        <v>578041</v>
      </c>
      <c r="S52" s="26"/>
      <c r="T52" s="26"/>
      <c r="U52" s="26">
        <v>5182167</v>
      </c>
      <c r="V52" s="26">
        <v>1476589</v>
      </c>
      <c r="W52" s="26">
        <v>2011255</v>
      </c>
      <c r="X52" s="26"/>
      <c r="Y52" s="26">
        <v>3522263</v>
      </c>
      <c r="Z52" s="26"/>
      <c r="AA52" s="26">
        <v>21946</v>
      </c>
      <c r="AB52" s="26"/>
      <c r="AC52" s="26"/>
      <c r="AD52" s="26">
        <v>14</v>
      </c>
      <c r="AE52" s="26"/>
      <c r="AF52" s="26"/>
      <c r="AG52" s="26">
        <v>118</v>
      </c>
      <c r="AH52" s="26">
        <v>2</v>
      </c>
      <c r="AI52" s="26"/>
      <c r="AJ52" s="26"/>
      <c r="AK52" s="26"/>
      <c r="AL52" s="26"/>
      <c r="AM52" s="26"/>
      <c r="AN52" s="26"/>
      <c r="AO52" s="26"/>
      <c r="AP52" s="26">
        <v>2</v>
      </c>
      <c r="AQ52" s="26"/>
      <c r="AR52" s="26"/>
      <c r="AS52" s="26"/>
      <c r="AT52" s="26"/>
      <c r="AU52" s="26"/>
      <c r="AV52" s="26"/>
      <c r="AW52" s="26"/>
      <c r="AX52" s="26">
        <v>42943</v>
      </c>
      <c r="AY52" s="26">
        <v>46151</v>
      </c>
      <c r="AZ52" s="26"/>
      <c r="BA52" s="26">
        <v>45728</v>
      </c>
      <c r="BB52" s="26"/>
      <c r="BC52" s="26">
        <v>1003021</v>
      </c>
      <c r="BD52" s="26"/>
      <c r="BE52" s="26">
        <v>14134111</v>
      </c>
      <c r="BF52" s="26">
        <v>5541872</v>
      </c>
      <c r="BG52" s="26">
        <v>395936</v>
      </c>
      <c r="BH52" s="26"/>
      <c r="BI52" s="26"/>
      <c r="BJ52" s="26"/>
      <c r="BK52" s="26"/>
      <c r="BL52" s="26"/>
      <c r="BM52" s="26">
        <v>8574571</v>
      </c>
      <c r="BN52" s="26">
        <v>7669</v>
      </c>
      <c r="BO52" s="26">
        <v>190313</v>
      </c>
      <c r="BP52" s="26"/>
      <c r="BQ52" s="26"/>
      <c r="BR52" s="26"/>
      <c r="BS52" s="26"/>
      <c r="BT52" s="26">
        <v>1569633</v>
      </c>
      <c r="BU52" s="26"/>
      <c r="BV52" s="26">
        <v>37205985</v>
      </c>
      <c r="BW52" s="26"/>
      <c r="BX52" s="26"/>
      <c r="BY52" s="26">
        <v>326753671</v>
      </c>
      <c r="BZ52" s="26">
        <v>91279847</v>
      </c>
      <c r="CA52" s="26">
        <v>127686543</v>
      </c>
      <c r="CB52" s="26"/>
      <c r="CC52" s="26">
        <v>219744307</v>
      </c>
      <c r="CD52" s="26"/>
      <c r="CE52" s="26">
        <v>1517968</v>
      </c>
      <c r="CF52" s="26"/>
      <c r="CG52" s="26"/>
      <c r="CH52" s="26">
        <v>165847</v>
      </c>
      <c r="CI52" s="26"/>
      <c r="CJ52" s="26"/>
      <c r="CK52" s="26">
        <v>100043</v>
      </c>
      <c r="CL52" s="26">
        <v>15880</v>
      </c>
      <c r="CM52" s="26"/>
      <c r="CN52" s="26"/>
      <c r="CO52" s="26"/>
      <c r="CP52" s="26"/>
      <c r="CQ52" s="26"/>
      <c r="CR52" s="26"/>
      <c r="CS52" s="26"/>
      <c r="CT52" s="26">
        <v>69790</v>
      </c>
      <c r="CU52" s="26"/>
      <c r="CV52" s="26"/>
      <c r="CW52" s="26"/>
      <c r="CX52" s="26"/>
      <c r="CY52" s="26"/>
      <c r="CZ52" s="26"/>
      <c r="DA52" s="26"/>
      <c r="DB52" s="26">
        <v>2741095</v>
      </c>
      <c r="DC52" s="26">
        <v>3110009</v>
      </c>
      <c r="DD52" s="26"/>
      <c r="DE52" s="26">
        <v>3168962</v>
      </c>
      <c r="DF52" s="26"/>
      <c r="DG52" s="26">
        <v>64645105</v>
      </c>
      <c r="DH52" s="26"/>
      <c r="DI52" s="26">
        <v>894485046</v>
      </c>
    </row>
    <row r="53" spans="1:113" x14ac:dyDescent="0.15">
      <c r="A53" s="25">
        <v>2007</v>
      </c>
      <c r="B53" s="26">
        <v>31755</v>
      </c>
      <c r="C53" s="26">
        <v>1002</v>
      </c>
      <c r="D53" s="26"/>
      <c r="E53" s="26"/>
      <c r="F53" s="26"/>
      <c r="G53" s="26"/>
      <c r="H53" s="26">
        <v>2156</v>
      </c>
      <c r="I53" s="26">
        <v>185767</v>
      </c>
      <c r="J53" s="26">
        <v>2</v>
      </c>
      <c r="K53" s="26">
        <v>2099</v>
      </c>
      <c r="L53" s="26"/>
      <c r="M53" s="26"/>
      <c r="N53" s="26"/>
      <c r="O53" s="26"/>
      <c r="P53" s="26">
        <v>120044</v>
      </c>
      <c r="Q53" s="26"/>
      <c r="R53" s="26">
        <v>610904</v>
      </c>
      <c r="S53" s="26"/>
      <c r="T53" s="26"/>
      <c r="U53" s="26">
        <v>4570934</v>
      </c>
      <c r="V53" s="26">
        <v>1549526</v>
      </c>
      <c r="W53" s="26">
        <v>2535442</v>
      </c>
      <c r="X53" s="26"/>
      <c r="Y53" s="26">
        <v>3174964</v>
      </c>
      <c r="Z53" s="26"/>
      <c r="AA53" s="26"/>
      <c r="AB53" s="26"/>
      <c r="AC53" s="26"/>
      <c r="AD53" s="26">
        <v>7</v>
      </c>
      <c r="AE53" s="26"/>
      <c r="AF53" s="26"/>
      <c r="AG53" s="26">
        <v>56</v>
      </c>
      <c r="AH53" s="26">
        <v>3</v>
      </c>
      <c r="AI53" s="26"/>
      <c r="AJ53" s="26"/>
      <c r="AK53" s="26"/>
      <c r="AL53" s="26"/>
      <c r="AM53" s="26">
        <v>3918</v>
      </c>
      <c r="AN53" s="26"/>
      <c r="AO53" s="26"/>
      <c r="AP53" s="26">
        <v>50717</v>
      </c>
      <c r="AQ53" s="26"/>
      <c r="AR53" s="26"/>
      <c r="AS53" s="26"/>
      <c r="AT53" s="26"/>
      <c r="AU53" s="26"/>
      <c r="AV53" s="26"/>
      <c r="AW53" s="26"/>
      <c r="AX53" s="26"/>
      <c r="AY53" s="26">
        <v>894</v>
      </c>
      <c r="AZ53" s="26"/>
      <c r="BA53" s="26"/>
      <c r="BB53" s="26"/>
      <c r="BC53" s="26">
        <v>896172</v>
      </c>
      <c r="BD53" s="26"/>
      <c r="BE53" s="26">
        <v>13736362</v>
      </c>
      <c r="BF53" s="26">
        <v>4845453</v>
      </c>
      <c r="BG53" s="26">
        <v>343577</v>
      </c>
      <c r="BH53" s="26"/>
      <c r="BI53" s="26"/>
      <c r="BJ53" s="26"/>
      <c r="BK53" s="26"/>
      <c r="BL53" s="26">
        <v>276138</v>
      </c>
      <c r="BM53" s="26">
        <v>14232356</v>
      </c>
      <c r="BN53" s="26">
        <v>13993</v>
      </c>
      <c r="BO53" s="26">
        <v>219003</v>
      </c>
      <c r="BP53" s="26"/>
      <c r="BQ53" s="26"/>
      <c r="BR53" s="26"/>
      <c r="BS53" s="26"/>
      <c r="BT53" s="26">
        <v>10877570</v>
      </c>
      <c r="BU53" s="26"/>
      <c r="BV53" s="26">
        <v>48218163</v>
      </c>
      <c r="BW53" s="26"/>
      <c r="BX53" s="26"/>
      <c r="BY53" s="26">
        <v>368420913</v>
      </c>
      <c r="BZ53" s="26">
        <v>125344298</v>
      </c>
      <c r="CA53" s="26">
        <v>203706372</v>
      </c>
      <c r="CB53" s="26"/>
      <c r="CC53" s="26">
        <v>240698405</v>
      </c>
      <c r="CD53" s="26"/>
      <c r="CE53" s="26"/>
      <c r="CF53" s="26"/>
      <c r="CG53" s="26"/>
      <c r="CH53" s="26">
        <v>79883</v>
      </c>
      <c r="CI53" s="26"/>
      <c r="CJ53" s="26"/>
      <c r="CK53" s="26">
        <v>53100</v>
      </c>
      <c r="CL53" s="26">
        <v>17704</v>
      </c>
      <c r="CM53" s="26"/>
      <c r="CN53" s="26"/>
      <c r="CO53" s="26"/>
      <c r="CP53" s="26"/>
      <c r="CQ53" s="26">
        <v>532732</v>
      </c>
      <c r="CR53" s="26"/>
      <c r="CS53" s="26"/>
      <c r="CT53" s="26">
        <v>4039682</v>
      </c>
      <c r="CU53" s="26"/>
      <c r="CV53" s="26"/>
      <c r="CW53" s="26"/>
      <c r="CX53" s="26"/>
      <c r="CY53" s="26"/>
      <c r="CZ53" s="26"/>
      <c r="DA53" s="26"/>
      <c r="DB53" s="26"/>
      <c r="DC53" s="26">
        <v>58778</v>
      </c>
      <c r="DD53" s="26"/>
      <c r="DE53" s="26"/>
      <c r="DF53" s="26"/>
      <c r="DG53" s="26">
        <v>72491980</v>
      </c>
      <c r="DH53" s="26"/>
      <c r="DI53" s="26">
        <v>1094470100</v>
      </c>
    </row>
    <row r="54" spans="1:113" x14ac:dyDescent="0.15">
      <c r="A54" s="25">
        <v>2008</v>
      </c>
      <c r="B54" s="26">
        <v>21089</v>
      </c>
      <c r="C54" s="26">
        <v>1033</v>
      </c>
      <c r="D54" s="26">
        <v>3905</v>
      </c>
      <c r="E54" s="26"/>
      <c r="F54" s="26"/>
      <c r="G54" s="26">
        <v>2</v>
      </c>
      <c r="H54" s="26"/>
      <c r="I54" s="26">
        <v>111539</v>
      </c>
      <c r="J54" s="26">
        <v>4</v>
      </c>
      <c r="K54" s="26">
        <v>3134</v>
      </c>
      <c r="L54" s="26"/>
      <c r="M54" s="26"/>
      <c r="N54" s="26">
        <v>2858</v>
      </c>
      <c r="O54" s="26"/>
      <c r="P54" s="26">
        <v>91594</v>
      </c>
      <c r="Q54" s="26"/>
      <c r="R54" s="26">
        <v>500729</v>
      </c>
      <c r="S54" s="26"/>
      <c r="T54" s="26">
        <v>5842</v>
      </c>
      <c r="U54" s="26">
        <v>3737968</v>
      </c>
      <c r="V54" s="26">
        <v>1436691</v>
      </c>
      <c r="W54" s="26">
        <v>2954205</v>
      </c>
      <c r="X54" s="26"/>
      <c r="Y54" s="26">
        <v>2867627</v>
      </c>
      <c r="Z54" s="26"/>
      <c r="AA54" s="26">
        <v>46498</v>
      </c>
      <c r="AB54" s="26"/>
      <c r="AC54" s="26"/>
      <c r="AD54" s="26">
        <v>1</v>
      </c>
      <c r="AE54" s="26"/>
      <c r="AF54" s="26"/>
      <c r="AG54" s="26">
        <v>67</v>
      </c>
      <c r="AH54" s="26">
        <v>3</v>
      </c>
      <c r="AI54" s="26"/>
      <c r="AJ54" s="26"/>
      <c r="AK54" s="26"/>
      <c r="AL54" s="26"/>
      <c r="AM54" s="26">
        <v>9143</v>
      </c>
      <c r="AN54" s="26"/>
      <c r="AO54" s="26"/>
      <c r="AP54" s="26">
        <v>1</v>
      </c>
      <c r="AQ54" s="26"/>
      <c r="AR54" s="26"/>
      <c r="AS54" s="26"/>
      <c r="AT54" s="26"/>
      <c r="AU54" s="26"/>
      <c r="AV54" s="26"/>
      <c r="AW54" s="26"/>
      <c r="AX54" s="26"/>
      <c r="AY54" s="26">
        <v>110018</v>
      </c>
      <c r="AZ54" s="26"/>
      <c r="BA54" s="26">
        <v>22022</v>
      </c>
      <c r="BB54" s="26"/>
      <c r="BC54" s="26">
        <v>1316953</v>
      </c>
      <c r="BD54" s="26"/>
      <c r="BE54" s="26">
        <v>13242926</v>
      </c>
      <c r="BF54" s="26">
        <v>4187569</v>
      </c>
      <c r="BG54" s="26">
        <v>364234</v>
      </c>
      <c r="BH54" s="26">
        <v>448991</v>
      </c>
      <c r="BI54" s="26"/>
      <c r="BJ54" s="26"/>
      <c r="BK54" s="26">
        <v>6046</v>
      </c>
      <c r="BL54" s="26"/>
      <c r="BM54" s="26">
        <v>6558979</v>
      </c>
      <c r="BN54" s="26">
        <v>20844</v>
      </c>
      <c r="BO54" s="26">
        <v>179357</v>
      </c>
      <c r="BP54" s="26"/>
      <c r="BQ54" s="26"/>
      <c r="BR54" s="26">
        <v>123796</v>
      </c>
      <c r="BS54" s="26"/>
      <c r="BT54" s="26">
        <v>7147959</v>
      </c>
      <c r="BU54" s="26"/>
      <c r="BV54" s="26">
        <v>40156120</v>
      </c>
      <c r="BW54" s="26"/>
      <c r="BX54" s="26">
        <v>568365</v>
      </c>
      <c r="BY54" s="26">
        <v>285555440</v>
      </c>
      <c r="BZ54" s="26">
        <v>104444240</v>
      </c>
      <c r="CA54" s="26">
        <v>222018712</v>
      </c>
      <c r="CB54" s="26"/>
      <c r="CC54" s="26">
        <v>215224065</v>
      </c>
      <c r="CD54" s="26"/>
      <c r="CE54" s="26">
        <v>1860933</v>
      </c>
      <c r="CF54" s="26"/>
      <c r="CG54" s="26"/>
      <c r="CH54" s="26">
        <v>47976</v>
      </c>
      <c r="CI54" s="26"/>
      <c r="CJ54" s="26"/>
      <c r="CK54" s="26">
        <v>57545</v>
      </c>
      <c r="CL54" s="26">
        <v>12556</v>
      </c>
      <c r="CM54" s="26"/>
      <c r="CN54" s="26"/>
      <c r="CO54" s="26"/>
      <c r="CP54" s="26"/>
      <c r="CQ54" s="26">
        <v>1046906</v>
      </c>
      <c r="CR54" s="26"/>
      <c r="CS54" s="26"/>
      <c r="CT54" s="26">
        <v>55640</v>
      </c>
      <c r="CU54" s="26"/>
      <c r="CV54" s="26"/>
      <c r="CW54" s="26"/>
      <c r="CX54" s="26"/>
      <c r="CY54" s="26"/>
      <c r="CZ54" s="26"/>
      <c r="DA54" s="26"/>
      <c r="DB54" s="26"/>
      <c r="DC54" s="26">
        <v>8083087</v>
      </c>
      <c r="DD54" s="26"/>
      <c r="DE54" s="26">
        <v>1136668</v>
      </c>
      <c r="DF54" s="26"/>
      <c r="DG54" s="26">
        <v>94838743</v>
      </c>
      <c r="DH54" s="26"/>
      <c r="DI54" s="26">
        <v>994144771</v>
      </c>
    </row>
    <row r="55" spans="1:113" x14ac:dyDescent="0.15">
      <c r="A55" s="25">
        <v>2009</v>
      </c>
      <c r="B55" s="26">
        <v>17394</v>
      </c>
      <c r="C55" s="26">
        <v>1389</v>
      </c>
      <c r="D55" s="26"/>
      <c r="E55" s="26"/>
      <c r="F55" s="26"/>
      <c r="G55" s="26"/>
      <c r="H55" s="26"/>
      <c r="I55" s="26">
        <v>73821</v>
      </c>
      <c r="J55" s="26">
        <v>4</v>
      </c>
      <c r="K55" s="26">
        <v>1118</v>
      </c>
      <c r="L55" s="26"/>
      <c r="M55" s="26"/>
      <c r="N55" s="26">
        <v>21697</v>
      </c>
      <c r="O55" s="26"/>
      <c r="P55" s="26">
        <v>83110</v>
      </c>
      <c r="Q55" s="26"/>
      <c r="R55" s="26">
        <v>534309</v>
      </c>
      <c r="S55" s="26"/>
      <c r="T55" s="26">
        <v>8897</v>
      </c>
      <c r="U55" s="26">
        <v>2745773</v>
      </c>
      <c r="V55" s="26">
        <v>1398178</v>
      </c>
      <c r="W55" s="26">
        <v>2808597</v>
      </c>
      <c r="X55" s="26"/>
      <c r="Y55" s="26">
        <v>2446324</v>
      </c>
      <c r="Z55" s="26"/>
      <c r="AA55" s="26">
        <v>78864</v>
      </c>
      <c r="AB55" s="26"/>
      <c r="AC55" s="26"/>
      <c r="AD55" s="26"/>
      <c r="AE55" s="26"/>
      <c r="AF55" s="26"/>
      <c r="AG55" s="26">
        <v>50</v>
      </c>
      <c r="AH55" s="26"/>
      <c r="AI55" s="26"/>
      <c r="AJ55" s="26"/>
      <c r="AK55" s="26"/>
      <c r="AL55" s="26"/>
      <c r="AM55" s="26"/>
      <c r="AN55" s="26"/>
      <c r="AO55" s="26"/>
      <c r="AP55" s="26">
        <v>193624</v>
      </c>
      <c r="AQ55" s="26"/>
      <c r="AR55" s="26"/>
      <c r="AS55" s="26"/>
      <c r="AT55" s="26"/>
      <c r="AU55" s="26"/>
      <c r="AV55" s="26"/>
      <c r="AW55" s="26"/>
      <c r="AX55" s="26"/>
      <c r="AY55" s="26">
        <v>179202</v>
      </c>
      <c r="AZ55" s="26"/>
      <c r="BA55" s="26">
        <v>22844</v>
      </c>
      <c r="BB55" s="26"/>
      <c r="BC55" s="26">
        <v>1190292</v>
      </c>
      <c r="BD55" s="26"/>
      <c r="BE55" s="26">
        <v>11805487</v>
      </c>
      <c r="BF55" s="26">
        <v>3599900</v>
      </c>
      <c r="BG55" s="26">
        <v>370949</v>
      </c>
      <c r="BH55" s="26"/>
      <c r="BI55" s="26"/>
      <c r="BJ55" s="26"/>
      <c r="BK55" s="26">
        <v>2198</v>
      </c>
      <c r="BL55" s="26"/>
      <c r="BM55" s="26">
        <v>3811375</v>
      </c>
      <c r="BN55" s="26">
        <v>10586</v>
      </c>
      <c r="BO55" s="26">
        <v>61187</v>
      </c>
      <c r="BP55" s="26"/>
      <c r="BQ55" s="26"/>
      <c r="BR55" s="26">
        <v>1124586</v>
      </c>
      <c r="BS55" s="26"/>
      <c r="BT55" s="26">
        <v>4975820</v>
      </c>
      <c r="BU55" s="26"/>
      <c r="BV55" s="26">
        <v>31663727</v>
      </c>
      <c r="BW55" s="26"/>
      <c r="BX55" s="26">
        <v>424344</v>
      </c>
      <c r="BY55" s="26">
        <v>148176741</v>
      </c>
      <c r="BZ55" s="26">
        <v>74483836</v>
      </c>
      <c r="CA55" s="26">
        <v>155142788</v>
      </c>
      <c r="CB55" s="26"/>
      <c r="CC55" s="26">
        <v>128308072</v>
      </c>
      <c r="CD55" s="26"/>
      <c r="CE55" s="26">
        <v>4563835</v>
      </c>
      <c r="CF55" s="26"/>
      <c r="CG55" s="26"/>
      <c r="CH55" s="26">
        <v>56443</v>
      </c>
      <c r="CI55" s="26"/>
      <c r="CJ55" s="26"/>
      <c r="CK55" s="26">
        <v>38367</v>
      </c>
      <c r="CL55" s="26">
        <v>9355</v>
      </c>
      <c r="CM55" s="26"/>
      <c r="CN55" s="26"/>
      <c r="CO55" s="26"/>
      <c r="CP55" s="26"/>
      <c r="CQ55" s="26"/>
      <c r="CR55" s="26"/>
      <c r="CS55" s="26"/>
      <c r="CT55" s="26">
        <v>9180196</v>
      </c>
      <c r="CU55" s="26"/>
      <c r="CV55" s="26"/>
      <c r="CW55" s="26"/>
      <c r="CX55" s="26"/>
      <c r="CY55" s="26"/>
      <c r="CZ55" s="26"/>
      <c r="DA55" s="26"/>
      <c r="DB55" s="26"/>
      <c r="DC55" s="26">
        <v>9780258</v>
      </c>
      <c r="DD55" s="26"/>
      <c r="DE55" s="26">
        <v>1214227</v>
      </c>
      <c r="DF55" s="26"/>
      <c r="DG55" s="26">
        <v>66804870</v>
      </c>
      <c r="DH55" s="26"/>
      <c r="DI55" s="26">
        <v>643803660</v>
      </c>
    </row>
    <row r="56" spans="1:113" x14ac:dyDescent="0.15">
      <c r="A56" s="25">
        <v>2010</v>
      </c>
      <c r="B56" s="26">
        <v>28953</v>
      </c>
      <c r="C56" s="26">
        <v>1713</v>
      </c>
      <c r="D56" s="26"/>
      <c r="E56" s="26"/>
      <c r="F56" s="26"/>
      <c r="G56" s="26"/>
      <c r="H56" s="26">
        <v>7177</v>
      </c>
      <c r="I56" s="26">
        <v>73170</v>
      </c>
      <c r="J56" s="26"/>
      <c r="K56" s="26">
        <v>6903</v>
      </c>
      <c r="L56" s="26"/>
      <c r="M56" s="26"/>
      <c r="N56" s="26"/>
      <c r="O56" s="26"/>
      <c r="P56" s="26"/>
      <c r="Q56" s="26"/>
      <c r="R56" s="26">
        <v>813412</v>
      </c>
      <c r="S56" s="26"/>
      <c r="T56" s="26"/>
      <c r="U56" s="26">
        <v>2041823</v>
      </c>
      <c r="V56" s="26">
        <v>1414930</v>
      </c>
      <c r="W56" s="26">
        <v>3328762</v>
      </c>
      <c r="X56" s="26"/>
      <c r="Y56" s="26">
        <v>3235069</v>
      </c>
      <c r="Z56" s="26"/>
      <c r="AA56" s="26"/>
      <c r="AB56" s="26"/>
      <c r="AC56" s="26"/>
      <c r="AD56" s="26"/>
      <c r="AE56" s="26"/>
      <c r="AF56" s="26"/>
      <c r="AG56" s="26">
        <v>52</v>
      </c>
      <c r="AH56" s="26"/>
      <c r="AI56" s="26"/>
      <c r="AJ56" s="26"/>
      <c r="AK56" s="26"/>
      <c r="AL56" s="26"/>
      <c r="AM56" s="26"/>
      <c r="AN56" s="26"/>
      <c r="AO56" s="26"/>
      <c r="AP56" s="26">
        <v>159558</v>
      </c>
      <c r="AQ56" s="26"/>
      <c r="AR56" s="26"/>
      <c r="AS56" s="26"/>
      <c r="AT56" s="26"/>
      <c r="AU56" s="26"/>
      <c r="AV56" s="26"/>
      <c r="AW56" s="26"/>
      <c r="AX56" s="26"/>
      <c r="AY56" s="26">
        <v>66776</v>
      </c>
      <c r="AZ56" s="26"/>
      <c r="BA56" s="26">
        <v>112922</v>
      </c>
      <c r="BB56" s="26"/>
      <c r="BC56" s="26">
        <v>1233572</v>
      </c>
      <c r="BD56" s="26"/>
      <c r="BE56" s="26">
        <v>12524792</v>
      </c>
      <c r="BF56" s="26">
        <v>4941834</v>
      </c>
      <c r="BG56" s="26">
        <v>428282</v>
      </c>
      <c r="BH56" s="26"/>
      <c r="BI56" s="26"/>
      <c r="BJ56" s="26"/>
      <c r="BK56" s="26">
        <v>3177</v>
      </c>
      <c r="BL56" s="26">
        <v>498116</v>
      </c>
      <c r="BM56" s="26">
        <v>5069241</v>
      </c>
      <c r="BN56" s="26">
        <v>10407</v>
      </c>
      <c r="BO56" s="26">
        <v>697662</v>
      </c>
      <c r="BP56" s="26"/>
      <c r="BQ56" s="26"/>
      <c r="BR56" s="26"/>
      <c r="BS56" s="26"/>
      <c r="BT56" s="26"/>
      <c r="BU56" s="26"/>
      <c r="BV56" s="26">
        <v>52039899</v>
      </c>
      <c r="BW56" s="26"/>
      <c r="BX56" s="26"/>
      <c r="BY56" s="26">
        <v>135016027</v>
      </c>
      <c r="BZ56" s="26">
        <v>93564388</v>
      </c>
      <c r="CA56" s="26">
        <v>219414847</v>
      </c>
      <c r="CB56" s="26"/>
      <c r="CC56" s="26">
        <v>212524684</v>
      </c>
      <c r="CD56" s="26"/>
      <c r="CE56" s="26"/>
      <c r="CF56" s="26"/>
      <c r="CG56" s="26"/>
      <c r="CH56" s="26">
        <v>32627</v>
      </c>
      <c r="CI56" s="26"/>
      <c r="CJ56" s="26"/>
      <c r="CK56" s="26">
        <v>34820</v>
      </c>
      <c r="CL56" s="26">
        <v>5200</v>
      </c>
      <c r="CM56" s="26"/>
      <c r="CN56" s="26"/>
      <c r="CO56" s="26"/>
      <c r="CP56" s="26"/>
      <c r="CQ56" s="26"/>
      <c r="CR56" s="26"/>
      <c r="CS56" s="26"/>
      <c r="CT56" s="26">
        <v>10400471</v>
      </c>
      <c r="CU56" s="26"/>
      <c r="CV56" s="26"/>
      <c r="CW56" s="26"/>
      <c r="CX56" s="26"/>
      <c r="CY56" s="26"/>
      <c r="CZ56" s="26"/>
      <c r="DA56" s="26"/>
      <c r="DB56" s="26"/>
      <c r="DC56" s="26">
        <v>4346546</v>
      </c>
      <c r="DD56" s="26"/>
      <c r="DE56" s="26">
        <v>6882505</v>
      </c>
      <c r="DF56" s="26"/>
      <c r="DG56" s="26">
        <v>82437688</v>
      </c>
      <c r="DH56" s="26"/>
      <c r="DI56" s="26">
        <v>828348421</v>
      </c>
    </row>
    <row r="57" spans="1:113" x14ac:dyDescent="0.15">
      <c r="A57" s="25">
        <v>2011</v>
      </c>
      <c r="B57" s="26">
        <v>27016</v>
      </c>
      <c r="C57" s="26">
        <v>2222</v>
      </c>
      <c r="D57" s="26"/>
      <c r="E57" s="26"/>
      <c r="F57" s="26"/>
      <c r="G57" s="26">
        <v>3</v>
      </c>
      <c r="H57" s="26"/>
      <c r="I57" s="26">
        <v>51041</v>
      </c>
      <c r="J57" s="26"/>
      <c r="K57" s="26">
        <v>36754</v>
      </c>
      <c r="L57" s="26"/>
      <c r="M57" s="26"/>
      <c r="N57" s="26"/>
      <c r="O57" s="26"/>
      <c r="P57" s="26">
        <v>23106</v>
      </c>
      <c r="Q57" s="26"/>
      <c r="R57" s="26">
        <v>549152</v>
      </c>
      <c r="S57" s="26"/>
      <c r="T57" s="26">
        <v>1263</v>
      </c>
      <c r="U57" s="26">
        <v>1855027</v>
      </c>
      <c r="V57" s="26">
        <v>1576943</v>
      </c>
      <c r="W57" s="26">
        <v>4170213</v>
      </c>
      <c r="X57" s="26"/>
      <c r="Y57" s="26">
        <v>2842373</v>
      </c>
      <c r="Z57" s="26"/>
      <c r="AA57" s="26">
        <v>103802</v>
      </c>
      <c r="AB57" s="26"/>
      <c r="AC57" s="26"/>
      <c r="AD57" s="26"/>
      <c r="AE57" s="26"/>
      <c r="AF57" s="26"/>
      <c r="AG57" s="26">
        <v>42</v>
      </c>
      <c r="AH57" s="26">
        <v>2</v>
      </c>
      <c r="AI57" s="26"/>
      <c r="AJ57" s="26"/>
      <c r="AK57" s="26"/>
      <c r="AL57" s="26"/>
      <c r="AM57" s="26"/>
      <c r="AN57" s="26"/>
      <c r="AO57" s="26"/>
      <c r="AP57" s="26">
        <v>101091</v>
      </c>
      <c r="AQ57" s="26"/>
      <c r="AR57" s="26"/>
      <c r="AS57" s="26"/>
      <c r="AT57" s="26"/>
      <c r="AU57" s="26"/>
      <c r="AV57" s="26"/>
      <c r="AW57" s="26"/>
      <c r="AX57" s="26"/>
      <c r="AY57" s="26">
        <v>43659</v>
      </c>
      <c r="AZ57" s="26"/>
      <c r="BA57" s="26">
        <v>43903</v>
      </c>
      <c r="BB57" s="26"/>
      <c r="BC57" s="26">
        <v>1267607</v>
      </c>
      <c r="BD57" s="26"/>
      <c r="BE57" s="26">
        <v>12695219</v>
      </c>
      <c r="BF57" s="26">
        <v>5442423</v>
      </c>
      <c r="BG57" s="26">
        <v>516607</v>
      </c>
      <c r="BH57" s="26"/>
      <c r="BI57" s="26"/>
      <c r="BJ57" s="26"/>
      <c r="BK57" s="26">
        <v>4813</v>
      </c>
      <c r="BL57" s="26"/>
      <c r="BM57" s="26">
        <v>3305369</v>
      </c>
      <c r="BN57" s="26">
        <v>6023</v>
      </c>
      <c r="BO57" s="26">
        <v>3834681</v>
      </c>
      <c r="BP57" s="26"/>
      <c r="BQ57" s="26"/>
      <c r="BR57" s="26"/>
      <c r="BS57" s="26"/>
      <c r="BT57" s="26">
        <v>1585793</v>
      </c>
      <c r="BU57" s="26"/>
      <c r="BV57" s="26">
        <v>37727733</v>
      </c>
      <c r="BW57" s="26"/>
      <c r="BX57" s="26">
        <v>124981</v>
      </c>
      <c r="BY57" s="26">
        <v>135305908</v>
      </c>
      <c r="BZ57" s="26">
        <v>112408525</v>
      </c>
      <c r="CA57" s="26">
        <v>301363072</v>
      </c>
      <c r="CB57" s="26"/>
      <c r="CC57" s="26">
        <v>206302238</v>
      </c>
      <c r="CD57" s="26"/>
      <c r="CE57" s="26">
        <v>9343315</v>
      </c>
      <c r="CF57" s="26"/>
      <c r="CG57" s="26"/>
      <c r="CH57" s="26">
        <v>19024</v>
      </c>
      <c r="CI57" s="26"/>
      <c r="CJ57" s="26"/>
      <c r="CK57" s="26">
        <v>38622</v>
      </c>
      <c r="CL57" s="26">
        <v>39114</v>
      </c>
      <c r="CM57" s="26"/>
      <c r="CN57" s="26"/>
      <c r="CO57" s="26"/>
      <c r="CP57" s="26"/>
      <c r="CQ57" s="26"/>
      <c r="CR57" s="26"/>
      <c r="CS57" s="26"/>
      <c r="CT57" s="26">
        <v>9204789</v>
      </c>
      <c r="CU57" s="26"/>
      <c r="CV57" s="26"/>
      <c r="CW57" s="26"/>
      <c r="CX57" s="26"/>
      <c r="CY57" s="26"/>
      <c r="CZ57" s="26"/>
      <c r="DA57" s="26"/>
      <c r="DB57" s="26"/>
      <c r="DC57" s="26">
        <v>3400750</v>
      </c>
      <c r="DD57" s="26"/>
      <c r="DE57" s="26">
        <v>4578434</v>
      </c>
      <c r="DF57" s="26"/>
      <c r="DG57" s="26">
        <v>93461347</v>
      </c>
      <c r="DH57" s="26"/>
      <c r="DI57" s="26">
        <v>928013561</v>
      </c>
    </row>
    <row r="58" spans="1:113" x14ac:dyDescent="0.15">
      <c r="A58" s="25">
        <v>2012</v>
      </c>
      <c r="B58" s="26">
        <v>21971</v>
      </c>
      <c r="C58" s="26">
        <v>1250</v>
      </c>
      <c r="D58" s="26">
        <v>2215</v>
      </c>
      <c r="E58" s="26"/>
      <c r="F58" s="26"/>
      <c r="G58" s="26">
        <v>5413</v>
      </c>
      <c r="H58" s="26"/>
      <c r="I58" s="26">
        <v>280</v>
      </c>
      <c r="J58" s="26"/>
      <c r="K58" s="26">
        <v>21690</v>
      </c>
      <c r="L58" s="26"/>
      <c r="M58" s="26"/>
      <c r="N58" s="26"/>
      <c r="O58" s="26"/>
      <c r="P58" s="26">
        <v>20408</v>
      </c>
      <c r="Q58" s="26"/>
      <c r="R58" s="26"/>
      <c r="S58" s="26"/>
      <c r="T58" s="26"/>
      <c r="U58" s="26">
        <v>1958378</v>
      </c>
      <c r="V58" s="26">
        <v>1860885</v>
      </c>
      <c r="W58" s="26">
        <v>3998657</v>
      </c>
      <c r="X58" s="26"/>
      <c r="Y58" s="26">
        <v>3203245</v>
      </c>
      <c r="Z58" s="26"/>
      <c r="AA58" s="26"/>
      <c r="AB58" s="26"/>
      <c r="AC58" s="26"/>
      <c r="AD58" s="26"/>
      <c r="AE58" s="26"/>
      <c r="AF58" s="26"/>
      <c r="AG58" s="26">
        <v>16</v>
      </c>
      <c r="AH58" s="26"/>
      <c r="AI58" s="26"/>
      <c r="AJ58" s="26"/>
      <c r="AK58" s="26"/>
      <c r="AL58" s="26"/>
      <c r="AM58" s="26"/>
      <c r="AN58" s="26"/>
      <c r="AO58" s="26"/>
      <c r="AP58" s="26">
        <v>493521</v>
      </c>
      <c r="AQ58" s="26"/>
      <c r="AR58" s="26"/>
      <c r="AS58" s="26"/>
      <c r="AT58" s="26"/>
      <c r="AU58" s="26"/>
      <c r="AV58" s="26"/>
      <c r="AW58" s="26"/>
      <c r="AX58" s="26"/>
      <c r="AY58" s="26">
        <v>158697</v>
      </c>
      <c r="AZ58" s="26"/>
      <c r="BA58" s="26">
        <v>43964</v>
      </c>
      <c r="BB58" s="26">
        <v>45488</v>
      </c>
      <c r="BC58" s="26">
        <v>1434698</v>
      </c>
      <c r="BD58" s="26"/>
      <c r="BE58" s="26">
        <v>13270776</v>
      </c>
      <c r="BF58" s="26">
        <v>4755838</v>
      </c>
      <c r="BG58" s="26">
        <v>471067</v>
      </c>
      <c r="BH58" s="26">
        <v>335460</v>
      </c>
      <c r="BI58" s="26"/>
      <c r="BJ58" s="26"/>
      <c r="BK58" s="26">
        <v>485672</v>
      </c>
      <c r="BL58" s="26"/>
      <c r="BM58" s="26">
        <v>24723</v>
      </c>
      <c r="BN58" s="26">
        <v>1975</v>
      </c>
      <c r="BO58" s="26">
        <v>2681942</v>
      </c>
      <c r="BP58" s="26"/>
      <c r="BQ58" s="26"/>
      <c r="BR58" s="26"/>
      <c r="BS58" s="26"/>
      <c r="BT58" s="26">
        <v>1748049</v>
      </c>
      <c r="BU58" s="26"/>
      <c r="BV58" s="26"/>
      <c r="BW58" s="26"/>
      <c r="BX58" s="26"/>
      <c r="BY58" s="26">
        <v>157663393</v>
      </c>
      <c r="BZ58" s="26">
        <v>146610612</v>
      </c>
      <c r="CA58" s="26">
        <v>318844850</v>
      </c>
      <c r="CB58" s="26"/>
      <c r="CC58" s="26">
        <v>255907652</v>
      </c>
      <c r="CD58" s="26"/>
      <c r="CE58" s="26"/>
      <c r="CF58" s="26"/>
      <c r="CG58" s="26"/>
      <c r="CH58" s="26">
        <v>6699</v>
      </c>
      <c r="CI58" s="26"/>
      <c r="CJ58" s="26"/>
      <c r="CK58" s="26">
        <v>28847</v>
      </c>
      <c r="CL58" s="26">
        <v>22145</v>
      </c>
      <c r="CM58" s="26"/>
      <c r="CN58" s="26"/>
      <c r="CO58" s="26"/>
      <c r="CP58" s="26"/>
      <c r="CQ58" s="26"/>
      <c r="CR58" s="26"/>
      <c r="CS58" s="26"/>
      <c r="CT58" s="26">
        <v>40135628</v>
      </c>
      <c r="CU58" s="26"/>
      <c r="CV58" s="26"/>
      <c r="CW58" s="26"/>
      <c r="CX58" s="26"/>
      <c r="CY58" s="26"/>
      <c r="CZ58" s="26"/>
      <c r="DA58" s="26"/>
      <c r="DB58" s="26"/>
      <c r="DC58" s="26">
        <v>14279518</v>
      </c>
      <c r="DD58" s="26"/>
      <c r="DE58" s="26">
        <v>4156388</v>
      </c>
      <c r="DF58" s="26">
        <v>3893887</v>
      </c>
      <c r="DG58" s="26">
        <v>112430824</v>
      </c>
      <c r="DH58" s="26"/>
      <c r="DI58" s="26">
        <v>1064485169</v>
      </c>
    </row>
    <row r="59" spans="1:113" x14ac:dyDescent="0.15">
      <c r="A59" s="25">
        <v>2013</v>
      </c>
      <c r="B59" s="26">
        <v>20787</v>
      </c>
      <c r="C59" s="26">
        <v>502</v>
      </c>
      <c r="D59" s="26"/>
      <c r="E59" s="26"/>
      <c r="F59" s="26">
        <v>0</v>
      </c>
      <c r="G59" s="26"/>
      <c r="H59" s="26"/>
      <c r="I59" s="26"/>
      <c r="J59" s="26"/>
      <c r="K59" s="26">
        <v>10456</v>
      </c>
      <c r="L59" s="26"/>
      <c r="M59" s="26"/>
      <c r="N59" s="26"/>
      <c r="O59" s="26"/>
      <c r="P59" s="26">
        <v>7613</v>
      </c>
      <c r="Q59" s="26"/>
      <c r="R59" s="26"/>
      <c r="S59" s="26"/>
      <c r="T59" s="26">
        <v>20818</v>
      </c>
      <c r="U59" s="26">
        <v>1558363</v>
      </c>
      <c r="V59" s="26">
        <v>1305809</v>
      </c>
      <c r="W59" s="26">
        <v>3217585</v>
      </c>
      <c r="X59" s="26"/>
      <c r="Y59" s="26">
        <v>3015511</v>
      </c>
      <c r="Z59" s="26"/>
      <c r="AA59" s="26"/>
      <c r="AB59" s="26"/>
      <c r="AC59" s="26"/>
      <c r="AD59" s="26"/>
      <c r="AE59" s="26"/>
      <c r="AF59" s="26"/>
      <c r="AG59" s="26">
        <v>40</v>
      </c>
      <c r="AH59" s="26"/>
      <c r="AI59" s="26"/>
      <c r="AJ59" s="26"/>
      <c r="AK59" s="26"/>
      <c r="AL59" s="26"/>
      <c r="AM59" s="26"/>
      <c r="AN59" s="26"/>
      <c r="AO59" s="26"/>
      <c r="AP59" s="26">
        <v>1259684</v>
      </c>
      <c r="AQ59" s="26"/>
      <c r="AR59" s="26"/>
      <c r="AS59" s="26"/>
      <c r="AT59" s="26"/>
      <c r="AU59" s="26"/>
      <c r="AV59" s="26"/>
      <c r="AW59" s="26">
        <v>24617</v>
      </c>
      <c r="AX59" s="26">
        <v>30264</v>
      </c>
      <c r="AY59" s="26">
        <v>183222</v>
      </c>
      <c r="AZ59" s="26"/>
      <c r="BA59" s="26">
        <v>66326</v>
      </c>
      <c r="BB59" s="26">
        <v>184250</v>
      </c>
      <c r="BC59" s="26">
        <v>1098235</v>
      </c>
      <c r="BD59" s="26"/>
      <c r="BE59" s="26">
        <v>12004082</v>
      </c>
      <c r="BF59" s="26">
        <v>4900172</v>
      </c>
      <c r="BG59" s="26">
        <v>231312</v>
      </c>
      <c r="BH59" s="26">
        <v>525</v>
      </c>
      <c r="BI59" s="26"/>
      <c r="BJ59" s="26">
        <v>201</v>
      </c>
      <c r="BK59" s="26"/>
      <c r="BL59" s="26"/>
      <c r="BM59" s="26"/>
      <c r="BN59" s="26">
        <v>5694</v>
      </c>
      <c r="BO59" s="26">
        <v>1200631</v>
      </c>
      <c r="BP59" s="26"/>
      <c r="BQ59" s="26"/>
      <c r="BR59" s="26"/>
      <c r="BS59" s="26"/>
      <c r="BT59" s="26">
        <v>620267</v>
      </c>
      <c r="BU59" s="26"/>
      <c r="BV59" s="26"/>
      <c r="BW59" s="26"/>
      <c r="BX59" s="26">
        <v>1678581</v>
      </c>
      <c r="BY59" s="26">
        <v>144912991</v>
      </c>
      <c r="BZ59" s="26">
        <v>121689112</v>
      </c>
      <c r="CA59" s="26">
        <v>298090153</v>
      </c>
      <c r="CB59" s="26"/>
      <c r="CC59" s="26">
        <v>281621520</v>
      </c>
      <c r="CD59" s="26"/>
      <c r="CE59" s="26"/>
      <c r="CF59" s="26"/>
      <c r="CG59" s="26"/>
      <c r="CH59" s="26"/>
      <c r="CI59" s="26"/>
      <c r="CJ59" s="26"/>
      <c r="CK59" s="26">
        <v>22456</v>
      </c>
      <c r="CL59" s="26">
        <v>71512</v>
      </c>
      <c r="CM59" s="26"/>
      <c r="CN59" s="26"/>
      <c r="CO59" s="26"/>
      <c r="CP59" s="26"/>
      <c r="CQ59" s="26"/>
      <c r="CR59" s="26"/>
      <c r="CS59" s="26"/>
      <c r="CT59" s="26">
        <v>115011069</v>
      </c>
      <c r="CU59" s="26"/>
      <c r="CV59" s="26"/>
      <c r="CW59" s="26"/>
      <c r="CX59" s="26"/>
      <c r="CY59" s="26"/>
      <c r="CZ59" s="26"/>
      <c r="DA59" s="26">
        <v>1899089</v>
      </c>
      <c r="DB59" s="26">
        <v>3006237</v>
      </c>
      <c r="DC59" s="26">
        <v>18610314</v>
      </c>
      <c r="DD59" s="26"/>
      <c r="DE59" s="26">
        <v>6904967</v>
      </c>
      <c r="DF59" s="26">
        <v>17113790</v>
      </c>
      <c r="DG59" s="26">
        <v>100914378</v>
      </c>
      <c r="DH59" s="26"/>
      <c r="DI59" s="26">
        <v>1118504971</v>
      </c>
    </row>
    <row r="60" spans="1:113" x14ac:dyDescent="0.15">
      <c r="A60" s="25">
        <v>2014</v>
      </c>
      <c r="B60" s="26">
        <v>24300</v>
      </c>
      <c r="C60" s="26">
        <v>375</v>
      </c>
      <c r="D60" s="26"/>
      <c r="E60" s="26"/>
      <c r="F60" s="26"/>
      <c r="G60" s="26">
        <v>1</v>
      </c>
      <c r="H60" s="26"/>
      <c r="I60" s="26"/>
      <c r="J60" s="26"/>
      <c r="K60" s="26">
        <v>603</v>
      </c>
      <c r="L60" s="26"/>
      <c r="M60" s="26"/>
      <c r="N60" s="26"/>
      <c r="O60" s="26"/>
      <c r="P60" s="26">
        <v>34944</v>
      </c>
      <c r="Q60" s="26"/>
      <c r="R60" s="26"/>
      <c r="S60" s="26"/>
      <c r="T60" s="26"/>
      <c r="U60" s="26">
        <v>1353598</v>
      </c>
      <c r="V60" s="26">
        <v>1394279</v>
      </c>
      <c r="W60" s="26">
        <v>3112762</v>
      </c>
      <c r="X60" s="26"/>
      <c r="Y60" s="26">
        <v>2531624</v>
      </c>
      <c r="Z60" s="26"/>
      <c r="AA60" s="26">
        <v>46293</v>
      </c>
      <c r="AB60" s="26"/>
      <c r="AC60" s="26"/>
      <c r="AD60" s="26"/>
      <c r="AE60" s="26"/>
      <c r="AF60" s="26"/>
      <c r="AG60" s="26">
        <v>47</v>
      </c>
      <c r="AH60" s="26"/>
      <c r="AI60" s="26"/>
      <c r="AJ60" s="26"/>
      <c r="AK60" s="26"/>
      <c r="AL60" s="26"/>
      <c r="AM60" s="26"/>
      <c r="AN60" s="26"/>
      <c r="AO60" s="26"/>
      <c r="AP60" s="26">
        <v>2000913</v>
      </c>
      <c r="AQ60" s="26"/>
      <c r="AR60" s="26"/>
      <c r="AS60" s="26"/>
      <c r="AT60" s="26"/>
      <c r="AU60" s="26"/>
      <c r="AV60" s="26"/>
      <c r="AW60" s="26"/>
      <c r="AX60" s="26"/>
      <c r="AY60" s="26">
        <v>247008</v>
      </c>
      <c r="AZ60" s="26"/>
      <c r="BA60" s="26">
        <v>90397</v>
      </c>
      <c r="BB60" s="26"/>
      <c r="BC60" s="26">
        <v>836232</v>
      </c>
      <c r="BD60" s="26"/>
      <c r="BE60" s="26">
        <v>11673376</v>
      </c>
      <c r="BF60" s="26">
        <v>5168078</v>
      </c>
      <c r="BG60" s="26">
        <v>112213</v>
      </c>
      <c r="BH60" s="26"/>
      <c r="BI60" s="26"/>
      <c r="BJ60" s="26"/>
      <c r="BK60" s="26">
        <v>3730</v>
      </c>
      <c r="BL60" s="26"/>
      <c r="BM60" s="26"/>
      <c r="BN60" s="26"/>
      <c r="BO60" s="26">
        <v>55444</v>
      </c>
      <c r="BP60" s="26"/>
      <c r="BQ60" s="26"/>
      <c r="BR60" s="26"/>
      <c r="BS60" s="26"/>
      <c r="BT60" s="26">
        <v>2747420</v>
      </c>
      <c r="BU60" s="26"/>
      <c r="BV60" s="26"/>
      <c r="BW60" s="26"/>
      <c r="BX60" s="26"/>
      <c r="BY60" s="26">
        <v>109711916</v>
      </c>
      <c r="BZ60" s="26">
        <v>112543784</v>
      </c>
      <c r="CA60" s="26">
        <v>254092606</v>
      </c>
      <c r="CB60" s="26"/>
      <c r="CC60" s="26">
        <v>202987784</v>
      </c>
      <c r="CD60" s="26"/>
      <c r="CE60" s="26">
        <v>3049885</v>
      </c>
      <c r="CF60" s="26"/>
      <c r="CG60" s="26"/>
      <c r="CH60" s="26"/>
      <c r="CI60" s="26"/>
      <c r="CJ60" s="26"/>
      <c r="CK60" s="26">
        <v>26238</v>
      </c>
      <c r="CL60" s="26">
        <v>77194</v>
      </c>
      <c r="CM60" s="26"/>
      <c r="CN60" s="26"/>
      <c r="CO60" s="26"/>
      <c r="CP60" s="26"/>
      <c r="CQ60" s="26"/>
      <c r="CR60" s="26"/>
      <c r="CS60" s="26"/>
      <c r="CT60" s="26">
        <v>153440907</v>
      </c>
      <c r="CU60" s="26"/>
      <c r="CV60" s="26"/>
      <c r="CW60" s="26"/>
      <c r="CX60" s="26"/>
      <c r="CY60" s="26"/>
      <c r="CZ60" s="26"/>
      <c r="DA60" s="26"/>
      <c r="DB60" s="26"/>
      <c r="DC60" s="26">
        <v>21737848</v>
      </c>
      <c r="DD60" s="26"/>
      <c r="DE60" s="26">
        <v>6253658</v>
      </c>
      <c r="DF60" s="26"/>
      <c r="DG60" s="26">
        <v>68565299</v>
      </c>
      <c r="DH60" s="26"/>
      <c r="DI60" s="26">
        <v>940574004</v>
      </c>
    </row>
    <row r="61" spans="1:113" x14ac:dyDescent="0.15">
      <c r="A61" s="25">
        <v>2015</v>
      </c>
      <c r="B61" s="26">
        <v>18645</v>
      </c>
      <c r="C61" s="26">
        <v>50</v>
      </c>
      <c r="D61" s="26"/>
      <c r="E61" s="26"/>
      <c r="F61" s="26"/>
      <c r="G61" s="26">
        <v>1</v>
      </c>
      <c r="H61" s="26"/>
      <c r="I61" s="26"/>
      <c r="J61" s="26"/>
      <c r="K61" s="26">
        <v>1812</v>
      </c>
      <c r="L61" s="26"/>
      <c r="M61" s="26"/>
      <c r="N61" s="26"/>
      <c r="O61" s="26"/>
      <c r="P61" s="26"/>
      <c r="Q61" s="26"/>
      <c r="R61" s="26"/>
      <c r="S61" s="26"/>
      <c r="T61" s="26"/>
      <c r="U61" s="26">
        <v>1046301</v>
      </c>
      <c r="V61" s="26">
        <v>1214649</v>
      </c>
      <c r="W61" s="26">
        <v>2367885</v>
      </c>
      <c r="X61" s="26"/>
      <c r="Y61" s="26">
        <v>2097112</v>
      </c>
      <c r="Z61" s="26"/>
      <c r="AA61" s="26">
        <v>45556</v>
      </c>
      <c r="AB61" s="26"/>
      <c r="AC61" s="26"/>
      <c r="AD61" s="26"/>
      <c r="AE61" s="26"/>
      <c r="AF61" s="26"/>
      <c r="AG61" s="26">
        <v>33</v>
      </c>
      <c r="AH61" s="26"/>
      <c r="AI61" s="26"/>
      <c r="AJ61" s="26"/>
      <c r="AK61" s="26"/>
      <c r="AL61" s="26"/>
      <c r="AM61" s="26"/>
      <c r="AN61" s="26"/>
      <c r="AO61" s="26"/>
      <c r="AP61" s="26">
        <v>2816872</v>
      </c>
      <c r="AQ61" s="26"/>
      <c r="AR61" s="26"/>
      <c r="AS61" s="26"/>
      <c r="AT61" s="26"/>
      <c r="AU61" s="26"/>
      <c r="AV61" s="26"/>
      <c r="AW61" s="26"/>
      <c r="AX61" s="26"/>
      <c r="AY61" s="26">
        <v>308290</v>
      </c>
      <c r="AZ61" s="26"/>
      <c r="BA61" s="26">
        <v>156126</v>
      </c>
      <c r="BB61" s="26">
        <v>91362</v>
      </c>
      <c r="BC61" s="26">
        <v>748263</v>
      </c>
      <c r="BD61" s="26"/>
      <c r="BE61" s="26">
        <v>10912957</v>
      </c>
      <c r="BF61" s="26">
        <v>3901388</v>
      </c>
      <c r="BG61" s="26">
        <v>28748</v>
      </c>
      <c r="BH61" s="26"/>
      <c r="BI61" s="26"/>
      <c r="BJ61" s="26"/>
      <c r="BK61" s="26">
        <v>527</v>
      </c>
      <c r="BL61" s="26"/>
      <c r="BM61" s="26"/>
      <c r="BN61" s="26">
        <v>3414</v>
      </c>
      <c r="BO61" s="26">
        <v>196438</v>
      </c>
      <c r="BP61" s="26"/>
      <c r="BQ61" s="26"/>
      <c r="BR61" s="26"/>
      <c r="BS61" s="26"/>
      <c r="BT61" s="26"/>
      <c r="BU61" s="26"/>
      <c r="BV61" s="26"/>
      <c r="BW61" s="26"/>
      <c r="BX61" s="26"/>
      <c r="BY61" s="26">
        <v>54959356</v>
      </c>
      <c r="BZ61" s="26">
        <v>65766773</v>
      </c>
      <c r="CA61" s="26">
        <v>127949946</v>
      </c>
      <c r="CB61" s="26"/>
      <c r="CC61" s="26">
        <v>111909212</v>
      </c>
      <c r="CD61" s="26"/>
      <c r="CE61" s="26">
        <v>1650679</v>
      </c>
      <c r="CF61" s="26"/>
      <c r="CG61" s="26"/>
      <c r="CH61" s="26"/>
      <c r="CI61" s="26"/>
      <c r="CJ61" s="26"/>
      <c r="CK61" s="26">
        <v>23254</v>
      </c>
      <c r="CL61" s="26">
        <v>73340</v>
      </c>
      <c r="CM61" s="26"/>
      <c r="CN61" s="26"/>
      <c r="CO61" s="26"/>
      <c r="CP61" s="26"/>
      <c r="CQ61" s="26"/>
      <c r="CR61" s="26"/>
      <c r="CS61" s="26"/>
      <c r="CT61" s="26">
        <v>140331115</v>
      </c>
      <c r="CU61" s="26"/>
      <c r="CV61" s="26"/>
      <c r="CW61" s="26"/>
      <c r="CX61" s="26"/>
      <c r="CY61" s="26"/>
      <c r="CZ61" s="26"/>
      <c r="DA61" s="26"/>
      <c r="DB61" s="26"/>
      <c r="DC61" s="26">
        <v>17695501</v>
      </c>
      <c r="DD61" s="26"/>
      <c r="DE61" s="26">
        <v>8918430</v>
      </c>
      <c r="DF61" s="26">
        <v>4696969</v>
      </c>
      <c r="DG61" s="26">
        <v>39806967</v>
      </c>
      <c r="DH61" s="26"/>
      <c r="DI61" s="26">
        <v>577912057</v>
      </c>
    </row>
    <row r="62" spans="1:113" x14ac:dyDescent="0.15">
      <c r="A62" s="25">
        <v>2016</v>
      </c>
      <c r="B62" s="26">
        <v>28241</v>
      </c>
      <c r="C62" s="26">
        <v>60</v>
      </c>
      <c r="D62" s="26"/>
      <c r="E62" s="26"/>
      <c r="F62" s="26"/>
      <c r="G62" s="26"/>
      <c r="H62" s="26"/>
      <c r="I62" s="26"/>
      <c r="J62" s="26">
        <v>5890</v>
      </c>
      <c r="K62" s="26">
        <v>12244</v>
      </c>
      <c r="L62" s="26"/>
      <c r="M62" s="26"/>
      <c r="N62" s="26"/>
      <c r="O62" s="26"/>
      <c r="P62" s="26"/>
      <c r="Q62" s="26"/>
      <c r="R62" s="26"/>
      <c r="S62" s="26"/>
      <c r="T62" s="26"/>
      <c r="U62" s="26">
        <v>1098556</v>
      </c>
      <c r="V62" s="26">
        <v>1239814</v>
      </c>
      <c r="W62" s="26">
        <v>1655566</v>
      </c>
      <c r="X62" s="26"/>
      <c r="Y62" s="26">
        <v>1812718</v>
      </c>
      <c r="Z62" s="26"/>
      <c r="AA62" s="26">
        <v>115962</v>
      </c>
      <c r="AB62" s="26"/>
      <c r="AC62" s="26"/>
      <c r="AD62" s="26"/>
      <c r="AE62" s="26"/>
      <c r="AF62" s="26"/>
      <c r="AG62" s="26">
        <v>18</v>
      </c>
      <c r="AH62" s="26"/>
      <c r="AI62" s="26"/>
      <c r="AJ62" s="26"/>
      <c r="AK62" s="26"/>
      <c r="AL62" s="26"/>
      <c r="AM62" s="26"/>
      <c r="AN62" s="26"/>
      <c r="AO62" s="26"/>
      <c r="AP62" s="26">
        <v>3872048</v>
      </c>
      <c r="AQ62" s="26"/>
      <c r="AR62" s="26"/>
      <c r="AS62" s="26"/>
      <c r="AT62" s="26"/>
      <c r="AU62" s="26"/>
      <c r="AV62" s="26"/>
      <c r="AW62" s="26"/>
      <c r="AX62" s="26"/>
      <c r="AY62" s="26">
        <v>160174</v>
      </c>
      <c r="AZ62" s="26"/>
      <c r="BA62" s="26"/>
      <c r="BB62" s="26"/>
      <c r="BC62" s="26">
        <v>564163</v>
      </c>
      <c r="BD62" s="26"/>
      <c r="BE62" s="26">
        <v>10565454</v>
      </c>
      <c r="BF62" s="26">
        <v>4777939</v>
      </c>
      <c r="BG62" s="26">
        <v>33776</v>
      </c>
      <c r="BH62" s="26">
        <v>14900</v>
      </c>
      <c r="BI62" s="26"/>
      <c r="BJ62" s="26"/>
      <c r="BK62" s="26"/>
      <c r="BL62" s="26"/>
      <c r="BM62" s="26"/>
      <c r="BN62" s="26">
        <v>743572</v>
      </c>
      <c r="BO62" s="26">
        <v>989019</v>
      </c>
      <c r="BP62" s="26"/>
      <c r="BQ62" s="26"/>
      <c r="BR62" s="26"/>
      <c r="BS62" s="26"/>
      <c r="BT62" s="26"/>
      <c r="BU62" s="26"/>
      <c r="BV62" s="26"/>
      <c r="BW62" s="26"/>
      <c r="BX62" s="26"/>
      <c r="BY62" s="26">
        <v>48554463</v>
      </c>
      <c r="BZ62" s="26">
        <v>54679423</v>
      </c>
      <c r="CA62" s="26">
        <v>67437983</v>
      </c>
      <c r="CB62" s="26"/>
      <c r="CC62" s="26">
        <v>77486812</v>
      </c>
      <c r="CD62" s="26"/>
      <c r="CE62" s="26">
        <v>4933666</v>
      </c>
      <c r="CF62" s="26"/>
      <c r="CG62" s="26"/>
      <c r="CH62" s="26"/>
      <c r="CI62" s="26"/>
      <c r="CJ62" s="26"/>
      <c r="CK62" s="26">
        <v>10391</v>
      </c>
      <c r="CL62" s="26">
        <v>60784</v>
      </c>
      <c r="CM62" s="26"/>
      <c r="CN62" s="26"/>
      <c r="CO62" s="26"/>
      <c r="CP62" s="26"/>
      <c r="CQ62" s="26"/>
      <c r="CR62" s="26"/>
      <c r="CS62" s="26"/>
      <c r="CT62" s="26">
        <v>183145600</v>
      </c>
      <c r="CU62" s="26"/>
      <c r="CV62" s="26"/>
      <c r="CW62" s="26"/>
      <c r="CX62" s="26"/>
      <c r="CY62" s="26"/>
      <c r="CZ62" s="26"/>
      <c r="DA62" s="26"/>
      <c r="DB62" s="26"/>
      <c r="DC62" s="26">
        <v>6450557</v>
      </c>
      <c r="DD62" s="26"/>
      <c r="DE62" s="26"/>
      <c r="DF62" s="26"/>
      <c r="DG62" s="26">
        <v>23311865</v>
      </c>
      <c r="DH62" s="26"/>
      <c r="DI62" s="26">
        <v>472630750</v>
      </c>
    </row>
    <row r="63" spans="1:113" x14ac:dyDescent="0.15">
      <c r="A63" s="25">
        <v>2017</v>
      </c>
      <c r="B63" s="26">
        <v>33050</v>
      </c>
      <c r="C63" s="26">
        <v>42</v>
      </c>
      <c r="D63" s="26"/>
      <c r="E63" s="26"/>
      <c r="F63" s="26"/>
      <c r="G63" s="26"/>
      <c r="H63" s="26"/>
      <c r="I63" s="26"/>
      <c r="J63" s="26">
        <v>3969</v>
      </c>
      <c r="K63" s="26">
        <v>2209</v>
      </c>
      <c r="L63" s="26"/>
      <c r="M63" s="26"/>
      <c r="N63" s="26"/>
      <c r="O63" s="26"/>
      <c r="P63" s="26"/>
      <c r="Q63" s="26"/>
      <c r="R63" s="26"/>
      <c r="S63" s="26"/>
      <c r="T63" s="26">
        <v>25160</v>
      </c>
      <c r="U63" s="26">
        <v>580748</v>
      </c>
      <c r="V63" s="26">
        <v>998736</v>
      </c>
      <c r="W63" s="26">
        <v>1335334</v>
      </c>
      <c r="X63" s="26"/>
      <c r="Y63" s="26">
        <v>1107848</v>
      </c>
      <c r="Z63" s="26"/>
      <c r="AA63" s="26"/>
      <c r="AB63" s="26"/>
      <c r="AC63" s="26"/>
      <c r="AD63" s="26"/>
      <c r="AE63" s="26"/>
      <c r="AF63" s="26"/>
      <c r="AG63" s="26">
        <v>24</v>
      </c>
      <c r="AH63" s="26"/>
      <c r="AI63" s="26"/>
      <c r="AJ63" s="26"/>
      <c r="AK63" s="26"/>
      <c r="AL63" s="26"/>
      <c r="AM63" s="26"/>
      <c r="AN63" s="26"/>
      <c r="AO63" s="26"/>
      <c r="AP63" s="26">
        <v>6108088</v>
      </c>
      <c r="AQ63" s="26"/>
      <c r="AR63" s="26"/>
      <c r="AS63" s="26"/>
      <c r="AT63" s="26"/>
      <c r="AU63" s="26"/>
      <c r="AV63" s="26"/>
      <c r="AW63" s="26"/>
      <c r="AX63" s="26"/>
      <c r="AY63" s="26">
        <v>45831</v>
      </c>
      <c r="AZ63" s="26"/>
      <c r="BA63" s="26"/>
      <c r="BB63" s="26"/>
      <c r="BC63" s="26">
        <v>512891</v>
      </c>
      <c r="BD63" s="26"/>
      <c r="BE63" s="26">
        <v>10753930</v>
      </c>
      <c r="BF63" s="26">
        <v>5272212</v>
      </c>
      <c r="BG63" s="26">
        <v>23027</v>
      </c>
      <c r="BH63" s="26">
        <v>27261</v>
      </c>
      <c r="BI63" s="26"/>
      <c r="BJ63" s="26"/>
      <c r="BK63" s="26"/>
      <c r="BL63" s="26"/>
      <c r="BM63" s="26"/>
      <c r="BN63" s="26">
        <v>540249</v>
      </c>
      <c r="BO63" s="26">
        <v>174525</v>
      </c>
      <c r="BP63" s="26"/>
      <c r="BQ63" s="26"/>
      <c r="BR63" s="26"/>
      <c r="BS63" s="26"/>
      <c r="BT63" s="26"/>
      <c r="BU63" s="26"/>
      <c r="BV63" s="26"/>
      <c r="BW63" s="26"/>
      <c r="BX63" s="26">
        <v>1174037</v>
      </c>
      <c r="BY63" s="26">
        <v>34943394</v>
      </c>
      <c r="BZ63" s="26">
        <v>57244375</v>
      </c>
      <c r="CA63" s="26">
        <v>74091432</v>
      </c>
      <c r="CB63" s="26"/>
      <c r="CC63" s="26">
        <v>60545709</v>
      </c>
      <c r="CD63" s="26"/>
      <c r="CE63" s="26"/>
      <c r="CF63" s="26"/>
      <c r="CG63" s="26"/>
      <c r="CH63" s="26"/>
      <c r="CI63" s="26"/>
      <c r="CJ63" s="26"/>
      <c r="CK63" s="26">
        <v>14128</v>
      </c>
      <c r="CL63" s="26">
        <v>57179</v>
      </c>
      <c r="CM63" s="26">
        <v>502</v>
      </c>
      <c r="CN63" s="26"/>
      <c r="CO63" s="26"/>
      <c r="CP63" s="26"/>
      <c r="CQ63" s="26"/>
      <c r="CR63" s="26"/>
      <c r="CS63" s="26"/>
      <c r="CT63" s="26">
        <v>355790169</v>
      </c>
      <c r="CU63" s="26"/>
      <c r="CV63" s="26"/>
      <c r="CW63" s="26"/>
      <c r="CX63" s="26"/>
      <c r="CY63" s="26"/>
      <c r="CZ63" s="26"/>
      <c r="DA63" s="26"/>
      <c r="DB63" s="26"/>
      <c r="DC63" s="26">
        <v>2386772</v>
      </c>
      <c r="DD63" s="26"/>
      <c r="DE63" s="26"/>
      <c r="DF63" s="26"/>
      <c r="DG63" s="26">
        <v>29442544</v>
      </c>
      <c r="DH63" s="26"/>
      <c r="DI63" s="26">
        <v>621727515</v>
      </c>
    </row>
    <row r="64" spans="1:113" x14ac:dyDescent="0.15">
      <c r="A64" s="25">
        <v>2018</v>
      </c>
      <c r="B64" s="55">
        <f>'2018年度（LPG)'!S12</f>
        <v>37003</v>
      </c>
      <c r="C64" s="55">
        <f>'2018年度（LPG)'!S13</f>
        <v>59</v>
      </c>
      <c r="D64" s="55"/>
      <c r="E64" s="55"/>
      <c r="F64" s="56"/>
      <c r="G64" s="55"/>
      <c r="H64" s="55"/>
      <c r="I64" s="55"/>
      <c r="J64" s="55">
        <f>'2018年度（LPG)'!S20</f>
        <v>5826</v>
      </c>
      <c r="K64" s="55">
        <f>'2018年度（LPG)'!S21</f>
        <v>4839</v>
      </c>
      <c r="L64" s="55"/>
      <c r="M64" s="55"/>
      <c r="N64" s="55"/>
      <c r="O64" s="55"/>
      <c r="P64" s="55"/>
      <c r="Q64" s="55"/>
      <c r="R64" s="55"/>
      <c r="S64" s="55"/>
      <c r="T64" s="55">
        <f>'2018年度（LPG)'!S30</f>
        <v>93541</v>
      </c>
      <c r="U64" s="55">
        <f>'2018年度（LPG)'!S31</f>
        <v>677079</v>
      </c>
      <c r="V64" s="55">
        <f>'2018年度（LPG)'!S32</f>
        <v>395295</v>
      </c>
      <c r="W64" s="55">
        <f>'2018年度（LPG)'!S33</f>
        <v>589379</v>
      </c>
      <c r="X64" s="55"/>
      <c r="Y64" s="55">
        <f>'2018年度（LPG)'!S35</f>
        <v>926748</v>
      </c>
      <c r="Z64" s="55"/>
      <c r="AA64" s="55"/>
      <c r="AB64" s="55"/>
      <c r="AC64" s="55"/>
      <c r="AD64" s="55"/>
      <c r="AE64" s="55"/>
      <c r="AF64" s="55"/>
      <c r="AG64" s="55">
        <f>'2018年度（LPG)'!S43</f>
        <v>16</v>
      </c>
      <c r="AH64" s="55"/>
      <c r="AI64" s="56"/>
      <c r="AJ64" s="55"/>
      <c r="AK64" s="55"/>
      <c r="AL64" s="55"/>
      <c r="AM64" s="55"/>
      <c r="AN64" s="55"/>
      <c r="AO64" s="55"/>
      <c r="AP64" s="55">
        <f>'2018年度（LPG)'!S52</f>
        <v>7273943</v>
      </c>
      <c r="AQ64" s="55"/>
      <c r="AR64" s="55"/>
      <c r="AS64" s="55"/>
      <c r="AT64" s="55"/>
      <c r="AU64" s="55"/>
      <c r="AV64" s="55"/>
      <c r="AW64" s="55"/>
      <c r="AX64" s="55"/>
      <c r="AY64" s="55">
        <f>'2018年度（LPG)'!S61</f>
        <v>46484</v>
      </c>
      <c r="AZ64" s="55"/>
      <c r="BA64" s="55"/>
      <c r="BB64" s="55"/>
      <c r="BC64" s="55">
        <f>'2018年度（LPG)'!S65</f>
        <v>581613</v>
      </c>
      <c r="BD64" s="55"/>
      <c r="BE64" s="55">
        <f>'2018年度（LPG)'!S67</f>
        <v>10631825</v>
      </c>
      <c r="BF64" s="55">
        <f>'2018年度（LPG)'!U12</f>
        <v>6023483</v>
      </c>
      <c r="BG64" s="55">
        <f>'2018年度（LPG)'!U13</f>
        <v>35505</v>
      </c>
      <c r="BH64" s="55"/>
      <c r="BI64" s="55"/>
      <c r="BJ64" s="56"/>
      <c r="BK64" s="55"/>
      <c r="BL64" s="55"/>
      <c r="BM64" s="55"/>
      <c r="BN64" s="55">
        <f>'2018年度（LPG)'!U20</f>
        <v>587791</v>
      </c>
      <c r="BO64" s="55">
        <f>'2018年度（LPG)'!U21</f>
        <v>467438</v>
      </c>
      <c r="BP64" s="55"/>
      <c r="BQ64" s="55"/>
      <c r="BR64" s="55"/>
      <c r="BS64" s="55"/>
      <c r="BT64" s="55"/>
      <c r="BU64" s="55"/>
      <c r="BV64" s="55"/>
      <c r="BW64" s="55"/>
      <c r="BX64" s="55">
        <f>'2018年度（LPG)'!U30</f>
        <v>5506326</v>
      </c>
      <c r="BY64" s="55">
        <f>'2018年度（LPG)'!U31</f>
        <v>42813910</v>
      </c>
      <c r="BZ64" s="55">
        <f>'2018年度（LPG)'!U32</f>
        <v>23340423</v>
      </c>
      <c r="CA64" s="55">
        <f>'2018年度（LPG)'!U33</f>
        <v>36935123</v>
      </c>
      <c r="CB64" s="55"/>
      <c r="CC64" s="55">
        <f>'2018年度（LPG)'!U35</f>
        <v>58901980</v>
      </c>
      <c r="CD64" s="55"/>
      <c r="CE64" s="55"/>
      <c r="CF64" s="55"/>
      <c r="CG64" s="55"/>
      <c r="CH64" s="55"/>
      <c r="CI64" s="55"/>
      <c r="CJ64" s="55"/>
      <c r="CK64" s="55">
        <f>'2018年度（LPG)'!U43</f>
        <v>13411</v>
      </c>
      <c r="CL64" s="55"/>
      <c r="CM64" s="56"/>
      <c r="CN64" s="55"/>
      <c r="CO64" s="55"/>
      <c r="CP64" s="55"/>
      <c r="CQ64" s="55"/>
      <c r="CR64" s="55"/>
      <c r="CS64" s="55"/>
      <c r="CT64" s="55">
        <f>'2018年度（LPG)'!U52</f>
        <v>441216879</v>
      </c>
      <c r="CU64" s="55"/>
      <c r="CV64" s="55"/>
      <c r="CW64" s="55"/>
      <c r="CX64" s="55"/>
      <c r="CY64" s="55"/>
      <c r="CZ64" s="55"/>
      <c r="DA64" s="55"/>
      <c r="DB64" s="55"/>
      <c r="DC64" s="55">
        <f>'2018年度（LPG)'!U61</f>
        <v>3040073</v>
      </c>
      <c r="DD64" s="55"/>
      <c r="DE64" s="55"/>
      <c r="DF64" s="55"/>
      <c r="DG64" s="55">
        <f>'2018年度（LPG)'!U65</f>
        <v>35241930</v>
      </c>
      <c r="DH64" s="55"/>
      <c r="DI64" s="55">
        <f>'2018年度（LPG)'!U67</f>
        <v>654214525</v>
      </c>
    </row>
    <row r="65" spans="1:113" x14ac:dyDescent="0.15">
      <c r="A65" s="25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  <c r="BG65" s="26"/>
      <c r="BH65" s="26"/>
      <c r="BI65" s="26"/>
      <c r="BJ65" s="26"/>
      <c r="BK65" s="26"/>
      <c r="BL65" s="26"/>
      <c r="BM65" s="26"/>
      <c r="BN65" s="26"/>
      <c r="BO65" s="26"/>
      <c r="BP65" s="26"/>
      <c r="BQ65" s="26"/>
      <c r="BR65" s="26"/>
      <c r="BS65" s="26"/>
      <c r="BT65" s="26"/>
      <c r="BU65" s="26"/>
      <c r="BV65" s="26"/>
      <c r="BW65" s="26"/>
      <c r="BX65" s="26"/>
      <c r="BY65" s="26"/>
      <c r="BZ65" s="26"/>
      <c r="CA65" s="26"/>
      <c r="CB65" s="26"/>
      <c r="CC65" s="26"/>
      <c r="CD65" s="26"/>
      <c r="CE65" s="26"/>
      <c r="CF65" s="26"/>
      <c r="CG65" s="26"/>
      <c r="CH65" s="26"/>
      <c r="CI65" s="26"/>
      <c r="CJ65" s="26"/>
      <c r="CK65" s="26"/>
      <c r="CL65" s="26"/>
      <c r="CM65" s="26"/>
      <c r="CN65" s="26"/>
      <c r="CO65" s="26"/>
      <c r="CP65" s="26"/>
      <c r="CQ65" s="26"/>
      <c r="CR65" s="26"/>
      <c r="CS65" s="26"/>
      <c r="CT65" s="26"/>
      <c r="CU65" s="26"/>
      <c r="CV65" s="26"/>
      <c r="CW65" s="26"/>
      <c r="CX65" s="26"/>
      <c r="CY65" s="26"/>
      <c r="CZ65" s="26"/>
      <c r="DA65" s="26"/>
      <c r="DB65" s="26"/>
      <c r="DC65" s="26"/>
      <c r="DD65" s="26"/>
      <c r="DE65" s="26"/>
      <c r="DF65" s="26"/>
      <c r="DG65" s="26"/>
      <c r="DH65" s="26"/>
      <c r="DI65" s="26"/>
    </row>
    <row r="68" spans="1:113" x14ac:dyDescent="0.15">
      <c r="A68" s="22" t="s">
        <v>66</v>
      </c>
    </row>
    <row r="69" spans="1:113" x14ac:dyDescent="0.15">
      <c r="A69" s="27" t="s">
        <v>184</v>
      </c>
    </row>
    <row r="70" spans="1:113" x14ac:dyDescent="0.15">
      <c r="A70" s="27" t="s">
        <v>185</v>
      </c>
    </row>
    <row r="71" spans="1:113" x14ac:dyDescent="0.15">
      <c r="A71" s="27" t="s">
        <v>68</v>
      </c>
    </row>
    <row r="72" spans="1:113" x14ac:dyDescent="0.15">
      <c r="A72" s="27" t="s">
        <v>69</v>
      </c>
    </row>
    <row r="73" spans="1:113" x14ac:dyDescent="0.15">
      <c r="A73" s="27" t="s">
        <v>70</v>
      </c>
    </row>
    <row r="74" spans="1:113" x14ac:dyDescent="0.15">
      <c r="A74" s="27" t="s">
        <v>71</v>
      </c>
    </row>
  </sheetData>
  <phoneticPr fontId="3"/>
  <hyperlinks>
    <hyperlink ref="F1" location="Sheet1!A66" display="注釈へ" xr:uid="{00000000-0004-0000-0400-000000000000}"/>
  </hyperlinks>
  <pageMargins left="0.78700000000000003" right="0.78700000000000003" top="0.98399999999999999" bottom="0.98399999999999999" header="0.51200000000000001" footer="0.5120000000000000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F63"/>
  <sheetViews>
    <sheetView topLeftCell="A34" workbookViewId="0">
      <selection activeCell="J64" sqref="J64"/>
    </sheetView>
  </sheetViews>
  <sheetFormatPr defaultColWidth="9" defaultRowHeight="13.5" x14ac:dyDescent="0.15"/>
  <cols>
    <col min="3" max="4" width="15.625" customWidth="1"/>
    <col min="5" max="5" width="14.125" customWidth="1"/>
    <col min="6" max="6" width="37.625" customWidth="1"/>
  </cols>
  <sheetData>
    <row r="3" spans="2:5" x14ac:dyDescent="0.15">
      <c r="B3" s="17" t="s">
        <v>3</v>
      </c>
      <c r="C3" s="17"/>
      <c r="D3" s="17"/>
    </row>
    <row r="4" spans="2:5" x14ac:dyDescent="0.15">
      <c r="B4" s="17" t="s">
        <v>4</v>
      </c>
      <c r="C4" s="17"/>
      <c r="D4" s="17"/>
    </row>
    <row r="5" spans="2:5" x14ac:dyDescent="0.15">
      <c r="B5" s="17" t="s">
        <v>5</v>
      </c>
      <c r="C5" s="17" t="s">
        <v>6</v>
      </c>
      <c r="D5" s="17" t="s">
        <v>7</v>
      </c>
    </row>
    <row r="6" spans="2:5" x14ac:dyDescent="0.15">
      <c r="B6" s="17"/>
      <c r="C6" s="17"/>
      <c r="D6" s="17"/>
      <c r="E6" t="s">
        <v>192</v>
      </c>
    </row>
    <row r="7" spans="2:5" x14ac:dyDescent="0.15">
      <c r="B7" s="37">
        <v>1965</v>
      </c>
      <c r="C7" s="37"/>
      <c r="D7" s="37">
        <f t="shared" ref="D7:D19" si="0">E7*100000</f>
        <v>3030000000</v>
      </c>
      <c r="E7">
        <v>30300</v>
      </c>
    </row>
    <row r="8" spans="2:5" x14ac:dyDescent="0.15">
      <c r="B8" s="37">
        <v>1966</v>
      </c>
      <c r="C8" s="37"/>
      <c r="D8" s="37">
        <f t="shared" si="0"/>
        <v>3607000000</v>
      </c>
      <c r="E8">
        <v>36070</v>
      </c>
    </row>
    <row r="9" spans="2:5" x14ac:dyDescent="0.15">
      <c r="B9" s="37">
        <v>1967</v>
      </c>
      <c r="C9" s="37"/>
      <c r="D9" s="37">
        <f t="shared" si="0"/>
        <v>4342000000</v>
      </c>
      <c r="E9">
        <v>43420</v>
      </c>
    </row>
    <row r="10" spans="2:5" x14ac:dyDescent="0.15">
      <c r="B10" s="37">
        <v>1968</v>
      </c>
      <c r="C10" s="37"/>
      <c r="D10" s="37">
        <f t="shared" si="0"/>
        <v>4784300000</v>
      </c>
      <c r="E10">
        <v>47843</v>
      </c>
    </row>
    <row r="11" spans="2:5" x14ac:dyDescent="0.15">
      <c r="B11" s="37">
        <v>1969</v>
      </c>
      <c r="C11" s="37"/>
      <c r="D11" s="37">
        <f t="shared" si="0"/>
        <v>5761300000</v>
      </c>
      <c r="E11">
        <v>57613</v>
      </c>
    </row>
    <row r="12" spans="2:5" x14ac:dyDescent="0.15">
      <c r="B12" s="37">
        <v>1970</v>
      </c>
      <c r="C12" s="37"/>
      <c r="D12" s="37">
        <f t="shared" si="0"/>
        <v>5213000000</v>
      </c>
      <c r="E12">
        <v>52130</v>
      </c>
    </row>
    <row r="13" spans="2:5" x14ac:dyDescent="0.15">
      <c r="B13" s="37">
        <v>1971</v>
      </c>
      <c r="C13" s="37"/>
      <c r="D13" s="37">
        <f t="shared" si="0"/>
        <v>5155700000</v>
      </c>
      <c r="E13">
        <v>51557</v>
      </c>
    </row>
    <row r="14" spans="2:5" x14ac:dyDescent="0.15">
      <c r="B14" s="37">
        <v>1972</v>
      </c>
      <c r="C14" s="37"/>
      <c r="D14" s="37">
        <f t="shared" si="0"/>
        <v>5562100000</v>
      </c>
      <c r="E14">
        <v>55621</v>
      </c>
    </row>
    <row r="15" spans="2:5" x14ac:dyDescent="0.15">
      <c r="B15" s="37">
        <v>1973</v>
      </c>
      <c r="C15" s="37"/>
      <c r="D15" s="37">
        <f t="shared" si="0"/>
        <v>8307100000</v>
      </c>
      <c r="E15">
        <v>83071</v>
      </c>
    </row>
    <row r="16" spans="2:5" x14ac:dyDescent="0.15">
      <c r="B16" s="37">
        <v>1974</v>
      </c>
      <c r="C16" s="37"/>
      <c r="D16" s="37">
        <f t="shared" si="0"/>
        <v>18276300000</v>
      </c>
      <c r="E16">
        <v>182763</v>
      </c>
    </row>
    <row r="17" spans="2:5" x14ac:dyDescent="0.15">
      <c r="B17" s="37">
        <v>1975</v>
      </c>
      <c r="C17" s="37"/>
      <c r="D17" s="37">
        <f t="shared" si="0"/>
        <v>17396300000</v>
      </c>
      <c r="E17">
        <v>173963</v>
      </c>
    </row>
    <row r="18" spans="2:5" x14ac:dyDescent="0.15">
      <c r="B18" s="37">
        <v>1976</v>
      </c>
      <c r="C18" s="37"/>
      <c r="D18" s="37">
        <f t="shared" si="0"/>
        <v>19712845000</v>
      </c>
      <c r="E18">
        <v>197128.45</v>
      </c>
    </row>
    <row r="19" spans="2:5" x14ac:dyDescent="0.15">
      <c r="B19" s="37">
        <v>1977</v>
      </c>
      <c r="C19" s="37"/>
      <c r="D19" s="37">
        <f t="shared" si="0"/>
        <v>18508503000</v>
      </c>
      <c r="E19">
        <v>185085.03</v>
      </c>
    </row>
    <row r="20" spans="2:5" x14ac:dyDescent="0.15">
      <c r="B20" s="37">
        <v>1978</v>
      </c>
      <c r="C20" s="37"/>
      <c r="D20" s="37">
        <f>E20*100000</f>
        <v>17059073000.000002</v>
      </c>
      <c r="E20">
        <v>170590.73</v>
      </c>
    </row>
    <row r="21" spans="2:5" x14ac:dyDescent="0.15">
      <c r="B21" s="17">
        <v>1979</v>
      </c>
      <c r="C21" s="17">
        <v>24482080993</v>
      </c>
      <c r="D21" s="17">
        <v>27609928625</v>
      </c>
    </row>
    <row r="22" spans="2:5" x14ac:dyDescent="0.15">
      <c r="B22" s="17">
        <v>1980</v>
      </c>
      <c r="C22" s="17">
        <v>30058828452</v>
      </c>
      <c r="D22" s="17">
        <v>31477106920</v>
      </c>
    </row>
    <row r="23" spans="2:5" x14ac:dyDescent="0.15">
      <c r="B23" s="17">
        <v>1981</v>
      </c>
      <c r="C23" s="17">
        <v>34361528622</v>
      </c>
      <c r="D23" s="17">
        <v>32244575200</v>
      </c>
    </row>
    <row r="24" spans="2:5" x14ac:dyDescent="0.15">
      <c r="B24" s="17">
        <v>1982</v>
      </c>
      <c r="C24" s="17">
        <v>34068190112</v>
      </c>
      <c r="D24" s="17">
        <v>31762189023</v>
      </c>
    </row>
    <row r="25" spans="2:5" x14ac:dyDescent="0.15">
      <c r="B25" s="17">
        <v>1983</v>
      </c>
      <c r="C25" s="17">
        <v>36128955777</v>
      </c>
      <c r="D25" s="17">
        <v>30601496402</v>
      </c>
    </row>
    <row r="26" spans="2:5" x14ac:dyDescent="0.15">
      <c r="B26" s="17">
        <v>1984</v>
      </c>
      <c r="C26" s="17">
        <v>41184358419</v>
      </c>
      <c r="D26" s="17">
        <v>32661254914</v>
      </c>
    </row>
    <row r="27" spans="2:5" x14ac:dyDescent="0.15">
      <c r="B27" s="17">
        <v>1985</v>
      </c>
      <c r="C27" s="17">
        <v>40731161243</v>
      </c>
      <c r="D27" s="17">
        <v>29079740265</v>
      </c>
    </row>
    <row r="28" spans="2:5" x14ac:dyDescent="0.15">
      <c r="B28" s="17">
        <v>1986</v>
      </c>
      <c r="C28" s="17">
        <v>34576394168</v>
      </c>
      <c r="D28" s="17">
        <v>20174728720</v>
      </c>
    </row>
    <row r="29" spans="2:5" x14ac:dyDescent="0.15">
      <c r="B29" s="17">
        <v>1987</v>
      </c>
      <c r="C29" s="17">
        <v>33067901288</v>
      </c>
      <c r="D29" s="17">
        <v>22466257665</v>
      </c>
    </row>
    <row r="30" spans="2:5" x14ac:dyDescent="0.15">
      <c r="B30" s="17">
        <v>1988</v>
      </c>
      <c r="C30" s="17">
        <v>34930864828</v>
      </c>
      <c r="D30" s="17">
        <v>24834122626</v>
      </c>
    </row>
    <row r="31" spans="2:5" x14ac:dyDescent="0.15">
      <c r="B31" s="17">
        <v>1989</v>
      </c>
      <c r="C31" s="17">
        <v>38882993456</v>
      </c>
      <c r="D31" s="17">
        <v>30404171469</v>
      </c>
    </row>
    <row r="32" spans="2:5" x14ac:dyDescent="0.15">
      <c r="B32" s="17">
        <v>1990</v>
      </c>
      <c r="C32" s="17">
        <v>41874991243</v>
      </c>
      <c r="D32" s="17">
        <v>34171137098</v>
      </c>
    </row>
    <row r="33" spans="2:4" x14ac:dyDescent="0.15">
      <c r="B33" s="17">
        <v>1991</v>
      </c>
      <c r="C33" s="17">
        <v>42696581680</v>
      </c>
      <c r="D33" s="17">
        <v>30970419633</v>
      </c>
    </row>
    <row r="34" spans="2:4" x14ac:dyDescent="0.15">
      <c r="B34" s="17">
        <v>1992</v>
      </c>
      <c r="C34" s="17">
        <v>43052878614</v>
      </c>
      <c r="D34" s="17">
        <v>29225046504</v>
      </c>
    </row>
    <row r="35" spans="2:4" x14ac:dyDescent="0.15">
      <c r="B35" s="17">
        <v>1993</v>
      </c>
      <c r="C35" s="17">
        <v>39613243343</v>
      </c>
      <c r="D35" s="17">
        <v>26449917445</v>
      </c>
    </row>
    <row r="36" spans="2:4" x14ac:dyDescent="0.15">
      <c r="B36" s="17">
        <v>1994</v>
      </c>
      <c r="C36" s="17">
        <v>40750347247</v>
      </c>
      <c r="D36" s="17">
        <v>28988814347</v>
      </c>
    </row>
    <row r="37" spans="2:4" x14ac:dyDescent="0.15">
      <c r="B37" s="17">
        <v>1995</v>
      </c>
      <c r="C37" s="17">
        <v>42069432011</v>
      </c>
      <c r="D37" s="17">
        <v>32952956132</v>
      </c>
    </row>
    <row r="38" spans="2:4" x14ac:dyDescent="0.15">
      <c r="B38" s="17">
        <v>1996</v>
      </c>
      <c r="C38" s="17">
        <v>46040585679</v>
      </c>
      <c r="D38" s="17">
        <v>39671661069</v>
      </c>
    </row>
    <row r="39" spans="2:4" x14ac:dyDescent="0.15">
      <c r="B39" s="17">
        <v>1997</v>
      </c>
      <c r="C39" s="17">
        <v>51411190248</v>
      </c>
      <c r="D39" s="17">
        <v>39961467071</v>
      </c>
    </row>
    <row r="40" spans="2:4" x14ac:dyDescent="0.15">
      <c r="B40" s="17">
        <v>1998</v>
      </c>
      <c r="C40" s="17">
        <v>49449347288</v>
      </c>
      <c r="D40" s="17">
        <v>35393750969</v>
      </c>
    </row>
    <row r="41" spans="2:4" x14ac:dyDescent="0.15">
      <c r="B41" s="17">
        <v>1999</v>
      </c>
      <c r="C41" s="17">
        <v>48547647889</v>
      </c>
      <c r="D41" s="17">
        <v>36451615689</v>
      </c>
    </row>
    <row r="42" spans="2:4" x14ac:dyDescent="0.15">
      <c r="B42" s="17">
        <v>2000</v>
      </c>
      <c r="C42" s="17">
        <v>52045240651</v>
      </c>
      <c r="D42" s="17">
        <v>42449370014</v>
      </c>
    </row>
    <row r="43" spans="2:4" x14ac:dyDescent="0.15">
      <c r="B43" s="17">
        <v>2001</v>
      </c>
      <c r="C43" s="17">
        <v>48592792468</v>
      </c>
      <c r="D43" s="17">
        <v>41509070870</v>
      </c>
    </row>
    <row r="44" spans="2:4" x14ac:dyDescent="0.15">
      <c r="B44" s="17">
        <v>2002</v>
      </c>
      <c r="C44" s="17">
        <v>52727107345</v>
      </c>
      <c r="D44" s="17">
        <v>43067101678</v>
      </c>
    </row>
    <row r="45" spans="2:4" x14ac:dyDescent="0.15">
      <c r="B45" s="17">
        <v>2003</v>
      </c>
      <c r="C45" s="17">
        <v>56060293078</v>
      </c>
      <c r="D45" s="17">
        <v>44855180763</v>
      </c>
    </row>
    <row r="46" spans="2:4" x14ac:dyDescent="0.15">
      <c r="B46" s="17">
        <v>2004</v>
      </c>
      <c r="C46" s="17">
        <v>61719414731</v>
      </c>
      <c r="D46" s="17">
        <v>50385781365</v>
      </c>
    </row>
    <row r="47" spans="2:4" x14ac:dyDescent="0.15">
      <c r="B47" s="17">
        <v>2005</v>
      </c>
      <c r="C47" s="17">
        <v>68290157104</v>
      </c>
      <c r="D47" s="17">
        <v>60511291698</v>
      </c>
    </row>
    <row r="48" spans="2:4" x14ac:dyDescent="0.15">
      <c r="B48" s="17">
        <v>2006</v>
      </c>
      <c r="C48" s="17">
        <v>77460585438</v>
      </c>
      <c r="D48" s="17">
        <v>68447346002</v>
      </c>
    </row>
    <row r="49" spans="1:6" x14ac:dyDescent="0.15">
      <c r="B49" s="17">
        <v>2007</v>
      </c>
      <c r="C49" s="17">
        <v>85113381290</v>
      </c>
      <c r="D49" s="17">
        <v>74958073268</v>
      </c>
    </row>
    <row r="50" spans="1:6" x14ac:dyDescent="0.15">
      <c r="B50" s="17">
        <v>2008</v>
      </c>
      <c r="C50" s="17">
        <v>71145593490</v>
      </c>
      <c r="D50" s="17">
        <v>71910441654</v>
      </c>
    </row>
    <row r="51" spans="1:6" x14ac:dyDescent="0.15">
      <c r="B51" s="17">
        <v>2009</v>
      </c>
      <c r="C51" s="17">
        <v>59007878982</v>
      </c>
      <c r="D51" s="17">
        <v>53820851871</v>
      </c>
    </row>
    <row r="52" spans="1:6" x14ac:dyDescent="0.15">
      <c r="B52" s="17">
        <v>2010</v>
      </c>
      <c r="C52" s="17">
        <v>67788837683</v>
      </c>
      <c r="D52" s="17">
        <v>62456703759</v>
      </c>
    </row>
    <row r="53" spans="1:6" x14ac:dyDescent="0.15">
      <c r="B53" s="17">
        <v>2011</v>
      </c>
      <c r="C53" s="17">
        <v>65288486576</v>
      </c>
      <c r="D53" s="17">
        <v>69710574402</v>
      </c>
    </row>
    <row r="54" spans="1:6" x14ac:dyDescent="0.15">
      <c r="B54" s="17">
        <v>2012</v>
      </c>
      <c r="C54" s="17">
        <v>63939981097</v>
      </c>
      <c r="D54" s="17">
        <v>72097764942</v>
      </c>
    </row>
    <row r="55" spans="1:6" x14ac:dyDescent="0.15">
      <c r="B55" s="17">
        <v>2013</v>
      </c>
      <c r="C55" s="17">
        <v>70856464251</v>
      </c>
      <c r="D55" s="18">
        <v>84612856114</v>
      </c>
    </row>
    <row r="56" spans="1:6" x14ac:dyDescent="0.15">
      <c r="A56" t="s">
        <v>286</v>
      </c>
      <c r="B56" s="17">
        <v>2014</v>
      </c>
      <c r="C56" s="17">
        <v>74667047830</v>
      </c>
      <c r="D56" s="19">
        <v>83794784329</v>
      </c>
      <c r="E56">
        <v>83794784000</v>
      </c>
    </row>
    <row r="57" spans="1:6" x14ac:dyDescent="0.15">
      <c r="A57" t="s">
        <v>287</v>
      </c>
      <c r="B57" s="17">
        <v>2015</v>
      </c>
      <c r="C57" s="17">
        <v>74115132260</v>
      </c>
      <c r="D57" s="19">
        <v>75220367985</v>
      </c>
      <c r="E57">
        <v>75220368000</v>
      </c>
    </row>
    <row r="58" spans="1:6" ht="14.25" thickBot="1" x14ac:dyDescent="0.2">
      <c r="A58" t="s">
        <v>288</v>
      </c>
      <c r="B58" s="17">
        <v>2016</v>
      </c>
      <c r="C58" s="17">
        <v>71522247936</v>
      </c>
      <c r="D58" s="19">
        <v>67548804311</v>
      </c>
      <c r="E58">
        <v>67548804000</v>
      </c>
    </row>
    <row r="59" spans="1:6" ht="14.25" thickTop="1" x14ac:dyDescent="0.15">
      <c r="A59" s="46" t="s">
        <v>289</v>
      </c>
      <c r="B59" s="47">
        <v>2017</v>
      </c>
      <c r="C59" s="48">
        <v>79221249000</v>
      </c>
      <c r="D59" s="49">
        <v>76810476000</v>
      </c>
      <c r="E59" s="46">
        <v>76810476000</v>
      </c>
      <c r="F59" s="46" t="s">
        <v>290</v>
      </c>
    </row>
    <row r="60" spans="1:6" x14ac:dyDescent="0.15">
      <c r="A60" s="50" t="s">
        <v>291</v>
      </c>
      <c r="B60" s="51">
        <v>2018</v>
      </c>
      <c r="C60" s="52">
        <v>80709540000</v>
      </c>
      <c r="D60" s="53">
        <v>82304086000</v>
      </c>
      <c r="E60" s="50">
        <v>82304086000</v>
      </c>
      <c r="F60" s="50"/>
    </row>
    <row r="63" spans="1:6" x14ac:dyDescent="0.15">
      <c r="B63" s="20" t="s">
        <v>292</v>
      </c>
    </row>
  </sheetData>
  <phoneticPr fontId="3"/>
  <hyperlinks>
    <hyperlink ref="B63" r:id="rId1" xr:uid="{00000000-0004-0000-0500-000000000000}"/>
  </hyperlinks>
  <pageMargins left="0.78700000000000003" right="0.78700000000000003" top="0.98399999999999999" bottom="0.98399999999999999" header="0.51200000000000001" footer="0.5120000000000000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87"/>
  <sheetViews>
    <sheetView topLeftCell="A52" workbookViewId="0">
      <selection activeCell="U32" sqref="U32"/>
    </sheetView>
  </sheetViews>
  <sheetFormatPr defaultColWidth="8.875" defaultRowHeight="13.5" x14ac:dyDescent="0.15"/>
  <cols>
    <col min="1" max="1" width="20.625" style="17" customWidth="1"/>
    <col min="2" max="2" width="19.25" style="17" customWidth="1"/>
    <col min="3" max="3" width="19.875" style="17" customWidth="1"/>
    <col min="4" max="5" width="8.875" style="17"/>
    <col min="6" max="6" width="1.875" style="17" customWidth="1"/>
    <col min="7" max="9" width="8.875" style="17" hidden="1" customWidth="1"/>
    <col min="10" max="10" width="21.5" style="17" customWidth="1"/>
    <col min="11" max="11" width="16.625" style="17" customWidth="1"/>
    <col min="12" max="12" width="2.375" style="17" customWidth="1"/>
    <col min="13" max="13" width="3" style="17" customWidth="1"/>
    <col min="14" max="14" width="20" style="17" customWidth="1"/>
    <col min="15" max="15" width="11.5" style="17" customWidth="1"/>
    <col min="16" max="16" width="11.625" style="17" customWidth="1"/>
    <col min="17" max="18" width="13.375" style="39" customWidth="1"/>
    <col min="19" max="19" width="14.5" style="39" customWidth="1"/>
    <col min="20" max="20" width="15.5" style="39" customWidth="1"/>
    <col min="21" max="21" width="17" style="39" customWidth="1"/>
    <col min="22" max="22" width="12.5" style="17" customWidth="1"/>
    <col min="23" max="23" width="11.875" style="39" customWidth="1"/>
    <col min="24" max="16384" width="8.875" style="17"/>
  </cols>
  <sheetData>
    <row r="1" spans="1:23" x14ac:dyDescent="0.15">
      <c r="A1" s="17" t="s">
        <v>201</v>
      </c>
    </row>
    <row r="3" spans="1:23" x14ac:dyDescent="0.15">
      <c r="A3" s="17" t="s">
        <v>202</v>
      </c>
      <c r="B3" s="17" t="s">
        <v>203</v>
      </c>
    </row>
    <row r="4" spans="1:23" x14ac:dyDescent="0.15">
      <c r="A4" s="17" t="s">
        <v>204</v>
      </c>
      <c r="B4" s="17" t="s">
        <v>205</v>
      </c>
    </row>
    <row r="5" spans="1:23" x14ac:dyDescent="0.15">
      <c r="A5" s="17" t="s">
        <v>206</v>
      </c>
      <c r="B5" s="17" t="s">
        <v>207</v>
      </c>
    </row>
    <row r="6" spans="1:23" x14ac:dyDescent="0.15">
      <c r="A6" s="17" t="s">
        <v>208</v>
      </c>
      <c r="B6" s="17" t="s">
        <v>209</v>
      </c>
      <c r="C6" s="17" t="s">
        <v>210</v>
      </c>
    </row>
    <row r="7" spans="1:23" x14ac:dyDescent="0.15">
      <c r="A7" s="17" t="s">
        <v>211</v>
      </c>
      <c r="B7" s="17" t="s">
        <v>212</v>
      </c>
    </row>
    <row r="8" spans="1:23" x14ac:dyDescent="0.15">
      <c r="A8" s="17" t="s">
        <v>213</v>
      </c>
      <c r="V8" s="17" t="s">
        <v>2</v>
      </c>
      <c r="W8" s="39" t="s">
        <v>2</v>
      </c>
    </row>
    <row r="9" spans="1:23" x14ac:dyDescent="0.15">
      <c r="O9" s="17" t="s">
        <v>279</v>
      </c>
      <c r="P9" s="17" t="s">
        <v>280</v>
      </c>
      <c r="Q9" s="39" t="s">
        <v>2</v>
      </c>
      <c r="R9" s="39" t="s">
        <v>279</v>
      </c>
      <c r="S9" s="39" t="s">
        <v>279</v>
      </c>
      <c r="T9" s="39" t="s">
        <v>280</v>
      </c>
      <c r="U9" s="39" t="s">
        <v>280</v>
      </c>
    </row>
    <row r="10" spans="1:23" x14ac:dyDescent="0.15">
      <c r="A10" s="17" t="s">
        <v>214</v>
      </c>
      <c r="N10" s="40"/>
      <c r="O10" s="40" t="s">
        <v>215</v>
      </c>
      <c r="P10" s="40" t="s">
        <v>215</v>
      </c>
      <c r="Q10" s="41" t="s">
        <v>215</v>
      </c>
      <c r="R10" s="45"/>
      <c r="S10" s="45"/>
      <c r="T10" s="45"/>
      <c r="U10" s="45"/>
    </row>
    <row r="11" spans="1:23" x14ac:dyDescent="0.15">
      <c r="A11" s="42" t="s">
        <v>208</v>
      </c>
      <c r="B11" s="42" t="s">
        <v>211</v>
      </c>
      <c r="C11" s="42" t="s">
        <v>216</v>
      </c>
      <c r="D11" s="42" t="s">
        <v>217</v>
      </c>
      <c r="E11" s="42" t="s">
        <v>218</v>
      </c>
      <c r="F11" s="42" t="s">
        <v>219</v>
      </c>
      <c r="G11" s="42" t="s">
        <v>220</v>
      </c>
      <c r="H11" s="42" t="s">
        <v>221</v>
      </c>
      <c r="I11" s="42" t="s">
        <v>222</v>
      </c>
      <c r="J11" s="42" t="s">
        <v>223</v>
      </c>
      <c r="K11" s="42" t="s">
        <v>224</v>
      </c>
      <c r="N11" s="40"/>
      <c r="O11" s="40" t="s">
        <v>225</v>
      </c>
      <c r="P11" s="40" t="s">
        <v>226</v>
      </c>
      <c r="Q11" s="41" t="s">
        <v>227</v>
      </c>
      <c r="R11" s="45" t="s">
        <v>284</v>
      </c>
      <c r="S11" s="45" t="s">
        <v>284</v>
      </c>
      <c r="T11" s="45" t="s">
        <v>285</v>
      </c>
      <c r="U11" s="45" t="s">
        <v>285</v>
      </c>
      <c r="V11" s="17" t="s">
        <v>227</v>
      </c>
      <c r="W11" s="39" t="s">
        <v>227</v>
      </c>
    </row>
    <row r="12" spans="1:23" x14ac:dyDescent="0.15">
      <c r="A12" s="42" t="s">
        <v>228</v>
      </c>
      <c r="B12" s="42" t="s">
        <v>229</v>
      </c>
      <c r="C12" s="42" t="s">
        <v>14</v>
      </c>
      <c r="D12" s="42"/>
      <c r="E12" s="42" t="s">
        <v>230</v>
      </c>
      <c r="F12" s="42"/>
      <c r="G12" s="42"/>
      <c r="H12" s="42"/>
      <c r="I12" s="42"/>
      <c r="J12" s="42">
        <v>9960049</v>
      </c>
      <c r="K12" s="42">
        <v>562865534</v>
      </c>
      <c r="N12" s="43" t="s">
        <v>8</v>
      </c>
      <c r="O12" s="40">
        <f>J33+J56+J70+J77</f>
        <v>37003</v>
      </c>
      <c r="P12" s="40">
        <f>K33+K56+K70+K77</f>
        <v>6023483</v>
      </c>
      <c r="Q12" s="41">
        <f>P12*1000/O12</f>
        <v>162783.63916439208</v>
      </c>
      <c r="R12" s="45">
        <f>ROUND(O12,0)</f>
        <v>37003</v>
      </c>
      <c r="S12" s="45">
        <v>37003</v>
      </c>
      <c r="T12" s="45">
        <f>ROUND(P12,0)</f>
        <v>6023483</v>
      </c>
      <c r="U12" s="45">
        <v>6023483</v>
      </c>
      <c r="V12" s="44">
        <f>ROUND(Q12,0)</f>
        <v>162784</v>
      </c>
      <c r="W12" s="39">
        <v>162784</v>
      </c>
    </row>
    <row r="13" spans="1:23" x14ac:dyDescent="0.15">
      <c r="A13" s="42" t="s">
        <v>228</v>
      </c>
      <c r="B13" s="42" t="s">
        <v>231</v>
      </c>
      <c r="C13" s="42" t="s">
        <v>232</v>
      </c>
      <c r="D13" s="42"/>
      <c r="E13" s="42" t="s">
        <v>230</v>
      </c>
      <c r="F13" s="42"/>
      <c r="G13" s="42"/>
      <c r="H13" s="42"/>
      <c r="I13" s="42"/>
      <c r="J13" s="42">
        <v>4320471</v>
      </c>
      <c r="K13" s="42">
        <v>268735778</v>
      </c>
      <c r="N13" s="43" t="s">
        <v>9</v>
      </c>
      <c r="O13" s="40">
        <f>J34+J57+J78</f>
        <v>59</v>
      </c>
      <c r="P13" s="40">
        <f>K34+K57+K78</f>
        <v>35505</v>
      </c>
      <c r="Q13" s="41">
        <f>P13*1000/O13</f>
        <v>601779.6610169491</v>
      </c>
      <c r="R13" s="45">
        <f>ROUND(O13,0)</f>
        <v>59</v>
      </c>
      <c r="S13" s="45">
        <v>59</v>
      </c>
      <c r="T13" s="45">
        <f t="shared" ref="T13:T67" si="0">ROUND(P13,0)</f>
        <v>35505</v>
      </c>
      <c r="U13" s="45">
        <v>35505</v>
      </c>
      <c r="V13" s="44">
        <f>ROUND(Q13,0)</f>
        <v>601780</v>
      </c>
      <c r="W13" s="39">
        <v>601780</v>
      </c>
    </row>
    <row r="14" spans="1:23" x14ac:dyDescent="0.15">
      <c r="A14" s="42" t="s">
        <v>228</v>
      </c>
      <c r="B14" s="42" t="s">
        <v>233</v>
      </c>
      <c r="C14" s="42" t="s">
        <v>16</v>
      </c>
      <c r="D14" s="42"/>
      <c r="E14" s="42" t="s">
        <v>230</v>
      </c>
      <c r="F14" s="42"/>
      <c r="G14" s="42"/>
      <c r="H14" s="42"/>
      <c r="I14" s="42"/>
      <c r="J14" s="42">
        <v>4759286</v>
      </c>
      <c r="K14" s="42">
        <v>292497670</v>
      </c>
      <c r="N14" s="43" t="s">
        <v>10</v>
      </c>
      <c r="O14" s="40">
        <f>J58</f>
        <v>0</v>
      </c>
      <c r="P14" s="40">
        <f>K58</f>
        <v>37318</v>
      </c>
      <c r="Q14" s="41"/>
      <c r="R14" s="45"/>
      <c r="S14" s="45"/>
      <c r="T14" s="45">
        <f t="shared" si="0"/>
        <v>37318</v>
      </c>
      <c r="U14" s="45">
        <v>37318</v>
      </c>
      <c r="V14" s="44"/>
    </row>
    <row r="15" spans="1:23" x14ac:dyDescent="0.15">
      <c r="A15" s="42" t="s">
        <v>228</v>
      </c>
      <c r="B15" s="42" t="s">
        <v>234</v>
      </c>
      <c r="C15" s="42" t="s">
        <v>26</v>
      </c>
      <c r="D15" s="42"/>
      <c r="E15" s="42" t="s">
        <v>230</v>
      </c>
      <c r="F15" s="42"/>
      <c r="G15" s="42"/>
      <c r="H15" s="42"/>
      <c r="I15" s="42"/>
      <c r="J15" s="42">
        <v>9692011</v>
      </c>
      <c r="K15" s="42">
        <v>590491865</v>
      </c>
      <c r="N15" s="43" t="s">
        <v>11</v>
      </c>
      <c r="O15" s="40"/>
      <c r="P15" s="40"/>
      <c r="Q15" s="41"/>
      <c r="R15" s="45"/>
      <c r="S15" s="45"/>
      <c r="T15" s="45"/>
      <c r="U15" s="45"/>
      <c r="V15" s="44"/>
    </row>
    <row r="16" spans="1:23" x14ac:dyDescent="0.15">
      <c r="A16" s="42" t="s">
        <v>228</v>
      </c>
      <c r="B16" s="42" t="s">
        <v>235</v>
      </c>
      <c r="C16" s="42" t="s">
        <v>27</v>
      </c>
      <c r="D16" s="42"/>
      <c r="E16" s="42" t="s">
        <v>230</v>
      </c>
      <c r="F16" s="42"/>
      <c r="G16" s="42"/>
      <c r="H16" s="42"/>
      <c r="I16" s="42"/>
      <c r="J16" s="42">
        <v>2631425</v>
      </c>
      <c r="K16" s="42">
        <v>139359444</v>
      </c>
      <c r="N16" s="40" t="s">
        <v>281</v>
      </c>
      <c r="O16" s="40"/>
      <c r="P16" s="40"/>
      <c r="Q16" s="40"/>
      <c r="R16" s="17"/>
      <c r="S16" s="17"/>
      <c r="T16" s="45"/>
      <c r="U16" s="17"/>
      <c r="W16" s="17"/>
    </row>
    <row r="17" spans="1:23" x14ac:dyDescent="0.15">
      <c r="A17" s="42" t="s">
        <v>228</v>
      </c>
      <c r="B17" s="42" t="s">
        <v>236</v>
      </c>
      <c r="C17" s="42" t="s">
        <v>28</v>
      </c>
      <c r="D17" s="42"/>
      <c r="E17" s="42" t="s">
        <v>230</v>
      </c>
      <c r="F17" s="42"/>
      <c r="G17" s="42"/>
      <c r="H17" s="42"/>
      <c r="I17" s="42"/>
      <c r="J17" s="42">
        <v>4735755</v>
      </c>
      <c r="K17" s="42">
        <v>305074614</v>
      </c>
      <c r="N17" s="43" t="s">
        <v>12</v>
      </c>
      <c r="O17" s="40"/>
      <c r="P17" s="40"/>
      <c r="Q17" s="41"/>
      <c r="R17" s="45"/>
      <c r="S17" s="45"/>
      <c r="T17" s="45"/>
      <c r="U17" s="45"/>
      <c r="V17" s="44"/>
    </row>
    <row r="18" spans="1:23" x14ac:dyDescent="0.15">
      <c r="A18" s="42" t="s">
        <v>228</v>
      </c>
      <c r="B18" s="42" t="s">
        <v>237</v>
      </c>
      <c r="C18" s="42" t="s">
        <v>29</v>
      </c>
      <c r="D18" s="42"/>
      <c r="E18" s="42" t="s">
        <v>230</v>
      </c>
      <c r="F18" s="42"/>
      <c r="G18" s="42"/>
      <c r="H18" s="42"/>
      <c r="I18" s="42"/>
      <c r="J18" s="42">
        <v>63160</v>
      </c>
      <c r="K18" s="42">
        <v>3925854</v>
      </c>
      <c r="N18" s="43" t="s">
        <v>13</v>
      </c>
      <c r="O18" s="40"/>
      <c r="P18" s="40"/>
      <c r="Q18" s="41"/>
      <c r="R18" s="45"/>
      <c r="S18" s="45"/>
      <c r="T18" s="45"/>
      <c r="U18" s="45"/>
      <c r="V18" s="44"/>
    </row>
    <row r="19" spans="1:23" x14ac:dyDescent="0.15">
      <c r="A19" s="42" t="s">
        <v>228</v>
      </c>
      <c r="B19" s="42" t="s">
        <v>238</v>
      </c>
      <c r="C19" s="42" t="s">
        <v>33</v>
      </c>
      <c r="D19" s="42"/>
      <c r="E19" s="42" t="s">
        <v>230</v>
      </c>
      <c r="F19" s="42"/>
      <c r="G19" s="42"/>
      <c r="H19" s="42"/>
      <c r="I19" s="42"/>
      <c r="J19" s="42">
        <v>66879</v>
      </c>
      <c r="K19" s="42">
        <v>4736448</v>
      </c>
      <c r="N19" s="43" t="s">
        <v>14</v>
      </c>
      <c r="O19" s="40"/>
      <c r="P19" s="40"/>
      <c r="Q19" s="41"/>
      <c r="R19" s="45"/>
      <c r="S19" s="45"/>
      <c r="T19" s="45"/>
      <c r="U19" s="45"/>
      <c r="V19" s="44"/>
    </row>
    <row r="20" spans="1:23" x14ac:dyDescent="0.15">
      <c r="A20" s="42" t="s">
        <v>228</v>
      </c>
      <c r="B20" s="42" t="s">
        <v>239</v>
      </c>
      <c r="C20" s="42" t="s">
        <v>35</v>
      </c>
      <c r="D20" s="42"/>
      <c r="E20" s="42" t="s">
        <v>230</v>
      </c>
      <c r="F20" s="42"/>
      <c r="G20" s="42"/>
      <c r="H20" s="42"/>
      <c r="I20" s="42"/>
      <c r="J20" s="42">
        <v>258728</v>
      </c>
      <c r="K20" s="42">
        <v>15445112</v>
      </c>
      <c r="N20" s="43" t="s">
        <v>15</v>
      </c>
      <c r="O20" s="40">
        <f>J71</f>
        <v>5826</v>
      </c>
      <c r="P20" s="40">
        <f>K71</f>
        <v>587791</v>
      </c>
      <c r="Q20" s="41">
        <f>P20*1000/O20</f>
        <v>100891.005835908</v>
      </c>
      <c r="R20" s="45">
        <f>ROUND(O20,0)</f>
        <v>5826</v>
      </c>
      <c r="S20" s="45">
        <v>5826</v>
      </c>
      <c r="T20" s="45">
        <f t="shared" si="0"/>
        <v>587791</v>
      </c>
      <c r="U20" s="45">
        <v>587791</v>
      </c>
      <c r="V20" s="44">
        <f>ROUND(Q20,0)</f>
        <v>100891</v>
      </c>
      <c r="W20" s="39">
        <v>100891</v>
      </c>
    </row>
    <row r="21" spans="1:23" x14ac:dyDescent="0.15">
      <c r="A21" s="42" t="s">
        <v>228</v>
      </c>
      <c r="B21" s="42" t="s">
        <v>240</v>
      </c>
      <c r="C21" s="42" t="s">
        <v>241</v>
      </c>
      <c r="D21" s="42"/>
      <c r="E21" s="42" t="s">
        <v>230</v>
      </c>
      <c r="F21" s="42"/>
      <c r="G21" s="42"/>
      <c r="H21" s="42"/>
      <c r="I21" s="42"/>
      <c r="J21" s="42">
        <v>6386213</v>
      </c>
      <c r="K21" s="42">
        <v>358651148</v>
      </c>
      <c r="N21" s="43" t="s">
        <v>16</v>
      </c>
      <c r="O21" s="40">
        <f>J72</f>
        <v>4839</v>
      </c>
      <c r="P21" s="40">
        <f>K72</f>
        <v>467438</v>
      </c>
      <c r="Q21" s="41">
        <f>P21*1000/O21</f>
        <v>96598.057449886343</v>
      </c>
      <c r="R21" s="45">
        <f>ROUND(O21,0)</f>
        <v>4839</v>
      </c>
      <c r="S21" s="45">
        <v>4839</v>
      </c>
      <c r="T21" s="45">
        <f t="shared" si="0"/>
        <v>467438</v>
      </c>
      <c r="U21" s="45">
        <v>467438</v>
      </c>
      <c r="V21" s="44">
        <f>ROUND(Q21,0)</f>
        <v>96598</v>
      </c>
      <c r="W21" s="39">
        <v>96598</v>
      </c>
    </row>
    <row r="22" spans="1:23" x14ac:dyDescent="0.15">
      <c r="A22" s="42" t="s">
        <v>228</v>
      </c>
      <c r="B22" s="42" t="s">
        <v>242</v>
      </c>
      <c r="C22" s="42" t="s">
        <v>243</v>
      </c>
      <c r="D22" s="42"/>
      <c r="E22" s="42" t="s">
        <v>230</v>
      </c>
      <c r="F22" s="42"/>
      <c r="G22" s="42"/>
      <c r="H22" s="42"/>
      <c r="I22" s="42"/>
      <c r="J22" s="42">
        <v>2828633</v>
      </c>
      <c r="K22" s="42">
        <v>170441793</v>
      </c>
      <c r="N22" s="43" t="s">
        <v>17</v>
      </c>
      <c r="O22" s="40"/>
      <c r="P22" s="40"/>
      <c r="Q22" s="41"/>
      <c r="R22" s="45"/>
      <c r="S22" s="45"/>
      <c r="T22" s="45"/>
      <c r="U22" s="45"/>
      <c r="V22" s="44"/>
    </row>
    <row r="23" spans="1:23" x14ac:dyDescent="0.15">
      <c r="A23" s="42" t="s">
        <v>228</v>
      </c>
      <c r="B23" s="42" t="s">
        <v>244</v>
      </c>
      <c r="C23" s="42" t="s">
        <v>245</v>
      </c>
      <c r="D23" s="42"/>
      <c r="E23" s="42" t="s">
        <v>230</v>
      </c>
      <c r="F23" s="42"/>
      <c r="G23" s="42"/>
      <c r="H23" s="42"/>
      <c r="I23" s="42"/>
      <c r="J23" s="42">
        <v>461786</v>
      </c>
      <c r="K23" s="42">
        <v>25648743</v>
      </c>
      <c r="N23" s="43" t="s">
        <v>18</v>
      </c>
      <c r="O23" s="40"/>
      <c r="P23" s="40"/>
      <c r="Q23" s="41"/>
      <c r="R23" s="45"/>
      <c r="S23" s="45"/>
      <c r="T23" s="45"/>
      <c r="U23" s="45"/>
      <c r="V23" s="44"/>
    </row>
    <row r="24" spans="1:23" x14ac:dyDescent="0.15">
      <c r="A24" s="42" t="s">
        <v>228</v>
      </c>
      <c r="B24" s="42" t="s">
        <v>246</v>
      </c>
      <c r="C24" s="42" t="s">
        <v>247</v>
      </c>
      <c r="D24" s="42"/>
      <c r="E24" s="42" t="s">
        <v>230</v>
      </c>
      <c r="F24" s="42"/>
      <c r="G24" s="42"/>
      <c r="H24" s="42"/>
      <c r="I24" s="42"/>
      <c r="J24" s="42">
        <v>124635</v>
      </c>
      <c r="K24" s="42">
        <v>7268822</v>
      </c>
      <c r="N24" s="43" t="s">
        <v>19</v>
      </c>
      <c r="O24" s="40"/>
      <c r="P24" s="40"/>
      <c r="Q24" s="41"/>
      <c r="R24" s="45"/>
      <c r="S24" s="45"/>
      <c r="T24" s="45"/>
      <c r="U24" s="45"/>
      <c r="V24" s="44"/>
    </row>
    <row r="25" spans="1:23" x14ac:dyDescent="0.15">
      <c r="A25" s="42" t="s">
        <v>228</v>
      </c>
      <c r="B25" s="42" t="s">
        <v>248</v>
      </c>
      <c r="C25" s="42" t="s">
        <v>51</v>
      </c>
      <c r="D25" s="42"/>
      <c r="E25" s="42" t="s">
        <v>230</v>
      </c>
      <c r="F25" s="42"/>
      <c r="G25" s="42"/>
      <c r="H25" s="42"/>
      <c r="I25" s="42"/>
      <c r="J25" s="42">
        <v>1052952</v>
      </c>
      <c r="K25" s="42">
        <v>57333376</v>
      </c>
      <c r="N25" s="43" t="s">
        <v>63</v>
      </c>
      <c r="O25" s="40"/>
      <c r="P25" s="40"/>
      <c r="Q25" s="41"/>
      <c r="R25" s="45"/>
      <c r="S25" s="45"/>
      <c r="T25" s="45"/>
      <c r="U25" s="45"/>
      <c r="V25" s="44"/>
    </row>
    <row r="26" spans="1:23" x14ac:dyDescent="0.15">
      <c r="A26" s="42" t="s">
        <v>228</v>
      </c>
      <c r="B26" s="42" t="s">
        <v>249</v>
      </c>
      <c r="C26" s="42" t="s">
        <v>250</v>
      </c>
      <c r="D26" s="42"/>
      <c r="E26" s="42" t="s">
        <v>230</v>
      </c>
      <c r="F26" s="42"/>
      <c r="G26" s="42"/>
      <c r="H26" s="42"/>
      <c r="I26" s="42"/>
      <c r="J26" s="42">
        <v>64037</v>
      </c>
      <c r="K26" s="42">
        <v>2796779</v>
      </c>
      <c r="N26" s="43" t="s">
        <v>20</v>
      </c>
      <c r="O26" s="40"/>
      <c r="P26" s="40"/>
      <c r="Q26" s="41"/>
      <c r="R26" s="45"/>
      <c r="S26" s="45"/>
      <c r="T26" s="45"/>
      <c r="U26" s="45"/>
      <c r="V26" s="44"/>
    </row>
    <row r="27" spans="1:23" x14ac:dyDescent="0.15">
      <c r="A27" s="42" t="s">
        <v>228</v>
      </c>
      <c r="B27" s="42" t="s">
        <v>251</v>
      </c>
      <c r="C27" s="42" t="s">
        <v>57</v>
      </c>
      <c r="D27" s="42"/>
      <c r="E27" s="42" t="s">
        <v>230</v>
      </c>
      <c r="F27" s="42"/>
      <c r="G27" s="42"/>
      <c r="H27" s="42"/>
      <c r="I27" s="42"/>
      <c r="J27" s="42">
        <v>267271</v>
      </c>
      <c r="K27" s="42">
        <v>14520733</v>
      </c>
      <c r="N27" s="43" t="s">
        <v>54</v>
      </c>
      <c r="O27" s="40"/>
      <c r="P27" s="40"/>
      <c r="Q27" s="41"/>
      <c r="R27" s="45"/>
      <c r="S27" s="45"/>
      <c r="T27" s="45"/>
      <c r="U27" s="45"/>
      <c r="V27" s="44"/>
    </row>
    <row r="28" spans="1:23" x14ac:dyDescent="0.15">
      <c r="A28" s="42" t="s">
        <v>228</v>
      </c>
      <c r="B28" s="42" t="s">
        <v>252</v>
      </c>
      <c r="C28" s="42" t="s">
        <v>52</v>
      </c>
      <c r="D28" s="42"/>
      <c r="E28" s="42" t="s">
        <v>230</v>
      </c>
      <c r="F28" s="42"/>
      <c r="G28" s="42"/>
      <c r="H28" s="42"/>
      <c r="I28" s="42"/>
      <c r="J28" s="42">
        <v>29448945</v>
      </c>
      <c r="K28" s="42">
        <v>1829331375</v>
      </c>
      <c r="N28" s="43" t="s">
        <v>21</v>
      </c>
      <c r="O28" s="40"/>
      <c r="P28" s="40"/>
      <c r="Q28" s="41"/>
      <c r="R28" s="45"/>
      <c r="S28" s="45"/>
      <c r="T28" s="45"/>
      <c r="U28" s="45"/>
      <c r="V28" s="44"/>
    </row>
    <row r="29" spans="1:23" x14ac:dyDescent="0.15">
      <c r="A29" s="42" t="s">
        <v>228</v>
      </c>
      <c r="B29" s="42" t="s">
        <v>253</v>
      </c>
      <c r="C29" s="42" t="s">
        <v>254</v>
      </c>
      <c r="D29" s="42"/>
      <c r="E29" s="42" t="s">
        <v>230</v>
      </c>
      <c r="F29" s="42"/>
      <c r="G29" s="42"/>
      <c r="H29" s="42"/>
      <c r="I29" s="42"/>
      <c r="J29" s="42">
        <v>3430744</v>
      </c>
      <c r="K29" s="42">
        <v>219177591</v>
      </c>
      <c r="N29" s="43" t="s">
        <v>22</v>
      </c>
      <c r="O29" s="40"/>
      <c r="P29" s="40"/>
      <c r="Q29" s="41"/>
      <c r="R29" s="45"/>
      <c r="S29" s="45"/>
      <c r="T29" s="45"/>
      <c r="U29" s="45"/>
      <c r="V29" s="44"/>
    </row>
    <row r="30" spans="1:23" x14ac:dyDescent="0.15">
      <c r="A30" s="42"/>
      <c r="B30" s="42"/>
      <c r="C30" s="42"/>
      <c r="D30" s="42"/>
      <c r="E30" s="42"/>
      <c r="F30" s="42"/>
      <c r="G30" s="42"/>
      <c r="H30" s="42"/>
      <c r="I30" s="42"/>
      <c r="J30" s="42">
        <f>SUM(J12:J29)</f>
        <v>80552980</v>
      </c>
      <c r="K30" s="42">
        <f>SUM(K12:K29)</f>
        <v>4868302679</v>
      </c>
      <c r="N30" s="43" t="s">
        <v>23</v>
      </c>
      <c r="O30" s="40">
        <f t="shared" ref="O30:P33" si="1">J35+J46+J59</f>
        <v>93541</v>
      </c>
      <c r="P30" s="40">
        <f t="shared" si="1"/>
        <v>5506326</v>
      </c>
      <c r="Q30" s="41">
        <f>P30*1000/O30</f>
        <v>58865.374541644844</v>
      </c>
      <c r="R30" s="45">
        <f>ROUND(O30,0)</f>
        <v>93541</v>
      </c>
      <c r="S30" s="45">
        <v>93541</v>
      </c>
      <c r="T30" s="45">
        <f t="shared" si="0"/>
        <v>5506326</v>
      </c>
      <c r="U30" s="45">
        <v>5506326</v>
      </c>
      <c r="V30" s="44">
        <f>ROUND(Q30,0)</f>
        <v>58865</v>
      </c>
      <c r="W30" s="39">
        <v>58865</v>
      </c>
    </row>
    <row r="31" spans="1:23" x14ac:dyDescent="0.15">
      <c r="N31" s="43" t="s">
        <v>24</v>
      </c>
      <c r="O31" s="40">
        <f t="shared" si="1"/>
        <v>677079</v>
      </c>
      <c r="P31" s="40">
        <f t="shared" si="1"/>
        <v>42813910</v>
      </c>
      <c r="Q31" s="41">
        <f>P31*1000/O31</f>
        <v>63233.256385148554</v>
      </c>
      <c r="R31" s="45">
        <f>ROUND(O31,0)</f>
        <v>677079</v>
      </c>
      <c r="S31" s="45">
        <v>677079</v>
      </c>
      <c r="T31" s="45">
        <f t="shared" si="0"/>
        <v>42813910</v>
      </c>
      <c r="U31" s="45">
        <v>42813910</v>
      </c>
      <c r="V31" s="44">
        <f>ROUND(Q31,0)</f>
        <v>63233</v>
      </c>
      <c r="W31" s="39">
        <v>63233</v>
      </c>
    </row>
    <row r="32" spans="1:23" x14ac:dyDescent="0.15">
      <c r="A32" s="17" t="s">
        <v>215</v>
      </c>
      <c r="N32" s="43" t="s">
        <v>25</v>
      </c>
      <c r="O32" s="40">
        <f t="shared" si="1"/>
        <v>395295</v>
      </c>
      <c r="P32" s="40">
        <f t="shared" si="1"/>
        <v>23340423</v>
      </c>
      <c r="Q32" s="41">
        <f>P32*1000/O32</f>
        <v>59045.581148256366</v>
      </c>
      <c r="R32" s="45">
        <f>ROUND(O32,0)</f>
        <v>395295</v>
      </c>
      <c r="S32" s="45">
        <v>395295</v>
      </c>
      <c r="T32" s="45">
        <f t="shared" si="0"/>
        <v>23340423</v>
      </c>
      <c r="U32" s="45">
        <v>23340423</v>
      </c>
      <c r="V32" s="44">
        <f>ROUND(Q32,0)</f>
        <v>59046</v>
      </c>
      <c r="W32" s="39">
        <v>59046</v>
      </c>
    </row>
    <row r="33" spans="1:23" x14ac:dyDescent="0.15">
      <c r="A33" s="17" t="s">
        <v>255</v>
      </c>
      <c r="B33" s="17" t="s">
        <v>256</v>
      </c>
      <c r="C33" s="17" t="s">
        <v>257</v>
      </c>
      <c r="E33" s="17" t="s">
        <v>230</v>
      </c>
      <c r="J33" s="17">
        <v>5093</v>
      </c>
      <c r="K33" s="17">
        <v>336654</v>
      </c>
      <c r="N33" s="43" t="s">
        <v>26</v>
      </c>
      <c r="O33" s="40">
        <f t="shared" si="1"/>
        <v>589379</v>
      </c>
      <c r="P33" s="40">
        <f t="shared" si="1"/>
        <v>36935123</v>
      </c>
      <c r="Q33" s="41">
        <f>P33*1000/O33</f>
        <v>62667.863972079089</v>
      </c>
      <c r="R33" s="45">
        <f>ROUND(O33,0)</f>
        <v>589379</v>
      </c>
      <c r="S33" s="45">
        <v>589379</v>
      </c>
      <c r="T33" s="45">
        <f t="shared" si="0"/>
        <v>36935123</v>
      </c>
      <c r="U33" s="45">
        <v>36935123</v>
      </c>
      <c r="V33" s="44">
        <f>ROUND(Q33,0)</f>
        <v>62668</v>
      </c>
      <c r="W33" s="39">
        <v>62668</v>
      </c>
    </row>
    <row r="34" spans="1:23" x14ac:dyDescent="0.15">
      <c r="A34" s="17" t="s">
        <v>255</v>
      </c>
      <c r="B34" s="17" t="s">
        <v>258</v>
      </c>
      <c r="C34" s="17" t="s">
        <v>259</v>
      </c>
      <c r="E34" s="17" t="s">
        <v>230</v>
      </c>
      <c r="J34" s="17">
        <v>31</v>
      </c>
      <c r="K34" s="17">
        <v>13187</v>
      </c>
      <c r="N34" s="43" t="s">
        <v>27</v>
      </c>
      <c r="O34" s="40"/>
      <c r="P34" s="40"/>
      <c r="Q34" s="41"/>
      <c r="R34" s="45"/>
      <c r="S34" s="45"/>
      <c r="T34" s="45"/>
      <c r="U34" s="45"/>
      <c r="V34" s="44"/>
    </row>
    <row r="35" spans="1:23" x14ac:dyDescent="0.15">
      <c r="A35" s="17" t="s">
        <v>255</v>
      </c>
      <c r="B35" s="17" t="s">
        <v>260</v>
      </c>
      <c r="C35" s="17" t="s">
        <v>23</v>
      </c>
      <c r="E35" s="17" t="s">
        <v>230</v>
      </c>
      <c r="J35" s="17">
        <v>49549</v>
      </c>
      <c r="K35" s="17">
        <v>2853746</v>
      </c>
      <c r="N35" s="43" t="s">
        <v>28</v>
      </c>
      <c r="O35" s="40">
        <f>J39+J50+J63</f>
        <v>926748</v>
      </c>
      <c r="P35" s="40">
        <f>K39+K50+K63</f>
        <v>58901980</v>
      </c>
      <c r="Q35" s="41">
        <f>P35*1000/O35</f>
        <v>63557.709323354356</v>
      </c>
      <c r="R35" s="45">
        <f>ROUND(O35,0)</f>
        <v>926748</v>
      </c>
      <c r="S35" s="45">
        <v>926748</v>
      </c>
      <c r="T35" s="45">
        <f t="shared" si="0"/>
        <v>58901980</v>
      </c>
      <c r="U35" s="45">
        <v>58901980</v>
      </c>
      <c r="V35" s="44">
        <f>ROUND(Q35,0)</f>
        <v>63558</v>
      </c>
      <c r="W35" s="39">
        <v>63558</v>
      </c>
    </row>
    <row r="36" spans="1:23" x14ac:dyDescent="0.15">
      <c r="A36" s="17" t="s">
        <v>255</v>
      </c>
      <c r="B36" s="17" t="s">
        <v>261</v>
      </c>
      <c r="C36" s="17" t="s">
        <v>24</v>
      </c>
      <c r="E36" s="17" t="s">
        <v>230</v>
      </c>
      <c r="J36" s="17">
        <v>403461</v>
      </c>
      <c r="K36" s="17">
        <v>25236835</v>
      </c>
      <c r="N36" s="43" t="s">
        <v>53</v>
      </c>
      <c r="O36" s="40"/>
      <c r="P36" s="40"/>
      <c r="Q36" s="41"/>
      <c r="R36" s="45"/>
      <c r="S36" s="45"/>
      <c r="T36" s="45"/>
      <c r="U36" s="45"/>
      <c r="V36" s="44"/>
    </row>
    <row r="37" spans="1:23" x14ac:dyDescent="0.15">
      <c r="A37" s="17" t="s">
        <v>255</v>
      </c>
      <c r="B37" s="17" t="s">
        <v>262</v>
      </c>
      <c r="C37" s="17" t="s">
        <v>25</v>
      </c>
      <c r="E37" s="17" t="s">
        <v>230</v>
      </c>
      <c r="J37" s="17">
        <v>223084</v>
      </c>
      <c r="K37" s="17">
        <v>13523363</v>
      </c>
      <c r="N37" s="43" t="s">
        <v>29</v>
      </c>
      <c r="O37" s="40"/>
      <c r="P37" s="40"/>
      <c r="Q37" s="41"/>
      <c r="R37" s="45"/>
      <c r="S37" s="45"/>
      <c r="T37" s="45"/>
      <c r="U37" s="45"/>
      <c r="V37" s="44"/>
    </row>
    <row r="38" spans="1:23" x14ac:dyDescent="0.15">
      <c r="A38" s="17" t="s">
        <v>255</v>
      </c>
      <c r="B38" s="17" t="s">
        <v>234</v>
      </c>
      <c r="C38" s="17" t="s">
        <v>26</v>
      </c>
      <c r="E38" s="17" t="s">
        <v>230</v>
      </c>
      <c r="J38" s="17">
        <v>305329</v>
      </c>
      <c r="K38" s="17">
        <v>19274856</v>
      </c>
      <c r="N38" s="43" t="s">
        <v>30</v>
      </c>
      <c r="O38" s="40"/>
      <c r="P38" s="40"/>
      <c r="Q38" s="41"/>
      <c r="R38" s="45"/>
      <c r="S38" s="45"/>
      <c r="T38" s="45"/>
      <c r="U38" s="45"/>
      <c r="V38" s="44"/>
    </row>
    <row r="39" spans="1:23" x14ac:dyDescent="0.15">
      <c r="A39" s="17" t="s">
        <v>255</v>
      </c>
      <c r="B39" s="17" t="s">
        <v>236</v>
      </c>
      <c r="C39" s="17" t="s">
        <v>28</v>
      </c>
      <c r="E39" s="17" t="s">
        <v>230</v>
      </c>
      <c r="J39" s="17">
        <v>483007</v>
      </c>
      <c r="K39" s="17">
        <v>30785194</v>
      </c>
      <c r="N39" s="43" t="s">
        <v>31</v>
      </c>
      <c r="O39" s="40"/>
      <c r="P39" s="40"/>
      <c r="Q39" s="41"/>
      <c r="R39" s="45"/>
      <c r="S39" s="45"/>
      <c r="T39" s="45"/>
      <c r="U39" s="45"/>
      <c r="V39" s="44"/>
    </row>
    <row r="40" spans="1:23" x14ac:dyDescent="0.15">
      <c r="A40" s="17" t="s">
        <v>255</v>
      </c>
      <c r="B40" s="17" t="s">
        <v>242</v>
      </c>
      <c r="C40" s="17" t="s">
        <v>243</v>
      </c>
      <c r="E40" s="17" t="s">
        <v>230</v>
      </c>
      <c r="J40" s="17">
        <v>7104298</v>
      </c>
      <c r="K40" s="17">
        <v>430214135</v>
      </c>
      <c r="N40" s="43" t="s">
        <v>32</v>
      </c>
      <c r="O40" s="40"/>
      <c r="P40" s="40"/>
      <c r="Q40" s="41"/>
      <c r="R40" s="45"/>
      <c r="S40" s="45"/>
      <c r="T40" s="45"/>
      <c r="U40" s="45"/>
      <c r="V40" s="44"/>
    </row>
    <row r="41" spans="1:23" x14ac:dyDescent="0.15">
      <c r="A41" s="17" t="s">
        <v>255</v>
      </c>
      <c r="B41" s="17" t="s">
        <v>263</v>
      </c>
      <c r="C41" s="17" t="s">
        <v>49</v>
      </c>
      <c r="E41" s="17" t="s">
        <v>230</v>
      </c>
      <c r="J41" s="17">
        <v>46484</v>
      </c>
      <c r="K41" s="17">
        <v>3040073</v>
      </c>
      <c r="N41" s="43" t="s">
        <v>33</v>
      </c>
      <c r="O41" s="40"/>
      <c r="P41" s="40"/>
      <c r="Q41" s="41"/>
      <c r="R41" s="45"/>
      <c r="S41" s="45"/>
      <c r="T41" s="45"/>
      <c r="U41" s="45"/>
      <c r="V41" s="44"/>
    </row>
    <row r="42" spans="1:23" x14ac:dyDescent="0.15">
      <c r="A42" s="17" t="s">
        <v>255</v>
      </c>
      <c r="B42" s="17" t="s">
        <v>252</v>
      </c>
      <c r="C42" s="17" t="s">
        <v>52</v>
      </c>
      <c r="E42" s="17" t="s">
        <v>230</v>
      </c>
      <c r="J42" s="17">
        <v>251935</v>
      </c>
      <c r="K42" s="17">
        <v>15052214</v>
      </c>
      <c r="N42" s="43" t="s">
        <v>34</v>
      </c>
      <c r="O42" s="40"/>
      <c r="P42" s="40"/>
      <c r="Q42" s="41"/>
      <c r="R42" s="45"/>
      <c r="S42" s="45"/>
      <c r="T42" s="45"/>
      <c r="U42" s="45"/>
      <c r="V42" s="44"/>
    </row>
    <row r="43" spans="1:23" x14ac:dyDescent="0.15">
      <c r="J43" s="17">
        <f>SUM(J33:J42)</f>
        <v>8872271</v>
      </c>
      <c r="K43" s="17">
        <f>SUM(K33:K42)</f>
        <v>540330257</v>
      </c>
      <c r="N43" s="43" t="s">
        <v>35</v>
      </c>
      <c r="O43" s="40">
        <f>J79</f>
        <v>16</v>
      </c>
      <c r="P43" s="40">
        <f>K79</f>
        <v>13411</v>
      </c>
      <c r="Q43" s="41">
        <f>P43*1000/O43</f>
        <v>838187.5</v>
      </c>
      <c r="R43" s="45">
        <f>ROUND(O43,0)</f>
        <v>16</v>
      </c>
      <c r="S43" s="45">
        <v>16</v>
      </c>
      <c r="T43" s="45">
        <f t="shared" si="0"/>
        <v>13411</v>
      </c>
      <c r="U43" s="45">
        <v>13411</v>
      </c>
      <c r="V43" s="44">
        <f>ROUND(Q43,0)</f>
        <v>838188</v>
      </c>
      <c r="W43" s="39">
        <v>838188</v>
      </c>
    </row>
    <row r="44" spans="1:23" x14ac:dyDescent="0.15">
      <c r="N44" s="43" t="s">
        <v>64</v>
      </c>
      <c r="O44" s="40">
        <f>J64+J80</f>
        <v>0</v>
      </c>
      <c r="P44" s="40">
        <f>K64+K80</f>
        <v>52935</v>
      </c>
      <c r="Q44" s="41"/>
      <c r="R44" s="45"/>
      <c r="S44" s="45"/>
      <c r="T44" s="45">
        <f t="shared" si="0"/>
        <v>52935</v>
      </c>
      <c r="U44" s="45">
        <v>52935</v>
      </c>
      <c r="V44" s="44"/>
    </row>
    <row r="45" spans="1:23" x14ac:dyDescent="0.15">
      <c r="A45" s="17" t="s">
        <v>215</v>
      </c>
      <c r="N45" s="40" t="s">
        <v>282</v>
      </c>
      <c r="O45" s="40"/>
      <c r="P45" s="40"/>
      <c r="Q45" s="40"/>
      <c r="R45" s="17"/>
      <c r="S45" s="17"/>
      <c r="T45" s="45"/>
      <c r="U45" s="17"/>
      <c r="W45" s="17"/>
    </row>
    <row r="46" spans="1:23" x14ac:dyDescent="0.15">
      <c r="A46" s="17" t="s">
        <v>264</v>
      </c>
      <c r="B46" s="17" t="s">
        <v>260</v>
      </c>
      <c r="C46" s="17" t="s">
        <v>23</v>
      </c>
      <c r="E46" s="17" t="s">
        <v>230</v>
      </c>
      <c r="J46" s="17">
        <v>2500</v>
      </c>
      <c r="K46" s="17">
        <v>131209</v>
      </c>
      <c r="N46" s="43" t="s">
        <v>36</v>
      </c>
      <c r="O46" s="40"/>
      <c r="P46" s="40"/>
      <c r="Q46" s="41"/>
      <c r="R46" s="45"/>
      <c r="S46" s="45"/>
      <c r="T46" s="45"/>
      <c r="U46" s="45"/>
      <c r="V46" s="44"/>
    </row>
    <row r="47" spans="1:23" x14ac:dyDescent="0.15">
      <c r="A47" s="17" t="s">
        <v>264</v>
      </c>
      <c r="B47" s="17" t="s">
        <v>261</v>
      </c>
      <c r="C47" s="17" t="s">
        <v>24</v>
      </c>
      <c r="E47" s="17" t="s">
        <v>230</v>
      </c>
      <c r="J47" s="17">
        <v>41580</v>
      </c>
      <c r="K47" s="17">
        <v>2513793</v>
      </c>
      <c r="N47" s="43" t="s">
        <v>37</v>
      </c>
      <c r="O47" s="40"/>
      <c r="P47" s="40"/>
      <c r="Q47" s="41"/>
      <c r="R47" s="45"/>
      <c r="S47" s="45"/>
      <c r="T47" s="45"/>
      <c r="U47" s="45"/>
      <c r="V47" s="44"/>
    </row>
    <row r="48" spans="1:23" x14ac:dyDescent="0.15">
      <c r="A48" s="17" t="s">
        <v>264</v>
      </c>
      <c r="B48" s="17" t="s">
        <v>262</v>
      </c>
      <c r="C48" s="17" t="s">
        <v>25</v>
      </c>
      <c r="E48" s="17" t="s">
        <v>230</v>
      </c>
      <c r="J48" s="17">
        <v>41454</v>
      </c>
      <c r="K48" s="17">
        <v>2410378</v>
      </c>
      <c r="N48" s="43" t="s">
        <v>38</v>
      </c>
      <c r="O48" s="40"/>
      <c r="P48" s="40"/>
      <c r="Q48" s="41"/>
      <c r="R48" s="45"/>
      <c r="S48" s="45"/>
      <c r="T48" s="45"/>
      <c r="U48" s="45"/>
      <c r="V48" s="44"/>
    </row>
    <row r="49" spans="1:23" x14ac:dyDescent="0.15">
      <c r="A49" s="17" t="s">
        <v>264</v>
      </c>
      <c r="B49" s="17" t="s">
        <v>234</v>
      </c>
      <c r="C49" s="17" t="s">
        <v>26</v>
      </c>
      <c r="E49" s="17" t="s">
        <v>230</v>
      </c>
      <c r="J49" s="17">
        <v>83780</v>
      </c>
      <c r="K49" s="17">
        <v>5055036</v>
      </c>
      <c r="N49" s="43" t="s">
        <v>39</v>
      </c>
      <c r="O49" s="40"/>
      <c r="P49" s="40"/>
      <c r="Q49" s="41"/>
      <c r="R49" s="45"/>
      <c r="S49" s="45"/>
      <c r="T49" s="45"/>
      <c r="U49" s="45"/>
      <c r="V49" s="44"/>
    </row>
    <row r="50" spans="1:23" x14ac:dyDescent="0.15">
      <c r="A50" s="17" t="s">
        <v>264</v>
      </c>
      <c r="B50" s="17" t="s">
        <v>236</v>
      </c>
      <c r="C50" s="17" t="s">
        <v>28</v>
      </c>
      <c r="E50" s="17" t="s">
        <v>230</v>
      </c>
      <c r="J50" s="17">
        <v>100947</v>
      </c>
      <c r="K50" s="17">
        <v>6504669</v>
      </c>
      <c r="N50" s="43" t="s">
        <v>40</v>
      </c>
      <c r="O50" s="40"/>
      <c r="P50" s="40"/>
      <c r="Q50" s="41"/>
      <c r="R50" s="45"/>
      <c r="S50" s="45"/>
      <c r="T50" s="45"/>
      <c r="U50" s="45"/>
      <c r="V50" s="44"/>
    </row>
    <row r="51" spans="1:23" x14ac:dyDescent="0.15">
      <c r="A51" s="17" t="s">
        <v>264</v>
      </c>
      <c r="B51" s="17" t="s">
        <v>242</v>
      </c>
      <c r="C51" s="17" t="s">
        <v>243</v>
      </c>
      <c r="E51" s="17" t="s">
        <v>230</v>
      </c>
      <c r="J51" s="17">
        <v>48056</v>
      </c>
      <c r="K51" s="17">
        <v>3043742</v>
      </c>
      <c r="N51" s="43" t="s">
        <v>41</v>
      </c>
      <c r="O51" s="40"/>
      <c r="P51" s="40"/>
      <c r="Q51" s="41"/>
      <c r="R51" s="45"/>
      <c r="S51" s="45"/>
      <c r="T51" s="45"/>
      <c r="U51" s="45"/>
      <c r="V51" s="44"/>
    </row>
    <row r="52" spans="1:23" x14ac:dyDescent="0.15">
      <c r="A52" s="17" t="s">
        <v>264</v>
      </c>
      <c r="B52" s="17" t="s">
        <v>252</v>
      </c>
      <c r="C52" s="17" t="s">
        <v>52</v>
      </c>
      <c r="E52" s="17" t="s">
        <v>230</v>
      </c>
      <c r="J52" s="17">
        <v>109845</v>
      </c>
      <c r="K52" s="17">
        <v>6528439</v>
      </c>
      <c r="N52" s="43" t="s">
        <v>42</v>
      </c>
      <c r="O52" s="40">
        <f>J40+J51+J65+J73+J81</f>
        <v>7273943</v>
      </c>
      <c r="P52" s="40">
        <f>K40+K51+K65+K73+K81</f>
        <v>441216879</v>
      </c>
      <c r="Q52" s="41">
        <f>P52*1000/O52</f>
        <v>60657.18125643822</v>
      </c>
      <c r="R52" s="45">
        <f>ROUND(O52,0)</f>
        <v>7273943</v>
      </c>
      <c r="S52" s="45">
        <v>7273943</v>
      </c>
      <c r="T52" s="45">
        <f t="shared" si="0"/>
        <v>441216879</v>
      </c>
      <c r="U52" s="45">
        <v>441216879</v>
      </c>
      <c r="V52" s="44">
        <f>ROUND(Q52,0)</f>
        <v>60657</v>
      </c>
      <c r="W52" s="39">
        <v>60657</v>
      </c>
    </row>
    <row r="53" spans="1:23" x14ac:dyDescent="0.15">
      <c r="J53" s="17">
        <f>SUM(J46:J52)</f>
        <v>428162</v>
      </c>
      <c r="K53" s="17">
        <f>SUM(K46:K52)</f>
        <v>26187266</v>
      </c>
      <c r="N53" s="43" t="s">
        <v>43</v>
      </c>
      <c r="O53" s="40"/>
      <c r="P53" s="40"/>
      <c r="Q53" s="41"/>
      <c r="R53" s="45"/>
      <c r="S53" s="45"/>
      <c r="T53" s="45"/>
      <c r="U53" s="45"/>
      <c r="V53" s="44"/>
    </row>
    <row r="54" spans="1:23" x14ac:dyDescent="0.15">
      <c r="N54" s="43" t="s">
        <v>65</v>
      </c>
      <c r="O54" s="40"/>
      <c r="P54" s="40"/>
      <c r="Q54" s="41"/>
      <c r="R54" s="45"/>
      <c r="S54" s="45"/>
      <c r="T54" s="45"/>
      <c r="U54" s="45"/>
      <c r="V54" s="44"/>
    </row>
    <row r="55" spans="1:23" x14ac:dyDescent="0.15">
      <c r="A55" s="17" t="s">
        <v>215</v>
      </c>
      <c r="N55" s="43" t="s">
        <v>44</v>
      </c>
      <c r="O55" s="40"/>
      <c r="P55" s="40"/>
      <c r="Q55" s="41"/>
      <c r="R55" s="45"/>
      <c r="S55" s="45"/>
      <c r="T55" s="45"/>
      <c r="U55" s="45"/>
      <c r="V55" s="44"/>
    </row>
    <row r="56" spans="1:23" x14ac:dyDescent="0.15">
      <c r="A56" s="17" t="s">
        <v>265</v>
      </c>
      <c r="B56" s="17" t="s">
        <v>256</v>
      </c>
      <c r="C56" s="17" t="s">
        <v>257</v>
      </c>
      <c r="E56" s="17" t="s">
        <v>230</v>
      </c>
      <c r="J56" s="17">
        <v>18790</v>
      </c>
      <c r="K56" s="17">
        <v>4342984</v>
      </c>
      <c r="N56" s="43" t="s">
        <v>45</v>
      </c>
      <c r="O56" s="40"/>
      <c r="P56" s="40"/>
      <c r="Q56" s="41"/>
      <c r="R56" s="45"/>
      <c r="S56" s="45"/>
      <c r="T56" s="45"/>
      <c r="U56" s="45"/>
      <c r="V56" s="44"/>
    </row>
    <row r="57" spans="1:23" x14ac:dyDescent="0.15">
      <c r="A57" s="17" t="s">
        <v>265</v>
      </c>
      <c r="B57" s="17" t="s">
        <v>258</v>
      </c>
      <c r="C57" s="17" t="s">
        <v>259</v>
      </c>
      <c r="E57" s="17" t="s">
        <v>230</v>
      </c>
      <c r="J57" s="17">
        <v>12</v>
      </c>
      <c r="K57" s="17">
        <v>3700</v>
      </c>
      <c r="N57" s="43" t="s">
        <v>46</v>
      </c>
      <c r="O57" s="40"/>
      <c r="P57" s="40"/>
      <c r="Q57" s="41"/>
      <c r="R57" s="45"/>
      <c r="S57" s="45"/>
      <c r="T57" s="45"/>
      <c r="U57" s="45"/>
      <c r="V57" s="44"/>
    </row>
    <row r="58" spans="1:23" x14ac:dyDescent="0.15">
      <c r="A58" s="17" t="s">
        <v>265</v>
      </c>
      <c r="B58" s="17" t="s">
        <v>266</v>
      </c>
      <c r="C58" s="17" t="s">
        <v>10</v>
      </c>
      <c r="E58" s="17" t="s">
        <v>230</v>
      </c>
      <c r="J58" s="17">
        <v>0</v>
      </c>
      <c r="K58" s="17">
        <v>37318</v>
      </c>
      <c r="N58" s="43" t="s">
        <v>47</v>
      </c>
      <c r="O58" s="40"/>
      <c r="P58" s="40"/>
      <c r="Q58" s="41"/>
      <c r="R58" s="45"/>
      <c r="S58" s="45"/>
      <c r="T58" s="45"/>
      <c r="U58" s="45"/>
      <c r="V58" s="44"/>
    </row>
    <row r="59" spans="1:23" x14ac:dyDescent="0.15">
      <c r="A59" s="17" t="s">
        <v>265</v>
      </c>
      <c r="B59" s="17" t="s">
        <v>260</v>
      </c>
      <c r="C59" s="17" t="s">
        <v>23</v>
      </c>
      <c r="E59" s="17" t="s">
        <v>230</v>
      </c>
      <c r="J59" s="17">
        <v>41492</v>
      </c>
      <c r="K59" s="17">
        <v>2521371</v>
      </c>
      <c r="N59" s="43" t="s">
        <v>58</v>
      </c>
      <c r="O59" s="40"/>
      <c r="P59" s="40"/>
      <c r="Q59" s="41"/>
      <c r="R59" s="45"/>
      <c r="S59" s="45"/>
      <c r="T59" s="45"/>
      <c r="U59" s="45"/>
      <c r="V59" s="44"/>
    </row>
    <row r="60" spans="1:23" x14ac:dyDescent="0.15">
      <c r="A60" s="17" t="s">
        <v>265</v>
      </c>
      <c r="B60" s="17" t="s">
        <v>261</v>
      </c>
      <c r="C60" s="17" t="s">
        <v>24</v>
      </c>
      <c r="E60" s="17" t="s">
        <v>230</v>
      </c>
      <c r="J60" s="17">
        <v>232038</v>
      </c>
      <c r="K60" s="17">
        <v>15063282</v>
      </c>
      <c r="N60" s="43" t="s">
        <v>48</v>
      </c>
      <c r="O60" s="40"/>
      <c r="P60" s="40"/>
      <c r="Q60" s="41"/>
      <c r="R60" s="45"/>
      <c r="S60" s="45"/>
      <c r="T60" s="45"/>
      <c r="U60" s="45"/>
      <c r="V60" s="44"/>
    </row>
    <row r="61" spans="1:23" x14ac:dyDescent="0.15">
      <c r="A61" s="17" t="s">
        <v>265</v>
      </c>
      <c r="B61" s="17" t="s">
        <v>262</v>
      </c>
      <c r="C61" s="17" t="s">
        <v>25</v>
      </c>
      <c r="E61" s="17" t="s">
        <v>230</v>
      </c>
      <c r="J61" s="17">
        <v>130757</v>
      </c>
      <c r="K61" s="17">
        <v>7406682</v>
      </c>
      <c r="N61" s="43" t="s">
        <v>49</v>
      </c>
      <c r="O61" s="40">
        <f>J41</f>
        <v>46484</v>
      </c>
      <c r="P61" s="40">
        <f>K41</f>
        <v>3040073</v>
      </c>
      <c r="Q61" s="41">
        <f>P61*1000/O61</f>
        <v>65400.417347904659</v>
      </c>
      <c r="R61" s="45">
        <f>ROUND(O61,0)</f>
        <v>46484</v>
      </c>
      <c r="S61" s="45">
        <v>46484</v>
      </c>
      <c r="T61" s="45">
        <f t="shared" si="0"/>
        <v>3040073</v>
      </c>
      <c r="U61" s="45">
        <v>3040073</v>
      </c>
      <c r="V61" s="44">
        <f>ROUND(Q61,0)</f>
        <v>65400</v>
      </c>
      <c r="W61" s="39">
        <v>65400</v>
      </c>
    </row>
    <row r="62" spans="1:23" x14ac:dyDescent="0.15">
      <c r="A62" s="17" t="s">
        <v>265</v>
      </c>
      <c r="B62" s="17" t="s">
        <v>234</v>
      </c>
      <c r="C62" s="17" t="s">
        <v>26</v>
      </c>
      <c r="E62" s="17" t="s">
        <v>230</v>
      </c>
      <c r="J62" s="17">
        <v>200270</v>
      </c>
      <c r="K62" s="17">
        <v>12605231</v>
      </c>
      <c r="N62" s="43" t="s">
        <v>50</v>
      </c>
      <c r="O62" s="40"/>
      <c r="P62" s="40"/>
      <c r="Q62" s="41"/>
      <c r="R62" s="45"/>
      <c r="S62" s="45"/>
      <c r="T62" s="45"/>
      <c r="U62" s="45"/>
      <c r="V62" s="44"/>
    </row>
    <row r="63" spans="1:23" x14ac:dyDescent="0.15">
      <c r="A63" s="17" t="s">
        <v>265</v>
      </c>
      <c r="B63" s="17" t="s">
        <v>236</v>
      </c>
      <c r="C63" s="17" t="s">
        <v>28</v>
      </c>
      <c r="E63" s="17" t="s">
        <v>230</v>
      </c>
      <c r="J63" s="17">
        <v>342794</v>
      </c>
      <c r="K63" s="17">
        <v>21612117</v>
      </c>
      <c r="N63" s="43" t="s">
        <v>51</v>
      </c>
      <c r="O63" s="40"/>
      <c r="P63" s="40"/>
      <c r="Q63" s="41"/>
      <c r="R63" s="45"/>
      <c r="S63" s="45"/>
      <c r="T63" s="45"/>
      <c r="U63" s="45"/>
      <c r="V63" s="44"/>
    </row>
    <row r="64" spans="1:23" x14ac:dyDescent="0.15">
      <c r="A64" s="17" t="s">
        <v>265</v>
      </c>
      <c r="B64" s="17" t="s">
        <v>267</v>
      </c>
      <c r="C64" s="17" t="s">
        <v>268</v>
      </c>
      <c r="E64" s="17" t="s">
        <v>230</v>
      </c>
      <c r="J64" s="17">
        <v>0</v>
      </c>
      <c r="K64" s="17">
        <v>4817</v>
      </c>
      <c r="N64" s="43" t="s">
        <v>57</v>
      </c>
      <c r="O64" s="40"/>
      <c r="P64" s="40"/>
      <c r="Q64" s="41"/>
      <c r="R64" s="45"/>
      <c r="S64" s="45"/>
      <c r="T64" s="45"/>
      <c r="U64" s="45"/>
      <c r="V64" s="44"/>
    </row>
    <row r="65" spans="1:23" x14ac:dyDescent="0.15">
      <c r="A65" s="17" t="s">
        <v>265</v>
      </c>
      <c r="B65" s="17" t="s">
        <v>242</v>
      </c>
      <c r="C65" s="17" t="s">
        <v>243</v>
      </c>
      <c r="E65" s="17" t="s">
        <v>230</v>
      </c>
      <c r="J65" s="17">
        <v>121588</v>
      </c>
      <c r="K65" s="17">
        <v>7916644</v>
      </c>
      <c r="N65" s="43" t="s">
        <v>52</v>
      </c>
      <c r="O65" s="40">
        <f>J42+J52+J66</f>
        <v>581613</v>
      </c>
      <c r="P65" s="40">
        <f>K42+K52+K66</f>
        <v>35241930</v>
      </c>
      <c r="Q65" s="41">
        <f>P65*1000/O65</f>
        <v>60593.435841358427</v>
      </c>
      <c r="R65" s="45">
        <f>ROUND(O65,0)</f>
        <v>581613</v>
      </c>
      <c r="S65" s="45">
        <v>581613</v>
      </c>
      <c r="T65" s="45">
        <f t="shared" si="0"/>
        <v>35241930</v>
      </c>
      <c r="U65" s="45">
        <v>35241930</v>
      </c>
      <c r="V65" s="44">
        <f>ROUND(Q65,0)</f>
        <v>60593</v>
      </c>
      <c r="W65" s="39">
        <v>60593</v>
      </c>
    </row>
    <row r="66" spans="1:23" x14ac:dyDescent="0.15">
      <c r="A66" s="17" t="s">
        <v>265</v>
      </c>
      <c r="B66" s="17" t="s">
        <v>252</v>
      </c>
      <c r="C66" s="17" t="s">
        <v>52</v>
      </c>
      <c r="E66" s="17" t="s">
        <v>230</v>
      </c>
      <c r="J66" s="17">
        <v>219833</v>
      </c>
      <c r="K66" s="17">
        <v>13661277</v>
      </c>
      <c r="N66" s="40" t="s">
        <v>283</v>
      </c>
      <c r="O66" s="40"/>
      <c r="P66" s="40"/>
      <c r="Q66" s="41"/>
      <c r="R66" s="45"/>
      <c r="S66" s="45"/>
      <c r="T66" s="45"/>
      <c r="U66" s="45"/>
      <c r="V66" s="44"/>
    </row>
    <row r="67" spans="1:23" x14ac:dyDescent="0.15">
      <c r="J67" s="17">
        <f>SUM(J56:J66)</f>
        <v>1307574</v>
      </c>
      <c r="K67" s="17">
        <f>SUM(K56:K66)</f>
        <v>85175423</v>
      </c>
      <c r="N67" s="40" t="s">
        <v>269</v>
      </c>
      <c r="O67" s="40">
        <f>SUM(O12:O66)</f>
        <v>10631825</v>
      </c>
      <c r="P67" s="40">
        <f>SUM(P12:P66)</f>
        <v>654214525</v>
      </c>
      <c r="Q67" s="41">
        <f>P67*1000/O67</f>
        <v>61533.60547224959</v>
      </c>
      <c r="R67" s="45">
        <f>ROUND(O67,0)</f>
        <v>10631825</v>
      </c>
      <c r="S67" s="45">
        <v>10631825</v>
      </c>
      <c r="T67" s="45">
        <f t="shared" si="0"/>
        <v>654214525</v>
      </c>
      <c r="U67" s="45">
        <v>654214525</v>
      </c>
      <c r="V67" s="44">
        <f>ROUND(Q67,0)</f>
        <v>61534</v>
      </c>
      <c r="W67" s="39">
        <v>61534</v>
      </c>
    </row>
    <row r="69" spans="1:23" x14ac:dyDescent="0.15">
      <c r="A69" s="17" t="s">
        <v>215</v>
      </c>
      <c r="N69" s="17" t="s">
        <v>270</v>
      </c>
    </row>
    <row r="70" spans="1:23" x14ac:dyDescent="0.15">
      <c r="A70" s="17" t="s">
        <v>272</v>
      </c>
      <c r="B70" s="17" t="s">
        <v>256</v>
      </c>
      <c r="C70" s="17" t="s">
        <v>257</v>
      </c>
      <c r="E70" s="17" t="s">
        <v>230</v>
      </c>
      <c r="J70" s="17">
        <v>13065</v>
      </c>
      <c r="K70" s="17">
        <v>1296955</v>
      </c>
      <c r="N70" s="17" t="s">
        <v>271</v>
      </c>
      <c r="O70" s="17">
        <f>J43+J53+J67+J74+J84-J82</f>
        <v>10631825</v>
      </c>
      <c r="P70" s="17">
        <f>K43+K53+K67+K74+K84-K82-K83</f>
        <v>654214525</v>
      </c>
      <c r="Q70" s="39">
        <f>P70*1000/O70</f>
        <v>61533.60547224959</v>
      </c>
    </row>
    <row r="71" spans="1:23" x14ac:dyDescent="0.15">
      <c r="A71" s="17" t="s">
        <v>272</v>
      </c>
      <c r="B71" s="17" t="s">
        <v>273</v>
      </c>
      <c r="C71" s="17" t="s">
        <v>15</v>
      </c>
      <c r="E71" s="17" t="s">
        <v>230</v>
      </c>
      <c r="J71" s="17">
        <v>5826</v>
      </c>
      <c r="K71" s="17">
        <v>587791</v>
      </c>
    </row>
    <row r="72" spans="1:23" x14ac:dyDescent="0.15">
      <c r="A72" s="17" t="s">
        <v>272</v>
      </c>
      <c r="B72" s="17" t="s">
        <v>233</v>
      </c>
      <c r="C72" s="17" t="s">
        <v>16</v>
      </c>
      <c r="E72" s="17" t="s">
        <v>230</v>
      </c>
      <c r="J72" s="17">
        <v>4839</v>
      </c>
      <c r="K72" s="17">
        <v>467438</v>
      </c>
    </row>
    <row r="73" spans="1:23" x14ac:dyDescent="0.15">
      <c r="A73" s="17" t="s">
        <v>272</v>
      </c>
      <c r="B73" s="17" t="s">
        <v>242</v>
      </c>
      <c r="C73" s="17" t="s">
        <v>243</v>
      </c>
      <c r="E73" s="17" t="s">
        <v>230</v>
      </c>
      <c r="J73" s="17">
        <v>0</v>
      </c>
      <c r="K73" s="17">
        <v>39288</v>
      </c>
    </row>
    <row r="74" spans="1:23" x14ac:dyDescent="0.15">
      <c r="J74" s="17">
        <f>SUM(J70:J73)</f>
        <v>23730</v>
      </c>
      <c r="K74" s="17">
        <f>SUM(K70:K73)</f>
        <v>2391472</v>
      </c>
    </row>
    <row r="77" spans="1:23" x14ac:dyDescent="0.15">
      <c r="A77" s="17" t="s">
        <v>274</v>
      </c>
      <c r="B77" s="17" t="s">
        <v>256</v>
      </c>
      <c r="C77" s="17" t="s">
        <v>257</v>
      </c>
      <c r="E77" s="17" t="s">
        <v>230</v>
      </c>
      <c r="J77" s="17">
        <v>55</v>
      </c>
      <c r="K77" s="17">
        <v>46890</v>
      </c>
    </row>
    <row r="78" spans="1:23" x14ac:dyDescent="0.15">
      <c r="A78" s="17" t="s">
        <v>274</v>
      </c>
      <c r="B78" s="17" t="s">
        <v>258</v>
      </c>
      <c r="C78" s="17" t="s">
        <v>259</v>
      </c>
      <c r="E78" s="17" t="s">
        <v>230</v>
      </c>
      <c r="J78" s="17">
        <v>16</v>
      </c>
      <c r="K78" s="17">
        <v>18618</v>
      </c>
    </row>
    <row r="79" spans="1:23" x14ac:dyDescent="0.15">
      <c r="A79" s="17" t="s">
        <v>274</v>
      </c>
      <c r="B79" s="17" t="s">
        <v>239</v>
      </c>
      <c r="C79" s="17" t="s">
        <v>35</v>
      </c>
      <c r="E79" s="17" t="s">
        <v>230</v>
      </c>
      <c r="J79" s="17">
        <v>16</v>
      </c>
      <c r="K79" s="17">
        <v>13411</v>
      </c>
    </row>
    <row r="80" spans="1:23" x14ac:dyDescent="0.15">
      <c r="A80" s="17" t="s">
        <v>274</v>
      </c>
      <c r="B80" s="17" t="s">
        <v>267</v>
      </c>
      <c r="C80" s="17" t="s">
        <v>268</v>
      </c>
      <c r="E80" s="17" t="s">
        <v>230</v>
      </c>
      <c r="J80" s="17">
        <v>0</v>
      </c>
      <c r="K80" s="17">
        <v>48118</v>
      </c>
    </row>
    <row r="81" spans="1:11" x14ac:dyDescent="0.15">
      <c r="A81" s="17" t="s">
        <v>274</v>
      </c>
      <c r="B81" s="17" t="s">
        <v>242</v>
      </c>
      <c r="C81" s="17" t="s">
        <v>243</v>
      </c>
      <c r="E81" s="17" t="s">
        <v>230</v>
      </c>
      <c r="J81" s="17">
        <v>1</v>
      </c>
      <c r="K81" s="17">
        <v>3070</v>
      </c>
    </row>
    <row r="82" spans="1:11" x14ac:dyDescent="0.15">
      <c r="A82" s="42" t="s">
        <v>275</v>
      </c>
      <c r="B82" s="42" t="s">
        <v>276</v>
      </c>
      <c r="C82" s="42" t="s">
        <v>12</v>
      </c>
      <c r="D82" s="42"/>
      <c r="E82" s="42" t="s">
        <v>230</v>
      </c>
      <c r="F82" s="42"/>
      <c r="G82" s="42"/>
      <c r="H82" s="42"/>
      <c r="I82" s="42"/>
      <c r="J82" s="42">
        <v>1</v>
      </c>
      <c r="K82" s="42">
        <v>1158</v>
      </c>
    </row>
    <row r="83" spans="1:11" x14ac:dyDescent="0.15">
      <c r="A83" s="42" t="s">
        <v>275</v>
      </c>
      <c r="B83" s="42" t="s">
        <v>267</v>
      </c>
      <c r="C83" s="42" t="s">
        <v>268</v>
      </c>
      <c r="D83" s="42"/>
      <c r="E83" s="42" t="s">
        <v>230</v>
      </c>
      <c r="F83" s="42"/>
      <c r="G83" s="42"/>
      <c r="H83" s="42"/>
      <c r="I83" s="42"/>
      <c r="J83" s="42">
        <v>0</v>
      </c>
      <c r="K83" s="42">
        <v>7293</v>
      </c>
    </row>
    <row r="84" spans="1:11" x14ac:dyDescent="0.15">
      <c r="A84" s="42"/>
      <c r="B84" s="42"/>
      <c r="C84" s="42"/>
      <c r="D84" s="42"/>
      <c r="E84" s="42"/>
      <c r="F84" s="42"/>
      <c r="G84" s="42"/>
      <c r="H84" s="42"/>
      <c r="I84" s="42"/>
      <c r="J84" s="42">
        <f>SUM(J77:J83)</f>
        <v>89</v>
      </c>
      <c r="K84" s="42">
        <f>SUM(K77:K83)</f>
        <v>138558</v>
      </c>
    </row>
    <row r="85" spans="1:11" x14ac:dyDescent="0.15">
      <c r="A85" s="42"/>
      <c r="B85" s="42"/>
      <c r="C85" s="42"/>
      <c r="D85" s="42"/>
      <c r="E85" s="42"/>
      <c r="F85" s="42"/>
      <c r="G85" s="42"/>
      <c r="H85" s="42"/>
      <c r="I85" s="42"/>
      <c r="J85" s="42"/>
      <c r="K85" s="42"/>
    </row>
    <row r="86" spans="1:11" x14ac:dyDescent="0.15">
      <c r="A86" s="42" t="s">
        <v>277</v>
      </c>
      <c r="B86" s="42" t="s">
        <v>242</v>
      </c>
      <c r="C86" s="42" t="s">
        <v>243</v>
      </c>
      <c r="D86" s="42"/>
      <c r="E86" s="42" t="s">
        <v>230</v>
      </c>
      <c r="F86" s="42"/>
      <c r="G86" s="42"/>
      <c r="H86" s="42"/>
      <c r="I86" s="42"/>
      <c r="J86" s="42">
        <v>0</v>
      </c>
      <c r="K86" s="42">
        <v>3880</v>
      </c>
    </row>
    <row r="87" spans="1:11" x14ac:dyDescent="0.15">
      <c r="A87" s="42" t="s">
        <v>278</v>
      </c>
      <c r="B87" s="42" t="s">
        <v>258</v>
      </c>
      <c r="C87" s="42" t="s">
        <v>259</v>
      </c>
      <c r="D87" s="42"/>
      <c r="E87" s="42" t="s">
        <v>230</v>
      </c>
      <c r="F87" s="42"/>
      <c r="G87" s="42"/>
      <c r="H87" s="42"/>
      <c r="I87" s="42"/>
      <c r="J87" s="42">
        <v>20</v>
      </c>
      <c r="K87" s="42">
        <v>9144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グラフ</vt:lpstr>
      </vt:variant>
      <vt:variant>
        <vt:i4>1</vt:i4>
      </vt:variant>
    </vt:vector>
  </HeadingPairs>
  <TitlesOfParts>
    <vt:vector size="7" baseType="lpstr">
      <vt:lpstr>データ</vt:lpstr>
      <vt:lpstr>参照データ→</vt:lpstr>
      <vt:lpstr>databank（CIF価格）</vt:lpstr>
      <vt:lpstr>databank（輸入額）</vt:lpstr>
      <vt:lpstr>貿易統計</vt:lpstr>
      <vt:lpstr>2018年度（LPG)</vt:lpstr>
      <vt:lpstr>グラフ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本蔵　満</cp:lastModifiedBy>
  <cp:lastPrinted>2006-04-05T06:16:43Z</cp:lastPrinted>
  <dcterms:created xsi:type="dcterms:W3CDTF">2006-03-02T08:28:18Z</dcterms:created>
  <dcterms:modified xsi:type="dcterms:W3CDTF">2020-05-11T09:02:30Z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aveCode">
    <vt:r8>468990504741668</vt:r8>
  </property>
</Properties>
</file>