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12600" yWindow="-15" windowWidth="12645" windowHeight="12330" tabRatio="585" xr2:uid="{00000000-000D-0000-FFFF-FFFF00000000}"/>
  </bookViews>
  <sheets>
    <sheet name="グラフ" sheetId="6" r:id="rId1"/>
    <sheet name="データ" sheetId="2819" r:id="rId2"/>
    <sheet name="2015世界発電量" sheetId="2833" r:id="rId3"/>
    <sheet name="2014世界発電量" sheetId="2832" r:id="rId4"/>
  </sheets>
  <definedNames>
    <definedName name="_xlnm.Print_Area" localSheetId="1">データ!#REF!,データ!$A$14:$E$53</definedName>
  </definedNames>
  <calcPr calcId="171027"/>
</workbook>
</file>

<file path=xl/calcChain.xml><?xml version="1.0" encoding="utf-8"?>
<calcChain xmlns="http://schemas.openxmlformats.org/spreadsheetml/2006/main">
  <c r="C6" i="2819" l="1"/>
  <c r="H12" i="2819"/>
  <c r="R12" i="2819" s="1"/>
  <c r="H11" i="2819"/>
  <c r="R11" i="2819" s="1"/>
  <c r="H10" i="2819"/>
  <c r="R10" i="2819" s="1"/>
  <c r="H9" i="2819"/>
  <c r="H8" i="2819"/>
  <c r="R8" i="2819" s="1"/>
  <c r="H7" i="2819"/>
  <c r="R7" i="2819" s="1"/>
  <c r="H6" i="2819"/>
  <c r="R6" i="2819" s="1"/>
  <c r="H24" i="2819"/>
  <c r="R9" i="2819" l="1"/>
  <c r="I12" i="2819"/>
  <c r="S12" i="2819" s="1"/>
  <c r="I11" i="2819"/>
  <c r="I10" i="2819"/>
  <c r="I9" i="2819"/>
  <c r="I8" i="2819"/>
  <c r="S8" i="2819" s="1"/>
  <c r="I7" i="2819"/>
  <c r="I6" i="2819"/>
  <c r="G12" i="2819"/>
  <c r="Q12" i="2819" s="1"/>
  <c r="G11" i="2819"/>
  <c r="Q11" i="2819" s="1"/>
  <c r="G10" i="2819"/>
  <c r="Q10" i="2819" s="1"/>
  <c r="G9" i="2819"/>
  <c r="Q9" i="2819" s="1"/>
  <c r="G8" i="2819"/>
  <c r="Q8" i="2819" s="1"/>
  <c r="G7" i="2819"/>
  <c r="Q7" i="2819" s="1"/>
  <c r="G6" i="2819"/>
  <c r="Q6" i="2819" s="1"/>
  <c r="F12" i="2819"/>
  <c r="P12" i="2819" s="1"/>
  <c r="F11" i="2819"/>
  <c r="P11" i="2819" s="1"/>
  <c r="F10" i="2819"/>
  <c r="P10" i="2819" s="1"/>
  <c r="F9" i="2819"/>
  <c r="P9" i="2819" s="1"/>
  <c r="F8" i="2819"/>
  <c r="P8" i="2819" s="1"/>
  <c r="F7" i="2819"/>
  <c r="P7" i="2819" s="1"/>
  <c r="F6" i="2819"/>
  <c r="P6" i="2819" s="1"/>
  <c r="E12" i="2819"/>
  <c r="O12" i="2819" s="1"/>
  <c r="E11" i="2819"/>
  <c r="E10" i="2819"/>
  <c r="O10" i="2819" s="1"/>
  <c r="E9" i="2819"/>
  <c r="O9" i="2819" s="1"/>
  <c r="E8" i="2819"/>
  <c r="O8" i="2819" s="1"/>
  <c r="E7" i="2819"/>
  <c r="O7" i="2819" s="1"/>
  <c r="E6" i="2819"/>
  <c r="O6" i="2819" s="1"/>
  <c r="D12" i="2819"/>
  <c r="N12" i="2819" s="1"/>
  <c r="C12" i="2819"/>
  <c r="D11" i="2819"/>
  <c r="D10" i="2819"/>
  <c r="D9" i="2819"/>
  <c r="N9" i="2819" s="1"/>
  <c r="D8" i="2819"/>
  <c r="D7" i="2819"/>
  <c r="D6" i="2819"/>
  <c r="C10" i="2819"/>
  <c r="M10" i="2819" s="1"/>
  <c r="B12" i="2819"/>
  <c r="L12" i="2819" s="1"/>
  <c r="C11" i="2819"/>
  <c r="M11" i="2819" s="1"/>
  <c r="B11" i="2819"/>
  <c r="L11" i="2819" s="1"/>
  <c r="B10" i="2819"/>
  <c r="L10" i="2819" s="1"/>
  <c r="C9" i="2819"/>
  <c r="M9" i="2819" s="1"/>
  <c r="C7" i="2819"/>
  <c r="M7" i="2819" s="1"/>
  <c r="C8" i="2819"/>
  <c r="M8" i="2819" s="1"/>
  <c r="B7" i="2819"/>
  <c r="L7" i="2819" s="1"/>
  <c r="B6" i="2819"/>
  <c r="L6" i="2819" s="1"/>
  <c r="N8" i="2819" l="1"/>
  <c r="M12" i="2819"/>
  <c r="M6" i="2819"/>
  <c r="S7" i="2819"/>
  <c r="S11" i="2819"/>
  <c r="N6" i="2819"/>
  <c r="N10" i="2819"/>
  <c r="S9" i="2819"/>
  <c r="N7" i="2819"/>
  <c r="N11" i="2819"/>
  <c r="O11" i="2819"/>
  <c r="S6" i="2819"/>
  <c r="S10" i="2819"/>
  <c r="B9" i="2819"/>
  <c r="L9" i="2819" s="1"/>
  <c r="B8" i="2819"/>
  <c r="L8" i="2819" s="1"/>
  <c r="B24" i="2819"/>
  <c r="L24" i="2819" s="1"/>
  <c r="B23" i="2819"/>
  <c r="B22" i="2819"/>
  <c r="B21" i="2819"/>
  <c r="B20" i="2819"/>
  <c r="L20" i="2819" s="1"/>
  <c r="B19" i="2819"/>
  <c r="B18" i="2819"/>
  <c r="L18" i="2819" s="1"/>
  <c r="B31" i="2819"/>
  <c r="I13" i="2819"/>
  <c r="H13" i="2819"/>
  <c r="G13" i="2819"/>
  <c r="F13" i="2819"/>
  <c r="E13" i="2819"/>
  <c r="D13" i="2819"/>
  <c r="C13" i="2819"/>
  <c r="AE5" i="2832"/>
  <c r="AB6" i="2833"/>
  <c r="AA6" i="2833" s="1"/>
  <c r="AB7" i="2833"/>
  <c r="AB8" i="2833"/>
  <c r="AB9" i="2833"/>
  <c r="AA9" i="2833" s="1"/>
  <c r="AB10" i="2833"/>
  <c r="AA10" i="2833" s="1"/>
  <c r="AB11" i="2833"/>
  <c r="AB12" i="2833"/>
  <c r="AB13" i="2833"/>
  <c r="AA13" i="2833" s="1"/>
  <c r="AB14" i="2833"/>
  <c r="AA14" i="2833" s="1"/>
  <c r="AB15" i="2833"/>
  <c r="AB16" i="2833"/>
  <c r="AB17" i="2833"/>
  <c r="AA17" i="2833" s="1"/>
  <c r="AB18" i="2833"/>
  <c r="AA18" i="2833" s="1"/>
  <c r="AB19" i="2833"/>
  <c r="AB20" i="2833"/>
  <c r="AB21" i="2833"/>
  <c r="AA21" i="2833" s="1"/>
  <c r="AB22" i="2833"/>
  <c r="AA22" i="2833" s="1"/>
  <c r="AB23" i="2833"/>
  <c r="AB24" i="2833"/>
  <c r="AB25" i="2833"/>
  <c r="AA25" i="2833" s="1"/>
  <c r="AB26" i="2833"/>
  <c r="AA26" i="2833" s="1"/>
  <c r="AB27" i="2833"/>
  <c r="AB28" i="2833"/>
  <c r="AB29" i="2833"/>
  <c r="AA29" i="2833" s="1"/>
  <c r="AB30" i="2833"/>
  <c r="AA30" i="2833" s="1"/>
  <c r="AB31" i="2833"/>
  <c r="AB32" i="2833"/>
  <c r="AB33" i="2833"/>
  <c r="AA33" i="2833" s="1"/>
  <c r="AB34" i="2833"/>
  <c r="AA34" i="2833" s="1"/>
  <c r="AB35" i="2833"/>
  <c r="AB36" i="2833"/>
  <c r="AB37" i="2833"/>
  <c r="AA37" i="2833" s="1"/>
  <c r="AB38" i="2833"/>
  <c r="AA38" i="2833" s="1"/>
  <c r="AB39" i="2833"/>
  <c r="AB40" i="2833"/>
  <c r="AB41" i="2833"/>
  <c r="AA41" i="2833" s="1"/>
  <c r="AB42" i="2833"/>
  <c r="AA42" i="2833" s="1"/>
  <c r="AB43" i="2833"/>
  <c r="AB44" i="2833"/>
  <c r="AB45" i="2833"/>
  <c r="AA45" i="2833" s="1"/>
  <c r="AB46" i="2833"/>
  <c r="AA46" i="2833" s="1"/>
  <c r="AB47" i="2833"/>
  <c r="AB48" i="2833"/>
  <c r="AB49" i="2833"/>
  <c r="AA49" i="2833" s="1"/>
  <c r="AB50" i="2833"/>
  <c r="AA50" i="2833" s="1"/>
  <c r="AB51" i="2833"/>
  <c r="AB52" i="2833"/>
  <c r="AB53" i="2833"/>
  <c r="AA53" i="2833" s="1"/>
  <c r="AB54" i="2833"/>
  <c r="AA54" i="2833" s="1"/>
  <c r="AB55" i="2833"/>
  <c r="AB56" i="2833"/>
  <c r="AB57" i="2833"/>
  <c r="AA57" i="2833" s="1"/>
  <c r="AB58" i="2833"/>
  <c r="AA58" i="2833" s="1"/>
  <c r="AB59" i="2833"/>
  <c r="AB60" i="2833"/>
  <c r="AB61" i="2833"/>
  <c r="AA61" i="2833" s="1"/>
  <c r="AB62" i="2833"/>
  <c r="AA62" i="2833" s="1"/>
  <c r="AB63" i="2833"/>
  <c r="AB64" i="2833"/>
  <c r="AB65" i="2833"/>
  <c r="AA65" i="2833" s="1"/>
  <c r="AB66" i="2833"/>
  <c r="AA66" i="2833" s="1"/>
  <c r="AB67" i="2833"/>
  <c r="AB68" i="2833"/>
  <c r="AB69" i="2833"/>
  <c r="AA69" i="2833" s="1"/>
  <c r="AB70" i="2833"/>
  <c r="AA70" i="2833" s="1"/>
  <c r="AB71" i="2833"/>
  <c r="AB72" i="2833"/>
  <c r="AB73" i="2833"/>
  <c r="AA73" i="2833" s="1"/>
  <c r="AB74" i="2833"/>
  <c r="AA74" i="2833" s="1"/>
  <c r="AB75" i="2833"/>
  <c r="AB76" i="2833"/>
  <c r="AB77" i="2833"/>
  <c r="AA77" i="2833" s="1"/>
  <c r="AB78" i="2833"/>
  <c r="AA78" i="2833" s="1"/>
  <c r="AB79" i="2833"/>
  <c r="AB80" i="2833"/>
  <c r="AB81" i="2833"/>
  <c r="AA81" i="2833" s="1"/>
  <c r="AB82" i="2833"/>
  <c r="AA82" i="2833" s="1"/>
  <c r="AB83" i="2833"/>
  <c r="AB84" i="2833"/>
  <c r="AB85" i="2833"/>
  <c r="AA85" i="2833" s="1"/>
  <c r="AB86" i="2833"/>
  <c r="AA86" i="2833" s="1"/>
  <c r="AB87" i="2833"/>
  <c r="AB88" i="2833"/>
  <c r="AB89" i="2833"/>
  <c r="AA89" i="2833" s="1"/>
  <c r="AB90" i="2833"/>
  <c r="AA90" i="2833" s="1"/>
  <c r="AB91" i="2833"/>
  <c r="AB92" i="2833"/>
  <c r="AB93" i="2833"/>
  <c r="AA93" i="2833" s="1"/>
  <c r="AB94" i="2833"/>
  <c r="AA94" i="2833" s="1"/>
  <c r="AB95" i="2833"/>
  <c r="AB96" i="2833"/>
  <c r="AB97" i="2833"/>
  <c r="AA97" i="2833" s="1"/>
  <c r="AB98" i="2833"/>
  <c r="AA98" i="2833" s="1"/>
  <c r="AB99" i="2833"/>
  <c r="AB100" i="2833"/>
  <c r="AB101" i="2833"/>
  <c r="AA101" i="2833" s="1"/>
  <c r="AB102" i="2833"/>
  <c r="AA102" i="2833" s="1"/>
  <c r="AB103" i="2833"/>
  <c r="AB104" i="2833"/>
  <c r="AB105" i="2833"/>
  <c r="AA105" i="2833" s="1"/>
  <c r="AB106" i="2833"/>
  <c r="AA106" i="2833" s="1"/>
  <c r="AB107" i="2833"/>
  <c r="AB108" i="2833"/>
  <c r="AB109" i="2833"/>
  <c r="AA109" i="2833" s="1"/>
  <c r="AB110" i="2833"/>
  <c r="AA110" i="2833" s="1"/>
  <c r="AB111" i="2833"/>
  <c r="AB112" i="2833"/>
  <c r="AB113" i="2833"/>
  <c r="AA113" i="2833" s="1"/>
  <c r="AB114" i="2833"/>
  <c r="AA114" i="2833" s="1"/>
  <c r="AB115" i="2833"/>
  <c r="AB116" i="2833"/>
  <c r="AB117" i="2833"/>
  <c r="AA117" i="2833" s="1"/>
  <c r="AB118" i="2833"/>
  <c r="AA118" i="2833" s="1"/>
  <c r="AB119" i="2833"/>
  <c r="AB120" i="2833"/>
  <c r="AB121" i="2833"/>
  <c r="AA121" i="2833" s="1"/>
  <c r="AB122" i="2833"/>
  <c r="AA122" i="2833" s="1"/>
  <c r="AB123" i="2833"/>
  <c r="AB124" i="2833"/>
  <c r="AB125" i="2833"/>
  <c r="AA125" i="2833" s="1"/>
  <c r="AB126" i="2833"/>
  <c r="AA126" i="2833" s="1"/>
  <c r="AB127" i="2833"/>
  <c r="AB128" i="2833"/>
  <c r="AB129" i="2833"/>
  <c r="AA129" i="2833" s="1"/>
  <c r="AB130" i="2833"/>
  <c r="AA130" i="2833" s="1"/>
  <c r="AB131" i="2833"/>
  <c r="AB132" i="2833"/>
  <c r="AB133" i="2833"/>
  <c r="AA133" i="2833" s="1"/>
  <c r="AB134" i="2833"/>
  <c r="AA134" i="2833" s="1"/>
  <c r="AB135" i="2833"/>
  <c r="AB136" i="2833"/>
  <c r="AB137" i="2833"/>
  <c r="AA137" i="2833" s="1"/>
  <c r="AB138" i="2833"/>
  <c r="AA138" i="2833" s="1"/>
  <c r="AB139" i="2833"/>
  <c r="AB140" i="2833"/>
  <c r="AB141" i="2833"/>
  <c r="AA141" i="2833" s="1"/>
  <c r="AB142" i="2833"/>
  <c r="AA142" i="2833" s="1"/>
  <c r="AB143" i="2833"/>
  <c r="AB144" i="2833"/>
  <c r="AB145" i="2833"/>
  <c r="AA145" i="2833" s="1"/>
  <c r="AB146" i="2833"/>
  <c r="AA146" i="2833" s="1"/>
  <c r="AB147" i="2833"/>
  <c r="AB148" i="2833"/>
  <c r="AB149" i="2833"/>
  <c r="AA149" i="2833" s="1"/>
  <c r="AB150" i="2833"/>
  <c r="AA150" i="2833" s="1"/>
  <c r="AB151" i="2833"/>
  <c r="AB152" i="2833"/>
  <c r="AB153" i="2833"/>
  <c r="AA153" i="2833" s="1"/>
  <c r="AB154" i="2833"/>
  <c r="AA154" i="2833" s="1"/>
  <c r="AB155" i="2833"/>
  <c r="AB156" i="2833"/>
  <c r="AB157" i="2833"/>
  <c r="AA157" i="2833" s="1"/>
  <c r="AB158" i="2833"/>
  <c r="AA158" i="2833" s="1"/>
  <c r="AB159" i="2833"/>
  <c r="AB160" i="2833"/>
  <c r="AB161" i="2833"/>
  <c r="AA161" i="2833" s="1"/>
  <c r="AB162" i="2833"/>
  <c r="AA162" i="2833" s="1"/>
  <c r="AB163" i="2833"/>
  <c r="AB164" i="2833"/>
  <c r="AB165" i="2833"/>
  <c r="AA165" i="2833" s="1"/>
  <c r="AB166" i="2833"/>
  <c r="AA166" i="2833" s="1"/>
  <c r="AB167" i="2833"/>
  <c r="AB168" i="2833"/>
  <c r="AB169" i="2833"/>
  <c r="AA169" i="2833" s="1"/>
  <c r="AB170" i="2833"/>
  <c r="AA170" i="2833" s="1"/>
  <c r="AB171" i="2833"/>
  <c r="AB172" i="2833"/>
  <c r="AB173" i="2833"/>
  <c r="AA173" i="2833" s="1"/>
  <c r="AB174" i="2833"/>
  <c r="AA174" i="2833" s="1"/>
  <c r="AB175" i="2833"/>
  <c r="AB176" i="2833"/>
  <c r="AB177" i="2833"/>
  <c r="AA177" i="2833" s="1"/>
  <c r="AB178" i="2833"/>
  <c r="AA178" i="2833" s="1"/>
  <c r="AB179" i="2833"/>
  <c r="AB180" i="2833"/>
  <c r="AB181" i="2833"/>
  <c r="AA181" i="2833" s="1"/>
  <c r="AB182" i="2833"/>
  <c r="AA182" i="2833" s="1"/>
  <c r="AB5" i="2833"/>
  <c r="AE6" i="2832"/>
  <c r="Z6" i="2833"/>
  <c r="Z7" i="2833"/>
  <c r="Z8" i="2833"/>
  <c r="Z9" i="2833"/>
  <c r="Z10" i="2833"/>
  <c r="Z11" i="2833"/>
  <c r="Z12" i="2833"/>
  <c r="Z13" i="2833"/>
  <c r="Z14" i="2833"/>
  <c r="Z15" i="2833"/>
  <c r="Z16" i="2833"/>
  <c r="Z17" i="2833"/>
  <c r="Z18" i="2833"/>
  <c r="Z19" i="2833"/>
  <c r="Z20" i="2833"/>
  <c r="Z21" i="2833"/>
  <c r="Z22" i="2833"/>
  <c r="Z23" i="2833"/>
  <c r="Z24" i="2833"/>
  <c r="Z25" i="2833"/>
  <c r="Z26" i="2833"/>
  <c r="Z27" i="2833"/>
  <c r="Z28" i="2833"/>
  <c r="Z29" i="2833"/>
  <c r="Z30" i="2833"/>
  <c r="Z31" i="2833"/>
  <c r="Z32" i="2833"/>
  <c r="Z33" i="2833"/>
  <c r="Z34" i="2833"/>
  <c r="Z35" i="2833"/>
  <c r="Z36" i="2833"/>
  <c r="Z37" i="2833"/>
  <c r="Z38" i="2833"/>
  <c r="Z39" i="2833"/>
  <c r="Z40" i="2833"/>
  <c r="Z41" i="2833"/>
  <c r="Z42" i="2833"/>
  <c r="Z43" i="2833"/>
  <c r="Z44" i="2833"/>
  <c r="Z45" i="2833"/>
  <c r="Z46" i="2833"/>
  <c r="Z47" i="2833"/>
  <c r="Z48" i="2833"/>
  <c r="Z49" i="2833"/>
  <c r="Z50" i="2833"/>
  <c r="Z51" i="2833"/>
  <c r="Z52" i="2833"/>
  <c r="Z53" i="2833"/>
  <c r="Z54" i="2833"/>
  <c r="Z55" i="2833"/>
  <c r="Z56" i="2833"/>
  <c r="Z57" i="2833"/>
  <c r="Z58" i="2833"/>
  <c r="Z59" i="2833"/>
  <c r="Z60" i="2833"/>
  <c r="Z61" i="2833"/>
  <c r="Z62" i="2833"/>
  <c r="Z63" i="2833"/>
  <c r="Z64" i="2833"/>
  <c r="Z65" i="2833"/>
  <c r="Z66" i="2833"/>
  <c r="Z67" i="2833"/>
  <c r="Z68" i="2833"/>
  <c r="Z69" i="2833"/>
  <c r="Z70" i="2833"/>
  <c r="Z71" i="2833"/>
  <c r="Z72" i="2833"/>
  <c r="Z73" i="2833"/>
  <c r="Z74" i="2833"/>
  <c r="Z75" i="2833"/>
  <c r="Z76" i="2833"/>
  <c r="Z77" i="2833"/>
  <c r="Z78" i="2833"/>
  <c r="Z79" i="2833"/>
  <c r="Z80" i="2833"/>
  <c r="Z81" i="2833"/>
  <c r="Z82" i="2833"/>
  <c r="Z83" i="2833"/>
  <c r="Z84" i="2833"/>
  <c r="Z85" i="2833"/>
  <c r="Z86" i="2833"/>
  <c r="Z87" i="2833"/>
  <c r="Z88" i="2833"/>
  <c r="Z89" i="2833"/>
  <c r="Z90" i="2833"/>
  <c r="Z91" i="2833"/>
  <c r="Z92" i="2833"/>
  <c r="Z93" i="2833"/>
  <c r="Z94" i="2833"/>
  <c r="Z95" i="2833"/>
  <c r="Z96" i="2833"/>
  <c r="Z97" i="2833"/>
  <c r="Z98" i="2833"/>
  <c r="Z99" i="2833"/>
  <c r="Z100" i="2833"/>
  <c r="Z101" i="2833"/>
  <c r="Z102" i="2833"/>
  <c r="Z103" i="2833"/>
  <c r="Z104" i="2833"/>
  <c r="Z105" i="2833"/>
  <c r="Z106" i="2833"/>
  <c r="Z107" i="2833"/>
  <c r="Z108" i="2833"/>
  <c r="Z109" i="2833"/>
  <c r="Z110" i="2833"/>
  <c r="Z111" i="2833"/>
  <c r="Z112" i="2833"/>
  <c r="Z113" i="2833"/>
  <c r="Z114" i="2833"/>
  <c r="Z115" i="2833"/>
  <c r="Z116" i="2833"/>
  <c r="Z117" i="2833"/>
  <c r="Z118" i="2833"/>
  <c r="Z119" i="2833"/>
  <c r="Z120" i="2833"/>
  <c r="Z121" i="2833"/>
  <c r="Z122" i="2833"/>
  <c r="Z123" i="2833"/>
  <c r="Z124" i="2833"/>
  <c r="Z125" i="2833"/>
  <c r="Z126" i="2833"/>
  <c r="Z127" i="2833"/>
  <c r="Z128" i="2833"/>
  <c r="Z129" i="2833"/>
  <c r="Z130" i="2833"/>
  <c r="Z131" i="2833"/>
  <c r="Z132" i="2833"/>
  <c r="Z133" i="2833"/>
  <c r="Z134" i="2833"/>
  <c r="Z135" i="2833"/>
  <c r="Z136" i="2833"/>
  <c r="Z137" i="2833"/>
  <c r="Z138" i="2833"/>
  <c r="Z139" i="2833"/>
  <c r="Z140" i="2833"/>
  <c r="Z141" i="2833"/>
  <c r="Z142" i="2833"/>
  <c r="Z143" i="2833"/>
  <c r="Z144" i="2833"/>
  <c r="Z145" i="2833"/>
  <c r="Z146" i="2833"/>
  <c r="Z147" i="2833"/>
  <c r="Z148" i="2833"/>
  <c r="Z149" i="2833"/>
  <c r="Z150" i="2833"/>
  <c r="Z151" i="2833"/>
  <c r="Z152" i="2833"/>
  <c r="Z153" i="2833"/>
  <c r="Z154" i="2833"/>
  <c r="Z155" i="2833"/>
  <c r="Z156" i="2833"/>
  <c r="Z157" i="2833"/>
  <c r="Z158" i="2833"/>
  <c r="Z159" i="2833"/>
  <c r="Z160" i="2833"/>
  <c r="Z161" i="2833"/>
  <c r="Z162" i="2833"/>
  <c r="Z163" i="2833"/>
  <c r="Z164" i="2833"/>
  <c r="Z165" i="2833"/>
  <c r="Z166" i="2833"/>
  <c r="Z167" i="2833"/>
  <c r="Z168" i="2833"/>
  <c r="Z169" i="2833"/>
  <c r="Z170" i="2833"/>
  <c r="Z171" i="2833"/>
  <c r="Z172" i="2833"/>
  <c r="Z173" i="2833"/>
  <c r="Z174" i="2833"/>
  <c r="Z175" i="2833"/>
  <c r="Z176" i="2833"/>
  <c r="Z177" i="2833"/>
  <c r="Z178" i="2833"/>
  <c r="Z179" i="2833"/>
  <c r="Z180" i="2833"/>
  <c r="Z181" i="2833"/>
  <c r="Z182" i="2833"/>
  <c r="Z5" i="2833"/>
  <c r="AC5" i="2832"/>
  <c r="Y6" i="2833"/>
  <c r="Y7" i="2833"/>
  <c r="Y8" i="2833"/>
  <c r="Y9" i="2833"/>
  <c r="Y10" i="2833"/>
  <c r="Y11" i="2833"/>
  <c r="Y12" i="2833"/>
  <c r="Y13" i="2833"/>
  <c r="Y14" i="2833"/>
  <c r="Y15" i="2833"/>
  <c r="Y16" i="2833"/>
  <c r="Y17" i="2833"/>
  <c r="Y18" i="2833"/>
  <c r="Y19" i="2833"/>
  <c r="Y20" i="2833"/>
  <c r="Y21" i="2833"/>
  <c r="Y22" i="2833"/>
  <c r="Y23" i="2833"/>
  <c r="Y24" i="2833"/>
  <c r="Y25" i="2833"/>
  <c r="Y26" i="2833"/>
  <c r="Y27" i="2833"/>
  <c r="Y28" i="2833"/>
  <c r="Y29" i="2833"/>
  <c r="Y30" i="2833"/>
  <c r="Y31" i="2833"/>
  <c r="Y32" i="2833"/>
  <c r="Y33" i="2833"/>
  <c r="Y34" i="2833"/>
  <c r="Y35" i="2833"/>
  <c r="Y36" i="2833"/>
  <c r="Y37" i="2833"/>
  <c r="Y38" i="2833"/>
  <c r="Y39" i="2833"/>
  <c r="Y40" i="2833"/>
  <c r="Y41" i="2833"/>
  <c r="Y42" i="2833"/>
  <c r="Y43" i="2833"/>
  <c r="Y44" i="2833"/>
  <c r="Y45" i="2833"/>
  <c r="Y46" i="2833"/>
  <c r="Y47" i="2833"/>
  <c r="Y48" i="2833"/>
  <c r="Y49" i="2833"/>
  <c r="Y50" i="2833"/>
  <c r="Y51" i="2833"/>
  <c r="Y52" i="2833"/>
  <c r="Y53" i="2833"/>
  <c r="Y54" i="2833"/>
  <c r="Y55" i="2833"/>
  <c r="Y56" i="2833"/>
  <c r="Y57" i="2833"/>
  <c r="Y58" i="2833"/>
  <c r="Y59" i="2833"/>
  <c r="Y60" i="2833"/>
  <c r="Y61" i="2833"/>
  <c r="Y62" i="2833"/>
  <c r="Y63" i="2833"/>
  <c r="Y64" i="2833"/>
  <c r="Y65" i="2833"/>
  <c r="Y66" i="2833"/>
  <c r="Y67" i="2833"/>
  <c r="Y68" i="2833"/>
  <c r="Y69" i="2833"/>
  <c r="Y70" i="2833"/>
  <c r="Y71" i="2833"/>
  <c r="Y72" i="2833"/>
  <c r="Y73" i="2833"/>
  <c r="Y74" i="2833"/>
  <c r="Y75" i="2833"/>
  <c r="Y76" i="2833"/>
  <c r="Y77" i="2833"/>
  <c r="Y78" i="2833"/>
  <c r="Y79" i="2833"/>
  <c r="Y80" i="2833"/>
  <c r="Y81" i="2833"/>
  <c r="Y82" i="2833"/>
  <c r="Y83" i="2833"/>
  <c r="Y84" i="2833"/>
  <c r="Y85" i="2833"/>
  <c r="Y86" i="2833"/>
  <c r="Y87" i="2833"/>
  <c r="Y88" i="2833"/>
  <c r="Y89" i="2833"/>
  <c r="Y90" i="2833"/>
  <c r="Y91" i="2833"/>
  <c r="Y92" i="2833"/>
  <c r="Y93" i="2833"/>
  <c r="Y94" i="2833"/>
  <c r="Y95" i="2833"/>
  <c r="Y96" i="2833"/>
  <c r="Y97" i="2833"/>
  <c r="Y98" i="2833"/>
  <c r="Y99" i="2833"/>
  <c r="Y100" i="2833"/>
  <c r="Y101" i="2833"/>
  <c r="Y102" i="2833"/>
  <c r="Y103" i="2833"/>
  <c r="Y104" i="2833"/>
  <c r="Y105" i="2833"/>
  <c r="Y106" i="2833"/>
  <c r="Y107" i="2833"/>
  <c r="Y108" i="2833"/>
  <c r="Y109" i="2833"/>
  <c r="Y110" i="2833"/>
  <c r="Y111" i="2833"/>
  <c r="Y112" i="2833"/>
  <c r="Y113" i="2833"/>
  <c r="Y114" i="2833"/>
  <c r="Y115" i="2833"/>
  <c r="Y116" i="2833"/>
  <c r="Y117" i="2833"/>
  <c r="Y118" i="2833"/>
  <c r="Y119" i="2833"/>
  <c r="Y120" i="2833"/>
  <c r="Y121" i="2833"/>
  <c r="Y122" i="2833"/>
  <c r="Y123" i="2833"/>
  <c r="Y124" i="2833"/>
  <c r="Y125" i="2833"/>
  <c r="Y126" i="2833"/>
  <c r="Y127" i="2833"/>
  <c r="Y128" i="2833"/>
  <c r="Y129" i="2833"/>
  <c r="Y130" i="2833"/>
  <c r="Y131" i="2833"/>
  <c r="Y132" i="2833"/>
  <c r="Y133" i="2833"/>
  <c r="Y134" i="2833"/>
  <c r="Y135" i="2833"/>
  <c r="Y136" i="2833"/>
  <c r="Y137" i="2833"/>
  <c r="Y138" i="2833"/>
  <c r="Y139" i="2833"/>
  <c r="Y140" i="2833"/>
  <c r="Y141" i="2833"/>
  <c r="Y142" i="2833"/>
  <c r="Y143" i="2833"/>
  <c r="Y144" i="2833"/>
  <c r="Y145" i="2833"/>
  <c r="Y146" i="2833"/>
  <c r="Y147" i="2833"/>
  <c r="Y148" i="2833"/>
  <c r="Y149" i="2833"/>
  <c r="Y150" i="2833"/>
  <c r="Y151" i="2833"/>
  <c r="Y152" i="2833"/>
  <c r="Y153" i="2833"/>
  <c r="Y154" i="2833"/>
  <c r="Y155" i="2833"/>
  <c r="Y156" i="2833"/>
  <c r="Y157" i="2833"/>
  <c r="Y158" i="2833"/>
  <c r="Y159" i="2833"/>
  <c r="Y160" i="2833"/>
  <c r="Y161" i="2833"/>
  <c r="Y162" i="2833"/>
  <c r="Y163" i="2833"/>
  <c r="Y164" i="2833"/>
  <c r="Y165" i="2833"/>
  <c r="Y166" i="2833"/>
  <c r="Y167" i="2833"/>
  <c r="Y168" i="2833"/>
  <c r="Y169" i="2833"/>
  <c r="Y170" i="2833"/>
  <c r="Y171" i="2833"/>
  <c r="Y172" i="2833"/>
  <c r="Y173" i="2833"/>
  <c r="Y174" i="2833"/>
  <c r="Y175" i="2833"/>
  <c r="Y176" i="2833"/>
  <c r="Y177" i="2833"/>
  <c r="Y178" i="2833"/>
  <c r="Y179" i="2833"/>
  <c r="Y180" i="2833"/>
  <c r="Y181" i="2833"/>
  <c r="Y182" i="2833"/>
  <c r="Y5" i="2833"/>
  <c r="AB5" i="2832"/>
  <c r="X180" i="2833"/>
  <c r="X6" i="2833"/>
  <c r="X7" i="2833"/>
  <c r="X8" i="2833"/>
  <c r="X9" i="2833"/>
  <c r="X10" i="2833"/>
  <c r="X11" i="2833"/>
  <c r="X12" i="2833"/>
  <c r="X13" i="2833"/>
  <c r="X14" i="2833"/>
  <c r="X15" i="2833"/>
  <c r="X16" i="2833"/>
  <c r="X17" i="2833"/>
  <c r="X18" i="2833"/>
  <c r="X19" i="2833"/>
  <c r="X20" i="2833"/>
  <c r="X21" i="2833"/>
  <c r="X22" i="2833"/>
  <c r="X23" i="2833"/>
  <c r="X24" i="2833"/>
  <c r="X25" i="2833"/>
  <c r="X26" i="2833"/>
  <c r="X27" i="2833"/>
  <c r="X28" i="2833"/>
  <c r="X29" i="2833"/>
  <c r="X30" i="2833"/>
  <c r="X31" i="2833"/>
  <c r="X32" i="2833"/>
  <c r="X33" i="2833"/>
  <c r="X34" i="2833"/>
  <c r="X35" i="2833"/>
  <c r="X36" i="2833"/>
  <c r="X37" i="2833"/>
  <c r="X38" i="2833"/>
  <c r="X39" i="2833"/>
  <c r="X40" i="2833"/>
  <c r="X41" i="2833"/>
  <c r="X42" i="2833"/>
  <c r="X43" i="2833"/>
  <c r="X44" i="2833"/>
  <c r="X45" i="2833"/>
  <c r="X46" i="2833"/>
  <c r="X47" i="2833"/>
  <c r="X48" i="2833"/>
  <c r="X49" i="2833"/>
  <c r="X50" i="2833"/>
  <c r="X51" i="2833"/>
  <c r="X52" i="2833"/>
  <c r="X53" i="2833"/>
  <c r="X54" i="2833"/>
  <c r="X55" i="2833"/>
  <c r="X56" i="2833"/>
  <c r="X57" i="2833"/>
  <c r="X58" i="2833"/>
  <c r="X59" i="2833"/>
  <c r="X60" i="2833"/>
  <c r="X61" i="2833"/>
  <c r="X62" i="2833"/>
  <c r="X63" i="2833"/>
  <c r="X64" i="2833"/>
  <c r="X65" i="2833"/>
  <c r="X66" i="2833"/>
  <c r="X67" i="2833"/>
  <c r="X68" i="2833"/>
  <c r="X69" i="2833"/>
  <c r="X70" i="2833"/>
  <c r="X71" i="2833"/>
  <c r="X72" i="2833"/>
  <c r="X73" i="2833"/>
  <c r="X74" i="2833"/>
  <c r="X75" i="2833"/>
  <c r="X76" i="2833"/>
  <c r="X77" i="2833"/>
  <c r="X78" i="2833"/>
  <c r="X79" i="2833"/>
  <c r="X80" i="2833"/>
  <c r="X81" i="2833"/>
  <c r="X82" i="2833"/>
  <c r="X83" i="2833"/>
  <c r="X84" i="2833"/>
  <c r="X85" i="2833"/>
  <c r="X86" i="2833"/>
  <c r="X87" i="2833"/>
  <c r="X88" i="2833"/>
  <c r="X89" i="2833"/>
  <c r="X90" i="2833"/>
  <c r="X91" i="2833"/>
  <c r="X92" i="2833"/>
  <c r="X93" i="2833"/>
  <c r="X94" i="2833"/>
  <c r="X95" i="2833"/>
  <c r="X96" i="2833"/>
  <c r="X97" i="2833"/>
  <c r="X98" i="2833"/>
  <c r="X99" i="2833"/>
  <c r="X100" i="2833"/>
  <c r="X101" i="2833"/>
  <c r="X102" i="2833"/>
  <c r="X103" i="2833"/>
  <c r="X104" i="2833"/>
  <c r="X105" i="2833"/>
  <c r="X106" i="2833"/>
  <c r="X107" i="2833"/>
  <c r="X108" i="2833"/>
  <c r="X109" i="2833"/>
  <c r="X110" i="2833"/>
  <c r="X111" i="2833"/>
  <c r="X112" i="2833"/>
  <c r="X113" i="2833"/>
  <c r="X114" i="2833"/>
  <c r="X115" i="2833"/>
  <c r="X116" i="2833"/>
  <c r="X117" i="2833"/>
  <c r="X118" i="2833"/>
  <c r="X119" i="2833"/>
  <c r="X120" i="2833"/>
  <c r="X121" i="2833"/>
  <c r="X122" i="2833"/>
  <c r="X123" i="2833"/>
  <c r="X124" i="2833"/>
  <c r="X125" i="2833"/>
  <c r="X126" i="2833"/>
  <c r="X127" i="2833"/>
  <c r="X128" i="2833"/>
  <c r="X129" i="2833"/>
  <c r="X130" i="2833"/>
  <c r="X131" i="2833"/>
  <c r="X132" i="2833"/>
  <c r="X133" i="2833"/>
  <c r="X134" i="2833"/>
  <c r="X135" i="2833"/>
  <c r="X136" i="2833"/>
  <c r="X137" i="2833"/>
  <c r="X138" i="2833"/>
  <c r="X139" i="2833"/>
  <c r="X140" i="2833"/>
  <c r="X141" i="2833"/>
  <c r="X142" i="2833"/>
  <c r="X143" i="2833"/>
  <c r="X144" i="2833"/>
  <c r="X145" i="2833"/>
  <c r="X146" i="2833"/>
  <c r="X147" i="2833"/>
  <c r="X148" i="2833"/>
  <c r="X149" i="2833"/>
  <c r="X150" i="2833"/>
  <c r="X151" i="2833"/>
  <c r="X152" i="2833"/>
  <c r="X153" i="2833"/>
  <c r="X154" i="2833"/>
  <c r="X155" i="2833"/>
  <c r="X156" i="2833"/>
  <c r="X157" i="2833"/>
  <c r="X158" i="2833"/>
  <c r="X159" i="2833"/>
  <c r="X160" i="2833"/>
  <c r="X161" i="2833"/>
  <c r="X162" i="2833"/>
  <c r="X163" i="2833"/>
  <c r="X164" i="2833"/>
  <c r="X165" i="2833"/>
  <c r="X166" i="2833"/>
  <c r="X167" i="2833"/>
  <c r="X168" i="2833"/>
  <c r="X169" i="2833"/>
  <c r="X170" i="2833"/>
  <c r="X171" i="2833"/>
  <c r="X172" i="2833"/>
  <c r="X173" i="2833"/>
  <c r="X174" i="2833"/>
  <c r="X175" i="2833"/>
  <c r="X176" i="2833"/>
  <c r="X177" i="2833"/>
  <c r="X178" i="2833"/>
  <c r="X179" i="2833"/>
  <c r="X181" i="2833"/>
  <c r="X182" i="2833"/>
  <c r="X5" i="2833"/>
  <c r="AA5" i="2832"/>
  <c r="W8" i="2833"/>
  <c r="W9" i="2833"/>
  <c r="W10" i="2833"/>
  <c r="W11" i="2833"/>
  <c r="W12" i="2833"/>
  <c r="W13" i="2833"/>
  <c r="W14" i="2833"/>
  <c r="W15" i="2833"/>
  <c r="W16" i="2833"/>
  <c r="W17" i="2833"/>
  <c r="W18" i="2833"/>
  <c r="W19" i="2833"/>
  <c r="W20" i="2833"/>
  <c r="W21" i="2833"/>
  <c r="W22" i="2833"/>
  <c r="W23" i="2833"/>
  <c r="W24" i="2833"/>
  <c r="W25" i="2833"/>
  <c r="W26" i="2833"/>
  <c r="W27" i="2833"/>
  <c r="W28" i="2833"/>
  <c r="W29" i="2833"/>
  <c r="W30" i="2833"/>
  <c r="W31" i="2833"/>
  <c r="W32" i="2833"/>
  <c r="W33" i="2833"/>
  <c r="W34" i="2833"/>
  <c r="W35" i="2833"/>
  <c r="W36" i="2833"/>
  <c r="W37" i="2833"/>
  <c r="W38" i="2833"/>
  <c r="W39" i="2833"/>
  <c r="W40" i="2833"/>
  <c r="W41" i="2833"/>
  <c r="W42" i="2833"/>
  <c r="W43" i="2833"/>
  <c r="W44" i="2833"/>
  <c r="W45" i="2833"/>
  <c r="W46" i="2833"/>
  <c r="W47" i="2833"/>
  <c r="W48" i="2833"/>
  <c r="W49" i="2833"/>
  <c r="W50" i="2833"/>
  <c r="W51" i="2833"/>
  <c r="W52" i="2833"/>
  <c r="W53" i="2833"/>
  <c r="W54" i="2833"/>
  <c r="W55" i="2833"/>
  <c r="W56" i="2833"/>
  <c r="W57" i="2833"/>
  <c r="W58" i="2833"/>
  <c r="W59" i="2833"/>
  <c r="W60" i="2833"/>
  <c r="W61" i="2833"/>
  <c r="W62" i="2833"/>
  <c r="W63" i="2833"/>
  <c r="W64" i="2833"/>
  <c r="W65" i="2833"/>
  <c r="W66" i="2833"/>
  <c r="W67" i="2833"/>
  <c r="W68" i="2833"/>
  <c r="W69" i="2833"/>
  <c r="W70" i="2833"/>
  <c r="W71" i="2833"/>
  <c r="W72" i="2833"/>
  <c r="W73" i="2833"/>
  <c r="W74" i="2833"/>
  <c r="W75" i="2833"/>
  <c r="W76" i="2833"/>
  <c r="W77" i="2833"/>
  <c r="W78" i="2833"/>
  <c r="W79" i="2833"/>
  <c r="W80" i="2833"/>
  <c r="W81" i="2833"/>
  <c r="W82" i="2833"/>
  <c r="W83" i="2833"/>
  <c r="W84" i="2833"/>
  <c r="W85" i="2833"/>
  <c r="W86" i="2833"/>
  <c r="W87" i="2833"/>
  <c r="W88" i="2833"/>
  <c r="W89" i="2833"/>
  <c r="W90" i="2833"/>
  <c r="W91" i="2833"/>
  <c r="W92" i="2833"/>
  <c r="W93" i="2833"/>
  <c r="W94" i="2833"/>
  <c r="W95" i="2833"/>
  <c r="W96" i="2833"/>
  <c r="W97" i="2833"/>
  <c r="W98" i="2833"/>
  <c r="W99" i="2833"/>
  <c r="W100" i="2833"/>
  <c r="W101" i="2833"/>
  <c r="W102" i="2833"/>
  <c r="W103" i="2833"/>
  <c r="W104" i="2833"/>
  <c r="W105" i="2833"/>
  <c r="W106" i="2833"/>
  <c r="W107" i="2833"/>
  <c r="W108" i="2833"/>
  <c r="W109" i="2833"/>
  <c r="W110" i="2833"/>
  <c r="W111" i="2833"/>
  <c r="W112" i="2833"/>
  <c r="W113" i="2833"/>
  <c r="W114" i="2833"/>
  <c r="W115" i="2833"/>
  <c r="W116" i="2833"/>
  <c r="W117" i="2833"/>
  <c r="W118" i="2833"/>
  <c r="W119" i="2833"/>
  <c r="W120" i="2833"/>
  <c r="W121" i="2833"/>
  <c r="W122" i="2833"/>
  <c r="W123" i="2833"/>
  <c r="W124" i="2833"/>
  <c r="W125" i="2833"/>
  <c r="W126" i="2833"/>
  <c r="W127" i="2833"/>
  <c r="W128" i="2833"/>
  <c r="W129" i="2833"/>
  <c r="W130" i="2833"/>
  <c r="W131" i="2833"/>
  <c r="W132" i="2833"/>
  <c r="W133" i="2833"/>
  <c r="W134" i="2833"/>
  <c r="W135" i="2833"/>
  <c r="W136" i="2833"/>
  <c r="W137" i="2833"/>
  <c r="W138" i="2833"/>
  <c r="W139" i="2833"/>
  <c r="W140" i="2833"/>
  <c r="W141" i="2833"/>
  <c r="W142" i="2833"/>
  <c r="W143" i="2833"/>
  <c r="W144" i="2833"/>
  <c r="W145" i="2833"/>
  <c r="W146" i="2833"/>
  <c r="W147" i="2833"/>
  <c r="W148" i="2833"/>
  <c r="W149" i="2833"/>
  <c r="W150" i="2833"/>
  <c r="W151" i="2833"/>
  <c r="W152" i="2833"/>
  <c r="W153" i="2833"/>
  <c r="W154" i="2833"/>
  <c r="W155" i="2833"/>
  <c r="W156" i="2833"/>
  <c r="W157" i="2833"/>
  <c r="W158" i="2833"/>
  <c r="W159" i="2833"/>
  <c r="W160" i="2833"/>
  <c r="W161" i="2833"/>
  <c r="W162" i="2833"/>
  <c r="W163" i="2833"/>
  <c r="W164" i="2833"/>
  <c r="W165" i="2833"/>
  <c r="W166" i="2833"/>
  <c r="W167" i="2833"/>
  <c r="W168" i="2833"/>
  <c r="W169" i="2833"/>
  <c r="W170" i="2833"/>
  <c r="W171" i="2833"/>
  <c r="W172" i="2833"/>
  <c r="W173" i="2833"/>
  <c r="W174" i="2833"/>
  <c r="W175" i="2833"/>
  <c r="W176" i="2833"/>
  <c r="W177" i="2833"/>
  <c r="W178" i="2833"/>
  <c r="W179" i="2833"/>
  <c r="W180" i="2833"/>
  <c r="W181" i="2833"/>
  <c r="W182" i="2833"/>
  <c r="W7" i="2833"/>
  <c r="W5" i="2833"/>
  <c r="W6" i="2833"/>
  <c r="Z6" i="2832"/>
  <c r="Z5" i="2832"/>
  <c r="V23" i="2833"/>
  <c r="V22" i="2833"/>
  <c r="V21" i="2833"/>
  <c r="V20" i="2833"/>
  <c r="V19" i="2833"/>
  <c r="V18" i="2833"/>
  <c r="V17" i="2833"/>
  <c r="V16" i="2833"/>
  <c r="V15" i="2833"/>
  <c r="V14" i="2833"/>
  <c r="V13" i="2833"/>
  <c r="V12" i="2833"/>
  <c r="V11" i="2833"/>
  <c r="V10" i="2833"/>
  <c r="V9" i="2833"/>
  <c r="V8" i="2833"/>
  <c r="V7" i="2833"/>
  <c r="V6" i="2833"/>
  <c r="Y7" i="2832"/>
  <c r="Y6" i="2832"/>
  <c r="Y5" i="2832"/>
  <c r="AD5" i="2832" s="1"/>
  <c r="V24" i="2833"/>
  <c r="V25" i="2833"/>
  <c r="V26" i="2833"/>
  <c r="V27" i="2833"/>
  <c r="V28" i="2833"/>
  <c r="V29" i="2833"/>
  <c r="V30" i="2833"/>
  <c r="V31" i="2833"/>
  <c r="V32" i="2833"/>
  <c r="V33" i="2833"/>
  <c r="V34" i="2833"/>
  <c r="V35" i="2833"/>
  <c r="V36" i="2833"/>
  <c r="V37" i="2833"/>
  <c r="V38" i="2833"/>
  <c r="V39" i="2833"/>
  <c r="V40" i="2833"/>
  <c r="V41" i="2833"/>
  <c r="V42" i="2833"/>
  <c r="V43" i="2833"/>
  <c r="V44" i="2833"/>
  <c r="V45" i="2833"/>
  <c r="V46" i="2833"/>
  <c r="V47" i="2833"/>
  <c r="V48" i="2833"/>
  <c r="V49" i="2833"/>
  <c r="V50" i="2833"/>
  <c r="V51" i="2833"/>
  <c r="V52" i="2833"/>
  <c r="V53" i="2833"/>
  <c r="V54" i="2833"/>
  <c r="V55" i="2833"/>
  <c r="V56" i="2833"/>
  <c r="V57" i="2833"/>
  <c r="V58" i="2833"/>
  <c r="V59" i="2833"/>
  <c r="V60" i="2833"/>
  <c r="V61" i="2833"/>
  <c r="V62" i="2833"/>
  <c r="V63" i="2833"/>
  <c r="V64" i="2833"/>
  <c r="V65" i="2833"/>
  <c r="V66" i="2833"/>
  <c r="V67" i="2833"/>
  <c r="V68" i="2833"/>
  <c r="V69" i="2833"/>
  <c r="V70" i="2833"/>
  <c r="V71" i="2833"/>
  <c r="V72" i="2833"/>
  <c r="V73" i="2833"/>
  <c r="V74" i="2833"/>
  <c r="V75" i="2833"/>
  <c r="V76" i="2833"/>
  <c r="V77" i="2833"/>
  <c r="V78" i="2833"/>
  <c r="V79" i="2833"/>
  <c r="V80" i="2833"/>
  <c r="V81" i="2833"/>
  <c r="V82" i="2833"/>
  <c r="V83" i="2833"/>
  <c r="V84" i="2833"/>
  <c r="V85" i="2833"/>
  <c r="V86" i="2833"/>
  <c r="V87" i="2833"/>
  <c r="V88" i="2833"/>
  <c r="V89" i="2833"/>
  <c r="V90" i="2833"/>
  <c r="V91" i="2833"/>
  <c r="V92" i="2833"/>
  <c r="V93" i="2833"/>
  <c r="V94" i="2833"/>
  <c r="V95" i="2833"/>
  <c r="V96" i="2833"/>
  <c r="V97" i="2833"/>
  <c r="V98" i="2833"/>
  <c r="V99" i="2833"/>
  <c r="V100" i="2833"/>
  <c r="V101" i="2833"/>
  <c r="V102" i="2833"/>
  <c r="V103" i="2833"/>
  <c r="V104" i="2833"/>
  <c r="V105" i="2833"/>
  <c r="V106" i="2833"/>
  <c r="V107" i="2833"/>
  <c r="V108" i="2833"/>
  <c r="V109" i="2833"/>
  <c r="V110" i="2833"/>
  <c r="V111" i="2833"/>
  <c r="V112" i="2833"/>
  <c r="V113" i="2833"/>
  <c r="V114" i="2833"/>
  <c r="V115" i="2833"/>
  <c r="V116" i="2833"/>
  <c r="V117" i="2833"/>
  <c r="V118" i="2833"/>
  <c r="V119" i="2833"/>
  <c r="V120" i="2833"/>
  <c r="V121" i="2833"/>
  <c r="V122" i="2833"/>
  <c r="V123" i="2833"/>
  <c r="V124" i="2833"/>
  <c r="V125" i="2833"/>
  <c r="V126" i="2833"/>
  <c r="V127" i="2833"/>
  <c r="V128" i="2833"/>
  <c r="V129" i="2833"/>
  <c r="V130" i="2833"/>
  <c r="V131" i="2833"/>
  <c r="V132" i="2833"/>
  <c r="V133" i="2833"/>
  <c r="V134" i="2833"/>
  <c r="V135" i="2833"/>
  <c r="V136" i="2833"/>
  <c r="V137" i="2833"/>
  <c r="V138" i="2833"/>
  <c r="V139" i="2833"/>
  <c r="V140" i="2833"/>
  <c r="V141" i="2833"/>
  <c r="V142" i="2833"/>
  <c r="V143" i="2833"/>
  <c r="V144" i="2833"/>
  <c r="V145" i="2833"/>
  <c r="V146" i="2833"/>
  <c r="V147" i="2833"/>
  <c r="V148" i="2833"/>
  <c r="V149" i="2833"/>
  <c r="V150" i="2833"/>
  <c r="V151" i="2833"/>
  <c r="V152" i="2833"/>
  <c r="V153" i="2833"/>
  <c r="V154" i="2833"/>
  <c r="V155" i="2833"/>
  <c r="V156" i="2833"/>
  <c r="V157" i="2833"/>
  <c r="V158" i="2833"/>
  <c r="V159" i="2833"/>
  <c r="V160" i="2833"/>
  <c r="V161" i="2833"/>
  <c r="V162" i="2833"/>
  <c r="V163" i="2833"/>
  <c r="V164" i="2833"/>
  <c r="V165" i="2833"/>
  <c r="V166" i="2833"/>
  <c r="V167" i="2833"/>
  <c r="V168" i="2833"/>
  <c r="V169" i="2833"/>
  <c r="V170" i="2833"/>
  <c r="V171" i="2833"/>
  <c r="V172" i="2833"/>
  <c r="V173" i="2833"/>
  <c r="V174" i="2833"/>
  <c r="V175" i="2833"/>
  <c r="V176" i="2833"/>
  <c r="V177" i="2833"/>
  <c r="V178" i="2833"/>
  <c r="V179" i="2833"/>
  <c r="V180" i="2833"/>
  <c r="V181" i="2833"/>
  <c r="V182" i="2833"/>
  <c r="V5" i="2833"/>
  <c r="I23" i="2819"/>
  <c r="H23" i="2819"/>
  <c r="I24" i="2819"/>
  <c r="I22" i="2819"/>
  <c r="I21" i="2819"/>
  <c r="S21" i="2819" s="1"/>
  <c r="I20" i="2819"/>
  <c r="I19" i="2819"/>
  <c r="S19" i="2819" s="1"/>
  <c r="I18" i="2819"/>
  <c r="R24" i="2819"/>
  <c r="H22" i="2819"/>
  <c r="H21" i="2819"/>
  <c r="H20" i="2819"/>
  <c r="H19" i="2819"/>
  <c r="R19" i="2819" s="1"/>
  <c r="H18" i="2819"/>
  <c r="G24" i="2819"/>
  <c r="G23" i="2819"/>
  <c r="G22" i="2819"/>
  <c r="G21" i="2819"/>
  <c r="G20" i="2819"/>
  <c r="Q20" i="2819" s="1"/>
  <c r="G19" i="2819"/>
  <c r="G18" i="2819"/>
  <c r="F24" i="2819"/>
  <c r="P24" i="2819" s="1"/>
  <c r="F23" i="2819"/>
  <c r="F22" i="2819"/>
  <c r="F21" i="2819"/>
  <c r="F20" i="2819"/>
  <c r="P20" i="2819" s="1"/>
  <c r="F19" i="2819"/>
  <c r="F18" i="2819"/>
  <c r="E24" i="2819"/>
  <c r="O24" i="2819" s="1"/>
  <c r="E23" i="2819"/>
  <c r="E22" i="2819"/>
  <c r="E21" i="2819"/>
  <c r="E20" i="2819"/>
  <c r="O20" i="2819" s="1"/>
  <c r="E19" i="2819"/>
  <c r="E18" i="2819"/>
  <c r="D24" i="2819"/>
  <c r="N24" i="2819" s="1"/>
  <c r="D23" i="2819"/>
  <c r="D22" i="2819"/>
  <c r="D21" i="2819"/>
  <c r="D20" i="2819"/>
  <c r="N20" i="2819" s="1"/>
  <c r="D19" i="2819"/>
  <c r="D18" i="2819"/>
  <c r="C31" i="2819"/>
  <c r="C18" i="2819"/>
  <c r="C24" i="2819"/>
  <c r="M24" i="2819" s="1"/>
  <c r="C23" i="2819"/>
  <c r="C22" i="2819"/>
  <c r="C21" i="2819"/>
  <c r="C20" i="2819"/>
  <c r="M20" i="2819" s="1"/>
  <c r="C19" i="2819"/>
  <c r="B37" i="2819"/>
  <c r="B36" i="2819"/>
  <c r="L22" i="2819"/>
  <c r="B35" i="2819"/>
  <c r="B33" i="2819"/>
  <c r="Y22" i="2832"/>
  <c r="Y8" i="2832"/>
  <c r="Z7" i="2832"/>
  <c r="Z8" i="2832"/>
  <c r="Z9" i="2832"/>
  <c r="Z10" i="2832"/>
  <c r="Z11" i="2832"/>
  <c r="Z12" i="2832"/>
  <c r="Z13" i="2832"/>
  <c r="Z14" i="2832"/>
  <c r="Z15" i="2832"/>
  <c r="Z16" i="2832"/>
  <c r="Z17" i="2832"/>
  <c r="Z18" i="2832"/>
  <c r="Z19" i="2832"/>
  <c r="Z20" i="2832"/>
  <c r="Z21" i="2832"/>
  <c r="Z22" i="2832"/>
  <c r="Z23" i="2832"/>
  <c r="Z24" i="2832"/>
  <c r="Z25" i="2832"/>
  <c r="Z26" i="2832"/>
  <c r="Z27" i="2832"/>
  <c r="Z28" i="2832"/>
  <c r="Z29" i="2832"/>
  <c r="Z30" i="2832"/>
  <c r="Z31" i="2832"/>
  <c r="Z32" i="2832"/>
  <c r="Z33" i="2832"/>
  <c r="Z34" i="2832"/>
  <c r="Z35" i="2832"/>
  <c r="Z36" i="2832"/>
  <c r="Z37" i="2832"/>
  <c r="Z38" i="2832"/>
  <c r="Z39" i="2832"/>
  <c r="Z40" i="2832"/>
  <c r="Z41" i="2832"/>
  <c r="Z42" i="2832"/>
  <c r="Z43" i="2832"/>
  <c r="Z44" i="2832"/>
  <c r="Z45" i="2832"/>
  <c r="Z46" i="2832"/>
  <c r="Z47" i="2832"/>
  <c r="Z48" i="2832"/>
  <c r="Z49" i="2832"/>
  <c r="Z50" i="2832"/>
  <c r="Z51" i="2832"/>
  <c r="Z52" i="2832"/>
  <c r="Z53" i="2832"/>
  <c r="Z54" i="2832"/>
  <c r="Z55" i="2832"/>
  <c r="Z56" i="2832"/>
  <c r="Z57" i="2832"/>
  <c r="Z58" i="2832"/>
  <c r="Z59" i="2832"/>
  <c r="Z60" i="2832"/>
  <c r="Z61" i="2832"/>
  <c r="Z62" i="2832"/>
  <c r="Z63" i="2832"/>
  <c r="Z64" i="2832"/>
  <c r="Z65" i="2832"/>
  <c r="Z66" i="2832"/>
  <c r="Z67" i="2832"/>
  <c r="Z68" i="2832"/>
  <c r="Z69" i="2832"/>
  <c r="Z70" i="2832"/>
  <c r="Z71" i="2832"/>
  <c r="Z72" i="2832"/>
  <c r="Z73" i="2832"/>
  <c r="Z74" i="2832"/>
  <c r="Z75" i="2832"/>
  <c r="Z76" i="2832"/>
  <c r="Z77" i="2832"/>
  <c r="Z78" i="2832"/>
  <c r="Z79" i="2832"/>
  <c r="Z80" i="2832"/>
  <c r="Z81" i="2832"/>
  <c r="Z82" i="2832"/>
  <c r="Z83" i="2832"/>
  <c r="Z84" i="2832"/>
  <c r="Z85" i="2832"/>
  <c r="Z86" i="2832"/>
  <c r="Z87" i="2832"/>
  <c r="Z88" i="2832"/>
  <c r="Z89" i="2832"/>
  <c r="Z90" i="2832"/>
  <c r="Z91" i="2832"/>
  <c r="Z92" i="2832"/>
  <c r="Z93" i="2832"/>
  <c r="Z94" i="2832"/>
  <c r="Z95" i="2832"/>
  <c r="Z96" i="2832"/>
  <c r="Z97" i="2832"/>
  <c r="Z98" i="2832"/>
  <c r="Z99" i="2832"/>
  <c r="Z100" i="2832"/>
  <c r="Z101" i="2832"/>
  <c r="Z102" i="2832"/>
  <c r="Z103" i="2832"/>
  <c r="Z104" i="2832"/>
  <c r="Z105" i="2832"/>
  <c r="Z106" i="2832"/>
  <c r="Z107" i="2832"/>
  <c r="Z108" i="2832"/>
  <c r="Z109" i="2832"/>
  <c r="Z110" i="2832"/>
  <c r="Z111" i="2832"/>
  <c r="Z112" i="2832"/>
  <c r="Z113" i="2832"/>
  <c r="Z114" i="2832"/>
  <c r="Z115" i="2832"/>
  <c r="Z116" i="2832"/>
  <c r="Z117" i="2832"/>
  <c r="Z118" i="2832"/>
  <c r="Z119" i="2832"/>
  <c r="Z120" i="2832"/>
  <c r="Z121" i="2832"/>
  <c r="Z122" i="2832"/>
  <c r="Z123" i="2832"/>
  <c r="Z124" i="2832"/>
  <c r="Z125" i="2832"/>
  <c r="Z126" i="2832"/>
  <c r="Z127" i="2832"/>
  <c r="Z128" i="2832"/>
  <c r="Z129" i="2832"/>
  <c r="Z130" i="2832"/>
  <c r="Z131" i="2832"/>
  <c r="Z132" i="2832"/>
  <c r="Z133" i="2832"/>
  <c r="Z134" i="2832"/>
  <c r="Z135" i="2832"/>
  <c r="Z136" i="2832"/>
  <c r="Z137" i="2832"/>
  <c r="Z138" i="2832"/>
  <c r="Z139" i="2832"/>
  <c r="Z140" i="2832"/>
  <c r="Z141" i="2832"/>
  <c r="Z142" i="2832"/>
  <c r="Z143" i="2832"/>
  <c r="Z144" i="2832"/>
  <c r="Z145" i="2832"/>
  <c r="Z146" i="2832"/>
  <c r="Z147" i="2832"/>
  <c r="Z148" i="2832"/>
  <c r="Z149" i="2832"/>
  <c r="Z150" i="2832"/>
  <c r="Z151" i="2832"/>
  <c r="Z152" i="2832"/>
  <c r="Z153" i="2832"/>
  <c r="Z154" i="2832"/>
  <c r="Z155" i="2832"/>
  <c r="Z156" i="2832"/>
  <c r="Z157" i="2832"/>
  <c r="Z158" i="2832"/>
  <c r="Z159" i="2832"/>
  <c r="Z160" i="2832"/>
  <c r="Z161" i="2832"/>
  <c r="Z162" i="2832"/>
  <c r="Z163" i="2832"/>
  <c r="Z164" i="2832"/>
  <c r="Z165" i="2832"/>
  <c r="Z166" i="2832"/>
  <c r="Z167" i="2832"/>
  <c r="Z168" i="2832"/>
  <c r="Z169" i="2832"/>
  <c r="Z170" i="2832"/>
  <c r="Z171" i="2832"/>
  <c r="Z172" i="2832"/>
  <c r="Z173" i="2832"/>
  <c r="Z174" i="2832"/>
  <c r="AA7" i="2832"/>
  <c r="AA8" i="2832"/>
  <c r="AA9" i="2832"/>
  <c r="AA10" i="2832"/>
  <c r="AA11" i="2832"/>
  <c r="AA12" i="2832"/>
  <c r="AA13" i="2832"/>
  <c r="AA14" i="2832"/>
  <c r="AA15" i="2832"/>
  <c r="AA16" i="2832"/>
  <c r="AA17" i="2832"/>
  <c r="AA18" i="2832"/>
  <c r="AA19" i="2832"/>
  <c r="AA20" i="2832"/>
  <c r="AA21" i="2832"/>
  <c r="AA22" i="2832"/>
  <c r="AA23" i="2832"/>
  <c r="AA24" i="2832"/>
  <c r="AA25" i="2832"/>
  <c r="AA26" i="2832"/>
  <c r="AA27" i="2832"/>
  <c r="AA28" i="2832"/>
  <c r="AA29" i="2832"/>
  <c r="AA30" i="2832"/>
  <c r="AA31" i="2832"/>
  <c r="AA32" i="2832"/>
  <c r="AA33" i="2832"/>
  <c r="AA34" i="2832"/>
  <c r="AA35" i="2832"/>
  <c r="AA36" i="2832"/>
  <c r="AA37" i="2832"/>
  <c r="AA38" i="2832"/>
  <c r="AA39" i="2832"/>
  <c r="AA40" i="2832"/>
  <c r="AA41" i="2832"/>
  <c r="AA42" i="2832"/>
  <c r="AA43" i="2832"/>
  <c r="AA44" i="2832"/>
  <c r="AA45" i="2832"/>
  <c r="AA46" i="2832"/>
  <c r="AA47" i="2832"/>
  <c r="AA48" i="2832"/>
  <c r="AA49" i="2832"/>
  <c r="AA50" i="2832"/>
  <c r="AA51" i="2832"/>
  <c r="AA52" i="2832"/>
  <c r="AA53" i="2832"/>
  <c r="AA54" i="2832"/>
  <c r="AA55" i="2832"/>
  <c r="AA56" i="2832"/>
  <c r="AA57" i="2832"/>
  <c r="AA58" i="2832"/>
  <c r="AA59" i="2832"/>
  <c r="AA60" i="2832"/>
  <c r="AA61" i="2832"/>
  <c r="AA62" i="2832"/>
  <c r="AA63" i="2832"/>
  <c r="AA64" i="2832"/>
  <c r="AA65" i="2832"/>
  <c r="AA66" i="2832"/>
  <c r="AA67" i="2832"/>
  <c r="AA68" i="2832"/>
  <c r="AA69" i="2832"/>
  <c r="AA70" i="2832"/>
  <c r="AA71" i="2832"/>
  <c r="AA72" i="2832"/>
  <c r="AA73" i="2832"/>
  <c r="AA74" i="2832"/>
  <c r="AA75" i="2832"/>
  <c r="AA76" i="2832"/>
  <c r="AA77" i="2832"/>
  <c r="AA78" i="2832"/>
  <c r="AA79" i="2832"/>
  <c r="AA80" i="2832"/>
  <c r="AA81" i="2832"/>
  <c r="AA82" i="2832"/>
  <c r="AA83" i="2832"/>
  <c r="AA84" i="2832"/>
  <c r="AA85" i="2832"/>
  <c r="AA86" i="2832"/>
  <c r="AA87" i="2832"/>
  <c r="AA88" i="2832"/>
  <c r="AA89" i="2832"/>
  <c r="AA90" i="2832"/>
  <c r="AA91" i="2832"/>
  <c r="AA92" i="2832"/>
  <c r="AA93" i="2832"/>
  <c r="AA94" i="2832"/>
  <c r="AA95" i="2832"/>
  <c r="AA96" i="2832"/>
  <c r="AA97" i="2832"/>
  <c r="AA98" i="2832"/>
  <c r="AA99" i="2832"/>
  <c r="AA100" i="2832"/>
  <c r="AA101" i="2832"/>
  <c r="AA102" i="2832"/>
  <c r="AA103" i="2832"/>
  <c r="AA104" i="2832"/>
  <c r="AA105" i="2832"/>
  <c r="AA106" i="2832"/>
  <c r="AA107" i="2832"/>
  <c r="AA108" i="2832"/>
  <c r="AA109" i="2832"/>
  <c r="AA110" i="2832"/>
  <c r="AA111" i="2832"/>
  <c r="AA112" i="2832"/>
  <c r="AA113" i="2832"/>
  <c r="AA114" i="2832"/>
  <c r="AA115" i="2832"/>
  <c r="AA116" i="2832"/>
  <c r="AA117" i="2832"/>
  <c r="AA118" i="2832"/>
  <c r="AA119" i="2832"/>
  <c r="AA120" i="2832"/>
  <c r="AA121" i="2832"/>
  <c r="AA122" i="2832"/>
  <c r="AA123" i="2832"/>
  <c r="AA124" i="2832"/>
  <c r="AA125" i="2832"/>
  <c r="AA126" i="2832"/>
  <c r="AA127" i="2832"/>
  <c r="AA128" i="2832"/>
  <c r="AA129" i="2832"/>
  <c r="AA130" i="2832"/>
  <c r="AA131" i="2832"/>
  <c r="AA132" i="2832"/>
  <c r="AA133" i="2832"/>
  <c r="AA134" i="2832"/>
  <c r="AA135" i="2832"/>
  <c r="AA136" i="2832"/>
  <c r="AA137" i="2832"/>
  <c r="AA138" i="2832"/>
  <c r="AA139" i="2832"/>
  <c r="AA140" i="2832"/>
  <c r="AA141" i="2832"/>
  <c r="AA142" i="2832"/>
  <c r="AA143" i="2832"/>
  <c r="AA144" i="2832"/>
  <c r="AA145" i="2832"/>
  <c r="AA146" i="2832"/>
  <c r="AA147" i="2832"/>
  <c r="AA148" i="2832"/>
  <c r="AA149" i="2832"/>
  <c r="AA150" i="2832"/>
  <c r="AA151" i="2832"/>
  <c r="AA152" i="2832"/>
  <c r="AA153" i="2832"/>
  <c r="AA154" i="2832"/>
  <c r="AA155" i="2832"/>
  <c r="AA156" i="2832"/>
  <c r="AA157" i="2832"/>
  <c r="AA158" i="2832"/>
  <c r="AA159" i="2832"/>
  <c r="AA160" i="2832"/>
  <c r="AA161" i="2832"/>
  <c r="AA162" i="2832"/>
  <c r="AA163" i="2832"/>
  <c r="AA164" i="2832"/>
  <c r="AA165" i="2832"/>
  <c r="AA166" i="2832"/>
  <c r="AA167" i="2832"/>
  <c r="AA168" i="2832"/>
  <c r="AA169" i="2832"/>
  <c r="AA170" i="2832"/>
  <c r="AA171" i="2832"/>
  <c r="AA172" i="2832"/>
  <c r="AA173" i="2832"/>
  <c r="AA174" i="2832"/>
  <c r="AA6" i="2832"/>
  <c r="AC13" i="2832"/>
  <c r="AC7" i="2832"/>
  <c r="AC8" i="2832"/>
  <c r="AC9" i="2832"/>
  <c r="AC10" i="2832"/>
  <c r="AC11" i="2832"/>
  <c r="AC12" i="2832"/>
  <c r="AC14" i="2832"/>
  <c r="AC15" i="2832"/>
  <c r="AC16" i="2832"/>
  <c r="AC17" i="2832"/>
  <c r="AC18" i="2832"/>
  <c r="AC19" i="2832"/>
  <c r="AC20" i="2832"/>
  <c r="AC21" i="2832"/>
  <c r="AC22" i="2832"/>
  <c r="AC23" i="2832"/>
  <c r="AC24" i="2832"/>
  <c r="AC25" i="2832"/>
  <c r="AC26" i="2832"/>
  <c r="AC27" i="2832"/>
  <c r="AC28" i="2832"/>
  <c r="AC29" i="2832"/>
  <c r="AC30" i="2832"/>
  <c r="AC31" i="2832"/>
  <c r="AC32" i="2832"/>
  <c r="AC33" i="2832"/>
  <c r="AC34" i="2832"/>
  <c r="AC35" i="2832"/>
  <c r="AC36" i="2832"/>
  <c r="AC37" i="2832"/>
  <c r="AC38" i="2832"/>
  <c r="AC39" i="2832"/>
  <c r="AC40" i="2832"/>
  <c r="AC41" i="2832"/>
  <c r="AC42" i="2832"/>
  <c r="AC43" i="2832"/>
  <c r="AC44" i="2832"/>
  <c r="AC45" i="2832"/>
  <c r="AC46" i="2832"/>
  <c r="AC47" i="2832"/>
  <c r="AC48" i="2832"/>
  <c r="AC49" i="2832"/>
  <c r="AC50" i="2832"/>
  <c r="AC51" i="2832"/>
  <c r="AC52" i="2832"/>
  <c r="AC53" i="2832"/>
  <c r="AC54" i="2832"/>
  <c r="AC55" i="2832"/>
  <c r="AC56" i="2832"/>
  <c r="AC57" i="2832"/>
  <c r="AC58" i="2832"/>
  <c r="AC59" i="2832"/>
  <c r="AC60" i="2832"/>
  <c r="AC61" i="2832"/>
  <c r="AC62" i="2832"/>
  <c r="AC63" i="2832"/>
  <c r="AC64" i="2832"/>
  <c r="AC65" i="2832"/>
  <c r="AC66" i="2832"/>
  <c r="AC67" i="2832"/>
  <c r="AC68" i="2832"/>
  <c r="AC69" i="2832"/>
  <c r="AC70" i="2832"/>
  <c r="AC71" i="2832"/>
  <c r="AC72" i="2832"/>
  <c r="AC73" i="2832"/>
  <c r="AC74" i="2832"/>
  <c r="AC75" i="2832"/>
  <c r="AC76" i="2832"/>
  <c r="AC77" i="2832"/>
  <c r="AC78" i="2832"/>
  <c r="AC79" i="2832"/>
  <c r="AC80" i="2832"/>
  <c r="AC81" i="2832"/>
  <c r="AC82" i="2832"/>
  <c r="AC83" i="2832"/>
  <c r="AC84" i="2832"/>
  <c r="AC85" i="2832"/>
  <c r="AC86" i="2832"/>
  <c r="AC87" i="2832"/>
  <c r="AC88" i="2832"/>
  <c r="AC89" i="2832"/>
  <c r="AC90" i="2832"/>
  <c r="AC91" i="2832"/>
  <c r="AC92" i="2832"/>
  <c r="AC93" i="2832"/>
  <c r="AC94" i="2832"/>
  <c r="AC95" i="2832"/>
  <c r="AC96" i="2832"/>
  <c r="AC97" i="2832"/>
  <c r="AC98" i="2832"/>
  <c r="AC99" i="2832"/>
  <c r="AC100" i="2832"/>
  <c r="AC101" i="2832"/>
  <c r="AC102" i="2832"/>
  <c r="AC103" i="2832"/>
  <c r="AC104" i="2832"/>
  <c r="AC105" i="2832"/>
  <c r="AC106" i="2832"/>
  <c r="AC107" i="2832"/>
  <c r="AC108" i="2832"/>
  <c r="AC109" i="2832"/>
  <c r="AC110" i="2832"/>
  <c r="AC111" i="2832"/>
  <c r="AC112" i="2832"/>
  <c r="AC113" i="2832"/>
  <c r="AC114" i="2832"/>
  <c r="AC115" i="2832"/>
  <c r="AC116" i="2832"/>
  <c r="AC117" i="2832"/>
  <c r="AC118" i="2832"/>
  <c r="AC119" i="2832"/>
  <c r="AC120" i="2832"/>
  <c r="AC121" i="2832"/>
  <c r="AC122" i="2832"/>
  <c r="AC123" i="2832"/>
  <c r="AC124" i="2832"/>
  <c r="AC125" i="2832"/>
  <c r="AC126" i="2832"/>
  <c r="AC127" i="2832"/>
  <c r="AC128" i="2832"/>
  <c r="AC129" i="2832"/>
  <c r="AC130" i="2832"/>
  <c r="AC131" i="2832"/>
  <c r="AC132" i="2832"/>
  <c r="AC133" i="2832"/>
  <c r="AC134" i="2832"/>
  <c r="AC135" i="2832"/>
  <c r="AC136" i="2832"/>
  <c r="AC137" i="2832"/>
  <c r="AC138" i="2832"/>
  <c r="AC139" i="2832"/>
  <c r="AC140" i="2832"/>
  <c r="AC141" i="2832"/>
  <c r="AC142" i="2832"/>
  <c r="AC143" i="2832"/>
  <c r="AC144" i="2832"/>
  <c r="AC145" i="2832"/>
  <c r="AC146" i="2832"/>
  <c r="AC147" i="2832"/>
  <c r="AC148" i="2832"/>
  <c r="AC149" i="2832"/>
  <c r="AC150" i="2832"/>
  <c r="AC151" i="2832"/>
  <c r="AC152" i="2832"/>
  <c r="AC153" i="2832"/>
  <c r="AC154" i="2832"/>
  <c r="AC155" i="2832"/>
  <c r="AC156" i="2832"/>
  <c r="AC157" i="2832"/>
  <c r="AC158" i="2832"/>
  <c r="AC159" i="2832"/>
  <c r="AC160" i="2832"/>
  <c r="AC161" i="2832"/>
  <c r="AC162" i="2832"/>
  <c r="AC163" i="2832"/>
  <c r="AC164" i="2832"/>
  <c r="AC165" i="2832"/>
  <c r="AC166" i="2832"/>
  <c r="AC167" i="2832"/>
  <c r="AC168" i="2832"/>
  <c r="AC169" i="2832"/>
  <c r="AC170" i="2832"/>
  <c r="AC171" i="2832"/>
  <c r="AC172" i="2832"/>
  <c r="AC173" i="2832"/>
  <c r="AC174" i="2832"/>
  <c r="AC6" i="2832"/>
  <c r="AB6" i="2832"/>
  <c r="AB7" i="2832"/>
  <c r="AB8" i="2832"/>
  <c r="AB9" i="2832"/>
  <c r="AB10" i="2832"/>
  <c r="AB11" i="2832"/>
  <c r="AB12" i="2832"/>
  <c r="AB13" i="2832"/>
  <c r="AB14" i="2832"/>
  <c r="AB15" i="2832"/>
  <c r="AB16" i="2832"/>
  <c r="AB17" i="2832"/>
  <c r="AB18" i="2832"/>
  <c r="AB19" i="2832"/>
  <c r="AB20" i="2832"/>
  <c r="AB21" i="2832"/>
  <c r="AB22" i="2832"/>
  <c r="AB23" i="2832"/>
  <c r="AB24" i="2832"/>
  <c r="AB25" i="2832"/>
  <c r="AB26" i="2832"/>
  <c r="AB27" i="2832"/>
  <c r="AB28" i="2832"/>
  <c r="AB29" i="2832"/>
  <c r="AB30" i="2832"/>
  <c r="AB31" i="2832"/>
  <c r="AB32" i="2832"/>
  <c r="AB33" i="2832"/>
  <c r="AB34" i="2832"/>
  <c r="AD34" i="2832" s="1"/>
  <c r="AB35" i="2832"/>
  <c r="AB36" i="2832"/>
  <c r="AB37" i="2832"/>
  <c r="AB38" i="2832"/>
  <c r="AB39" i="2832"/>
  <c r="AB40" i="2832"/>
  <c r="AB41" i="2832"/>
  <c r="AB42" i="2832"/>
  <c r="AB43" i="2832"/>
  <c r="AB44" i="2832"/>
  <c r="AB45" i="2832"/>
  <c r="AB46" i="2832"/>
  <c r="AB47" i="2832"/>
  <c r="AB48" i="2832"/>
  <c r="AB49" i="2832"/>
  <c r="AB50" i="2832"/>
  <c r="AB51" i="2832"/>
  <c r="AB52" i="2832"/>
  <c r="AB53" i="2832"/>
  <c r="AB54" i="2832"/>
  <c r="AB55" i="2832"/>
  <c r="AB56" i="2832"/>
  <c r="AB57" i="2832"/>
  <c r="AB58" i="2832"/>
  <c r="AB59" i="2832"/>
  <c r="AB60" i="2832"/>
  <c r="AB61" i="2832"/>
  <c r="AB62" i="2832"/>
  <c r="AB63" i="2832"/>
  <c r="AB64" i="2832"/>
  <c r="AB65" i="2832"/>
  <c r="AB66" i="2832"/>
  <c r="AB67" i="2832"/>
  <c r="AB68" i="2832"/>
  <c r="AB69" i="2832"/>
  <c r="AB70" i="2832"/>
  <c r="AB71" i="2832"/>
  <c r="AB72" i="2832"/>
  <c r="AB73" i="2832"/>
  <c r="AB74" i="2832"/>
  <c r="AB75" i="2832"/>
  <c r="AB76" i="2832"/>
  <c r="AB77" i="2832"/>
  <c r="AB78" i="2832"/>
  <c r="AB79" i="2832"/>
  <c r="AB80" i="2832"/>
  <c r="AB81" i="2832"/>
  <c r="AB82" i="2832"/>
  <c r="AB83" i="2832"/>
  <c r="AB84" i="2832"/>
  <c r="AB85" i="2832"/>
  <c r="AB86" i="2832"/>
  <c r="AB87" i="2832"/>
  <c r="AB88" i="2832"/>
  <c r="AB89" i="2832"/>
  <c r="AB90" i="2832"/>
  <c r="AB91" i="2832"/>
  <c r="AB92" i="2832"/>
  <c r="AB93" i="2832"/>
  <c r="AB94" i="2832"/>
  <c r="AB95" i="2832"/>
  <c r="AB96" i="2832"/>
  <c r="AB97" i="2832"/>
  <c r="AB98" i="2832"/>
  <c r="AD98" i="2832" s="1"/>
  <c r="AB99" i="2832"/>
  <c r="AB100" i="2832"/>
  <c r="AB101" i="2832"/>
  <c r="AB102" i="2832"/>
  <c r="AB103" i="2832"/>
  <c r="AB104" i="2832"/>
  <c r="AB105" i="2832"/>
  <c r="AB106" i="2832"/>
  <c r="AB107" i="2832"/>
  <c r="AB108" i="2832"/>
  <c r="AB109" i="2832"/>
  <c r="AB110" i="2832"/>
  <c r="AB111" i="2832"/>
  <c r="AB112" i="2832"/>
  <c r="AB113" i="2832"/>
  <c r="AB114" i="2832"/>
  <c r="AB115" i="2832"/>
  <c r="AB116" i="2832"/>
  <c r="AB117" i="2832"/>
  <c r="AB118" i="2832"/>
  <c r="AB119" i="2832"/>
  <c r="AB120" i="2832"/>
  <c r="AB121" i="2832"/>
  <c r="AB122" i="2832"/>
  <c r="AB123" i="2832"/>
  <c r="AB124" i="2832"/>
  <c r="AB125" i="2832"/>
  <c r="AB126" i="2832"/>
  <c r="AB127" i="2832"/>
  <c r="AB128" i="2832"/>
  <c r="AB129" i="2832"/>
  <c r="AB130" i="2832"/>
  <c r="AB131" i="2832"/>
  <c r="AB132" i="2832"/>
  <c r="AB133" i="2832"/>
  <c r="AB134" i="2832"/>
  <c r="AB135" i="2832"/>
  <c r="AB136" i="2832"/>
  <c r="AB137" i="2832"/>
  <c r="AB138" i="2832"/>
  <c r="AB139" i="2832"/>
  <c r="AB140" i="2832"/>
  <c r="AB141" i="2832"/>
  <c r="AB142" i="2832"/>
  <c r="AB143" i="2832"/>
  <c r="AB144" i="2832"/>
  <c r="AB145" i="2832"/>
  <c r="AB146" i="2832"/>
  <c r="AB147" i="2832"/>
  <c r="AB148" i="2832"/>
  <c r="AB149" i="2832"/>
  <c r="AB150" i="2832"/>
  <c r="AB151" i="2832"/>
  <c r="AB152" i="2832"/>
  <c r="AB153" i="2832"/>
  <c r="AB154" i="2832"/>
  <c r="AB155" i="2832"/>
  <c r="AB156" i="2832"/>
  <c r="AB157" i="2832"/>
  <c r="AB158" i="2832"/>
  <c r="AB159" i="2832"/>
  <c r="AB160" i="2832"/>
  <c r="AB161" i="2832"/>
  <c r="AB162" i="2832"/>
  <c r="AB163" i="2832"/>
  <c r="AB164" i="2832"/>
  <c r="AB165" i="2832"/>
  <c r="AB166" i="2832"/>
  <c r="AB167" i="2832"/>
  <c r="AB168" i="2832"/>
  <c r="AB169" i="2832"/>
  <c r="AB170" i="2832"/>
  <c r="AB171" i="2832"/>
  <c r="AB172" i="2832"/>
  <c r="AB173" i="2832"/>
  <c r="AB174" i="2832"/>
  <c r="AE7" i="2832"/>
  <c r="AE8" i="2832"/>
  <c r="AD8" i="2832" s="1"/>
  <c r="AE9" i="2832"/>
  <c r="AD9" i="2832" s="1"/>
  <c r="AE10" i="2832"/>
  <c r="AE11" i="2832"/>
  <c r="AE12" i="2832"/>
  <c r="AE13" i="2832"/>
  <c r="AD13" i="2832" s="1"/>
  <c r="AE14" i="2832"/>
  <c r="AE15" i="2832"/>
  <c r="AE16" i="2832"/>
  <c r="AE17" i="2832"/>
  <c r="AD17" i="2832" s="1"/>
  <c r="AE18" i="2832"/>
  <c r="AE19" i="2832"/>
  <c r="AE20" i="2832"/>
  <c r="AE21" i="2832"/>
  <c r="AD21" i="2832" s="1"/>
  <c r="AE22" i="2832"/>
  <c r="AE23" i="2832"/>
  <c r="AE24" i="2832"/>
  <c r="AE25" i="2832"/>
  <c r="AE26" i="2832"/>
  <c r="AE27" i="2832"/>
  <c r="AE28" i="2832"/>
  <c r="AE29" i="2832"/>
  <c r="AD29" i="2832" s="1"/>
  <c r="AE30" i="2832"/>
  <c r="AE31" i="2832"/>
  <c r="AE32" i="2832"/>
  <c r="AE33" i="2832"/>
  <c r="AE34" i="2832"/>
  <c r="AE35" i="2832"/>
  <c r="AE36" i="2832"/>
  <c r="AE37" i="2832"/>
  <c r="AD37" i="2832" s="1"/>
  <c r="AE38" i="2832"/>
  <c r="AE39" i="2832"/>
  <c r="AE40" i="2832"/>
  <c r="AE41" i="2832"/>
  <c r="AE42" i="2832"/>
  <c r="AE43" i="2832"/>
  <c r="AE44" i="2832"/>
  <c r="AE45" i="2832"/>
  <c r="AE46" i="2832"/>
  <c r="AE47" i="2832"/>
  <c r="AE48" i="2832"/>
  <c r="AE49" i="2832"/>
  <c r="AD49" i="2832" s="1"/>
  <c r="AE50" i="2832"/>
  <c r="AE51" i="2832"/>
  <c r="AE52" i="2832"/>
  <c r="AE53" i="2832"/>
  <c r="AD53" i="2832" s="1"/>
  <c r="AE54" i="2832"/>
  <c r="AE55" i="2832"/>
  <c r="AE56" i="2832"/>
  <c r="AE57" i="2832"/>
  <c r="AE58" i="2832"/>
  <c r="AE59" i="2832"/>
  <c r="AE60" i="2832"/>
  <c r="AE61" i="2832"/>
  <c r="AD61" i="2832" s="1"/>
  <c r="AE62" i="2832"/>
  <c r="AE63" i="2832"/>
  <c r="AE64" i="2832"/>
  <c r="AE65" i="2832"/>
  <c r="AD65" i="2832" s="1"/>
  <c r="AE66" i="2832"/>
  <c r="AE67" i="2832"/>
  <c r="AE68" i="2832"/>
  <c r="AE69" i="2832"/>
  <c r="AD69" i="2832" s="1"/>
  <c r="AE70" i="2832"/>
  <c r="AE71" i="2832"/>
  <c r="AE72" i="2832"/>
  <c r="AE73" i="2832"/>
  <c r="AE74" i="2832"/>
  <c r="AE75" i="2832"/>
  <c r="AE76" i="2832"/>
  <c r="AE77" i="2832"/>
  <c r="AD77" i="2832" s="1"/>
  <c r="AE78" i="2832"/>
  <c r="AE79" i="2832"/>
  <c r="AE80" i="2832"/>
  <c r="AE81" i="2832"/>
  <c r="AD81" i="2832" s="1"/>
  <c r="AE82" i="2832"/>
  <c r="AE83" i="2832"/>
  <c r="AE84" i="2832"/>
  <c r="AE85" i="2832"/>
  <c r="AD85" i="2832" s="1"/>
  <c r="AE86" i="2832"/>
  <c r="AE87" i="2832"/>
  <c r="AE88" i="2832"/>
  <c r="AE89" i="2832"/>
  <c r="AE90" i="2832"/>
  <c r="AE91" i="2832"/>
  <c r="AE92" i="2832"/>
  <c r="AE93" i="2832"/>
  <c r="AD93" i="2832" s="1"/>
  <c r="AE94" i="2832"/>
  <c r="AE95" i="2832"/>
  <c r="AE96" i="2832"/>
  <c r="AE97" i="2832"/>
  <c r="AE98" i="2832"/>
  <c r="AE99" i="2832"/>
  <c r="AE100" i="2832"/>
  <c r="AE101" i="2832"/>
  <c r="AD101" i="2832" s="1"/>
  <c r="AE102" i="2832"/>
  <c r="AE103" i="2832"/>
  <c r="AE104" i="2832"/>
  <c r="AE105" i="2832"/>
  <c r="AE106" i="2832"/>
  <c r="AE107" i="2832"/>
  <c r="AE108" i="2832"/>
  <c r="AE109" i="2832"/>
  <c r="AE110" i="2832"/>
  <c r="AE111" i="2832"/>
  <c r="AE112" i="2832"/>
  <c r="AE113" i="2832"/>
  <c r="AD113" i="2832" s="1"/>
  <c r="AE114" i="2832"/>
  <c r="AE115" i="2832"/>
  <c r="AE116" i="2832"/>
  <c r="AE117" i="2832"/>
  <c r="AD117" i="2832" s="1"/>
  <c r="AE118" i="2832"/>
  <c r="AE119" i="2832"/>
  <c r="AE120" i="2832"/>
  <c r="AE121" i="2832"/>
  <c r="AE122" i="2832"/>
  <c r="AE123" i="2832"/>
  <c r="AE124" i="2832"/>
  <c r="AE125" i="2832"/>
  <c r="AD125" i="2832" s="1"/>
  <c r="AE126" i="2832"/>
  <c r="AE127" i="2832"/>
  <c r="AE128" i="2832"/>
  <c r="AE129" i="2832"/>
  <c r="AD129" i="2832" s="1"/>
  <c r="AE130" i="2832"/>
  <c r="AE131" i="2832"/>
  <c r="AE132" i="2832"/>
  <c r="AE133" i="2832"/>
  <c r="AD133" i="2832" s="1"/>
  <c r="AE134" i="2832"/>
  <c r="AE135" i="2832"/>
  <c r="AE136" i="2832"/>
  <c r="AE137" i="2832"/>
  <c r="AE138" i="2832"/>
  <c r="AE139" i="2832"/>
  <c r="AE140" i="2832"/>
  <c r="AE141" i="2832"/>
  <c r="AD141" i="2832" s="1"/>
  <c r="AE142" i="2832"/>
  <c r="AE143" i="2832"/>
  <c r="AE144" i="2832"/>
  <c r="AE145" i="2832"/>
  <c r="AD145" i="2832" s="1"/>
  <c r="AE146" i="2832"/>
  <c r="AE147" i="2832"/>
  <c r="AE148" i="2832"/>
  <c r="AE149" i="2832"/>
  <c r="AD149" i="2832" s="1"/>
  <c r="AE150" i="2832"/>
  <c r="AE151" i="2832"/>
  <c r="AE152" i="2832"/>
  <c r="AE153" i="2832"/>
  <c r="AE154" i="2832"/>
  <c r="AE155" i="2832"/>
  <c r="AE156" i="2832"/>
  <c r="AE157" i="2832"/>
  <c r="AD157" i="2832" s="1"/>
  <c r="AE158" i="2832"/>
  <c r="AE159" i="2832"/>
  <c r="AE160" i="2832"/>
  <c r="AE161" i="2832"/>
  <c r="AD161" i="2832" s="1"/>
  <c r="AE162" i="2832"/>
  <c r="AE163" i="2832"/>
  <c r="AE164" i="2832"/>
  <c r="AE165" i="2832"/>
  <c r="AD165" i="2832" s="1"/>
  <c r="AE166" i="2832"/>
  <c r="AE167" i="2832"/>
  <c r="AE168" i="2832"/>
  <c r="AE169" i="2832"/>
  <c r="AE170" i="2832"/>
  <c r="AE171" i="2832"/>
  <c r="AE172" i="2832"/>
  <c r="AE173" i="2832"/>
  <c r="AE174" i="2832"/>
  <c r="AD15" i="2832"/>
  <c r="AD19" i="2832"/>
  <c r="AD27" i="2832"/>
  <c r="AD33" i="2832"/>
  <c r="AD39" i="2832"/>
  <c r="AD45" i="2832"/>
  <c r="AD47" i="2832"/>
  <c r="AD51" i="2832"/>
  <c r="AD58" i="2832"/>
  <c r="AD59" i="2832"/>
  <c r="AD70" i="2832"/>
  <c r="AD71" i="2832"/>
  <c r="AD79" i="2832"/>
  <c r="AD83" i="2832"/>
  <c r="AD91" i="2832"/>
  <c r="AD97" i="2832"/>
  <c r="AD103" i="2832"/>
  <c r="AD109" i="2832"/>
  <c r="AD111" i="2832"/>
  <c r="AD115" i="2832"/>
  <c r="AD122" i="2832"/>
  <c r="AD123" i="2832"/>
  <c r="AD134" i="2832"/>
  <c r="AD135" i="2832"/>
  <c r="AD139" i="2832"/>
  <c r="AD143" i="2832"/>
  <c r="AD147" i="2832"/>
  <c r="AD151" i="2832"/>
  <c r="AD154" i="2832"/>
  <c r="AD155" i="2832"/>
  <c r="AD159" i="2832"/>
  <c r="AD163" i="2832"/>
  <c r="AD173" i="2832"/>
  <c r="Y169" i="2832"/>
  <c r="Y129" i="2832"/>
  <c r="Y130" i="2832"/>
  <c r="AD130" i="2832" s="1"/>
  <c r="Y131" i="2832"/>
  <c r="AD131" i="2832" s="1"/>
  <c r="Y132" i="2832"/>
  <c r="Y133" i="2832"/>
  <c r="Y134" i="2832"/>
  <c r="Y135" i="2832"/>
  <c r="Y136" i="2832"/>
  <c r="Y137" i="2832"/>
  <c r="Y138" i="2832"/>
  <c r="Y139" i="2832"/>
  <c r="Y140" i="2832"/>
  <c r="Y141" i="2832"/>
  <c r="Y142" i="2832"/>
  <c r="Y143" i="2832"/>
  <c r="Y144" i="2832"/>
  <c r="Y145" i="2832"/>
  <c r="Y146" i="2832"/>
  <c r="Y147" i="2832"/>
  <c r="Y148" i="2832"/>
  <c r="Y149" i="2832"/>
  <c r="Y150" i="2832"/>
  <c r="Y151" i="2832"/>
  <c r="Y152" i="2832"/>
  <c r="Y153" i="2832"/>
  <c r="Y154" i="2832"/>
  <c r="Y155" i="2832"/>
  <c r="Y156" i="2832"/>
  <c r="Y157" i="2832"/>
  <c r="Y158" i="2832"/>
  <c r="Y159" i="2832"/>
  <c r="Y160" i="2832"/>
  <c r="Y161" i="2832"/>
  <c r="Y162" i="2832"/>
  <c r="Y163" i="2832"/>
  <c r="Y164" i="2832"/>
  <c r="Y165" i="2832"/>
  <c r="Y166" i="2832"/>
  <c r="AD166" i="2832" s="1"/>
  <c r="Y167" i="2832"/>
  <c r="AD167" i="2832" s="1"/>
  <c r="Y168" i="2832"/>
  <c r="Y170" i="2832"/>
  <c r="Y171" i="2832"/>
  <c r="AD171" i="2832" s="1"/>
  <c r="Y172" i="2832"/>
  <c r="Y173" i="2832"/>
  <c r="Y174" i="2832"/>
  <c r="Y9" i="2832"/>
  <c r="Y10" i="2832"/>
  <c r="Y11" i="2832"/>
  <c r="Y12" i="2832"/>
  <c r="Y13" i="2832"/>
  <c r="Y14" i="2832"/>
  <c r="Y15" i="2832"/>
  <c r="Y16" i="2832"/>
  <c r="Y17" i="2832"/>
  <c r="Y18" i="2832"/>
  <c r="AD18" i="2832" s="1"/>
  <c r="Y19" i="2832"/>
  <c r="Y20" i="2832"/>
  <c r="Y21" i="2832"/>
  <c r="Y23" i="2832"/>
  <c r="AD23" i="2832" s="1"/>
  <c r="Y24" i="2832"/>
  <c r="Y25" i="2832"/>
  <c r="Y26" i="2832"/>
  <c r="AD26" i="2832" s="1"/>
  <c r="Y27" i="2832"/>
  <c r="Y28" i="2832"/>
  <c r="Y29" i="2832"/>
  <c r="Y30" i="2832"/>
  <c r="Y31" i="2832"/>
  <c r="AD31" i="2832" s="1"/>
  <c r="Y32" i="2832"/>
  <c r="Y33" i="2832"/>
  <c r="Y34" i="2832"/>
  <c r="Y35" i="2832"/>
  <c r="AD35" i="2832" s="1"/>
  <c r="Y36" i="2832"/>
  <c r="Y37" i="2832"/>
  <c r="Y38" i="2832"/>
  <c r="AD38" i="2832" s="1"/>
  <c r="Y39" i="2832"/>
  <c r="Y40" i="2832"/>
  <c r="Y41" i="2832"/>
  <c r="Y42" i="2832"/>
  <c r="Y43" i="2832"/>
  <c r="AD43" i="2832" s="1"/>
  <c r="Y44" i="2832"/>
  <c r="Y45" i="2832"/>
  <c r="Y46" i="2832"/>
  <c r="Y47" i="2832"/>
  <c r="Y48" i="2832"/>
  <c r="Y49" i="2832"/>
  <c r="Y50" i="2832"/>
  <c r="Y51" i="2832"/>
  <c r="Y52" i="2832"/>
  <c r="Y53" i="2832"/>
  <c r="Y54" i="2832"/>
  <c r="Y55" i="2832"/>
  <c r="AD55" i="2832" s="1"/>
  <c r="Y56" i="2832"/>
  <c r="Y57" i="2832"/>
  <c r="Y58" i="2832"/>
  <c r="Y59" i="2832"/>
  <c r="Y60" i="2832"/>
  <c r="Y61" i="2832"/>
  <c r="Y62" i="2832"/>
  <c r="Y63" i="2832"/>
  <c r="AD63" i="2832" s="1"/>
  <c r="Y64" i="2832"/>
  <c r="Y65" i="2832"/>
  <c r="Y66" i="2832"/>
  <c r="AD66" i="2832" s="1"/>
  <c r="Y67" i="2832"/>
  <c r="AD67" i="2832" s="1"/>
  <c r="Y68" i="2832"/>
  <c r="Y69" i="2832"/>
  <c r="Y70" i="2832"/>
  <c r="Y71" i="2832"/>
  <c r="Y72" i="2832"/>
  <c r="Y73" i="2832"/>
  <c r="Y74" i="2832"/>
  <c r="Y75" i="2832"/>
  <c r="AD75" i="2832" s="1"/>
  <c r="Y76" i="2832"/>
  <c r="Y77" i="2832"/>
  <c r="Y78" i="2832"/>
  <c r="Y79" i="2832"/>
  <c r="Y80" i="2832"/>
  <c r="Y81" i="2832"/>
  <c r="Y82" i="2832"/>
  <c r="Y83" i="2832"/>
  <c r="Y84" i="2832"/>
  <c r="Y85" i="2832"/>
  <c r="Y86" i="2832"/>
  <c r="Y87" i="2832"/>
  <c r="AD87" i="2832" s="1"/>
  <c r="Y88" i="2832"/>
  <c r="Y89" i="2832"/>
  <c r="Y90" i="2832"/>
  <c r="AD90" i="2832" s="1"/>
  <c r="Y91" i="2832"/>
  <c r="Y92" i="2832"/>
  <c r="Y93" i="2832"/>
  <c r="Y94" i="2832"/>
  <c r="Y95" i="2832"/>
  <c r="AD95" i="2832" s="1"/>
  <c r="Y96" i="2832"/>
  <c r="Y97" i="2832"/>
  <c r="Y98" i="2832"/>
  <c r="Y99" i="2832"/>
  <c r="AD99" i="2832" s="1"/>
  <c r="Y100" i="2832"/>
  <c r="Y101" i="2832"/>
  <c r="Y102" i="2832"/>
  <c r="AD102" i="2832" s="1"/>
  <c r="Y103" i="2832"/>
  <c r="Y104" i="2832"/>
  <c r="Y105" i="2832"/>
  <c r="Y106" i="2832"/>
  <c r="Y107" i="2832"/>
  <c r="AD107" i="2832" s="1"/>
  <c r="Y108" i="2832"/>
  <c r="Y109" i="2832"/>
  <c r="Y110" i="2832"/>
  <c r="Y111" i="2832"/>
  <c r="Y112" i="2832"/>
  <c r="Y113" i="2832"/>
  <c r="Y114" i="2832"/>
  <c r="Y115" i="2832"/>
  <c r="Y116" i="2832"/>
  <c r="Y117" i="2832"/>
  <c r="Y118" i="2832"/>
  <c r="Y119" i="2832"/>
  <c r="AD119" i="2832" s="1"/>
  <c r="Y120" i="2832"/>
  <c r="Y121" i="2832"/>
  <c r="Y122" i="2832"/>
  <c r="Y123" i="2832"/>
  <c r="Y124" i="2832"/>
  <c r="Y125" i="2832"/>
  <c r="Y126" i="2832"/>
  <c r="Y127" i="2832"/>
  <c r="AD127" i="2832" s="1"/>
  <c r="Y128" i="2832"/>
  <c r="B32" i="2819"/>
  <c r="H37" i="2819"/>
  <c r="R37" i="2819" s="1"/>
  <c r="H36" i="2819"/>
  <c r="H35" i="2819"/>
  <c r="H34" i="2819"/>
  <c r="H33" i="2819"/>
  <c r="R33" i="2819" s="1"/>
  <c r="H32" i="2819"/>
  <c r="H31" i="2819"/>
  <c r="G37" i="2819"/>
  <c r="Q37" i="2819" s="1"/>
  <c r="G36" i="2819"/>
  <c r="G35" i="2819"/>
  <c r="G34" i="2819"/>
  <c r="G33" i="2819"/>
  <c r="Q33" i="2819" s="1"/>
  <c r="G32" i="2819"/>
  <c r="G31" i="2819"/>
  <c r="I37" i="2819"/>
  <c r="S37" i="2819" s="1"/>
  <c r="I36" i="2819"/>
  <c r="I35" i="2819"/>
  <c r="I34" i="2819"/>
  <c r="I33" i="2819"/>
  <c r="S33" i="2819" s="1"/>
  <c r="I32" i="2819"/>
  <c r="I31" i="2819"/>
  <c r="F37" i="2819"/>
  <c r="F36" i="2819"/>
  <c r="F35" i="2819"/>
  <c r="F34" i="2819"/>
  <c r="F33" i="2819"/>
  <c r="F32" i="2819"/>
  <c r="F31" i="2819"/>
  <c r="E37" i="2819"/>
  <c r="E36" i="2819"/>
  <c r="E35" i="2819"/>
  <c r="E34" i="2819"/>
  <c r="E33" i="2819"/>
  <c r="O33" i="2819" s="1"/>
  <c r="E32" i="2819"/>
  <c r="E31" i="2819"/>
  <c r="D37" i="2819"/>
  <c r="N37" i="2819" s="1"/>
  <c r="D36" i="2819"/>
  <c r="D35" i="2819"/>
  <c r="D34" i="2819"/>
  <c r="D33" i="2819"/>
  <c r="N33" i="2819" s="1"/>
  <c r="D32" i="2819"/>
  <c r="D31" i="2819"/>
  <c r="C37" i="2819"/>
  <c r="M37" i="2819" s="1"/>
  <c r="C36" i="2819"/>
  <c r="C35" i="2819"/>
  <c r="C34" i="2819"/>
  <c r="C33" i="2819"/>
  <c r="M33" i="2819" s="1"/>
  <c r="C32" i="2819"/>
  <c r="B34" i="2819"/>
  <c r="P37" i="2819"/>
  <c r="AD11" i="2832" l="1"/>
  <c r="AD22" i="2832"/>
  <c r="AD6" i="2832"/>
  <c r="AD118" i="2832"/>
  <c r="AD114" i="2832"/>
  <c r="AD106" i="2832"/>
  <c r="AD86" i="2832"/>
  <c r="AD82" i="2832"/>
  <c r="AD74" i="2832"/>
  <c r="AD54" i="2832"/>
  <c r="AD50" i="2832"/>
  <c r="AD42" i="2832"/>
  <c r="AD162" i="2832"/>
  <c r="AD158" i="2832"/>
  <c r="AD150" i="2832"/>
  <c r="AD146" i="2832"/>
  <c r="AD138" i="2832"/>
  <c r="AD172" i="2832"/>
  <c r="AA180" i="2833"/>
  <c r="AA176" i="2833"/>
  <c r="AA172" i="2833"/>
  <c r="AA168" i="2833"/>
  <c r="AA164" i="2833"/>
  <c r="AA160" i="2833"/>
  <c r="AA156" i="2833"/>
  <c r="AA152" i="2833"/>
  <c r="AA148" i="2833"/>
  <c r="AA144" i="2833"/>
  <c r="AA140" i="2833"/>
  <c r="AA136" i="2833"/>
  <c r="AA132" i="2833"/>
  <c r="AA128" i="2833"/>
  <c r="AA124" i="2833"/>
  <c r="AA120" i="2833"/>
  <c r="AA116" i="2833"/>
  <c r="AA112" i="2833"/>
  <c r="AA108" i="2833"/>
  <c r="AA104" i="2833"/>
  <c r="AA100" i="2833"/>
  <c r="AA96" i="2833"/>
  <c r="AA92" i="2833"/>
  <c r="AA88" i="2833"/>
  <c r="AA84" i="2833"/>
  <c r="AA80" i="2833"/>
  <c r="AA76" i="2833"/>
  <c r="AA72" i="2833"/>
  <c r="AA68" i="2833"/>
  <c r="AA64" i="2833"/>
  <c r="AA60" i="2833"/>
  <c r="AA56" i="2833"/>
  <c r="AA52" i="2833"/>
  <c r="AA48" i="2833"/>
  <c r="AA44" i="2833"/>
  <c r="AA40" i="2833"/>
  <c r="AA36" i="2833"/>
  <c r="AA32" i="2833"/>
  <c r="AA28" i="2833"/>
  <c r="AA24" i="2833"/>
  <c r="AA20" i="2833"/>
  <c r="AA16" i="2833"/>
  <c r="AA12" i="2833"/>
  <c r="AA8" i="2833"/>
  <c r="B38" i="2819"/>
  <c r="AD174" i="2832"/>
  <c r="AD170" i="2832"/>
  <c r="AD7" i="2832"/>
  <c r="AA5" i="2833"/>
  <c r="AA179" i="2833"/>
  <c r="AA175" i="2833"/>
  <c r="AA171" i="2833"/>
  <c r="AA167" i="2833"/>
  <c r="AA163" i="2833"/>
  <c r="AA159" i="2833"/>
  <c r="AA155" i="2833"/>
  <c r="AA151" i="2833"/>
  <c r="AA147" i="2833"/>
  <c r="AA143" i="2833"/>
  <c r="AA139" i="2833"/>
  <c r="AA135" i="2833"/>
  <c r="AA131" i="2833"/>
  <c r="AA127" i="2833"/>
  <c r="AA123" i="2833"/>
  <c r="AA119" i="2833"/>
  <c r="AA115" i="2833"/>
  <c r="AA111" i="2833"/>
  <c r="AA107" i="2833"/>
  <c r="AA103" i="2833"/>
  <c r="AA99" i="2833"/>
  <c r="AA95" i="2833"/>
  <c r="AA91" i="2833"/>
  <c r="AA87" i="2833"/>
  <c r="AA83" i="2833"/>
  <c r="AA79" i="2833"/>
  <c r="AA75" i="2833"/>
  <c r="AA71" i="2833"/>
  <c r="AA67" i="2833"/>
  <c r="AA63" i="2833"/>
  <c r="AA59" i="2833"/>
  <c r="AA55" i="2833"/>
  <c r="AA51" i="2833"/>
  <c r="AA47" i="2833"/>
  <c r="AA43" i="2833"/>
  <c r="AA39" i="2833"/>
  <c r="AA35" i="2833"/>
  <c r="AA31" i="2833"/>
  <c r="AA27" i="2833"/>
  <c r="AA23" i="2833"/>
  <c r="AA19" i="2833"/>
  <c r="AA15" i="2833"/>
  <c r="AA11" i="2833"/>
  <c r="AA7" i="2833"/>
  <c r="AD168" i="2832"/>
  <c r="AD164" i="2832"/>
  <c r="AD160" i="2832"/>
  <c r="AD156" i="2832"/>
  <c r="AD152" i="2832"/>
  <c r="AD148" i="2832"/>
  <c r="AD144" i="2832"/>
  <c r="AD140" i="2832"/>
  <c r="AD136" i="2832"/>
  <c r="AD132" i="2832"/>
  <c r="AD128" i="2832"/>
  <c r="AD124" i="2832"/>
  <c r="AD120" i="2832"/>
  <c r="AD116" i="2832"/>
  <c r="AD112" i="2832"/>
  <c r="AD108" i="2832"/>
  <c r="AD104" i="2832"/>
  <c r="AD100" i="2832"/>
  <c r="AD96" i="2832"/>
  <c r="AD92" i="2832"/>
  <c r="AD88" i="2832"/>
  <c r="AD84" i="2832"/>
  <c r="AD80" i="2832"/>
  <c r="AD76" i="2832"/>
  <c r="AD72" i="2832"/>
  <c r="AD68" i="2832"/>
  <c r="AD64" i="2832"/>
  <c r="AD60" i="2832"/>
  <c r="AD56" i="2832"/>
  <c r="AD52" i="2832"/>
  <c r="AD48" i="2832"/>
  <c r="AD44" i="2832"/>
  <c r="AD40" i="2832"/>
  <c r="AD36" i="2832"/>
  <c r="AD32" i="2832"/>
  <c r="AD28" i="2832"/>
  <c r="AD24" i="2832"/>
  <c r="AD20" i="2832"/>
  <c r="AD16" i="2832"/>
  <c r="AD12" i="2832"/>
  <c r="AD142" i="2832"/>
  <c r="AD126" i="2832"/>
  <c r="AD110" i="2832"/>
  <c r="AD94" i="2832"/>
  <c r="AD78" i="2832"/>
  <c r="AD62" i="2832"/>
  <c r="AD46" i="2832"/>
  <c r="AD30" i="2832"/>
  <c r="AD14" i="2832"/>
  <c r="B25" i="2819"/>
  <c r="L19" i="2819"/>
  <c r="N19" i="2819"/>
  <c r="N23" i="2819"/>
  <c r="B13" i="2819"/>
  <c r="N21" i="2819"/>
  <c r="O18" i="2819"/>
  <c r="G25" i="2819"/>
  <c r="M32" i="2819"/>
  <c r="S32" i="2819"/>
  <c r="S36" i="2819"/>
  <c r="R34" i="2819"/>
  <c r="O22" i="2819"/>
  <c r="M19" i="2819"/>
  <c r="N18" i="2819"/>
  <c r="N22" i="2819"/>
  <c r="O19" i="2819"/>
  <c r="O23" i="2819"/>
  <c r="R18" i="2819"/>
  <c r="R22" i="2819"/>
  <c r="S20" i="2819"/>
  <c r="P33" i="2819"/>
  <c r="M22" i="2819"/>
  <c r="P19" i="2819"/>
  <c r="P23" i="2819"/>
  <c r="R21" i="2819"/>
  <c r="L21" i="2819"/>
  <c r="P21" i="2819"/>
  <c r="L31" i="2819"/>
  <c r="L23" i="2819"/>
  <c r="M21" i="2819"/>
  <c r="M18" i="2819"/>
  <c r="O21" i="2819"/>
  <c r="P18" i="2819"/>
  <c r="P22" i="2819"/>
  <c r="Q19" i="2819"/>
  <c r="Q23" i="2819"/>
  <c r="R20" i="2819"/>
  <c r="S18" i="2819"/>
  <c r="S22" i="2819"/>
  <c r="Q18" i="2819"/>
  <c r="Q22" i="2819"/>
  <c r="S23" i="2819"/>
  <c r="M23" i="2819"/>
  <c r="Q21" i="2819"/>
  <c r="R23" i="2819"/>
  <c r="I25" i="2819"/>
  <c r="N34" i="2819"/>
  <c r="O31" i="2819"/>
  <c r="R35" i="2819"/>
  <c r="C25" i="2819"/>
  <c r="S24" i="2819"/>
  <c r="L37" i="2819"/>
  <c r="D25" i="2819"/>
  <c r="H25" i="2819"/>
  <c r="E25" i="2819"/>
  <c r="F25" i="2819"/>
  <c r="L33" i="2819"/>
  <c r="Q24" i="2819"/>
  <c r="O34" i="2819"/>
  <c r="R32" i="2819"/>
  <c r="M34" i="2819"/>
  <c r="N35" i="2819"/>
  <c r="O32" i="2819"/>
  <c r="O36" i="2819"/>
  <c r="S34" i="2819"/>
  <c r="R36" i="2819"/>
  <c r="M31" i="2819"/>
  <c r="M35" i="2819"/>
  <c r="N32" i="2819"/>
  <c r="N36" i="2819"/>
  <c r="S31" i="2819"/>
  <c r="S35" i="2819"/>
  <c r="Q32" i="2819"/>
  <c r="Q36" i="2819"/>
  <c r="O35" i="2819"/>
  <c r="M36" i="2819"/>
  <c r="L36" i="2819"/>
  <c r="P36" i="2819"/>
  <c r="L35" i="2819"/>
  <c r="P31" i="2819"/>
  <c r="P35" i="2819"/>
  <c r="Q35" i="2819"/>
  <c r="L32" i="2819"/>
  <c r="L34" i="2819"/>
  <c r="E38" i="2819"/>
  <c r="P34" i="2819"/>
  <c r="I38" i="2819"/>
  <c r="D38" i="2819"/>
  <c r="G38" i="2819"/>
  <c r="O37" i="2819"/>
  <c r="F38" i="2819"/>
  <c r="H38" i="2819"/>
  <c r="N31" i="2819"/>
  <c r="R31" i="2819"/>
  <c r="C38" i="2819"/>
  <c r="Q31" i="2819"/>
  <c r="Q34" i="2819"/>
  <c r="P32" i="2819"/>
  <c r="AD10" i="2832"/>
  <c r="AD169" i="2832"/>
  <c r="AD153" i="2832"/>
  <c r="AD137" i="2832"/>
  <c r="AD121" i="2832"/>
  <c r="AD105" i="2832"/>
  <c r="AD89" i="2832"/>
  <c r="AD73" i="2832"/>
  <c r="AD57" i="2832"/>
  <c r="AD41" i="2832"/>
  <c r="AD25" i="2832"/>
  <c r="I67" i="2819"/>
  <c r="H67" i="2819"/>
  <c r="G67" i="2819"/>
  <c r="F67" i="2819"/>
  <c r="E67" i="2819"/>
  <c r="D67" i="2819"/>
  <c r="C67" i="2819"/>
  <c r="B67" i="2819"/>
  <c r="I66" i="2819"/>
  <c r="H66" i="2819"/>
  <c r="G66" i="2819"/>
  <c r="F66" i="2819"/>
  <c r="E66" i="2819"/>
  <c r="D66" i="2819"/>
  <c r="C66" i="2819"/>
  <c r="B66" i="2819"/>
  <c r="M46" i="2819"/>
  <c r="R66" i="2819" l="1"/>
  <c r="R65" i="2819"/>
  <c r="R64" i="2819"/>
  <c r="R63" i="2819"/>
  <c r="R62" i="2819"/>
  <c r="R61" i="2819"/>
  <c r="R60" i="2819"/>
  <c r="L66" i="2819"/>
  <c r="L65" i="2819"/>
  <c r="L64" i="2819"/>
  <c r="L63" i="2819"/>
  <c r="L62" i="2819"/>
  <c r="L61" i="2819"/>
  <c r="L60" i="2819"/>
  <c r="P65" i="2819"/>
  <c r="P64" i="2819"/>
  <c r="P63" i="2819"/>
  <c r="P62" i="2819"/>
  <c r="P61" i="2819"/>
  <c r="P60" i="2819"/>
  <c r="P66" i="2819"/>
  <c r="O65" i="2819"/>
  <c r="O64" i="2819"/>
  <c r="O63" i="2819"/>
  <c r="O62" i="2819"/>
  <c r="O61" i="2819"/>
  <c r="O60" i="2819"/>
  <c r="O66" i="2819"/>
  <c r="S65" i="2819"/>
  <c r="S64" i="2819"/>
  <c r="S63" i="2819"/>
  <c r="S62" i="2819"/>
  <c r="S61" i="2819"/>
  <c r="S60" i="2819"/>
  <c r="S66" i="2819"/>
  <c r="N66" i="2819"/>
  <c r="N65" i="2819"/>
  <c r="N64" i="2819"/>
  <c r="N63" i="2819"/>
  <c r="N62" i="2819"/>
  <c r="N61" i="2819"/>
  <c r="N60" i="2819"/>
  <c r="M65" i="2819"/>
  <c r="M64" i="2819"/>
  <c r="M63" i="2819"/>
  <c r="M62" i="2819"/>
  <c r="M61" i="2819"/>
  <c r="M60" i="2819"/>
  <c r="M66" i="2819"/>
  <c r="Q65" i="2819"/>
  <c r="Q64" i="2819"/>
  <c r="Q63" i="2819"/>
  <c r="Q62" i="2819"/>
  <c r="Q61" i="2819"/>
  <c r="Q60" i="2819"/>
  <c r="Q66" i="2819"/>
  <c r="M49" i="2819"/>
  <c r="M45" i="2819"/>
  <c r="N51" i="2819"/>
  <c r="M51" i="2819"/>
  <c r="G96" i="2819"/>
  <c r="G81" i="2819"/>
  <c r="F96" i="2819"/>
  <c r="F81" i="2819"/>
  <c r="I96" i="2819"/>
  <c r="I81" i="2819"/>
  <c r="E96" i="2819"/>
  <c r="E81" i="2819"/>
  <c r="H81" i="2819"/>
  <c r="D81" i="2819"/>
  <c r="C81" i="2819"/>
  <c r="B81" i="2819"/>
  <c r="L75" i="2819" s="1"/>
  <c r="U18" i="2819" s="1"/>
  <c r="B82" i="2819"/>
  <c r="C82" i="2819"/>
  <c r="D82" i="2819"/>
  <c r="G82" i="2819"/>
  <c r="E82" i="2819"/>
  <c r="I82" i="2819"/>
  <c r="H82" i="2819"/>
  <c r="F82" i="2819"/>
  <c r="H96" i="2819"/>
  <c r="D96" i="2819"/>
  <c r="C96" i="2819"/>
  <c r="B96" i="2819"/>
  <c r="M48" i="2819"/>
  <c r="F97" i="2819"/>
  <c r="H97" i="2819"/>
  <c r="I97" i="2819"/>
  <c r="E97" i="2819"/>
  <c r="G97" i="2819"/>
  <c r="D97" i="2819"/>
  <c r="C97" i="2819"/>
  <c r="B97" i="2819"/>
  <c r="B102" i="2819" l="1"/>
  <c r="L95" i="2819"/>
  <c r="L94" i="2819"/>
  <c r="L93" i="2819"/>
  <c r="L92" i="2819"/>
  <c r="L91" i="2819"/>
  <c r="L90" i="2819"/>
  <c r="L96" i="2819"/>
  <c r="L81" i="2819"/>
  <c r="L80" i="2819"/>
  <c r="U23" i="2819" s="1"/>
  <c r="L79" i="2819"/>
  <c r="U22" i="2819" s="1"/>
  <c r="L78" i="2819"/>
  <c r="U21" i="2819" s="1"/>
  <c r="L77" i="2819"/>
  <c r="U20" i="2819" s="1"/>
  <c r="L76" i="2819"/>
  <c r="U19" i="2819" s="1"/>
  <c r="O81" i="2819"/>
  <c r="O80" i="2819"/>
  <c r="X23" i="2819" s="1"/>
  <c r="O79" i="2819"/>
  <c r="X22" i="2819" s="1"/>
  <c r="O78" i="2819"/>
  <c r="X21" i="2819" s="1"/>
  <c r="O77" i="2819"/>
  <c r="X20" i="2819" s="1"/>
  <c r="O76" i="2819"/>
  <c r="X19" i="2819" s="1"/>
  <c r="O75" i="2819"/>
  <c r="X18" i="2819" s="1"/>
  <c r="P81" i="2819"/>
  <c r="P80" i="2819"/>
  <c r="Y23" i="2819" s="1"/>
  <c r="P79" i="2819"/>
  <c r="Y22" i="2819" s="1"/>
  <c r="P78" i="2819"/>
  <c r="Y21" i="2819" s="1"/>
  <c r="P77" i="2819"/>
  <c r="Y20" i="2819" s="1"/>
  <c r="P76" i="2819"/>
  <c r="Y19" i="2819" s="1"/>
  <c r="P75" i="2819"/>
  <c r="Y18" i="2819" s="1"/>
  <c r="H102" i="2819"/>
  <c r="R95" i="2819"/>
  <c r="R94" i="2819"/>
  <c r="R93" i="2819"/>
  <c r="R92" i="2819"/>
  <c r="R91" i="2819"/>
  <c r="R90" i="2819"/>
  <c r="R96" i="2819"/>
  <c r="R81" i="2819"/>
  <c r="R80" i="2819"/>
  <c r="AA23" i="2819" s="1"/>
  <c r="R79" i="2819"/>
  <c r="AA22" i="2819" s="1"/>
  <c r="R78" i="2819"/>
  <c r="AA21" i="2819" s="1"/>
  <c r="R77" i="2819"/>
  <c r="AA20" i="2819" s="1"/>
  <c r="R76" i="2819"/>
  <c r="AA19" i="2819" s="1"/>
  <c r="R75" i="2819"/>
  <c r="AA18" i="2819" s="1"/>
  <c r="I102" i="2819"/>
  <c r="S95" i="2819"/>
  <c r="S94" i="2819"/>
  <c r="S93" i="2819"/>
  <c r="S92" i="2819"/>
  <c r="S91" i="2819"/>
  <c r="S90" i="2819"/>
  <c r="S96" i="2819"/>
  <c r="G102" i="2819"/>
  <c r="Q95" i="2819"/>
  <c r="Q94" i="2819"/>
  <c r="Q93" i="2819"/>
  <c r="Q92" i="2819"/>
  <c r="Q91" i="2819"/>
  <c r="Q90" i="2819"/>
  <c r="Q96" i="2819"/>
  <c r="D102" i="2819"/>
  <c r="N95" i="2819"/>
  <c r="N94" i="2819"/>
  <c r="N93" i="2819"/>
  <c r="N92" i="2819"/>
  <c r="N91" i="2819"/>
  <c r="N90" i="2819"/>
  <c r="N96" i="2819"/>
  <c r="N81" i="2819"/>
  <c r="N80" i="2819"/>
  <c r="W23" i="2819" s="1"/>
  <c r="N79" i="2819"/>
  <c r="W22" i="2819" s="1"/>
  <c r="N78" i="2819"/>
  <c r="W21" i="2819" s="1"/>
  <c r="N77" i="2819"/>
  <c r="W20" i="2819" s="1"/>
  <c r="N76" i="2819"/>
  <c r="W19" i="2819" s="1"/>
  <c r="N75" i="2819"/>
  <c r="W18" i="2819" s="1"/>
  <c r="S81" i="2819"/>
  <c r="S80" i="2819"/>
  <c r="AB23" i="2819" s="1"/>
  <c r="S79" i="2819"/>
  <c r="AB22" i="2819" s="1"/>
  <c r="S78" i="2819"/>
  <c r="AB21" i="2819" s="1"/>
  <c r="S77" i="2819"/>
  <c r="AB20" i="2819" s="1"/>
  <c r="S76" i="2819"/>
  <c r="AB19" i="2819" s="1"/>
  <c r="S75" i="2819"/>
  <c r="AB18" i="2819" s="1"/>
  <c r="Q80" i="2819"/>
  <c r="Z23" i="2819" s="1"/>
  <c r="Q79" i="2819"/>
  <c r="Z22" i="2819" s="1"/>
  <c r="Q78" i="2819"/>
  <c r="Z21" i="2819" s="1"/>
  <c r="Q77" i="2819"/>
  <c r="Z20" i="2819" s="1"/>
  <c r="Q76" i="2819"/>
  <c r="Z19" i="2819" s="1"/>
  <c r="Q75" i="2819"/>
  <c r="Z18" i="2819" s="1"/>
  <c r="Q81" i="2819"/>
  <c r="C102" i="2819"/>
  <c r="M95" i="2819"/>
  <c r="M94" i="2819"/>
  <c r="M93" i="2819"/>
  <c r="M92" i="2819"/>
  <c r="M91" i="2819"/>
  <c r="M90" i="2819"/>
  <c r="M96" i="2819"/>
  <c r="M80" i="2819"/>
  <c r="V23" i="2819" s="1"/>
  <c r="M79" i="2819"/>
  <c r="V22" i="2819" s="1"/>
  <c r="M78" i="2819"/>
  <c r="V21" i="2819" s="1"/>
  <c r="M77" i="2819"/>
  <c r="V20" i="2819" s="1"/>
  <c r="M76" i="2819"/>
  <c r="V19" i="2819" s="1"/>
  <c r="M75" i="2819"/>
  <c r="V18" i="2819" s="1"/>
  <c r="M81" i="2819"/>
  <c r="E102" i="2819"/>
  <c r="O95" i="2819"/>
  <c r="O94" i="2819"/>
  <c r="O93" i="2819"/>
  <c r="O92" i="2819"/>
  <c r="O91" i="2819"/>
  <c r="O90" i="2819"/>
  <c r="O96" i="2819"/>
  <c r="F102" i="2819"/>
  <c r="P95" i="2819"/>
  <c r="P94" i="2819"/>
  <c r="P93" i="2819"/>
  <c r="P92" i="2819"/>
  <c r="P91" i="2819"/>
  <c r="P90" i="2819"/>
  <c r="P96" i="2819"/>
  <c r="L50" i="2819"/>
  <c r="L49" i="2819"/>
  <c r="L45" i="2819"/>
  <c r="L46" i="2819"/>
  <c r="S49" i="2819"/>
  <c r="S45" i="2819"/>
  <c r="R50" i="2819"/>
  <c r="R45" i="2819"/>
  <c r="P47" i="2819"/>
  <c r="P46" i="2819"/>
  <c r="P45" i="2819"/>
  <c r="N49" i="2819"/>
  <c r="N46" i="2819"/>
  <c r="N45" i="2819"/>
  <c r="Q47" i="2819"/>
  <c r="Q45" i="2819"/>
  <c r="O50" i="2819"/>
  <c r="O46" i="2819"/>
  <c r="O45" i="2819"/>
  <c r="L48" i="2819"/>
  <c r="L47" i="2819"/>
  <c r="L51" i="2819"/>
  <c r="S51" i="2819"/>
  <c r="R47" i="2819"/>
  <c r="R46" i="2819"/>
  <c r="R51" i="2819"/>
  <c r="Q51" i="2819"/>
  <c r="Q48" i="2819"/>
  <c r="Q50" i="2819"/>
  <c r="Q49" i="2819"/>
  <c r="P48" i="2819"/>
  <c r="P49" i="2819"/>
  <c r="P51" i="2819"/>
  <c r="O51" i="2819"/>
  <c r="N50" i="2819"/>
  <c r="R49" i="2819"/>
  <c r="N47" i="2819"/>
  <c r="N48" i="2819"/>
  <c r="S48" i="2819"/>
  <c r="M50" i="2819"/>
  <c r="M47" i="2819"/>
  <c r="R48" i="2819"/>
  <c r="Q46" i="2819"/>
  <c r="P50" i="2819"/>
  <c r="S47" i="2819"/>
  <c r="S46" i="2819"/>
  <c r="S50" i="2819"/>
  <c r="O47" i="2819"/>
  <c r="O48" i="2819"/>
  <c r="O49" i="28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B1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5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5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5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5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5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5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5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5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5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5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5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5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5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5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5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5" authorId="0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5" authorId="0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5" authorId="0" shapeId="0" xr:uid="{00000000-0006-0000-02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" authorId="0" shapeId="0" xr:uid="{00000000-0006-0000-02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" authorId="0" shapeId="0" xr:uid="{00000000-0006-0000-02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" authorId="0" shapeId="0" xr:uid="{00000000-0006-0000-02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" authorId="0" shapeId="0" xr:uid="{00000000-0006-0000-02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" authorId="0" shapeId="0" xr:uid="{00000000-0006-0000-02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" authorId="0" shapeId="0" xr:uid="{00000000-0006-0000-02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" authorId="0" shapeId="0" xr:uid="{00000000-0006-0000-02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" authorId="0" shapeId="0" xr:uid="{00000000-0006-0000-02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" authorId="0" shapeId="0" xr:uid="{00000000-0006-0000-02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" authorId="0" shapeId="0" xr:uid="{00000000-0006-0000-02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" authorId="0" shapeId="0" xr:uid="{00000000-0006-0000-02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" authorId="0" shapeId="0" xr:uid="{00000000-0006-0000-0200-00001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" authorId="0" shapeId="0" xr:uid="{00000000-0006-0000-0200-00002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" authorId="0" shapeId="0" xr:uid="{00000000-0006-0000-02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" authorId="0" shapeId="0" xr:uid="{00000000-0006-0000-02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" authorId="0" shapeId="0" xr:uid="{00000000-0006-0000-02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" authorId="0" shapeId="0" xr:uid="{00000000-0006-0000-02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" authorId="0" shapeId="0" xr:uid="{00000000-0006-0000-0200-00002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" authorId="0" shapeId="0" xr:uid="{00000000-0006-0000-02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0" authorId="0" shapeId="0" xr:uid="{00000000-0006-0000-02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0" authorId="0" shapeId="0" xr:uid="{00000000-0006-0000-02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0" authorId="0" shapeId="0" xr:uid="{00000000-0006-0000-02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0" authorId="0" shapeId="0" xr:uid="{00000000-0006-0000-02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0" authorId="0" shapeId="0" xr:uid="{00000000-0006-0000-02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0" authorId="0" shapeId="0" xr:uid="{00000000-0006-0000-0200-00002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0" authorId="0" shapeId="0" xr:uid="{00000000-0006-0000-0200-00002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0" authorId="0" shapeId="0" xr:uid="{00000000-0006-0000-0200-00002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0" authorId="0" shapeId="0" xr:uid="{00000000-0006-0000-0200-00002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0" authorId="0" shapeId="0" xr:uid="{00000000-0006-0000-02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0" authorId="0" shapeId="0" xr:uid="{00000000-0006-0000-0200-00003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0" authorId="0" shapeId="0" xr:uid="{00000000-0006-0000-0200-00003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0" authorId="0" shapeId="0" xr:uid="{00000000-0006-0000-02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0" authorId="0" shapeId="0" xr:uid="{00000000-0006-0000-0200-00003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0" authorId="0" shapeId="0" xr:uid="{00000000-0006-0000-0200-00003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0" authorId="0" shapeId="0" xr:uid="{00000000-0006-0000-0200-00003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0" authorId="0" shapeId="0" xr:uid="{00000000-0006-0000-0200-00003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0" authorId="0" shapeId="0" xr:uid="{00000000-0006-0000-0200-00003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0" authorId="0" shapeId="0" xr:uid="{00000000-0006-0000-02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1" authorId="0" shapeId="0" xr:uid="{00000000-0006-0000-0200-00003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1" authorId="0" shapeId="0" xr:uid="{00000000-0006-0000-0200-00003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1" authorId="0" shapeId="0" xr:uid="{00000000-0006-0000-0200-00003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1" authorId="0" shapeId="0" xr:uid="{00000000-0006-0000-0200-00003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1" authorId="0" shapeId="0" xr:uid="{00000000-0006-0000-0200-00003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1" authorId="0" shapeId="0" xr:uid="{00000000-0006-0000-0200-00003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1" authorId="0" shapeId="0" xr:uid="{00000000-0006-0000-0200-00004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1" authorId="0" shapeId="0" xr:uid="{00000000-0006-0000-0200-00004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1" authorId="0" shapeId="0" xr:uid="{00000000-0006-0000-0200-00004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1" authorId="0" shapeId="0" xr:uid="{00000000-0006-0000-0200-00004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1" authorId="0" shapeId="0" xr:uid="{00000000-0006-0000-0200-00004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1" authorId="0" shapeId="0" xr:uid="{00000000-0006-0000-0200-00004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1" authorId="0" shapeId="0" xr:uid="{00000000-0006-0000-0200-00004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1" authorId="0" shapeId="0" xr:uid="{00000000-0006-0000-0200-00004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1" authorId="0" shapeId="0" xr:uid="{00000000-0006-0000-0200-00004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1" authorId="0" shapeId="0" xr:uid="{00000000-0006-0000-0200-00004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1" authorId="0" shapeId="0" xr:uid="{00000000-0006-0000-0200-00004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1" authorId="0" shapeId="0" xr:uid="{00000000-0006-0000-0200-00004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1" authorId="0" shapeId="0" xr:uid="{00000000-0006-0000-0200-00004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B1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5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5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5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5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5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5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5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5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5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5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5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5" authorId="0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5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5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5" authorId="0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5" authorId="0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5" authorId="0" shapeId="0" xr:uid="{00000000-0006-0000-03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" authorId="0" shapeId="0" xr:uid="{00000000-0006-0000-03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" authorId="0" shapeId="0" xr:uid="{00000000-0006-0000-03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" authorId="0" shapeId="0" xr:uid="{00000000-0006-0000-03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" authorId="0" shapeId="0" xr:uid="{00000000-0006-0000-03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" authorId="0" shapeId="0" xr:uid="{00000000-0006-0000-03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" authorId="0" shapeId="0" xr:uid="{00000000-0006-0000-03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" authorId="0" shapeId="0" xr:uid="{00000000-0006-0000-03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" authorId="0" shapeId="0" xr:uid="{00000000-0006-0000-0300-00001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" authorId="0" shapeId="0" xr:uid="{00000000-0006-0000-03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" authorId="0" shapeId="0" xr:uid="{00000000-0006-0000-03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" authorId="0" shapeId="0" xr:uid="{00000000-0006-0000-03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" authorId="0" shapeId="0" xr:uid="{00000000-0006-0000-0300-00001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" authorId="0" shapeId="0" xr:uid="{00000000-0006-0000-0300-00002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" authorId="0" shapeId="0" xr:uid="{00000000-0006-0000-0300-00002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" authorId="0" shapeId="0" xr:uid="{00000000-0006-0000-03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" authorId="0" shapeId="0" xr:uid="{00000000-0006-0000-03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" authorId="0" shapeId="0" xr:uid="{00000000-0006-0000-03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" authorId="0" shapeId="0" xr:uid="{00000000-0006-0000-0300-00002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" authorId="0" shapeId="0" xr:uid="{00000000-0006-0000-03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0" authorId="0" shapeId="0" xr:uid="{00000000-0006-0000-0300-00002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0" authorId="0" shapeId="0" xr:uid="{00000000-0006-0000-03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0" authorId="0" shapeId="0" xr:uid="{00000000-0006-0000-0300-00002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0" authorId="0" shapeId="0" xr:uid="{00000000-0006-0000-0300-00002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0" authorId="0" shapeId="0" xr:uid="{00000000-0006-0000-0300-00002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0" authorId="0" shapeId="0" xr:uid="{00000000-0006-0000-0300-00002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0" authorId="0" shapeId="0" xr:uid="{00000000-0006-0000-0300-00002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0" authorId="0" shapeId="0" xr:uid="{00000000-0006-0000-0300-00002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0" authorId="0" shapeId="0" xr:uid="{00000000-0006-0000-0300-00002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0" authorId="0" shapeId="0" xr:uid="{00000000-0006-0000-0300-00003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0" authorId="0" shapeId="0" xr:uid="{00000000-0006-0000-0300-00003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0" authorId="0" shapeId="0" xr:uid="{00000000-0006-0000-0300-00003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0" authorId="0" shapeId="0" xr:uid="{00000000-0006-0000-0300-00003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0" authorId="0" shapeId="0" xr:uid="{00000000-0006-0000-0300-00003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0" authorId="0" shapeId="0" xr:uid="{00000000-0006-0000-0300-00003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0" authorId="0" shapeId="0" xr:uid="{00000000-0006-0000-0300-00003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0" authorId="0" shapeId="0" xr:uid="{00000000-0006-0000-0300-00003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0" authorId="0" shapeId="0" xr:uid="{00000000-0006-0000-0300-00003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0" authorId="0" shapeId="0" xr:uid="{00000000-0006-0000-0300-00003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B161" authorId="0" shapeId="0" xr:uid="{00000000-0006-0000-0300-00003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C161" authorId="0" shapeId="0" xr:uid="{00000000-0006-0000-0300-00003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D161" authorId="0" shapeId="0" xr:uid="{00000000-0006-0000-0300-00003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E161" authorId="0" shapeId="0" xr:uid="{00000000-0006-0000-0300-00003D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F161" authorId="0" shapeId="0" xr:uid="{00000000-0006-0000-0300-00003E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G161" authorId="0" shapeId="0" xr:uid="{00000000-0006-0000-0300-00003F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H161" authorId="0" shapeId="0" xr:uid="{00000000-0006-0000-0300-000040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I161" authorId="0" shapeId="0" xr:uid="{00000000-0006-0000-0300-000041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J161" authorId="0" shapeId="0" xr:uid="{00000000-0006-0000-0300-000042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K161" authorId="0" shapeId="0" xr:uid="{00000000-0006-0000-0300-000043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L161" authorId="0" shapeId="0" xr:uid="{00000000-0006-0000-0300-000044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M161" authorId="0" shapeId="0" xr:uid="{00000000-0006-0000-0300-000045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N161" authorId="0" shapeId="0" xr:uid="{00000000-0006-0000-0300-000046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O161" authorId="0" shapeId="0" xr:uid="{00000000-0006-0000-0300-000047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P161" authorId="0" shapeId="0" xr:uid="{00000000-0006-0000-0300-000048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Q161" authorId="0" shapeId="0" xr:uid="{00000000-0006-0000-0300-000049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R161" authorId="0" shapeId="0" xr:uid="{00000000-0006-0000-0300-00004A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S161" authorId="0" shapeId="0" xr:uid="{00000000-0006-0000-0300-00004B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  <comment ref="T161" authorId="0" shapeId="0" xr:uid="{00000000-0006-0000-0300-00004C000000}">
      <text>
        <r>
          <rPr>
            <sz val="9"/>
            <color indexed="81"/>
            <rFont val="ＭＳ Ｐゴシック"/>
            <family val="3"/>
            <charset val="128"/>
          </rPr>
          <t xml:space="preserve">x  Not Applicable
</t>
        </r>
      </text>
    </comment>
  </commentList>
</comments>
</file>

<file path=xl/sharedStrings.xml><?xml version="1.0" encoding="utf-8"?>
<sst xmlns="http://schemas.openxmlformats.org/spreadsheetml/2006/main" count="960" uniqueCount="271">
  <si>
    <t>石炭</t>
    <rPh sb="0" eb="2">
      <t>セキタン</t>
    </rPh>
    <phoneticPr fontId="2"/>
  </si>
  <si>
    <t>石油</t>
    <rPh sb="0" eb="2">
      <t>セキユ</t>
    </rPh>
    <phoneticPr fontId="2"/>
  </si>
  <si>
    <t>水力</t>
    <rPh sb="0" eb="2">
      <t>スイリョク</t>
    </rPh>
    <phoneticPr fontId="2"/>
  </si>
  <si>
    <t>原子力</t>
    <rPh sb="0" eb="3">
      <t>ゲンシリョク</t>
    </rPh>
    <phoneticPr fontId="2"/>
  </si>
  <si>
    <t>その他</t>
    <rPh sb="2" eb="3">
      <t>タ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</si>
  <si>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2"/>
  </si>
  <si>
    <t>（単位：1,000億kWh）</t>
    <rPh sb="1" eb="3">
      <t>タンイ</t>
    </rPh>
    <phoneticPr fontId="2"/>
  </si>
  <si>
    <t>ガス</t>
    <phoneticPr fontId="2"/>
  </si>
  <si>
    <t>アメリカ</t>
    <phoneticPr fontId="2"/>
  </si>
  <si>
    <t>イギリス</t>
    <phoneticPr fontId="2"/>
  </si>
  <si>
    <t>フランス</t>
    <phoneticPr fontId="2"/>
  </si>
  <si>
    <t>中国</t>
    <rPh sb="0" eb="2">
      <t>チュウゴク</t>
    </rPh>
    <phoneticPr fontId="2"/>
  </si>
  <si>
    <t>年</t>
    <rPh sb="0" eb="1">
      <t>ネン</t>
    </rPh>
    <phoneticPr fontId="2"/>
  </si>
  <si>
    <t>ドイツ</t>
    <phoneticPr fontId="2"/>
  </si>
  <si>
    <t>韓国</t>
    <rPh sb="0" eb="2">
      <t>カンコク</t>
    </rPh>
    <phoneticPr fontId="2"/>
  </si>
  <si>
    <t>イタリア</t>
    <phoneticPr fontId="2"/>
  </si>
  <si>
    <r>
      <t>0</t>
    </r>
    <r>
      <rPr>
        <sz val="11"/>
        <rFont val="ＭＳ Ｐゴシック"/>
        <family val="3"/>
        <charset val="128"/>
      </rPr>
      <t>8</t>
    </r>
    <phoneticPr fontId="2"/>
  </si>
  <si>
    <t>日本</t>
    <rPh sb="0" eb="2">
      <t>ニホン</t>
    </rPh>
    <phoneticPr fontId="2"/>
  </si>
  <si>
    <t>【第223-1-5】主要国の発電電力量と発電電力量に占める各電源の割合（2008年）</t>
    <phoneticPr fontId="2"/>
  </si>
  <si>
    <t>【第223-1-5】主要国の発電電力量と発電電力量に占める各電源の割合（2009年）</t>
    <phoneticPr fontId="2"/>
  </si>
  <si>
    <r>
      <t>0</t>
    </r>
    <r>
      <rPr>
        <sz val="11"/>
        <rFont val="ＭＳ Ｐゴシック"/>
        <family val="3"/>
        <charset val="128"/>
      </rPr>
      <t>9</t>
    </r>
    <phoneticPr fontId="2"/>
  </si>
  <si>
    <t>Coal and coal products</t>
  </si>
  <si>
    <t>Crude, NGL and feedstocks</t>
  </si>
  <si>
    <t>Oil products</t>
  </si>
  <si>
    <t>Natural gas</t>
  </si>
  <si>
    <t>Nuclear</t>
  </si>
  <si>
    <t>Hydro</t>
  </si>
  <si>
    <t>Geothermal</t>
  </si>
  <si>
    <t>Solar/wind/other</t>
  </si>
  <si>
    <t>Biofuels and waste</t>
  </si>
  <si>
    <t>Heat production from non-specified combustible fuels</t>
  </si>
  <si>
    <t>Electricity</t>
  </si>
  <si>
    <t>Heat</t>
  </si>
  <si>
    <t>Total</t>
  </si>
  <si>
    <t>Memo: Renewables</t>
  </si>
  <si>
    <r>
      <t>C</t>
    </r>
    <r>
      <rPr>
        <sz val="11"/>
        <rFont val="ＭＳ Ｐゴシック"/>
        <family val="3"/>
        <charset val="128"/>
      </rPr>
      <t>HECK</t>
    </r>
    <phoneticPr fontId="2"/>
  </si>
  <si>
    <t>差</t>
    <rPh sb="0" eb="1">
      <t>サ</t>
    </rPh>
    <phoneticPr fontId="2"/>
  </si>
  <si>
    <r>
      <t>※IEEJ情報館の</t>
    </r>
    <r>
      <rPr>
        <sz val="11"/>
        <rFont val="ＭＳ Ｐゴシック"/>
        <family val="3"/>
        <charset val="128"/>
      </rPr>
      <t>IEAのPDF資料の数値とする。</t>
    </r>
    <r>
      <rPr>
        <sz val="11"/>
        <rFont val="ＭＳ Ｐゴシック"/>
        <family val="3"/>
        <charset val="128"/>
      </rPr>
      <t>水力に「揚水」は含まない</t>
    </r>
    <rPh sb="5" eb="7">
      <t>ジョウホウ</t>
    </rPh>
    <rPh sb="7" eb="8">
      <t>ヤカタ</t>
    </rPh>
    <rPh sb="16" eb="18">
      <t>シリョウ</t>
    </rPh>
    <rPh sb="19" eb="21">
      <t>スウチ</t>
    </rPh>
    <rPh sb="25" eb="27">
      <t>スイリョク</t>
    </rPh>
    <rPh sb="29" eb="31">
      <t>ヨウスイ</t>
    </rPh>
    <rPh sb="33" eb="34">
      <t>フク</t>
    </rPh>
    <phoneticPr fontId="2"/>
  </si>
  <si>
    <r>
      <t>WEB上</t>
    </r>
    <r>
      <rPr>
        <sz val="11"/>
        <rFont val="ＭＳ Ｐゴシック"/>
        <family val="3"/>
        <charset val="128"/>
      </rPr>
      <t>IEA数値</t>
    </r>
    <r>
      <rPr>
        <sz val="11"/>
        <rFont val="ＭＳ Ｐゴシック"/>
        <family val="3"/>
        <charset val="128"/>
      </rPr>
      <t>（水力に揚水を含む）</t>
    </r>
    <rPh sb="3" eb="4">
      <t>ジョウ</t>
    </rPh>
    <rPh sb="7" eb="9">
      <t>スウチ</t>
    </rPh>
    <rPh sb="10" eb="12">
      <t>スイリョク</t>
    </rPh>
    <rPh sb="13" eb="15">
      <t>ヨウスイ</t>
    </rPh>
    <rPh sb="16" eb="17">
      <t>フク</t>
    </rPh>
    <phoneticPr fontId="2"/>
  </si>
  <si>
    <r>
      <t>I</t>
    </r>
    <r>
      <rPr>
        <sz val="11"/>
        <rFont val="ＭＳ Ｐゴシック"/>
        <family val="3"/>
        <charset val="128"/>
      </rPr>
      <t>EEJ情報館のIEA値</t>
    </r>
    <rPh sb="4" eb="6">
      <t>ジョウホウ</t>
    </rPh>
    <rPh sb="6" eb="7">
      <t>ヤカタ</t>
    </rPh>
    <rPh sb="11" eb="12">
      <t>アタイ</t>
    </rPh>
    <phoneticPr fontId="2"/>
  </si>
  <si>
    <t>【第223-1-5】主要国の発電電力量と発電電力量に占める各電源の割合（2010年）</t>
    <phoneticPr fontId="2"/>
  </si>
  <si>
    <t>United States</t>
  </si>
  <si>
    <t>United Kingdom</t>
  </si>
  <si>
    <t>France</t>
  </si>
  <si>
    <t>Germany</t>
  </si>
  <si>
    <t>Japan</t>
  </si>
  <si>
    <t>Korea</t>
  </si>
  <si>
    <t>Italy</t>
  </si>
  <si>
    <r>
      <t>1</t>
    </r>
    <r>
      <rPr>
        <sz val="11"/>
        <rFont val="ＭＳ Ｐゴシック"/>
        <family val="3"/>
        <charset val="128"/>
      </rPr>
      <t>0</t>
    </r>
    <phoneticPr fontId="2"/>
  </si>
  <si>
    <r>
      <t>※IEEJ情報館の</t>
    </r>
    <r>
      <rPr>
        <sz val="11"/>
        <rFont val="ＭＳ Ｐゴシック"/>
        <family val="3"/>
        <charset val="128"/>
      </rPr>
      <t>IEAの数値とする。</t>
    </r>
    <r>
      <rPr>
        <sz val="11"/>
        <rFont val="ＭＳ Ｐゴシック"/>
        <family val="3"/>
        <charset val="128"/>
      </rPr>
      <t>水力に「揚水」は含まない。</t>
    </r>
    <r>
      <rPr>
        <sz val="11"/>
        <rFont val="ＭＳ Ｐゴシック"/>
        <family val="3"/>
        <charset val="128"/>
      </rPr>
      <t>WEB</t>
    </r>
    <r>
      <rPr>
        <sz val="11"/>
        <rFont val="ＭＳ Ｐゴシック"/>
        <family val="3"/>
        <charset val="128"/>
      </rPr>
      <t>上</t>
    </r>
    <r>
      <rPr>
        <sz val="11"/>
        <rFont val="ＭＳ Ｐゴシック"/>
        <family val="3"/>
        <charset val="128"/>
      </rPr>
      <t>IEA</t>
    </r>
    <r>
      <rPr>
        <sz val="11"/>
        <rFont val="ＭＳ Ｐゴシック"/>
        <family val="3"/>
        <charset val="128"/>
      </rPr>
      <t>数値（水力に揚水を含む）</t>
    </r>
    <rPh sb="5" eb="7">
      <t>ジョウホウ</t>
    </rPh>
    <rPh sb="7" eb="8">
      <t>ヤカタ</t>
    </rPh>
    <rPh sb="13" eb="15">
      <t>スウチ</t>
    </rPh>
    <rPh sb="19" eb="21">
      <t>スイリョク</t>
    </rPh>
    <rPh sb="23" eb="25">
      <t>ヨウスイ</t>
    </rPh>
    <rPh sb="27" eb="28">
      <t>フク</t>
    </rPh>
    <phoneticPr fontId="2"/>
  </si>
  <si>
    <r>
      <t>1</t>
    </r>
    <r>
      <rPr>
        <sz val="11"/>
        <rFont val="ＭＳ Ｐゴシック"/>
        <family val="3"/>
        <charset val="128"/>
      </rPr>
      <t>1</t>
    </r>
    <phoneticPr fontId="2"/>
  </si>
  <si>
    <t>12</t>
    <phoneticPr fontId="2"/>
  </si>
  <si>
    <t>Memo: Former Yugoslavia</t>
  </si>
  <si>
    <t>Memo: FSU 15</t>
  </si>
  <si>
    <t>Memo: OPEC</t>
  </si>
  <si>
    <t>Memo: Non-OECD Total</t>
  </si>
  <si>
    <t>Other Asia</t>
  </si>
  <si>
    <t>Other Non-OECD Americas</t>
  </si>
  <si>
    <t>Other Africa</t>
  </si>
  <si>
    <t>x</t>
  </si>
  <si>
    <t>Zimbabwe</t>
  </si>
  <si>
    <t>Zambia</t>
  </si>
  <si>
    <t>Yemen</t>
  </si>
  <si>
    <t>Viet Nam</t>
  </si>
  <si>
    <t>Venezuela</t>
  </si>
  <si>
    <t>Uzbekistan</t>
  </si>
  <si>
    <t>Uruguay</t>
  </si>
  <si>
    <t>United Arab Emirates</t>
  </si>
  <si>
    <t>Ukraine</t>
  </si>
  <si>
    <t>Turkmenistan</t>
  </si>
  <si>
    <t>Tunisia</t>
  </si>
  <si>
    <t>Trinidad and Tobago</t>
  </si>
  <si>
    <t>Togo</t>
  </si>
  <si>
    <t>Thailand</t>
  </si>
  <si>
    <t>Tajikistan</t>
  </si>
  <si>
    <t>Chinese Taipei</t>
  </si>
  <si>
    <t>Syrian Arab Republic</t>
  </si>
  <si>
    <t>Sudan</t>
  </si>
  <si>
    <t>Sri Lanka</t>
  </si>
  <si>
    <t>South Africa</t>
  </si>
  <si>
    <t>Singapore</t>
  </si>
  <si>
    <t>Serbia</t>
  </si>
  <si>
    <t>Senegal</t>
  </si>
  <si>
    <t>Saudi Arabia</t>
  </si>
  <si>
    <t>Russian Federation</t>
  </si>
  <si>
    <t>Romania</t>
  </si>
  <si>
    <t>Qatar</t>
  </si>
  <si>
    <t>Philippines</t>
  </si>
  <si>
    <t>Peru</t>
  </si>
  <si>
    <t>Paraguay</t>
  </si>
  <si>
    <t>Panama</t>
  </si>
  <si>
    <t>Pakistan</t>
  </si>
  <si>
    <t>Oman</t>
  </si>
  <si>
    <t>Nigeria</t>
  </si>
  <si>
    <t>Nicaragua</t>
  </si>
  <si>
    <t>Nepal</t>
  </si>
  <si>
    <t>Namibia</t>
  </si>
  <si>
    <t>Myanmar</t>
  </si>
  <si>
    <t>Mozambique</t>
  </si>
  <si>
    <t>Morocco</t>
  </si>
  <si>
    <t>Montenegro</t>
  </si>
  <si>
    <t>Mongolia</t>
  </si>
  <si>
    <t>Mauritius</t>
  </si>
  <si>
    <t>Malta</t>
  </si>
  <si>
    <t>Malaysia</t>
  </si>
  <si>
    <t>Lithuania</t>
  </si>
  <si>
    <t>Libya</t>
  </si>
  <si>
    <t>Lebanon</t>
  </si>
  <si>
    <t>Latvia</t>
  </si>
  <si>
    <t>Kyrgyzstan</t>
  </si>
  <si>
    <t>Kuwait</t>
  </si>
  <si>
    <t>Kosovo</t>
  </si>
  <si>
    <t>Kenya</t>
  </si>
  <si>
    <t>Kazakhstan</t>
  </si>
  <si>
    <t>Jordan</t>
  </si>
  <si>
    <t>Jamaica</t>
  </si>
  <si>
    <t>Iraq</t>
  </si>
  <si>
    <t>Islamic Republic of Iran</t>
  </si>
  <si>
    <t>Indonesia</t>
  </si>
  <si>
    <t>India</t>
  </si>
  <si>
    <t>Honduras</t>
  </si>
  <si>
    <t>Haiti</t>
  </si>
  <si>
    <t>Guatemala</t>
  </si>
  <si>
    <t>Gibraltar</t>
  </si>
  <si>
    <t>Ghana</t>
  </si>
  <si>
    <t>Georgia</t>
  </si>
  <si>
    <t>Gabon</t>
  </si>
  <si>
    <t>Former Yugoslav Republic of Macedonia</t>
  </si>
  <si>
    <t>Ethiopia</t>
  </si>
  <si>
    <t>Eritrea</t>
  </si>
  <si>
    <t>El Salvador</t>
  </si>
  <si>
    <t>Egypt</t>
  </si>
  <si>
    <t>Ecuador</t>
  </si>
  <si>
    <t>Dominican Republic</t>
  </si>
  <si>
    <t>Cyprus</t>
  </si>
  <si>
    <t>Cuba</t>
  </si>
  <si>
    <t>Croatia</t>
  </si>
  <si>
    <t>Ce d'Ivoire</t>
  </si>
  <si>
    <t>Costa Rica</t>
  </si>
  <si>
    <t>Congo</t>
  </si>
  <si>
    <t>Colombia</t>
  </si>
  <si>
    <t>People's Republic of China</t>
  </si>
  <si>
    <t>Cameroon</t>
  </si>
  <si>
    <t>Cambodia</t>
  </si>
  <si>
    <t>Bulgaria</t>
  </si>
  <si>
    <t>Brunei Darussalam</t>
  </si>
  <si>
    <t>Brazil</t>
  </si>
  <si>
    <t>Botswana</t>
  </si>
  <si>
    <t>Bosnia and Herzegovina</t>
  </si>
  <si>
    <t>Bolivia</t>
  </si>
  <si>
    <t>Benin</t>
  </si>
  <si>
    <t>Belarus</t>
  </si>
  <si>
    <t>Bangladesh</t>
  </si>
  <si>
    <t>Bahrain</t>
  </si>
  <si>
    <t>Azerbaijan</t>
  </si>
  <si>
    <t>Armenia</t>
  </si>
  <si>
    <t>Argentina</t>
  </si>
  <si>
    <t>Angola</t>
  </si>
  <si>
    <t>Algeria</t>
  </si>
  <si>
    <t>Albania</t>
  </si>
  <si>
    <t>World aviation bunkers</t>
  </si>
  <si>
    <t>World marine bunkers</t>
  </si>
  <si>
    <t>Non-OECD Europe and Eurasia</t>
  </si>
  <si>
    <t>Middle East</t>
  </si>
  <si>
    <t>Non-OECD Americas</t>
  </si>
  <si>
    <t>Asia (excluding China)</t>
  </si>
  <si>
    <t>Africa</t>
  </si>
  <si>
    <t>World</t>
  </si>
  <si>
    <t>Oil shale and oil sands</t>
  </si>
  <si>
    <t>Peat and peat products</t>
  </si>
  <si>
    <t>OECD Europe</t>
  </si>
  <si>
    <t>OECD Asia Oceania</t>
  </si>
  <si>
    <t>OECD Americas</t>
  </si>
  <si>
    <t>Turkey</t>
  </si>
  <si>
    <t>Switzerland</t>
  </si>
  <si>
    <t>Sweden</t>
  </si>
  <si>
    <t>Spain</t>
  </si>
  <si>
    <t>Slovenia</t>
  </si>
  <si>
    <t>Slovak Republic</t>
  </si>
  <si>
    <t>Portugal</t>
  </si>
  <si>
    <t>Poland</t>
  </si>
  <si>
    <t>Norway</t>
  </si>
  <si>
    <t>New Zealand</t>
  </si>
  <si>
    <t>Netherlands</t>
  </si>
  <si>
    <t>Mexico</t>
  </si>
  <si>
    <t>Luxembourg</t>
  </si>
  <si>
    <t>Israel</t>
  </si>
  <si>
    <t>Ireland</t>
  </si>
  <si>
    <t>Iceland</t>
  </si>
  <si>
    <t>Hungary</t>
  </si>
  <si>
    <t>Greece</t>
  </si>
  <si>
    <t>Finland</t>
  </si>
  <si>
    <t>Estonia</t>
  </si>
  <si>
    <t>Denmark</t>
  </si>
  <si>
    <t>Czech Republic</t>
  </si>
  <si>
    <t>Chile</t>
  </si>
  <si>
    <t>Canada</t>
  </si>
  <si>
    <t>Belgium</t>
  </si>
  <si>
    <t>Austria</t>
  </si>
  <si>
    <t>Australia</t>
  </si>
  <si>
    <t>米国</t>
    <rPh sb="0" eb="1">
      <t>コメ</t>
    </rPh>
    <rPh sb="1" eb="2">
      <t>クニ</t>
    </rPh>
    <phoneticPr fontId="2"/>
  </si>
  <si>
    <t>英国</t>
    <rPh sb="0" eb="2">
      <t>エイコク</t>
    </rPh>
    <phoneticPr fontId="2"/>
  </si>
  <si>
    <t>出典：IEA, Energy Balances 2012をもとに作成</t>
    <phoneticPr fontId="2"/>
  </si>
  <si>
    <r>
      <t>出典：IEA, Energy Balances 201</t>
    </r>
    <r>
      <rPr>
        <sz val="11"/>
        <rFont val="ＭＳ Ｐゴシック"/>
        <family val="3"/>
        <charset val="128"/>
      </rPr>
      <t>1をもとに作成</t>
    </r>
    <phoneticPr fontId="2"/>
  </si>
  <si>
    <t>出典：IEA, Energy Balances 2010をもとに作成</t>
    <phoneticPr fontId="2"/>
  </si>
  <si>
    <t>出典：IEA「Energy Balances 2014」を基に作成</t>
  </si>
  <si>
    <t>出典：IEA「Energy Balances 2015」を基に作成</t>
    <phoneticPr fontId="2"/>
  </si>
  <si>
    <t>Moldova</t>
  </si>
  <si>
    <t>Niger</t>
  </si>
  <si>
    <t>South Sudan</t>
  </si>
  <si>
    <t>Tanzania</t>
  </si>
  <si>
    <t>Memo: Coal, peat and oil shale</t>
  </si>
  <si>
    <t>Memo: Primary and secondary oil</t>
  </si>
  <si>
    <t>Memo: Geothermal, solar/wind/other, heat, electricity</t>
  </si>
  <si>
    <t>Memo: G20</t>
  </si>
  <si>
    <t>Memo: G8</t>
  </si>
  <si>
    <t>Memo: G7</t>
  </si>
  <si>
    <t>Memo: European Union-28</t>
  </si>
  <si>
    <t>Memo: IEA Total</t>
  </si>
  <si>
    <t>Memo: OECD Total</t>
  </si>
  <si>
    <t>Former Yugoslavia (If no detail)</t>
  </si>
  <si>
    <t>Former Soviet Union (If no detail)</t>
  </si>
  <si>
    <t>Suriname</t>
  </si>
  <si>
    <t>Hong Kong (China)</t>
  </si>
  <si>
    <t>Democratic Republic of the Congo</t>
  </si>
  <si>
    <t>Democratic People's Republic of Korea</t>
  </si>
  <si>
    <t>Cura軋o</t>
  </si>
  <si>
    <t>China (P.R. of China and Hong Kong, China)</t>
  </si>
  <si>
    <t>COUNTRY</t>
  </si>
  <si>
    <t>PRODUCT</t>
  </si>
  <si>
    <t>2014</t>
  </si>
  <si>
    <t>TIME</t>
  </si>
  <si>
    <t>FLOW</t>
  </si>
  <si>
    <t>ktoe</t>
  </si>
  <si>
    <t>UNIT</t>
  </si>
  <si>
    <t>Memo: Geothermal, solar/wind/other, heat, electricity</t>
    <phoneticPr fontId="2"/>
  </si>
  <si>
    <t>14</t>
  </si>
  <si>
    <t>14</t>
    <phoneticPr fontId="2"/>
  </si>
  <si>
    <t>Electricity output (GWh)</t>
    <phoneticPr fontId="2"/>
  </si>
  <si>
    <t>13</t>
    <phoneticPr fontId="2"/>
  </si>
  <si>
    <t>【第223-1-5】主要国の発電電力量と発電電力量に占める各電源の割合（2011年）</t>
    <phoneticPr fontId="2"/>
  </si>
  <si>
    <r>
      <t>【第223-1-5】主要国の発電電力量と発電電力量に占める各電源の割合（201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年）</t>
    </r>
    <phoneticPr fontId="2"/>
  </si>
  <si>
    <t>11</t>
  </si>
  <si>
    <t>11</t>
    <phoneticPr fontId="2"/>
  </si>
  <si>
    <t>10</t>
    <phoneticPr fontId="2"/>
  </si>
  <si>
    <t>09</t>
  </si>
  <si>
    <t>09</t>
    <phoneticPr fontId="2"/>
  </si>
  <si>
    <r>
      <t>2</t>
    </r>
    <r>
      <rPr>
        <sz val="11"/>
        <rFont val="ＭＳ Ｐゴシック"/>
        <family val="3"/>
        <charset val="128"/>
      </rPr>
      <t>010→2014</t>
    </r>
    <phoneticPr fontId="2"/>
  </si>
  <si>
    <t>出典：IEA「World Energy Statistics and Balances 2016 edition」を基に作成</t>
    <phoneticPr fontId="2"/>
  </si>
  <si>
    <t>Electricity output (GWh)</t>
  </si>
  <si>
    <t>Memo: IEA and Accession/Association countries</t>
  </si>
  <si>
    <t>Memo: Oceania (UN)</t>
  </si>
  <si>
    <t>Memo: Europe (UN)</t>
  </si>
  <si>
    <t>Memo: Asia (UN)</t>
  </si>
  <si>
    <t>Memo: Americas (UN)</t>
  </si>
  <si>
    <t>Memo: Africa (UN)</t>
  </si>
  <si>
    <t>Memo: Mali</t>
  </si>
  <si>
    <t>Memo: Greenland</t>
  </si>
  <si>
    <t>Other non-OECD Asia</t>
  </si>
  <si>
    <t>Other non-OECD Americas</t>
  </si>
  <si>
    <t>Non-OECD Asia (excluding China)</t>
  </si>
  <si>
    <r>
      <t>【第223-1-5】主要国の発電電力量と発電電力量に占める各電源の割合（201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年）</t>
    </r>
    <phoneticPr fontId="2"/>
  </si>
  <si>
    <t>【第223-1-6】主要国の発電電力量と発電電力量に占める各電源の割合（2015年）</t>
    <phoneticPr fontId="2"/>
  </si>
  <si>
    <t>15</t>
    <phoneticPr fontId="2"/>
  </si>
  <si>
    <t>Peat and peat products</t>
    <phoneticPr fontId="2"/>
  </si>
  <si>
    <t>Oil shale and oil sands</t>
    <phoneticPr fontId="2"/>
  </si>
  <si>
    <t>Oil products</t>
    <phoneticPr fontId="2"/>
  </si>
  <si>
    <t>15</t>
    <phoneticPr fontId="2"/>
  </si>
  <si>
    <t>【第223-1-6】主要国の発電電力量と発電電力量に占める各電源の割合（2015年）</t>
    <phoneticPr fontId="2"/>
  </si>
  <si>
    <t>出典：IEA「World Energy Balances 2017 Edition」を基に作成</t>
    <rPh sb="43" eb="44">
      <t>モト</t>
    </rPh>
    <phoneticPr fontId="2"/>
  </si>
  <si>
    <t>出典：IEA「WORLD ENERGY BALANCES 2017 EDITION」を基に作成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</si>
</sst>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_(&quot;$&quot;* #,##0_);_(&quot;$&quot;* \(#,##0\);_(&quot;$&quot;* &quot;-&quot;_);_(@_)"/>
    <numFmt numFmtId="178" formatCode="_(* #,##0_);_(* \(#,##0\);_(* &quot;-&quot;_);_(@_)"/>
    <numFmt numFmtId="179" formatCode="0.0%"/>
    <numFmt numFmtId="180" formatCode="0.00000"/>
    <numFmt numFmtId="181" formatCode="0.00000_ "/>
    <numFmt numFmtId="182" formatCode="#,##0.00000"/>
    <numFmt numFmtId="183" formatCode="#,##0.00000_ "/>
    <numFmt numFmtId="184" formatCode="#,##0.0;[Red]\-#,##0.0"/>
    <numFmt numFmtId="185" formatCode="#,##0.000;[Red]\-#,##0.000"/>
    <numFmt numFmtId="186" formatCode="#,##0.0"/>
    <numFmt numFmtId="187" formatCode="#,##0.000"/>
    <numFmt numFmtId="188" formatCode="#,##0.000_ "/>
    <numFmt numFmtId="189" formatCode="0.0_ "/>
    <numFmt numFmtId="190" formatCode="0.000_);[Red]\(0.00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21"/>
      <name val="ＭＳ Ｐゴシック"/>
      <family val="3"/>
      <charset val="128"/>
    </font>
    <font>
      <sz val="11"/>
      <color theme="5" tint="-0.49998474074526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/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1" xfId="5" applyFont="1" applyFill="1" applyBorder="1"/>
    <xf numFmtId="0" fontId="1" fillId="0" borderId="1" xfId="5" applyFont="1" applyFill="1" applyBorder="1" applyAlignment="1">
      <alignment horizontal="right"/>
    </xf>
    <xf numFmtId="49" fontId="1" fillId="0" borderId="1" xfId="5" applyNumberFormat="1" applyFont="1" applyFill="1" applyBorder="1" applyAlignment="1">
      <alignment horizontal="center"/>
    </xf>
    <xf numFmtId="176" fontId="1" fillId="0" borderId="1" xfId="5" applyNumberFormat="1" applyFont="1" applyFill="1" applyBorder="1"/>
    <xf numFmtId="179" fontId="1" fillId="0" borderId="0" xfId="3" applyNumberFormat="1" applyFont="1" applyFill="1"/>
    <xf numFmtId="0" fontId="1" fillId="0" borderId="0" xfId="4" applyFont="1" applyFill="1"/>
    <xf numFmtId="0" fontId="3" fillId="0" borderId="0" xfId="4"/>
    <xf numFmtId="1" fontId="1" fillId="0" borderId="0" xfId="4" applyNumberFormat="1" applyFont="1" applyFill="1"/>
    <xf numFmtId="0" fontId="1" fillId="0" borderId="0" xfId="5" applyFont="1" applyFill="1" applyAlignment="1">
      <alignment horizontal="center"/>
    </xf>
    <xf numFmtId="0" fontId="4" fillId="0" borderId="0" xfId="5" applyFont="1" applyFill="1"/>
    <xf numFmtId="0" fontId="1" fillId="0" borderId="2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0" fillId="0" borderId="0" xfId="5" applyFont="1" applyFill="1"/>
    <xf numFmtId="180" fontId="1" fillId="0" borderId="1" xfId="5" applyNumberFormat="1" applyFont="1" applyFill="1" applyBorder="1"/>
    <xf numFmtId="180" fontId="5" fillId="0" borderId="1" xfId="5" applyNumberFormat="1" applyFont="1" applyFill="1" applyBorder="1"/>
    <xf numFmtId="181" fontId="1" fillId="0" borderId="0" xfId="5" applyNumberFormat="1" applyFont="1" applyFill="1"/>
    <xf numFmtId="0" fontId="1" fillId="0" borderId="0" xfId="5" applyFont="1" applyFill="1" applyBorder="1"/>
    <xf numFmtId="0" fontId="1" fillId="0" borderId="0" xfId="5" applyFont="1" applyFill="1" applyBorder="1" applyAlignment="1">
      <alignment wrapText="1"/>
    </xf>
    <xf numFmtId="182" fontId="0" fillId="0" borderId="0" xfId="0" applyNumberFormat="1"/>
    <xf numFmtId="183" fontId="0" fillId="0" borderId="0" xfId="0" applyNumberFormat="1"/>
    <xf numFmtId="0" fontId="1" fillId="0" borderId="0" xfId="5" applyFont="1" applyFill="1" applyAlignment="1"/>
    <xf numFmtId="180" fontId="6" fillId="0" borderId="1" xfId="5" applyNumberFormat="1" applyFont="1" applyFill="1" applyBorder="1"/>
    <xf numFmtId="49" fontId="0" fillId="0" borderId="1" xfId="5" applyNumberFormat="1" applyFont="1" applyFill="1" applyBorder="1" applyAlignment="1">
      <alignment horizontal="center"/>
    </xf>
    <xf numFmtId="0" fontId="0" fillId="0" borderId="0" xfId="4" applyFont="1" applyFill="1"/>
    <xf numFmtId="0" fontId="1" fillId="0" borderId="0" xfId="5" applyFont="1" applyFill="1" applyBorder="1" applyAlignment="1">
      <alignment horizontal="center"/>
    </xf>
    <xf numFmtId="49" fontId="0" fillId="0" borderId="0" xfId="5" applyNumberFormat="1" applyFont="1" applyFill="1" applyBorder="1" applyAlignment="1">
      <alignment horizontal="center"/>
    </xf>
    <xf numFmtId="180" fontId="7" fillId="0" borderId="0" xfId="5" applyNumberFormat="1" applyFont="1" applyFill="1" applyBorder="1"/>
    <xf numFmtId="180" fontId="1" fillId="0" borderId="0" xfId="5" applyNumberFormat="1" applyFont="1" applyFill="1" applyBorder="1"/>
    <xf numFmtId="49" fontId="1" fillId="0" borderId="0" xfId="5" applyNumberFormat="1" applyFont="1" applyFill="1" applyBorder="1" applyAlignment="1">
      <alignment horizontal="center"/>
    </xf>
    <xf numFmtId="180" fontId="6" fillId="0" borderId="0" xfId="5" applyNumberFormat="1" applyFont="1" applyFill="1" applyBorder="1"/>
    <xf numFmtId="180" fontId="5" fillId="0" borderId="0" xfId="5" applyNumberFormat="1" applyFont="1" applyFill="1" applyBorder="1"/>
    <xf numFmtId="176" fontId="1" fillId="0" borderId="0" xfId="5" applyNumberFormat="1" applyFont="1" applyFill="1" applyBorder="1"/>
    <xf numFmtId="0" fontId="1" fillId="2" borderId="0" xfId="5" applyFont="1" applyFill="1"/>
    <xf numFmtId="0" fontId="3" fillId="0" borderId="0" xfId="7">
      <alignment vertical="center"/>
    </xf>
    <xf numFmtId="184" fontId="7" fillId="0" borderId="1" xfId="6" applyNumberFormat="1" applyFont="1" applyFill="1" applyBorder="1" applyAlignment="1"/>
    <xf numFmtId="185" fontId="1" fillId="0" borderId="1" xfId="6" applyNumberFormat="1" applyFont="1" applyFill="1" applyBorder="1" applyAlignment="1"/>
    <xf numFmtId="184" fontId="1" fillId="0" borderId="1" xfId="6" applyNumberFormat="1" applyFont="1" applyFill="1" applyBorder="1" applyAlignment="1"/>
    <xf numFmtId="9" fontId="7" fillId="0" borderId="1" xfId="3" applyNumberFormat="1" applyFont="1" applyFill="1" applyBorder="1"/>
    <xf numFmtId="0" fontId="0" fillId="0" borderId="2" xfId="5" applyFont="1" applyFill="1" applyBorder="1" applyAlignment="1">
      <alignment horizontal="center"/>
    </xf>
    <xf numFmtId="186" fontId="7" fillId="0" borderId="1" xfId="6" applyNumberFormat="1" applyFont="1" applyFill="1" applyBorder="1" applyAlignment="1"/>
    <xf numFmtId="187" fontId="1" fillId="0" borderId="1" xfId="6" applyNumberFormat="1" applyFont="1" applyFill="1" applyBorder="1" applyAlignment="1"/>
    <xf numFmtId="188" fontId="1" fillId="0" borderId="0" xfId="5" applyNumberFormat="1" applyFont="1" applyFill="1"/>
    <xf numFmtId="0" fontId="0" fillId="0" borderId="1" xfId="5" applyFont="1" applyFill="1" applyBorder="1"/>
    <xf numFmtId="0" fontId="3" fillId="0" borderId="0" xfId="7" applyFill="1">
      <alignment vertical="center"/>
    </xf>
    <xf numFmtId="0" fontId="3" fillId="3" borderId="0" xfId="7" applyFill="1">
      <alignment vertical="center"/>
    </xf>
    <xf numFmtId="0" fontId="3" fillId="4" borderId="0" xfId="7" applyFill="1">
      <alignment vertical="center"/>
    </xf>
    <xf numFmtId="189" fontId="7" fillId="0" borderId="1" xfId="3" applyNumberFormat="1" applyFont="1" applyFill="1" applyBorder="1"/>
    <xf numFmtId="0" fontId="0" fillId="0" borderId="0" xfId="5" applyFont="1" applyFill="1" applyAlignment="1"/>
    <xf numFmtId="190" fontId="7" fillId="0" borderId="1" xfId="6" applyNumberFormat="1" applyFont="1" applyFill="1" applyBorder="1" applyAlignment="1"/>
    <xf numFmtId="9" fontId="1" fillId="0" borderId="0" xfId="5" applyNumberFormat="1" applyFont="1" applyFill="1"/>
    <xf numFmtId="0" fontId="9" fillId="0" borderId="0" xfId="4" applyFont="1" applyFill="1"/>
    <xf numFmtId="0" fontId="10" fillId="0" borderId="0" xfId="8">
      <alignment vertical="center"/>
    </xf>
    <xf numFmtId="0" fontId="10" fillId="0" borderId="0" xfId="8" applyNumberFormat="1">
      <alignment vertical="center"/>
    </xf>
    <xf numFmtId="38" fontId="10" fillId="0" borderId="0" xfId="6" applyFont="1">
      <alignment vertical="center"/>
    </xf>
    <xf numFmtId="38" fontId="3" fillId="0" borderId="0" xfId="7" applyNumberFormat="1">
      <alignment vertical="center"/>
    </xf>
    <xf numFmtId="38" fontId="10" fillId="3" borderId="0" xfId="6" applyFont="1" applyFill="1">
      <alignment vertical="center"/>
    </xf>
    <xf numFmtId="0" fontId="10" fillId="3" borderId="0" xfId="8" applyFill="1">
      <alignment vertical="center"/>
    </xf>
    <xf numFmtId="38" fontId="3" fillId="3" borderId="0" xfId="7" applyNumberFormat="1" applyFill="1">
      <alignment vertical="center"/>
    </xf>
    <xf numFmtId="38" fontId="10" fillId="0" borderId="0" xfId="6" applyFont="1" applyFill="1">
      <alignment vertical="center"/>
    </xf>
    <xf numFmtId="0" fontId="10" fillId="0" borderId="0" xfId="8" applyFill="1">
      <alignment vertical="center"/>
    </xf>
    <xf numFmtId="38" fontId="3" fillId="0" borderId="0" xfId="7" applyNumberFormat="1" applyFill="1">
      <alignment vertical="center"/>
    </xf>
    <xf numFmtId="0" fontId="0" fillId="0" borderId="0" xfId="5" applyFont="1" applyFill="1" applyBorder="1"/>
    <xf numFmtId="0" fontId="0" fillId="0" borderId="0" xfId="5" applyFont="1" applyFill="1" applyBorder="1" applyAlignment="1">
      <alignment horizontal="center"/>
    </xf>
    <xf numFmtId="9" fontId="1" fillId="0" borderId="0" xfId="5" applyNumberFormat="1" applyFont="1" applyFill="1" applyBorder="1"/>
  </cellXfs>
  <cellStyles count="9">
    <cellStyle name="Comma [0]" xfId="1" xr:uid="{00000000-0005-0000-0000-000000000000}"/>
    <cellStyle name="Currency [0]" xfId="2" xr:uid="{00000000-0005-0000-0000-000001000000}"/>
    <cellStyle name="パーセント" xfId="3" builtinId="5"/>
    <cellStyle name="桁区切り" xfId="6" builtinId="6"/>
    <cellStyle name="標準" xfId="0" builtinId="0"/>
    <cellStyle name="標準 2" xfId="7" xr:uid="{00000000-0005-0000-0000-000005000000}"/>
    <cellStyle name="標準 3" xfId="8" xr:uid="{00000000-0005-0000-0000-000006000000}"/>
    <cellStyle name="標準_22301050" xfId="4" xr:uid="{00000000-0005-0000-0000-000007000000}"/>
    <cellStyle name="標準_22301060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アメリカ</a:t>
            </a:r>
          </a:p>
        </c:rich>
      </c:tx>
      <c:layout>
        <c:manualLayout>
          <c:xMode val="edge"/>
          <c:yMode val="edge"/>
          <c:x val="9.6344536201267511E-2"/>
          <c:y val="0.122381660334416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73070071194078E-3"/>
          <c:y val="0.23077671676549291"/>
          <c:w val="0.23293427305996794"/>
          <c:h val="0.6678538318516537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DD6-4F94-9611-8406E10B5B8A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データ!$A$6:$A$11</c:f>
              <c:strCache>
                <c:ptCount val="6"/>
                <c:pt idx="0">
                  <c:v>石炭</c:v>
                </c:pt>
                <c:pt idx="1">
                  <c:v>石油</c:v>
                </c:pt>
                <c:pt idx="2">
                  <c:v>ガス</c:v>
                </c:pt>
                <c:pt idx="3">
                  <c:v>水力</c:v>
                </c:pt>
                <c:pt idx="4">
                  <c:v>原子力</c:v>
                </c:pt>
                <c:pt idx="5">
                  <c:v>その他</c:v>
                </c:pt>
              </c:strCache>
            </c:strRef>
          </c:cat>
          <c:val>
            <c:numRef>
              <c:f>データ!$B$6:$B$11</c:f>
              <c:numCache>
                <c:formatCode>#,##0.0</c:formatCode>
                <c:ptCount val="6"/>
                <c:pt idx="0">
                  <c:v>14.70997</c:v>
                </c:pt>
                <c:pt idx="1">
                  <c:v>0.38836999999999999</c:v>
                </c:pt>
                <c:pt idx="2">
                  <c:v>13.7257</c:v>
                </c:pt>
                <c:pt idx="3">
                  <c:v>2.5101800000000001</c:v>
                </c:pt>
                <c:pt idx="4">
                  <c:v>8.30288</c:v>
                </c:pt>
                <c:pt idx="5">
                  <c:v>3.33338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6-4F94-9611-8406E10B5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46956020741321"/>
          <c:y val="1.7483251656480021E-2"/>
          <c:w val="0.62075155239742086"/>
          <c:h val="7.3428775948460992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ドイツ</a:t>
            </a:r>
          </a:p>
        </c:rich>
      </c:tx>
      <c:layout>
        <c:manualLayout>
          <c:xMode val="edge"/>
          <c:yMode val="edge"/>
          <c:x val="0.33198465576418779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79-4913-A5A7-B28AA60E9645}"/>
              </c:ext>
            </c:extLst>
          </c:dPt>
          <c:dLbls>
            <c:dLbl>
              <c:idx val="1"/>
              <c:layout>
                <c:manualLayout>
                  <c:x val="1.6194331983805668E-2"/>
                  <c:y val="2.78745644599304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79-4913-A5A7-B28AA60E9645}"/>
                </c:ext>
              </c:extLst>
            </c:dLbl>
            <c:dLbl>
              <c:idx val="3"/>
              <c:layout>
                <c:manualLayout>
                  <c:x val="-2.3399057934600478E-2"/>
                  <c:y val="2.51353946610334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9-4913-A5A7-B28AA60E96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データ!$E$6:$E$11</c:f>
              <c:numCache>
                <c:formatCode>#,##0.0</c:formatCode>
                <c:ptCount val="6"/>
                <c:pt idx="0">
                  <c:v>2.8371</c:v>
                </c:pt>
                <c:pt idx="1">
                  <c:v>6.2089999999999999E-2</c:v>
                </c:pt>
                <c:pt idx="2">
                  <c:v>0.63017000000000001</c:v>
                </c:pt>
                <c:pt idx="3">
                  <c:v>0.18976999999999999</c:v>
                </c:pt>
                <c:pt idx="4">
                  <c:v>0.91786000000000001</c:v>
                </c:pt>
                <c:pt idx="5">
                  <c:v>1.77268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9-4913-A5A7-B28AA60E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英国</a:t>
            </a:r>
          </a:p>
        </c:rich>
      </c:tx>
      <c:layout>
        <c:manualLayout>
          <c:xMode val="edge"/>
          <c:yMode val="edge"/>
          <c:x val="0.34817898774799294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CEA-4493-931E-9251195A6B23}"/>
              </c:ext>
            </c:extLst>
          </c:dPt>
          <c:dLbls>
            <c:dLbl>
              <c:idx val="5"/>
              <c:layout>
                <c:manualLayout>
                  <c:x val="-5.0565978294896952E-3"/>
                  <c:y val="-5.2543188199036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A-4493-931E-9251195A6B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データ!$C$6:$C$11</c:f>
              <c:numCache>
                <c:formatCode>#,##0.0</c:formatCode>
                <c:ptCount val="6"/>
                <c:pt idx="0">
                  <c:v>0.76710999999999996</c:v>
                </c:pt>
                <c:pt idx="1">
                  <c:v>2.1329999999999998E-2</c:v>
                </c:pt>
                <c:pt idx="2">
                  <c:v>1.0003299999999999</c:v>
                </c:pt>
                <c:pt idx="3">
                  <c:v>6.2890000000000001E-2</c:v>
                </c:pt>
                <c:pt idx="4">
                  <c:v>0.70345000000000002</c:v>
                </c:pt>
                <c:pt idx="5">
                  <c:v>0.80845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A-4493-931E-9251195A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フランス</a:t>
            </a:r>
          </a:p>
        </c:rich>
      </c:tx>
      <c:layout>
        <c:manualLayout>
          <c:xMode val="edge"/>
          <c:yMode val="edge"/>
          <c:x val="0.31578989873229663"/>
          <c:y val="0.1184668989547038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E3B-4C38-B0F0-00221F6CD10A}"/>
              </c:ext>
            </c:extLst>
          </c:dPt>
          <c:dLbls>
            <c:dLbl>
              <c:idx val="0"/>
              <c:layout>
                <c:manualLayout>
                  <c:x val="1.4449934648857249E-2"/>
                  <c:y val="-9.56104877134260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B-4C38-B0F0-00221F6CD10A}"/>
                </c:ext>
              </c:extLst>
            </c:dLbl>
            <c:dLbl>
              <c:idx val="1"/>
              <c:layout>
                <c:manualLayout>
                  <c:x val="4.3184885290148453E-2"/>
                  <c:y val="-5.110336817653890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B-4C38-B0F0-00221F6CD10A}"/>
                </c:ext>
              </c:extLst>
            </c:dLbl>
            <c:dLbl>
              <c:idx val="2"/>
              <c:layout>
                <c:manualLayout>
                  <c:x val="1.613525030019021E-2"/>
                  <c:y val="1.40305632527641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B-4C38-B0F0-00221F6CD1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データ!$D$6:$D$11</c:f>
              <c:numCache>
                <c:formatCode>#,##0.0</c:formatCode>
                <c:ptCount val="6"/>
                <c:pt idx="0">
                  <c:v>0.12174</c:v>
                </c:pt>
                <c:pt idx="1">
                  <c:v>2.1559999999999999E-2</c:v>
                </c:pt>
                <c:pt idx="2">
                  <c:v>0.19794</c:v>
                </c:pt>
                <c:pt idx="3">
                  <c:v>0.5444</c:v>
                </c:pt>
                <c:pt idx="4">
                  <c:v>4.3742799999999997</c:v>
                </c:pt>
                <c:pt idx="5">
                  <c:v>0.37502000000000002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3B-4C38-B0F0-00221F6C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中国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D7F-404C-9230-A6E357B70A25}"/>
              </c:ext>
            </c:extLst>
          </c:dPt>
          <c:dLbls>
            <c:dLbl>
              <c:idx val="1"/>
              <c:layout>
                <c:manualLayout>
                  <c:x val="0"/>
                  <c:y val="1.393728222996516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0</a:t>
                    </a:r>
                    <a:r>
                      <a:rPr lang="en-US" altLang="en-US"/>
                      <a:t>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7F-404C-9230-A6E357B70A25}"/>
                </c:ext>
              </c:extLst>
            </c:dLbl>
            <c:dLbl>
              <c:idx val="2"/>
              <c:layout>
                <c:manualLayout>
                  <c:x val="-3.799387085099229E-2"/>
                  <c:y val="9.833052900392606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F-404C-9230-A6E357B70A25}"/>
                </c:ext>
              </c:extLst>
            </c:dLbl>
            <c:dLbl>
              <c:idx val="4"/>
              <c:layout>
                <c:manualLayout>
                  <c:x val="-5.4395662053029368E-3"/>
                  <c:y val="-3.2249415267485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7F-404C-9230-A6E357B70A25}"/>
                </c:ext>
              </c:extLst>
            </c:dLbl>
            <c:dLbl>
              <c:idx val="5"/>
              <c:layout>
                <c:manualLayout>
                  <c:x val="2.6990553306342768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F-404C-9230-A6E357B70A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データ!$G$6:$G$11</c:f>
              <c:numCache>
                <c:formatCode>#,##0.0</c:formatCode>
                <c:ptCount val="6"/>
                <c:pt idx="0">
                  <c:v>41.089939999999999</c:v>
                </c:pt>
                <c:pt idx="1">
                  <c:v>9.6790000000000001E-2</c:v>
                </c:pt>
                <c:pt idx="2">
                  <c:v>1.45346</c:v>
                </c:pt>
                <c:pt idx="3">
                  <c:v>11.1447</c:v>
                </c:pt>
                <c:pt idx="4">
                  <c:v>1.7078899999999999</c:v>
                </c:pt>
                <c:pt idx="5">
                  <c:v>2.9487999999999999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F-404C-9230-A6E357B7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33" r="0.75000000000000433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韓国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83A-4779-9070-C1FED7E348D8}"/>
              </c:ext>
            </c:extLst>
          </c:dPt>
          <c:dLbls>
            <c:dLbl>
              <c:idx val="1"/>
              <c:layout>
                <c:manualLayout>
                  <c:x val="1.5694970785699369E-2"/>
                  <c:y val="3.7235955261690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A-4779-9070-C1FED7E348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データ!$H$6:$H$11</c:f>
              <c:numCache>
                <c:formatCode>#,##0.0</c:formatCode>
                <c:ptCount val="6"/>
                <c:pt idx="0">
                  <c:v>2.3658600000000001</c:v>
                </c:pt>
                <c:pt idx="1">
                  <c:v>0.12518000000000001</c:v>
                </c:pt>
                <c:pt idx="2">
                  <c:v>1.2285600000000001</c:v>
                </c:pt>
                <c:pt idx="3">
                  <c:v>2.146E-2</c:v>
                </c:pt>
                <c:pt idx="4">
                  <c:v>1.6476200000000001</c:v>
                </c:pt>
                <c:pt idx="5">
                  <c:v>0.10358000000000001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3A-4779-9070-C1FED7E3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イタリア</a:t>
            </a:r>
          </a:p>
        </c:rich>
      </c:tx>
      <c:layout>
        <c:manualLayout>
          <c:xMode val="edge"/>
          <c:yMode val="edge"/>
          <c:x val="0.31578989873229663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Lbls>
            <c:dLbl>
              <c:idx val="3"/>
              <c:layout>
                <c:manualLayout>
                  <c:x val="-2.4444267178977033E-2"/>
                  <c:y val="-4.78915745287941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D-4739-A36F-2D06C0A63C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D-4739-A36F-2D06C0A63C4B}"/>
                </c:ext>
              </c:extLst>
            </c:dLbl>
            <c:dLbl>
              <c:idx val="5"/>
              <c:layout>
                <c:manualLayout>
                  <c:x val="-4.8972288084899165E-3"/>
                  <c:y val="-4.0420313314494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D-4739-A36F-2D06C0A63C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データ!$F$6:$F$11</c:f>
              <c:numCache>
                <c:formatCode>#,##0.0</c:formatCode>
                <c:ptCount val="6"/>
                <c:pt idx="0">
                  <c:v>0.45388000000000001</c:v>
                </c:pt>
                <c:pt idx="1">
                  <c:v>0.13383999999999999</c:v>
                </c:pt>
                <c:pt idx="2">
                  <c:v>1.1086</c:v>
                </c:pt>
                <c:pt idx="3">
                  <c:v>0.45538000000000001</c:v>
                </c:pt>
                <c:pt idx="4">
                  <c:v>0</c:v>
                </c:pt>
                <c:pt idx="5">
                  <c:v>0.66391999999999995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D-4739-A36F-2D06C0A63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sz="1200">
                <a:latin typeface="ＭＳ Ｐゴシック" pitchFamily="50" charset="-128"/>
                <a:ea typeface="ＭＳ Ｐゴシック" pitchFamily="50" charset="-128"/>
              </a:rPr>
              <a:t>日本
</a:t>
            </a:r>
          </a:p>
        </c:rich>
      </c:tx>
      <c:layout>
        <c:manualLayout>
          <c:xMode val="edge"/>
          <c:yMode val="edge"/>
          <c:x val="0.34008182175608631"/>
          <c:y val="0.1254355400696863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40136995779426E-2"/>
          <c:y val="0.23344947735191776"/>
          <c:w val="0.7732808808848386"/>
          <c:h val="0.66550522648084343"/>
        </c:manualLayout>
      </c:layout>
      <c:doughnut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AE2-4F3D-954D-701331071EEA}"/>
              </c:ext>
            </c:extLst>
          </c:dPt>
          <c:dLbls>
            <c:dLbl>
              <c:idx val="1"/>
              <c:layout>
                <c:manualLayout>
                  <c:x val="4.1262374204901794E-2"/>
                  <c:y val="2.08481256916056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2-4F3D-954D-701331071E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2-4F3D-954D-701331071EEA}"/>
                </c:ext>
              </c:extLst>
            </c:dLbl>
            <c:dLbl>
              <c:idx val="5"/>
              <c:layout>
                <c:manualLayout>
                  <c:x val="0"/>
                  <c:y val="-9.472070072435235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2-4F3D-954D-701331071E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データ!$I$6:$I$11</c:f>
              <c:numCache>
                <c:formatCode>#,##0.0</c:formatCode>
                <c:ptCount val="6"/>
                <c:pt idx="0">
                  <c:v>3.4321899999999999</c:v>
                </c:pt>
                <c:pt idx="1">
                  <c:v>1.0252399999999999</c:v>
                </c:pt>
                <c:pt idx="2">
                  <c:v>4.0983299999999998</c:v>
                </c:pt>
                <c:pt idx="3">
                  <c:v>0.85192999999999997</c:v>
                </c:pt>
                <c:pt idx="4">
                  <c:v>9.4369999999999996E-2</c:v>
                </c:pt>
                <c:pt idx="5">
                  <c:v>0.85060000000000002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2-4F3D-954D-70133107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411" r="0.75000000000000411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1329833770878"/>
          <c:y val="0.23177762956783771"/>
          <c:w val="0.67950468287664978"/>
          <c:h val="0.652242593124804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データ!$K$6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3333333333333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データ!$L$6:$S$6</c:f>
              <c:numCache>
                <c:formatCode>0%</c:formatCode>
                <c:ptCount val="8"/>
                <c:pt idx="0">
                  <c:v>0.34232733727898779</c:v>
                </c:pt>
                <c:pt idx="1">
                  <c:v>0.22806490741951976</c:v>
                </c:pt>
                <c:pt idx="2">
                  <c:v>2.1604489133868327E-2</c:v>
                </c:pt>
                <c:pt idx="3">
                  <c:v>0.44262809161782118</c:v>
                </c:pt>
                <c:pt idx="4">
                  <c:v>0.16120073021217352</c:v>
                </c:pt>
                <c:pt idx="5">
                  <c:v>0.70309426952522502</c:v>
                </c:pt>
                <c:pt idx="6">
                  <c:v>0.43076256404467378</c:v>
                </c:pt>
                <c:pt idx="7">
                  <c:v>0.3315273562543346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0-4899-A718-C3D52C41AE07}"/>
            </c:ext>
          </c:extLst>
        </c:ser>
        <c:ser>
          <c:idx val="1"/>
          <c:order val="1"/>
          <c:tx>
            <c:strRef>
              <c:f>データ!$K$7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3888888888889018E-2"/>
                  <c:y val="-3.2407407407407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0-4899-A718-C3D52C41AE07}"/>
                </c:ext>
              </c:extLst>
            </c:dLbl>
            <c:dLbl>
              <c:idx val="3"/>
              <c:layout>
                <c:manualLayout>
                  <c:x val="-8.3333333333333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0-4899-A718-C3D52C41AE07}"/>
                </c:ext>
              </c:extLst>
            </c:dLbl>
            <c:dLbl>
              <c:idx val="5"/>
              <c:layout>
                <c:manualLayout>
                  <c:x val="-3.3333333333333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データ!$L$7:$S$7</c:f>
              <c:numCache>
                <c:formatCode>0%</c:formatCode>
                <c:ptCount val="8"/>
                <c:pt idx="0">
                  <c:v>9.0380652019712137E-3</c:v>
                </c:pt>
                <c:pt idx="1">
                  <c:v>6.3414953204343014E-3</c:v>
                </c:pt>
                <c:pt idx="2">
                  <c:v>3.8261276961245368E-3</c:v>
                </c:pt>
                <c:pt idx="3">
                  <c:v>9.686926160005117E-3</c:v>
                </c:pt>
                <c:pt idx="4">
                  <c:v>4.7534823591251656E-2</c:v>
                </c:pt>
                <c:pt idx="5">
                  <c:v>1.6561838334966303E-3</c:v>
                </c:pt>
                <c:pt idx="6">
                  <c:v>2.2792074665074127E-2</c:v>
                </c:pt>
                <c:pt idx="7">
                  <c:v>9.9031553243321038E-2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F0-4899-A718-C3D52C41AE07}"/>
            </c:ext>
          </c:extLst>
        </c:ser>
        <c:ser>
          <c:idx val="2"/>
          <c:order val="2"/>
          <c:tx>
            <c:strRef>
              <c:f>データ!$K$8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2222222222222251E-2"/>
                  <c:y val="9.2592592592593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0-4899-A718-C3D52C41AE07}"/>
                </c:ext>
              </c:extLst>
            </c:dLbl>
            <c:dLbl>
              <c:idx val="5"/>
              <c:layout>
                <c:manualLayout>
                  <c:x val="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データ!$L$8:$S$8</c:f>
              <c:numCache>
                <c:formatCode>0%</c:formatCode>
                <c:ptCount val="8"/>
                <c:pt idx="0">
                  <c:v>0.31942161223239768</c:v>
                </c:pt>
                <c:pt idx="1">
                  <c:v>0.29740215723816432</c:v>
                </c:pt>
                <c:pt idx="2">
                  <c:v>3.5127259562657276E-2</c:v>
                </c:pt>
                <c:pt idx="3">
                  <c:v>9.831551390321186E-2</c:v>
                </c:pt>
                <c:pt idx="4">
                  <c:v>0.39373210873626413</c:v>
                </c:pt>
                <c:pt idx="5">
                  <c:v>2.4870306381175867E-2</c:v>
                </c:pt>
                <c:pt idx="6">
                  <c:v>0.22368933735839164</c:v>
                </c:pt>
                <c:pt idx="7">
                  <c:v>0.39587217198285268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F0-4899-A718-C3D52C41AE07}"/>
            </c:ext>
          </c:extLst>
        </c:ser>
        <c:ser>
          <c:idx val="3"/>
          <c:order val="3"/>
          <c:tx>
            <c:strRef>
              <c:f>データ!$K$9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777777777778165E-2"/>
                  <c:y val="-4.6296296296296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0-4899-A718-C3D52C41AE07}"/>
                </c:ext>
              </c:extLst>
            </c:dLbl>
            <c:dLbl>
              <c:idx val="7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データ!$L$9:$S$9</c:f>
              <c:numCache>
                <c:formatCode>0%</c:formatCode>
                <c:ptCount val="8"/>
                <c:pt idx="0">
                  <c:v>5.841638259567964E-2</c:v>
                </c:pt>
                <c:pt idx="1">
                  <c:v>1.8697451509709952E-2</c:v>
                </c:pt>
                <c:pt idx="2">
                  <c:v>9.6611498968933118E-2</c:v>
                </c:pt>
                <c:pt idx="3">
                  <c:v>2.960682843266502E-2</c:v>
                </c:pt>
                <c:pt idx="4">
                  <c:v>0.16173347255666604</c:v>
                </c:pt>
                <c:pt idx="5">
                  <c:v>0.19069812965357882</c:v>
                </c:pt>
                <c:pt idx="6">
                  <c:v>3.9073168422470899E-3</c:v>
                </c:pt>
                <c:pt idx="7">
                  <c:v>8.2290928128616214E-2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F0-4899-A718-C3D52C41AE07}"/>
            </c:ext>
          </c:extLst>
        </c:ser>
        <c:ser>
          <c:idx val="4"/>
          <c:order val="4"/>
          <c:tx>
            <c:strRef>
              <c:f>データ!$K$10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F0-4899-A718-C3D52C41AE07}"/>
                </c:ext>
              </c:extLst>
            </c:dLbl>
            <c:dLbl>
              <c:idx val="5"/>
              <c:layout>
                <c:manualLayout>
                  <c:x val="-8.3333333333333367E-3"/>
                  <c:y val="-9.2592592592593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0-4899-A718-C3D52C41AE07}"/>
                </c:ext>
              </c:extLst>
            </c:dLbl>
            <c:dLbl>
              <c:idx val="7"/>
              <c:layout>
                <c:manualLayout>
                  <c:x val="-5.5557742782152055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データ!$L$10:$S$10</c:f>
              <c:numCache>
                <c:formatCode>0%</c:formatCode>
                <c:ptCount val="8"/>
                <c:pt idx="0">
                  <c:v>0.19322288231362553</c:v>
                </c:pt>
                <c:pt idx="1">
                  <c:v>0.20913853179369477</c:v>
                </c:pt>
                <c:pt idx="2">
                  <c:v>0.77627800828402782</c:v>
                </c:pt>
                <c:pt idx="3">
                  <c:v>0.14319925986829274</c:v>
                </c:pt>
                <c:pt idx="4">
                  <c:v>0</c:v>
                </c:pt>
                <c:pt idx="5">
                  <c:v>2.9223884775189168E-2</c:v>
                </c:pt>
                <c:pt idx="6">
                  <c:v>0.29998943968421016</c:v>
                </c:pt>
                <c:pt idx="7">
                  <c:v>9.1155316604621412E-3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F0-4899-A718-C3D52C41AE07}"/>
            </c:ext>
          </c:extLst>
        </c:ser>
        <c:ser>
          <c:idx val="5"/>
          <c:order val="5"/>
          <c:tx>
            <c:strRef>
              <c:f>データ!$K$11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F0-4899-A718-C3D52C41AE07}"/>
                </c:ext>
              </c:extLst>
            </c:dLbl>
            <c:dLbl>
              <c:idx val="2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0-4899-A718-C3D52C41AE07}"/>
                </c:ext>
              </c:extLst>
            </c:dLbl>
            <c:dLbl>
              <c:idx val="5"/>
              <c:layout>
                <c:manualLayout>
                  <c:x val="5.5553368328958878E-3"/>
                  <c:y val="3.2407407407407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F0-4899-A718-C3D52C41AE07}"/>
                </c:ext>
              </c:extLst>
            </c:dLbl>
            <c:dLbl>
              <c:idx val="6"/>
              <c:layout>
                <c:manualLayout>
                  <c:x val="-1.38891076115486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F0-4899-A718-C3D52C41AE07}"/>
                </c:ext>
              </c:extLst>
            </c:dLbl>
            <c:dLbl>
              <c:idx val="7"/>
              <c:layout>
                <c:manualLayout>
                  <c:x val="-2.187226596675449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データ!$L$11:$S$11</c:f>
              <c:numCache>
                <c:formatCode>0%</c:formatCode>
                <c:ptCount val="8"/>
                <c:pt idx="0">
                  <c:v>7.7573720377338118E-2</c:v>
                </c:pt>
                <c:pt idx="1">
                  <c:v>0.24035545671847686</c:v>
                </c:pt>
                <c:pt idx="2">
                  <c:v>6.655261635438886E-2</c:v>
                </c:pt>
                <c:pt idx="3">
                  <c:v>0.27656338001800407</c:v>
                </c:pt>
                <c:pt idx="4">
                  <c:v>0.23579886490364466</c:v>
                </c:pt>
                <c:pt idx="5">
                  <c:v>5.0457225831334468E-2</c:v>
                </c:pt>
                <c:pt idx="6">
                  <c:v>1.8859267405403241E-2</c:v>
                </c:pt>
                <c:pt idx="7">
                  <c:v>8.2162458730413251E-2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3237888"/>
        <c:axId val="103268736"/>
      </c:barChart>
      <c:barChart>
        <c:barDir val="bar"/>
        <c:grouping val="percentStacked"/>
        <c:varyColors val="0"/>
        <c:ser>
          <c:idx val="6"/>
          <c:order val="6"/>
          <c:tx>
            <c:strRef>
              <c:f>データ!$K$12</c:f>
              <c:strCache>
                <c:ptCount val="1"/>
                <c:pt idx="0">
                  <c:v>発電電力量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3818950763767440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F0-4899-A718-C3D52C41AE07}"/>
                </c:ext>
              </c:extLst>
            </c:dLbl>
            <c:dLbl>
              <c:idx val="1"/>
              <c:layout>
                <c:manualLayout>
                  <c:x val="0.3866472708864450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F0-4899-A718-C3D52C41AE07}"/>
                </c:ext>
              </c:extLst>
            </c:dLbl>
            <c:dLbl>
              <c:idx val="2"/>
              <c:layout>
                <c:manualLayout>
                  <c:x val="0.38893683349165004"/>
                  <c:y val="-6.82645579289626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F0-4899-A718-C3D52C41AE07}"/>
                </c:ext>
              </c:extLst>
            </c:dLbl>
            <c:dLbl>
              <c:idx val="3"/>
              <c:layout>
                <c:manualLayout>
                  <c:x val="0.388763764192358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F0-4899-A718-C3D52C41AE07}"/>
                </c:ext>
              </c:extLst>
            </c:dLbl>
            <c:dLbl>
              <c:idx val="4"/>
              <c:layout>
                <c:manualLayout>
                  <c:x val="0.38893683349165004"/>
                  <c:y val="8.66959885697826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F0-4899-A718-C3D52C41AE07}"/>
                </c:ext>
              </c:extLst>
            </c:dLbl>
            <c:dLbl>
              <c:idx val="5"/>
              <c:layout>
                <c:manualLayout>
                  <c:x val="0.3841846389819491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F0-4899-A718-C3D52C41AE07}"/>
                </c:ext>
              </c:extLst>
            </c:dLbl>
            <c:dLbl>
              <c:idx val="6"/>
              <c:layout>
                <c:manualLayout>
                  <c:x val="0.3889368334916500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F0-4899-A718-C3D52C41AE07}"/>
                </c:ext>
              </c:extLst>
            </c:dLbl>
            <c:dLbl>
              <c:idx val="7"/>
              <c:layout>
                <c:manualLayout>
                  <c:x val="0.38206814567603481"/>
                  <c:y val="4.33479942848913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F0-4899-A718-C3D52C41AE0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データ!$L$12:$S$12</c:f>
              <c:numCache>
                <c:formatCode>0.0</c:formatCode>
                <c:ptCount val="8"/>
                <c:pt idx="0" formatCode="0.0_ ">
                  <c:v>42.970480000000002</c:v>
                </c:pt>
                <c:pt idx="1">
                  <c:v>3.3635600000000001</c:v>
                </c:pt>
                <c:pt idx="2">
                  <c:v>5.6349400000000003</c:v>
                </c:pt>
                <c:pt idx="3">
                  <c:v>6.4096700000000002</c:v>
                </c:pt>
                <c:pt idx="4">
                  <c:v>2.81562</c:v>
                </c:pt>
                <c:pt idx="5">
                  <c:v>58.441580000000002</c:v>
                </c:pt>
                <c:pt idx="6">
                  <c:v>5.4922599999999999</c:v>
                </c:pt>
                <c:pt idx="7">
                  <c:v>10.35266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03271808"/>
        <c:axId val="103270272"/>
      </c:barChart>
      <c:catAx>
        <c:axId val="103237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(1,000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8404201084620736"/>
              <c:y val="0.138075990740595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03268736"/>
        <c:crosses val="autoZero"/>
        <c:auto val="1"/>
        <c:lblAlgn val="ctr"/>
        <c:lblOffset val="100"/>
        <c:noMultiLvlLbl val="0"/>
      </c:catAx>
      <c:valAx>
        <c:axId val="1032687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03237888"/>
        <c:crosses val="autoZero"/>
        <c:crossBetween val="between"/>
      </c:valAx>
      <c:valAx>
        <c:axId val="1032702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103271808"/>
        <c:crosses val="max"/>
        <c:crossBetween val="between"/>
      </c:valAx>
      <c:catAx>
        <c:axId val="10327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327027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98301677819371"/>
          <c:y val="6.2958695163933931E-2"/>
          <c:w val="0.87003947712673846"/>
          <c:h val="8.3612478488131206E-2"/>
        </c:manualLayout>
      </c:layout>
      <c:overlay val="0"/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37</xdr:row>
      <xdr:rowOff>28575</xdr:rowOff>
    </xdr:from>
    <xdr:to>
      <xdr:col>30</xdr:col>
      <xdr:colOff>504825</xdr:colOff>
      <xdr:row>53</xdr:row>
      <xdr:rowOff>0</xdr:rowOff>
    </xdr:to>
    <xdr:graphicFrame macro="">
      <xdr:nvGraphicFramePr>
        <xdr:cNvPr id="6242" name="グラフ 2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50</xdr:row>
      <xdr:rowOff>57150</xdr:rowOff>
    </xdr:from>
    <xdr:to>
      <xdr:col>21</xdr:col>
      <xdr:colOff>523875</xdr:colOff>
      <xdr:row>65</xdr:row>
      <xdr:rowOff>95250</xdr:rowOff>
    </xdr:to>
    <xdr:graphicFrame macro="">
      <xdr:nvGraphicFramePr>
        <xdr:cNvPr id="6244" name="グラフ 18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533400</xdr:colOff>
      <xdr:row>57</xdr:row>
      <xdr:rowOff>142875</xdr:rowOff>
    </xdr:from>
    <xdr:to>
      <xdr:col>20</xdr:col>
      <xdr:colOff>171450</xdr:colOff>
      <xdr:row>60</xdr:row>
      <xdr:rowOff>57150</xdr:rowOff>
    </xdr:to>
    <xdr:sp macro="" textlink="">
      <xdr:nvSpPr>
        <xdr:cNvPr id="6163" name="Text Box 19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1143000" y="3962400"/>
          <a:ext cx="857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6,410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kWh</a:t>
          </a:r>
        </a:p>
      </xdr:txBody>
    </xdr:sp>
    <xdr:clientData/>
  </xdr:twoCellAnchor>
  <xdr:twoCellAnchor>
    <xdr:from>
      <xdr:col>24</xdr:col>
      <xdr:colOff>266700</xdr:colOff>
      <xdr:row>50</xdr:row>
      <xdr:rowOff>57150</xdr:rowOff>
    </xdr:from>
    <xdr:to>
      <xdr:col>28</xdr:col>
      <xdr:colOff>180975</xdr:colOff>
      <xdr:row>65</xdr:row>
      <xdr:rowOff>95250</xdr:rowOff>
    </xdr:to>
    <xdr:graphicFrame macro="">
      <xdr:nvGraphicFramePr>
        <xdr:cNvPr id="6246" name="グラフ 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247650</xdr:colOff>
      <xdr:row>57</xdr:row>
      <xdr:rowOff>142875</xdr:rowOff>
    </xdr:from>
    <xdr:to>
      <xdr:col>26</xdr:col>
      <xdr:colOff>419100</xdr:colOff>
      <xdr:row>60</xdr:row>
      <xdr:rowOff>57150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5124450" y="3962400"/>
          <a:ext cx="781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3,364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21</xdr:col>
      <xdr:colOff>133350</xdr:colOff>
      <xdr:row>50</xdr:row>
      <xdr:rowOff>57150</xdr:rowOff>
    </xdr:from>
    <xdr:to>
      <xdr:col>25</xdr:col>
      <xdr:colOff>47625</xdr:colOff>
      <xdr:row>65</xdr:row>
      <xdr:rowOff>95250</xdr:rowOff>
    </xdr:to>
    <xdr:graphicFrame macro="">
      <xdr:nvGraphicFramePr>
        <xdr:cNvPr id="6248" name="グラフ 3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104775</xdr:colOff>
      <xdr:row>57</xdr:row>
      <xdr:rowOff>142875</xdr:rowOff>
    </xdr:from>
    <xdr:to>
      <xdr:col>23</xdr:col>
      <xdr:colOff>276225</xdr:colOff>
      <xdr:row>60</xdr:row>
      <xdr:rowOff>38100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152775" y="3962400"/>
          <a:ext cx="781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5,635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21</xdr:col>
      <xdr:colOff>133350</xdr:colOff>
      <xdr:row>37</xdr:row>
      <xdr:rowOff>19050</xdr:rowOff>
    </xdr:from>
    <xdr:to>
      <xdr:col>25</xdr:col>
      <xdr:colOff>47625</xdr:colOff>
      <xdr:row>53</xdr:row>
      <xdr:rowOff>0</xdr:rowOff>
    </xdr:to>
    <xdr:graphicFrame macro="">
      <xdr:nvGraphicFramePr>
        <xdr:cNvPr id="6250" name="グラフ 4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57150</xdr:colOff>
      <xdr:row>44</xdr:row>
      <xdr:rowOff>152399</xdr:rowOff>
    </xdr:from>
    <xdr:to>
      <xdr:col>23</xdr:col>
      <xdr:colOff>304800</xdr:colOff>
      <xdr:row>47</xdr:row>
      <xdr:rowOff>142874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105150" y="1695449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58,442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kWh</a:t>
          </a:r>
        </a:p>
      </xdr:txBody>
    </xdr:sp>
    <xdr:clientData/>
  </xdr:twoCellAnchor>
  <xdr:twoCellAnchor>
    <xdr:from>
      <xdr:col>24</xdr:col>
      <xdr:colOff>266700</xdr:colOff>
      <xdr:row>37</xdr:row>
      <xdr:rowOff>19050</xdr:rowOff>
    </xdr:from>
    <xdr:to>
      <xdr:col>28</xdr:col>
      <xdr:colOff>180975</xdr:colOff>
      <xdr:row>53</xdr:row>
      <xdr:rowOff>0</xdr:rowOff>
    </xdr:to>
    <xdr:graphicFrame macro="">
      <xdr:nvGraphicFramePr>
        <xdr:cNvPr id="6252" name="グラフ 2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190500</xdr:colOff>
      <xdr:row>44</xdr:row>
      <xdr:rowOff>152399</xdr:rowOff>
    </xdr:from>
    <xdr:to>
      <xdr:col>26</xdr:col>
      <xdr:colOff>438150</xdr:colOff>
      <xdr:row>47</xdr:row>
      <xdr:rowOff>104774</xdr:rowOff>
    </xdr:to>
    <xdr:sp macro="" textlink="">
      <xdr:nvSpPr>
        <xdr:cNvPr id="6166" name="Text Box 22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5067300" y="1695449"/>
          <a:ext cx="857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5,492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27</xdr:col>
      <xdr:colOff>400050</xdr:colOff>
      <xdr:row>50</xdr:row>
      <xdr:rowOff>57150</xdr:rowOff>
    </xdr:from>
    <xdr:to>
      <xdr:col>31</xdr:col>
      <xdr:colOff>314325</xdr:colOff>
      <xdr:row>65</xdr:row>
      <xdr:rowOff>95250</xdr:rowOff>
    </xdr:to>
    <xdr:graphicFrame macro="">
      <xdr:nvGraphicFramePr>
        <xdr:cNvPr id="6254" name="グラフ 35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381000</xdr:colOff>
      <xdr:row>57</xdr:row>
      <xdr:rowOff>142874</xdr:rowOff>
    </xdr:from>
    <xdr:to>
      <xdr:col>29</xdr:col>
      <xdr:colOff>552450</xdr:colOff>
      <xdr:row>60</xdr:row>
      <xdr:rowOff>28574</xdr:rowOff>
    </xdr:to>
    <xdr:sp macro="" textlink="">
      <xdr:nvSpPr>
        <xdr:cNvPr id="6180" name="Text Box 36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7086600" y="3962399"/>
          <a:ext cx="781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2,816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27</xdr:col>
      <xdr:colOff>371475</xdr:colOff>
      <xdr:row>37</xdr:row>
      <xdr:rowOff>47625</xdr:rowOff>
    </xdr:from>
    <xdr:to>
      <xdr:col>31</xdr:col>
      <xdr:colOff>285750</xdr:colOff>
      <xdr:row>53</xdr:row>
      <xdr:rowOff>28575</xdr:rowOff>
    </xdr:to>
    <xdr:graphicFrame macro="">
      <xdr:nvGraphicFramePr>
        <xdr:cNvPr id="6256" name="グラフ 43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304800</xdr:colOff>
      <xdr:row>45</xdr:row>
      <xdr:rowOff>0</xdr:rowOff>
    </xdr:from>
    <xdr:to>
      <xdr:col>29</xdr:col>
      <xdr:colOff>552450</xdr:colOff>
      <xdr:row>47</xdr:row>
      <xdr:rowOff>114300</xdr:rowOff>
    </xdr:to>
    <xdr:sp macro="" textlink="">
      <xdr:nvSpPr>
        <xdr:cNvPr id="6188" name="Text Box 44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7010400" y="1714500"/>
          <a:ext cx="857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10,353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kWh</a:t>
          </a:r>
        </a:p>
      </xdr:txBody>
    </xdr:sp>
    <xdr:clientData/>
  </xdr:twoCellAnchor>
  <xdr:twoCellAnchor>
    <xdr:from>
      <xdr:col>18</xdr:col>
      <xdr:colOff>533400</xdr:colOff>
      <xdr:row>44</xdr:row>
      <xdr:rowOff>152400</xdr:rowOff>
    </xdr:from>
    <xdr:to>
      <xdr:col>20</xdr:col>
      <xdr:colOff>200025</xdr:colOff>
      <xdr:row>48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1143000" y="1695450"/>
          <a:ext cx="885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発電電力量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42,970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kWh</a:t>
          </a:r>
        </a:p>
      </xdr:txBody>
    </xdr:sp>
    <xdr:clientData/>
  </xdr:twoCellAnchor>
  <xdr:twoCellAnchor>
    <xdr:from>
      <xdr:col>0</xdr:col>
      <xdr:colOff>302558</xdr:colOff>
      <xdr:row>2</xdr:row>
      <xdr:rowOff>67235</xdr:rowOff>
    </xdr:from>
    <xdr:to>
      <xdr:col>9</xdr:col>
      <xdr:colOff>403410</xdr:colOff>
      <xdr:row>19</xdr:row>
      <xdr:rowOff>117101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65"/>
  <sheetViews>
    <sheetView tabSelected="1" zoomScale="85" zoomScaleNormal="85" workbookViewId="0">
      <selection activeCell="N26" sqref="N26"/>
    </sheetView>
  </sheetViews>
  <sheetFormatPr defaultColWidth="8" defaultRowHeight="12.75" x14ac:dyDescent="0.2"/>
  <cols>
    <col min="1" max="16384" width="8" style="9"/>
  </cols>
  <sheetData>
    <row r="1" spans="2:9" ht="14.25" x14ac:dyDescent="0.2">
      <c r="B1" s="53" t="s">
        <v>268</v>
      </c>
      <c r="C1" s="8"/>
      <c r="D1" s="8"/>
      <c r="E1" s="8"/>
      <c r="F1" s="8"/>
      <c r="G1" s="8"/>
      <c r="H1" s="8"/>
      <c r="I1" s="8"/>
    </row>
    <row r="3" spans="2:9" s="8" customFormat="1" ht="13.5" x14ac:dyDescent="0.15"/>
    <row r="4" spans="2:9" s="8" customFormat="1" ht="13.5" x14ac:dyDescent="0.15"/>
    <row r="5" spans="2:9" s="8" customFormat="1" ht="13.5" x14ac:dyDescent="0.15"/>
    <row r="6" spans="2:9" s="8" customFormat="1" ht="13.5" x14ac:dyDescent="0.15"/>
    <row r="7" spans="2:9" s="8" customFormat="1" ht="13.5" x14ac:dyDescent="0.15"/>
    <row r="8" spans="2:9" s="8" customFormat="1" ht="13.5" x14ac:dyDescent="0.15"/>
    <row r="9" spans="2:9" s="8" customFormat="1" ht="13.5" x14ac:dyDescent="0.15"/>
    <row r="10" spans="2:9" s="8" customFormat="1" ht="13.5" x14ac:dyDescent="0.15"/>
    <row r="11" spans="2:9" s="8" customFormat="1" ht="13.5" x14ac:dyDescent="0.15"/>
    <row r="12" spans="2:9" s="8" customFormat="1" ht="13.5" x14ac:dyDescent="0.15"/>
    <row r="13" spans="2:9" s="8" customFormat="1" ht="13.5" x14ac:dyDescent="0.15"/>
    <row r="14" spans="2:9" s="8" customFormat="1" ht="13.5" x14ac:dyDescent="0.15"/>
    <row r="15" spans="2:9" s="8" customFormat="1" ht="13.5" x14ac:dyDescent="0.15"/>
    <row r="16" spans="2:9" s="8" customFormat="1" ht="13.5" x14ac:dyDescent="0.15"/>
    <row r="17" spans="2:2" s="8" customFormat="1" ht="13.5" x14ac:dyDescent="0.15"/>
    <row r="18" spans="2:2" s="8" customFormat="1" ht="14.25" customHeight="1" x14ac:dyDescent="0.15"/>
    <row r="19" spans="2:2" s="8" customFormat="1" ht="14.25" customHeight="1" x14ac:dyDescent="0.15"/>
    <row r="20" spans="2:2" s="8" customFormat="1" ht="14.25" customHeight="1" x14ac:dyDescent="0.15"/>
    <row r="21" spans="2:2" s="8" customFormat="1" ht="14.25" customHeight="1" x14ac:dyDescent="0.15"/>
    <row r="22" spans="2:2" s="8" customFormat="1" ht="14.25" customHeight="1" x14ac:dyDescent="0.15"/>
    <row r="23" spans="2:2" s="8" customFormat="1" ht="14.25" customHeight="1" x14ac:dyDescent="0.15"/>
    <row r="24" spans="2:2" s="8" customFormat="1" ht="14.25" customHeight="1" x14ac:dyDescent="0.15"/>
    <row r="25" spans="2:2" s="8" customFormat="1" ht="14.25" customHeight="1" x14ac:dyDescent="0.15"/>
    <row r="26" spans="2:2" s="8" customFormat="1" ht="14.25" customHeight="1" x14ac:dyDescent="0.15"/>
    <row r="27" spans="2:2" s="8" customFormat="1" ht="14.25" customHeight="1" x14ac:dyDescent="0.15"/>
    <row r="28" spans="2:2" s="8" customFormat="1" ht="14.25" customHeight="1" x14ac:dyDescent="0.15"/>
    <row r="29" spans="2:2" s="8" customFormat="1" ht="14.25" customHeight="1" x14ac:dyDescent="0.15"/>
    <row r="30" spans="2:2" s="8" customFormat="1" ht="14.25" customHeight="1" x14ac:dyDescent="0.15"/>
    <row r="31" spans="2:2" s="8" customFormat="1" ht="14.25" customHeight="1" x14ac:dyDescent="0.15"/>
    <row r="32" spans="2:2" s="8" customFormat="1" ht="13.5" x14ac:dyDescent="0.15">
      <c r="B32" s="26" t="s">
        <v>269</v>
      </c>
    </row>
    <row r="33" spans="2:32" s="8" customFormat="1" ht="13.5" x14ac:dyDescent="0.15">
      <c r="B33" s="11"/>
    </row>
    <row r="34" spans="2:32" s="8" customFormat="1" ht="13.5" x14ac:dyDescent="0.15">
      <c r="B34" s="12"/>
    </row>
    <row r="35" spans="2:32" s="8" customFormat="1" ht="13.5" x14ac:dyDescent="0.15"/>
    <row r="36" spans="2:32" s="8" customFormat="1" ht="13.5" x14ac:dyDescent="0.15">
      <c r="C36" s="10"/>
      <c r="D36" s="10"/>
      <c r="E36" s="10"/>
      <c r="F36" s="10"/>
      <c r="G36" s="10"/>
      <c r="H36" s="7"/>
      <c r="I36" s="7"/>
      <c r="J36" s="7"/>
    </row>
    <row r="37" spans="2:32" s="8" customFormat="1" ht="14.25" x14ac:dyDescent="0.2">
      <c r="C37" s="10"/>
      <c r="D37" s="10"/>
      <c r="E37" s="10"/>
      <c r="F37" s="10"/>
      <c r="G37" s="10"/>
      <c r="H37" s="7"/>
      <c r="I37" s="7"/>
      <c r="J37" s="7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2:32" s="8" customFormat="1" ht="13.5" x14ac:dyDescent="0.15">
      <c r="C38" s="10"/>
      <c r="D38" s="10"/>
      <c r="E38" s="10"/>
      <c r="F38" s="10"/>
      <c r="G38" s="10"/>
      <c r="H38" s="7"/>
      <c r="I38" s="7"/>
      <c r="J38" s="7"/>
    </row>
    <row r="39" spans="2:32" s="8" customFormat="1" ht="13.5" x14ac:dyDescent="0.15">
      <c r="C39" s="10"/>
      <c r="D39" s="10"/>
      <c r="E39" s="10"/>
      <c r="F39" s="10"/>
      <c r="G39" s="10"/>
      <c r="H39" s="7"/>
      <c r="I39" s="7"/>
      <c r="J39" s="7"/>
    </row>
    <row r="40" spans="2:32" ht="14.25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2:32" ht="14.25" x14ac:dyDescent="0.2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2:32" ht="14.25" x14ac:dyDescent="0.2"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2:32" ht="14.25" x14ac:dyDescent="0.2"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2:32" ht="14.25" x14ac:dyDescent="0.2"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2:32" ht="14.25" x14ac:dyDescent="0.2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2:32" ht="14.25" x14ac:dyDescent="0.2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2:32" ht="14.25" x14ac:dyDescent="0.2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2:32" ht="14.25" x14ac:dyDescent="0.2"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8:32" ht="14.25" x14ac:dyDescent="0.2"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8:32" ht="14.25" x14ac:dyDescent="0.2"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8:32" ht="14.25" x14ac:dyDescent="0.2"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8:32" ht="14.25" x14ac:dyDescent="0.2"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8:32" ht="14.25" x14ac:dyDescent="0.2"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8:32" ht="14.25" x14ac:dyDescent="0.2"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8:32" ht="14.25" x14ac:dyDescent="0.2"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8:32" ht="14.25" x14ac:dyDescent="0.2"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8:32" ht="14.25" x14ac:dyDescent="0.2"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8:32" ht="14.25" x14ac:dyDescent="0.2"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8:32" ht="14.25" x14ac:dyDescent="0.2"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8:32" ht="14.25" x14ac:dyDescent="0.2"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8:32" ht="14.25" x14ac:dyDescent="0.2"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8:32" ht="14.25" x14ac:dyDescent="0.2"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8:32" ht="14.25" x14ac:dyDescent="0.2"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8:32" ht="14.25" x14ac:dyDescent="0.2"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8:32" ht="14.25" x14ac:dyDescent="0.2"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17"/>
  <sheetViews>
    <sheetView showGridLines="0" topLeftCell="A7" zoomScaleNormal="100" zoomScaleSheetLayoutView="80" workbookViewId="0">
      <selection activeCell="O13" sqref="O13"/>
    </sheetView>
  </sheetViews>
  <sheetFormatPr defaultColWidth="8" defaultRowHeight="13.5" x14ac:dyDescent="0.15"/>
  <cols>
    <col min="1" max="1" width="20.25" style="1" customWidth="1"/>
    <col min="2" max="2" width="9" style="1" customWidth="1"/>
    <col min="3" max="3" width="10.25" style="1" customWidth="1"/>
    <col min="4" max="4" width="8.75" style="1" customWidth="1"/>
    <col min="5" max="5" width="9.125" style="1" customWidth="1"/>
    <col min="6" max="6" width="8.875" style="1" customWidth="1"/>
    <col min="7" max="7" width="9" style="1" customWidth="1"/>
    <col min="8" max="8" width="9.375" style="1" customWidth="1"/>
    <col min="9" max="10" width="9.125" style="1" customWidth="1"/>
    <col min="11" max="11" width="8" style="1"/>
    <col min="12" max="12" width="8.875" style="1" bestFit="1" customWidth="1"/>
    <col min="13" max="20" width="8" style="1"/>
    <col min="21" max="21" width="8.125" style="1" bestFit="1" customWidth="1"/>
    <col min="22" max="16384" width="8" style="1"/>
  </cols>
  <sheetData>
    <row r="2" spans="1:29" x14ac:dyDescent="0.15">
      <c r="A2" s="26" t="s">
        <v>262</v>
      </c>
    </row>
    <row r="3" spans="1:29" x14ac:dyDescent="0.15">
      <c r="I3" s="2" t="s">
        <v>6</v>
      </c>
      <c r="J3" s="2"/>
      <c r="U3" s="64"/>
      <c r="V3" s="19"/>
      <c r="W3" s="19"/>
      <c r="X3" s="19"/>
      <c r="Y3" s="19"/>
      <c r="Z3" s="19"/>
      <c r="AA3" s="19"/>
      <c r="AB3" s="19"/>
    </row>
    <row r="4" spans="1:29" x14ac:dyDescent="0.15">
      <c r="A4" s="3"/>
      <c r="B4" s="13" t="s">
        <v>8</v>
      </c>
      <c r="C4" s="13" t="s">
        <v>9</v>
      </c>
      <c r="D4" s="13" t="s">
        <v>10</v>
      </c>
      <c r="E4" s="13" t="s">
        <v>13</v>
      </c>
      <c r="F4" s="14" t="s">
        <v>15</v>
      </c>
      <c r="G4" s="13" t="s">
        <v>11</v>
      </c>
      <c r="H4" s="13" t="s">
        <v>14</v>
      </c>
      <c r="I4" s="14" t="s">
        <v>17</v>
      </c>
      <c r="J4" s="27"/>
      <c r="K4" s="3"/>
      <c r="L4" s="41" t="s">
        <v>200</v>
      </c>
      <c r="M4" s="41" t="s">
        <v>201</v>
      </c>
      <c r="N4" s="13" t="s">
        <v>10</v>
      </c>
      <c r="O4" s="13" t="s">
        <v>13</v>
      </c>
      <c r="P4" s="14" t="s">
        <v>15</v>
      </c>
      <c r="Q4" s="13" t="s">
        <v>11</v>
      </c>
      <c r="R4" s="13" t="s">
        <v>14</v>
      </c>
      <c r="S4" s="13" t="s">
        <v>17</v>
      </c>
      <c r="U4" s="65"/>
      <c r="V4" s="65"/>
      <c r="W4" s="27"/>
      <c r="X4" s="27"/>
      <c r="Y4" s="27"/>
      <c r="Z4" s="27"/>
      <c r="AA4" s="27"/>
      <c r="AB4" s="27"/>
    </row>
    <row r="5" spans="1:29" x14ac:dyDescent="0.15">
      <c r="A5" s="4" t="s">
        <v>12</v>
      </c>
      <c r="B5" s="25" t="s">
        <v>263</v>
      </c>
      <c r="C5" s="25" t="s">
        <v>263</v>
      </c>
      <c r="D5" s="25" t="s">
        <v>263</v>
      </c>
      <c r="E5" s="25" t="s">
        <v>263</v>
      </c>
      <c r="F5" s="25" t="s">
        <v>263</v>
      </c>
      <c r="G5" s="25" t="s">
        <v>263</v>
      </c>
      <c r="H5" s="25" t="s">
        <v>263</v>
      </c>
      <c r="I5" s="25" t="s">
        <v>263</v>
      </c>
      <c r="J5" s="28"/>
      <c r="K5" s="4" t="s">
        <v>12</v>
      </c>
      <c r="L5" s="25" t="s">
        <v>267</v>
      </c>
      <c r="M5" s="25" t="s">
        <v>267</v>
      </c>
      <c r="N5" s="25" t="s">
        <v>267</v>
      </c>
      <c r="O5" s="25" t="s">
        <v>267</v>
      </c>
      <c r="P5" s="25" t="s">
        <v>267</v>
      </c>
      <c r="Q5" s="25" t="s">
        <v>267</v>
      </c>
      <c r="R5" s="25" t="s">
        <v>267</v>
      </c>
      <c r="S5" s="25" t="s">
        <v>267</v>
      </c>
      <c r="U5" s="66"/>
      <c r="V5" s="66"/>
      <c r="W5" s="66"/>
      <c r="X5" s="66"/>
      <c r="Y5" s="66"/>
      <c r="Z5" s="66"/>
      <c r="AA5" s="66"/>
      <c r="AB5" s="66"/>
    </row>
    <row r="6" spans="1:29" x14ac:dyDescent="0.15">
      <c r="A6" s="3" t="s">
        <v>0</v>
      </c>
      <c r="B6" s="42">
        <f>SUM('2015世界発電量'!$B152:$C152)/10^5</f>
        <v>14.70997</v>
      </c>
      <c r="C6" s="42">
        <f>SUM('2015世界発電量'!$B151:$C151)/10^5</f>
        <v>0.76710999999999996</v>
      </c>
      <c r="D6" s="42">
        <f>SUM('2015世界発電量'!$B62:$C62)/10^5</f>
        <v>0.12174</v>
      </c>
      <c r="E6" s="42">
        <f>SUM('2015世界発電量'!$B65:$C65)/10^5</f>
        <v>2.8371</v>
      </c>
      <c r="F6" s="42">
        <f>SUM('2015世界発電量'!$B81:$C81)/10^5</f>
        <v>0.45388000000000001</v>
      </c>
      <c r="G6" s="42">
        <f>SUM('2015世界発電量'!$B40:$C40)/10^5</f>
        <v>41.089939999999999</v>
      </c>
      <c r="H6" s="42">
        <f>SUM('2015世界発電量'!$B87:$C87)/10^5</f>
        <v>2.3658600000000001</v>
      </c>
      <c r="I6" s="42">
        <f>SUM('2015世界発電量'!$B83:$C83)/10^5</f>
        <v>3.4321899999999999</v>
      </c>
      <c r="J6" s="29"/>
      <c r="K6" s="3" t="s">
        <v>0</v>
      </c>
      <c r="L6" s="40">
        <f t="shared" ref="L6:S6" si="0">B6/B$12</f>
        <v>0.34232733727898779</v>
      </c>
      <c r="M6" s="40">
        <f t="shared" si="0"/>
        <v>0.22806490741951976</v>
      </c>
      <c r="N6" s="40">
        <f t="shared" si="0"/>
        <v>2.1604489133868327E-2</v>
      </c>
      <c r="O6" s="40">
        <f t="shared" si="0"/>
        <v>0.44262809161782118</v>
      </c>
      <c r="P6" s="40">
        <f t="shared" si="0"/>
        <v>0.16120073021217352</v>
      </c>
      <c r="Q6" s="40">
        <f t="shared" si="0"/>
        <v>0.70309426952522502</v>
      </c>
      <c r="R6" s="40">
        <f t="shared" si="0"/>
        <v>0.43076256404467378</v>
      </c>
      <c r="S6" s="40">
        <f t="shared" si="0"/>
        <v>0.3315273562543346</v>
      </c>
      <c r="U6" s="66"/>
      <c r="V6" s="66"/>
      <c r="W6" s="66"/>
      <c r="X6" s="66"/>
      <c r="Y6" s="66"/>
      <c r="Z6" s="66"/>
      <c r="AA6" s="66"/>
      <c r="AB6" s="66"/>
      <c r="AC6" s="52"/>
    </row>
    <row r="7" spans="1:29" x14ac:dyDescent="0.15">
      <c r="A7" s="3" t="s">
        <v>1</v>
      </c>
      <c r="B7" s="42">
        <f>SUM('2015世界発電量'!$D152:$F152)/10^5</f>
        <v>0.38836999999999999</v>
      </c>
      <c r="C7" s="42">
        <f>SUM('2015世界発電量'!$D151:$F151)/10^5</f>
        <v>2.1329999999999998E-2</v>
      </c>
      <c r="D7" s="42">
        <f>SUM('2015世界発電量'!$D62:$F62)/10^5</f>
        <v>2.1559999999999999E-2</v>
      </c>
      <c r="E7" s="42">
        <f>SUM('2015世界発電量'!$D65:$F65)/10^5</f>
        <v>6.2089999999999999E-2</v>
      </c>
      <c r="F7" s="42">
        <f>SUM('2015世界発電量'!$D81:$F81)/10^5</f>
        <v>0.13383999999999999</v>
      </c>
      <c r="G7" s="42">
        <f>SUM('2015世界発電量'!$D40:$F40)/10^5</f>
        <v>9.6790000000000001E-2</v>
      </c>
      <c r="H7" s="42">
        <f>SUM('2015世界発電量'!$D87:$F87)/10^5</f>
        <v>0.12518000000000001</v>
      </c>
      <c r="I7" s="42">
        <f>SUM('2015世界発電量'!$D83:$F83)/10^5</f>
        <v>1.0252399999999999</v>
      </c>
      <c r="J7" s="29"/>
      <c r="K7" s="3" t="s">
        <v>1</v>
      </c>
      <c r="L7" s="40">
        <f t="shared" ref="L7:M11" si="1">B7/B$12</f>
        <v>9.0380652019712137E-3</v>
      </c>
      <c r="M7" s="40">
        <f t="shared" si="1"/>
        <v>6.3414953204343014E-3</v>
      </c>
      <c r="N7" s="40">
        <f t="shared" ref="N7:N11" si="2">D7/D$12</f>
        <v>3.8261276961245368E-3</v>
      </c>
      <c r="O7" s="40">
        <f t="shared" ref="O7:O11" si="3">E7/E$12</f>
        <v>9.686926160005117E-3</v>
      </c>
      <c r="P7" s="40">
        <f t="shared" ref="P7:P11" si="4">F7/F$12</f>
        <v>4.7534823591251656E-2</v>
      </c>
      <c r="Q7" s="40">
        <f>G7/G$12</f>
        <v>1.6561838334966303E-3</v>
      </c>
      <c r="R7" s="40">
        <f>H7/H$12</f>
        <v>2.2792074665074127E-2</v>
      </c>
      <c r="S7" s="40">
        <f t="shared" ref="S7:S10" si="5">I7/I$12</f>
        <v>9.9031553243321038E-2</v>
      </c>
      <c r="U7" s="66"/>
      <c r="V7" s="66"/>
      <c r="W7" s="66"/>
      <c r="X7" s="66"/>
      <c r="Y7" s="66"/>
      <c r="Z7" s="66"/>
      <c r="AA7" s="66"/>
      <c r="AB7" s="66"/>
      <c r="AC7" s="52"/>
    </row>
    <row r="8" spans="1:29" x14ac:dyDescent="0.15">
      <c r="A8" s="3" t="s">
        <v>7</v>
      </c>
      <c r="B8" s="42">
        <f>SUM('2015世界発電量'!$G152/10^5)</f>
        <v>13.7257</v>
      </c>
      <c r="C8" s="42">
        <f>SUM('2015世界発電量'!$G151/10^5)</f>
        <v>1.0003299999999999</v>
      </c>
      <c r="D8" s="42">
        <f>SUM('2015世界発電量'!$G62/10^5)</f>
        <v>0.19794</v>
      </c>
      <c r="E8" s="42">
        <f>SUM('2015世界発電量'!$G65/10^5)</f>
        <v>0.63017000000000001</v>
      </c>
      <c r="F8" s="42">
        <f>SUM('2015世界発電量'!$G81/10^5)</f>
        <v>1.1086</v>
      </c>
      <c r="G8" s="42">
        <f>SUM('2015世界発電量'!$G40/10^5)</f>
        <v>1.45346</v>
      </c>
      <c r="H8" s="42">
        <f>SUM('2015世界発電量'!$G87/10^5)</f>
        <v>1.2285600000000001</v>
      </c>
      <c r="I8" s="42">
        <f>SUM('2015世界発電量'!$G83/10^5)</f>
        <v>4.0983299999999998</v>
      </c>
      <c r="J8" s="29"/>
      <c r="K8" s="3" t="s">
        <v>7</v>
      </c>
      <c r="L8" s="40">
        <f>B8/B$12</f>
        <v>0.31942161223239768</v>
      </c>
      <c r="M8" s="40">
        <f t="shared" si="1"/>
        <v>0.29740215723816432</v>
      </c>
      <c r="N8" s="40">
        <f t="shared" si="2"/>
        <v>3.5127259562657276E-2</v>
      </c>
      <c r="O8" s="40">
        <f t="shared" si="3"/>
        <v>9.831551390321186E-2</v>
      </c>
      <c r="P8" s="40">
        <f t="shared" si="4"/>
        <v>0.39373210873626413</v>
      </c>
      <c r="Q8" s="40">
        <f t="shared" ref="Q8:Q11" si="6">G8/G$12</f>
        <v>2.4870306381175867E-2</v>
      </c>
      <c r="R8" s="40">
        <f>H8/H$12</f>
        <v>0.22368933735839164</v>
      </c>
      <c r="S8" s="40">
        <f t="shared" si="5"/>
        <v>0.39587217198285268</v>
      </c>
      <c r="U8" s="66"/>
      <c r="V8" s="66"/>
      <c r="W8" s="66"/>
      <c r="X8" s="66"/>
      <c r="Y8" s="66"/>
      <c r="Z8" s="66"/>
      <c r="AA8" s="66"/>
      <c r="AB8" s="66"/>
      <c r="AC8" s="52"/>
    </row>
    <row r="9" spans="1:29" x14ac:dyDescent="0.15">
      <c r="A9" s="3" t="s">
        <v>2</v>
      </c>
      <c r="B9" s="42">
        <f>SUM('2015世界発電量'!$I152)/10^5</f>
        <v>2.5101800000000001</v>
      </c>
      <c r="C9" s="42">
        <f>SUM('2015世界発電量'!$I151)/10^5</f>
        <v>6.2890000000000001E-2</v>
      </c>
      <c r="D9" s="42">
        <f>SUM('2015世界発電量'!$I62)/10^5</f>
        <v>0.5444</v>
      </c>
      <c r="E9" s="42">
        <f>SUM('2015世界発電量'!$I65)/10^5</f>
        <v>0.18976999999999999</v>
      </c>
      <c r="F9" s="42">
        <f>SUM('2015世界発電量'!$I81)/10^5</f>
        <v>0.45538000000000001</v>
      </c>
      <c r="G9" s="42">
        <f>SUM('2015世界発電量'!$I40)/10^5</f>
        <v>11.1447</v>
      </c>
      <c r="H9" s="42">
        <f>SUM('2015世界発電量'!$I87)/10^5</f>
        <v>2.146E-2</v>
      </c>
      <c r="I9" s="42">
        <f>SUM('2015世界発電量'!$I83)/10^5</f>
        <v>0.85192999999999997</v>
      </c>
      <c r="J9" s="29"/>
      <c r="K9" s="3" t="s">
        <v>2</v>
      </c>
      <c r="L9" s="40">
        <f t="shared" si="1"/>
        <v>5.841638259567964E-2</v>
      </c>
      <c r="M9" s="40">
        <f t="shared" si="1"/>
        <v>1.8697451509709952E-2</v>
      </c>
      <c r="N9" s="40">
        <f t="shared" si="2"/>
        <v>9.6611498968933118E-2</v>
      </c>
      <c r="O9" s="40">
        <f t="shared" si="3"/>
        <v>2.960682843266502E-2</v>
      </c>
      <c r="P9" s="40">
        <f t="shared" si="4"/>
        <v>0.16173347255666604</v>
      </c>
      <c r="Q9" s="40">
        <f t="shared" si="6"/>
        <v>0.19069812965357882</v>
      </c>
      <c r="R9" s="40">
        <f>H9/H$12</f>
        <v>3.9073168422470899E-3</v>
      </c>
      <c r="S9" s="40">
        <f t="shared" si="5"/>
        <v>8.2290928128616214E-2</v>
      </c>
      <c r="U9" s="66"/>
      <c r="V9" s="66"/>
      <c r="W9" s="66"/>
      <c r="X9" s="66"/>
      <c r="Y9" s="66"/>
      <c r="Z9" s="66"/>
      <c r="AA9" s="66"/>
      <c r="AB9" s="66"/>
      <c r="AC9" s="52"/>
    </row>
    <row r="10" spans="1:29" x14ac:dyDescent="0.15">
      <c r="A10" s="3" t="s">
        <v>3</v>
      </c>
      <c r="B10" s="42">
        <f>SUM('2015世界発電量'!$H152)/10^5</f>
        <v>8.30288</v>
      </c>
      <c r="C10" s="42">
        <f>SUM('2015世界発電量'!$H151)/10^5</f>
        <v>0.70345000000000002</v>
      </c>
      <c r="D10" s="42">
        <f>SUM('2015世界発電量'!$H62)/10^5</f>
        <v>4.3742799999999997</v>
      </c>
      <c r="E10" s="42">
        <f>SUM('2015世界発電量'!$H65)/10^5</f>
        <v>0.91786000000000001</v>
      </c>
      <c r="F10" s="42">
        <f>SUM('2015世界発電量'!$H81)/10^5</f>
        <v>0</v>
      </c>
      <c r="G10" s="42">
        <f>SUM('2015世界発電量'!$H40)/10^5</f>
        <v>1.7078899999999999</v>
      </c>
      <c r="H10" s="42">
        <f>SUM('2015世界発電量'!$H87)/10^5</f>
        <v>1.6476200000000001</v>
      </c>
      <c r="I10" s="42">
        <f>SUM('2015世界発電量'!$H83)/10^5</f>
        <v>9.4369999999999996E-2</v>
      </c>
      <c r="J10" s="29"/>
      <c r="K10" s="3" t="s">
        <v>3</v>
      </c>
      <c r="L10" s="40">
        <f t="shared" si="1"/>
        <v>0.19322288231362553</v>
      </c>
      <c r="M10" s="40">
        <f t="shared" si="1"/>
        <v>0.20913853179369477</v>
      </c>
      <c r="N10" s="40">
        <f t="shared" si="2"/>
        <v>0.77627800828402782</v>
      </c>
      <c r="O10" s="40">
        <f t="shared" si="3"/>
        <v>0.14319925986829274</v>
      </c>
      <c r="P10" s="40">
        <f t="shared" si="4"/>
        <v>0</v>
      </c>
      <c r="Q10" s="40">
        <f t="shared" si="6"/>
        <v>2.9223884775189168E-2</v>
      </c>
      <c r="R10" s="40">
        <f>H10/H$12</f>
        <v>0.29998943968421016</v>
      </c>
      <c r="S10" s="40">
        <f t="shared" si="5"/>
        <v>9.1155316604621412E-3</v>
      </c>
      <c r="U10" s="66"/>
      <c r="V10" s="66"/>
      <c r="W10" s="66"/>
      <c r="X10" s="66"/>
      <c r="Y10" s="66"/>
      <c r="Z10" s="66"/>
      <c r="AA10" s="66"/>
      <c r="AB10" s="66"/>
      <c r="AC10" s="52"/>
    </row>
    <row r="11" spans="1:29" x14ac:dyDescent="0.15">
      <c r="A11" s="3" t="s">
        <v>4</v>
      </c>
      <c r="B11" s="42">
        <f>SUM('2015世界発電量'!$J152:$O152)/10^5</f>
        <v>3.33338</v>
      </c>
      <c r="C11" s="42">
        <f>SUM('2015世界発電量'!$J151:$O151)/10^5</f>
        <v>0.80845</v>
      </c>
      <c r="D11" s="42">
        <f>SUM('2015世界発電量'!$J62:$O62)/10^5</f>
        <v>0.37502000000000002</v>
      </c>
      <c r="E11" s="42">
        <f>SUM('2015世界発電量'!$J65:$O65)/10^5</f>
        <v>1.77268</v>
      </c>
      <c r="F11" s="42">
        <f>SUM('2015世界発電量'!$J81:$O81)/10^5</f>
        <v>0.66391999999999995</v>
      </c>
      <c r="G11" s="42">
        <f>SUM('2015世界発電量'!$J40:$O40)/10^5</f>
        <v>2.9487999999999999</v>
      </c>
      <c r="H11" s="42">
        <f>SUM('2015世界発電量'!$J87:$O87)/10^5</f>
        <v>0.10358000000000001</v>
      </c>
      <c r="I11" s="42">
        <f>SUM('2015世界発電量'!$J83:$O83)/10^5</f>
        <v>0.85060000000000002</v>
      </c>
      <c r="J11" s="29"/>
      <c r="K11" s="3" t="s">
        <v>4</v>
      </c>
      <c r="L11" s="40">
        <f t="shared" si="1"/>
        <v>7.7573720377338118E-2</v>
      </c>
      <c r="M11" s="40">
        <f t="shared" si="1"/>
        <v>0.24035545671847686</v>
      </c>
      <c r="N11" s="40">
        <f t="shared" si="2"/>
        <v>6.655261635438886E-2</v>
      </c>
      <c r="O11" s="40">
        <f t="shared" si="3"/>
        <v>0.27656338001800407</v>
      </c>
      <c r="P11" s="40">
        <f t="shared" si="4"/>
        <v>0.23579886490364466</v>
      </c>
      <c r="Q11" s="40">
        <f t="shared" si="6"/>
        <v>5.0457225831334468E-2</v>
      </c>
      <c r="R11" s="40">
        <f>H11/H$12</f>
        <v>1.8859267405403241E-2</v>
      </c>
      <c r="S11" s="40">
        <f>I11/I$12</f>
        <v>8.2162458730413251E-2</v>
      </c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15">
      <c r="A12" s="3" t="s">
        <v>5</v>
      </c>
      <c r="B12" s="51">
        <f>SUM('2015世界発電量'!$P152)/10^5</f>
        <v>42.970480000000002</v>
      </c>
      <c r="C12" s="51">
        <f>SUM('2015世界発電量'!$P151)/10^5</f>
        <v>3.3635600000000001</v>
      </c>
      <c r="D12" s="51">
        <f>SUM('2015世界発電量'!$P62)/10^5</f>
        <v>5.6349400000000003</v>
      </c>
      <c r="E12" s="51">
        <f>SUM('2015世界発電量'!$P65)/10^5</f>
        <v>6.4096700000000002</v>
      </c>
      <c r="F12" s="51">
        <f>SUM('2015世界発電量'!$P81)/10^5</f>
        <v>2.81562</v>
      </c>
      <c r="G12" s="51">
        <f>SUM('2015世界発電量'!$P40)/10^5</f>
        <v>58.441580000000002</v>
      </c>
      <c r="H12" s="51">
        <f>SUM('2015世界発電量'!$P87)/10^5</f>
        <v>5.4922599999999999</v>
      </c>
      <c r="I12" s="51">
        <f>SUM('2015世界発電量'!$P83)/10^5</f>
        <v>10.35266</v>
      </c>
      <c r="J12" s="30"/>
      <c r="K12" s="3" t="s">
        <v>5</v>
      </c>
      <c r="L12" s="49">
        <f>B12</f>
        <v>42.970480000000002</v>
      </c>
      <c r="M12" s="6">
        <f>C12</f>
        <v>3.3635600000000001</v>
      </c>
      <c r="N12" s="6">
        <f t="shared" ref="N12:S12" si="7">D12</f>
        <v>5.6349400000000003</v>
      </c>
      <c r="O12" s="6">
        <f t="shared" si="7"/>
        <v>6.4096700000000002</v>
      </c>
      <c r="P12" s="6">
        <f t="shared" si="7"/>
        <v>2.81562</v>
      </c>
      <c r="Q12" s="6">
        <f t="shared" si="7"/>
        <v>58.441580000000002</v>
      </c>
      <c r="R12" s="6">
        <f t="shared" si="7"/>
        <v>5.4922599999999999</v>
      </c>
      <c r="S12" s="6">
        <f t="shared" si="7"/>
        <v>10.35266</v>
      </c>
    </row>
    <row r="13" spans="1:29" x14ac:dyDescent="0.15">
      <c r="A13" s="35" t="s">
        <v>35</v>
      </c>
      <c r="B13" s="44">
        <f>B12-SUM(B6:B11)</f>
        <v>0</v>
      </c>
      <c r="C13" s="44">
        <f t="shared" ref="C13:H13" si="8">C12-SUM(C6:C11)</f>
        <v>0</v>
      </c>
      <c r="D13" s="44">
        <f t="shared" si="8"/>
        <v>0</v>
      </c>
      <c r="E13" s="44">
        <f t="shared" si="8"/>
        <v>0</v>
      </c>
      <c r="F13" s="44">
        <f t="shared" si="8"/>
        <v>0</v>
      </c>
      <c r="G13" s="44">
        <f t="shared" si="8"/>
        <v>0</v>
      </c>
      <c r="H13" s="44">
        <f t="shared" si="8"/>
        <v>0</v>
      </c>
      <c r="I13" s="44">
        <f>I12-SUM(I6:I11)</f>
        <v>0</v>
      </c>
    </row>
    <row r="14" spans="1:29" x14ac:dyDescent="0.15">
      <c r="A14" s="15" t="s">
        <v>270</v>
      </c>
    </row>
    <row r="15" spans="1:29" x14ac:dyDescent="0.15">
      <c r="I15" s="2" t="s">
        <v>6</v>
      </c>
      <c r="J15" s="2"/>
      <c r="U15" s="15" t="s">
        <v>247</v>
      </c>
    </row>
    <row r="16" spans="1:29" x14ac:dyDescent="0.15">
      <c r="A16" s="3"/>
      <c r="B16" s="13" t="s">
        <v>8</v>
      </c>
      <c r="C16" s="13" t="s">
        <v>9</v>
      </c>
      <c r="D16" s="13" t="s">
        <v>10</v>
      </c>
      <c r="E16" s="13" t="s">
        <v>13</v>
      </c>
      <c r="F16" s="14" t="s">
        <v>15</v>
      </c>
      <c r="G16" s="13" t="s">
        <v>11</v>
      </c>
      <c r="H16" s="13" t="s">
        <v>14</v>
      </c>
      <c r="I16" s="14" t="s">
        <v>17</v>
      </c>
      <c r="J16" s="27"/>
      <c r="K16" s="3"/>
      <c r="L16" s="41" t="s">
        <v>200</v>
      </c>
      <c r="M16" s="41" t="s">
        <v>201</v>
      </c>
      <c r="N16" s="13" t="s">
        <v>10</v>
      </c>
      <c r="O16" s="13" t="s">
        <v>13</v>
      </c>
      <c r="P16" s="14" t="s">
        <v>15</v>
      </c>
      <c r="Q16" s="13" t="s">
        <v>11</v>
      </c>
      <c r="R16" s="13" t="s">
        <v>14</v>
      </c>
      <c r="S16" s="13" t="s">
        <v>17</v>
      </c>
      <c r="U16" s="41" t="s">
        <v>200</v>
      </c>
      <c r="V16" s="41" t="s">
        <v>201</v>
      </c>
      <c r="W16" s="13" t="s">
        <v>10</v>
      </c>
      <c r="X16" s="13" t="s">
        <v>13</v>
      </c>
      <c r="Y16" s="14" t="s">
        <v>15</v>
      </c>
      <c r="Z16" s="13" t="s">
        <v>11</v>
      </c>
      <c r="AA16" s="13" t="s">
        <v>14</v>
      </c>
      <c r="AB16" s="13" t="s">
        <v>17</v>
      </c>
    </row>
    <row r="17" spans="1:29" x14ac:dyDescent="0.15">
      <c r="A17" s="4" t="s">
        <v>12</v>
      </c>
      <c r="B17" s="25" t="s">
        <v>237</v>
      </c>
      <c r="C17" s="25" t="s">
        <v>237</v>
      </c>
      <c r="D17" s="25" t="s">
        <v>236</v>
      </c>
      <c r="E17" s="25" t="s">
        <v>236</v>
      </c>
      <c r="F17" s="25" t="s">
        <v>236</v>
      </c>
      <c r="G17" s="25" t="s">
        <v>236</v>
      </c>
      <c r="H17" s="25" t="s">
        <v>236</v>
      </c>
      <c r="I17" s="25" t="s">
        <v>236</v>
      </c>
      <c r="J17" s="28"/>
      <c r="K17" s="4" t="s">
        <v>12</v>
      </c>
      <c r="L17" s="25" t="s">
        <v>237</v>
      </c>
      <c r="M17" s="25" t="s">
        <v>237</v>
      </c>
      <c r="N17" s="25" t="s">
        <v>236</v>
      </c>
      <c r="O17" s="25" t="s">
        <v>236</v>
      </c>
      <c r="P17" s="25" t="s">
        <v>236</v>
      </c>
      <c r="Q17" s="25" t="s">
        <v>236</v>
      </c>
      <c r="R17" s="25" t="s">
        <v>236</v>
      </c>
      <c r="S17" s="25" t="s">
        <v>236</v>
      </c>
    </row>
    <row r="18" spans="1:29" x14ac:dyDescent="0.15">
      <c r="A18" s="3" t="s">
        <v>0</v>
      </c>
      <c r="B18" s="42">
        <f>SUM('2014世界発電量'!$B152:$C152)/10^5</f>
        <v>17.125769999999999</v>
      </c>
      <c r="C18" s="42">
        <f>SUM('2014世界発電量'!$B151:$C151)/10^5</f>
        <v>1.02014</v>
      </c>
      <c r="D18" s="42">
        <f>SUM('2014世界発電量'!$B62:$C62)/10^5</f>
        <v>0.12014</v>
      </c>
      <c r="E18" s="42">
        <f>SUM('2014世界発電量'!$B65:$C65)/10^5</f>
        <v>2.84911</v>
      </c>
      <c r="F18" s="42">
        <f>SUM('2014世界発電量'!$B81:$C81)/10^5</f>
        <v>0.46523999999999999</v>
      </c>
      <c r="G18" s="42">
        <f>SUM('2014世界発電量'!$B40:$C40)/10^5</f>
        <v>41.152149999999999</v>
      </c>
      <c r="H18" s="42">
        <f>SUM('2014世界発電量'!$B87:$C87)/10^5</f>
        <v>2.3149999999999999</v>
      </c>
      <c r="I18" s="42">
        <f>SUM('2014世界発電量'!$B83:$C83)/10^5</f>
        <v>3.4883000000000002</v>
      </c>
      <c r="J18" s="29"/>
      <c r="K18" s="3" t="s">
        <v>0</v>
      </c>
      <c r="L18" s="40">
        <f>B18/B$24</f>
        <v>0.39650732689442098</v>
      </c>
      <c r="M18" s="40">
        <f t="shared" ref="M18:S18" si="9">C18/C$24</f>
        <v>0.30357514834455218</v>
      </c>
      <c r="N18" s="40">
        <f t="shared" si="9"/>
        <v>2.1569933516344422E-2</v>
      </c>
      <c r="O18" s="40">
        <f t="shared" si="9"/>
        <v>0.4581019329901051</v>
      </c>
      <c r="P18" s="40">
        <f t="shared" si="9"/>
        <v>0.16728271656431129</v>
      </c>
      <c r="Q18" s="40">
        <f t="shared" si="9"/>
        <v>0.7263325476173037</v>
      </c>
      <c r="R18" s="40">
        <f t="shared" si="9"/>
        <v>0.42409753327287886</v>
      </c>
      <c r="S18" s="40">
        <f t="shared" si="9"/>
        <v>0.33686131739302583</v>
      </c>
      <c r="U18" s="52">
        <f>L18-L75</f>
        <v>-6.14695720952112E-2</v>
      </c>
      <c r="V18" s="52">
        <f t="shared" ref="V18:AB18" si="10">M18-M75</f>
        <v>1.5736405980558366E-2</v>
      </c>
      <c r="W18" s="52">
        <f t="shared" si="10"/>
        <v>-2.5063806876467084E-2</v>
      </c>
      <c r="X18" s="52">
        <f t="shared" si="10"/>
        <v>1.8343390739018028E-2</v>
      </c>
      <c r="Y18" s="52">
        <f t="shared" si="10"/>
        <v>1.8561111867769098E-2</v>
      </c>
      <c r="Z18" s="52">
        <f t="shared" si="10"/>
        <v>-4.9963114090677996E-2</v>
      </c>
      <c r="AA18" s="52">
        <f t="shared" si="10"/>
        <v>-1.7352142398226245E-2</v>
      </c>
      <c r="AB18" s="52">
        <f t="shared" si="10"/>
        <v>6.2726970451181974E-2</v>
      </c>
      <c r="AC18" s="52"/>
    </row>
    <row r="19" spans="1:29" x14ac:dyDescent="0.15">
      <c r="A19" s="3" t="s">
        <v>1</v>
      </c>
      <c r="B19" s="42">
        <f>SUM('2014世界発電量'!$D152:$F152)/10^5</f>
        <v>0.39877000000000001</v>
      </c>
      <c r="C19" s="42">
        <f>SUM('2014世界発電量'!$D151:$F151)/10^5</f>
        <v>1.67E-2</v>
      </c>
      <c r="D19" s="42">
        <f>SUM('2014世界発電量'!$D62:$F62)/10^5</f>
        <v>1.806E-2</v>
      </c>
      <c r="E19" s="42">
        <f>SUM('2014世界発電量'!$D65:$F65)/10^5</f>
        <v>5.6590000000000001E-2</v>
      </c>
      <c r="F19" s="42">
        <f>SUM('2014世界発電量'!$D81:$F81)/10^5</f>
        <v>0.14163000000000001</v>
      </c>
      <c r="G19" s="42">
        <f>SUM('2014世界発電量'!$D40:$F40)/10^5</f>
        <v>9.5170000000000005E-2</v>
      </c>
      <c r="H19" s="42">
        <f>SUM('2014世界発電量'!$D87:$F87)/10^5</f>
        <v>0.17394999999999999</v>
      </c>
      <c r="I19" s="42">
        <f>SUM('2014世界発電量'!$D83:$F83)/10^5</f>
        <v>1.16435</v>
      </c>
      <c r="J19" s="29"/>
      <c r="K19" s="3" t="s">
        <v>1</v>
      </c>
      <c r="L19" s="40">
        <f>B19/B$24</f>
        <v>9.2325908117234009E-3</v>
      </c>
      <c r="M19" s="40">
        <f t="shared" ref="L19:M23" si="11">C19/C$24</f>
        <v>4.9696168931264544E-3</v>
      </c>
      <c r="N19" s="40">
        <f t="shared" ref="N19:N23" si="12">D19/D$24</f>
        <v>3.2424920867752641E-3</v>
      </c>
      <c r="O19" s="40">
        <f t="shared" ref="O19:P23" si="13">E19/E$24</f>
        <v>9.098977711604693E-3</v>
      </c>
      <c r="P19" s="40">
        <f t="shared" si="13"/>
        <v>5.0924793970861082E-2</v>
      </c>
      <c r="Q19" s="40">
        <f t="shared" ref="Q19:Q23" si="14">G19/G$24</f>
        <v>1.6797437936229042E-3</v>
      </c>
      <c r="R19" s="40">
        <f t="shared" ref="R19:S23" si="15">H19/H$24</f>
        <v>3.1866853526054978E-2</v>
      </c>
      <c r="S19" s="40">
        <f t="shared" si="15"/>
        <v>0.11244000656668567</v>
      </c>
      <c r="U19" s="52">
        <f t="shared" ref="U19:AB19" si="16">L19-L76</f>
        <v>-1.8106061715267002E-3</v>
      </c>
      <c r="V19" s="52">
        <f t="shared" si="16"/>
        <v>-7.8908859390414716E-3</v>
      </c>
      <c r="W19" s="52">
        <f t="shared" si="16"/>
        <v>-7.0731074886211179E-3</v>
      </c>
      <c r="X19" s="52">
        <f t="shared" si="16"/>
        <v>-4.3419559678931005E-3</v>
      </c>
      <c r="Y19" s="52">
        <f t="shared" si="16"/>
        <v>-2.1749108958787844E-2</v>
      </c>
      <c r="Z19" s="52">
        <f t="shared" si="16"/>
        <v>-1.4679834469927858E-3</v>
      </c>
      <c r="AA19" s="52">
        <f t="shared" si="16"/>
        <v>-6.2533676054522327E-3</v>
      </c>
      <c r="AB19" s="52">
        <f t="shared" si="16"/>
        <v>2.4704771577025511E-2</v>
      </c>
      <c r="AC19" s="52"/>
    </row>
    <row r="20" spans="1:29" x14ac:dyDescent="0.15">
      <c r="A20" s="3" t="s">
        <v>7</v>
      </c>
      <c r="B20" s="42">
        <f>SUM('2014世界発電量'!$G152/10^5)</f>
        <v>11.613329999999999</v>
      </c>
      <c r="C20" s="42">
        <f>SUM('2014世界発電量'!$G151/10^5)</f>
        <v>1.0066999999999999</v>
      </c>
      <c r="D20" s="42">
        <f>SUM('2014世界発電量'!$G62/10^5)</f>
        <v>0.12737999999999999</v>
      </c>
      <c r="E20" s="42">
        <f>SUM('2014世界発電量'!$G65/10^5)</f>
        <v>0.62270000000000003</v>
      </c>
      <c r="F20" s="42">
        <f>SUM('2014世界発電量'!$G81/10^5)</f>
        <v>0.93637000000000004</v>
      </c>
      <c r="G20" s="42">
        <f>SUM('2014世界発電量'!$G40/10^5)</f>
        <v>1.1450499999999999</v>
      </c>
      <c r="H20" s="42">
        <f>SUM('2014世界発電量'!$G87/10^5)</f>
        <v>1.3045800000000001</v>
      </c>
      <c r="I20" s="42">
        <f>SUM('2014世界発電量'!$G83/10^5)</f>
        <v>4.2082499999999996</v>
      </c>
      <c r="J20" s="29"/>
      <c r="K20" s="3" t="s">
        <v>7</v>
      </c>
      <c r="L20" s="40">
        <f>B20/B$24</f>
        <v>0.26887961444319214</v>
      </c>
      <c r="M20" s="40">
        <f t="shared" si="11"/>
        <v>0.29957564828205996</v>
      </c>
      <c r="N20" s="40">
        <f t="shared" si="12"/>
        <v>2.2869802990777028E-2</v>
      </c>
      <c r="O20" s="40">
        <f t="shared" si="13"/>
        <v>0.10012252025121475</v>
      </c>
      <c r="P20" s="40">
        <f t="shared" si="13"/>
        <v>0.33668325446935815</v>
      </c>
      <c r="Q20" s="40">
        <f t="shared" si="14"/>
        <v>2.0210051811368143E-2</v>
      </c>
      <c r="R20" s="40">
        <f t="shared" si="15"/>
        <v>0.23899315764886925</v>
      </c>
      <c r="S20" s="40">
        <f t="shared" si="15"/>
        <v>0.40638610180294144</v>
      </c>
      <c r="U20" s="52">
        <f t="shared" ref="U20:AB20" si="17">L20-L77</f>
        <v>3.5120768414331399E-2</v>
      </c>
      <c r="V20" s="52">
        <f t="shared" si="17"/>
        <v>-0.16341039062486346</v>
      </c>
      <c r="W20" s="52">
        <f t="shared" si="17"/>
        <v>-1.923258744252777E-2</v>
      </c>
      <c r="X20" s="52">
        <f t="shared" si="17"/>
        <v>-3.9461600123993232E-2</v>
      </c>
      <c r="Y20" s="52">
        <f t="shared" si="17"/>
        <v>-0.17453429196221365</v>
      </c>
      <c r="Z20" s="52">
        <f t="shared" si="17"/>
        <v>5.6495587951183382E-4</v>
      </c>
      <c r="AA20" s="52">
        <f t="shared" si="17"/>
        <v>3.1261607755368293E-2</v>
      </c>
      <c r="AB20" s="52">
        <f t="shared" si="17"/>
        <v>0.13223374902540624</v>
      </c>
      <c r="AC20" s="52"/>
    </row>
    <row r="21" spans="1:29" x14ac:dyDescent="0.15">
      <c r="A21" s="3" t="s">
        <v>2</v>
      </c>
      <c r="B21" s="42">
        <f>SUM('2014世界発電量'!$I152)/10^5</f>
        <v>2.6147300000000002</v>
      </c>
      <c r="C21" s="42">
        <f>SUM('2014世界発電量'!$I151)/10^5</f>
        <v>5.885E-2</v>
      </c>
      <c r="D21" s="42">
        <f>SUM('2014世界発電量'!$I62)/10^5</f>
        <v>0.62829000000000002</v>
      </c>
      <c r="E21" s="42">
        <f>SUM('2014世界発電量'!$I65)/10^5</f>
        <v>0.19586999999999999</v>
      </c>
      <c r="F21" s="42">
        <f>SUM('2014世界発電量'!$I81)/10^5</f>
        <v>0.58545000000000003</v>
      </c>
      <c r="G21" s="42">
        <f>SUM('2014世界発電量'!$I40)/10^5</f>
        <v>10.511369999999999</v>
      </c>
      <c r="H21" s="42">
        <f>SUM('2014世界発電量'!$I87)/10^5</f>
        <v>2.7519999999999999E-2</v>
      </c>
      <c r="I21" s="42">
        <f>SUM('2014世界発電量'!$I83)/10^5</f>
        <v>0.81796000000000002</v>
      </c>
      <c r="J21" s="29"/>
      <c r="K21" s="3" t="s">
        <v>2</v>
      </c>
      <c r="L21" s="40">
        <f t="shared" si="11"/>
        <v>6.0537984735906741E-2</v>
      </c>
      <c r="M21" s="40">
        <f t="shared" si="11"/>
        <v>1.7512691865897715E-2</v>
      </c>
      <c r="N21" s="40">
        <f t="shared" si="12"/>
        <v>0.11280317570321323</v>
      </c>
      <c r="O21" s="40">
        <f t="shared" si="13"/>
        <v>3.1493492920516189E-2</v>
      </c>
      <c r="P21" s="40">
        <f t="shared" si="13"/>
        <v>0.21050568827395766</v>
      </c>
      <c r="Q21" s="40">
        <f t="shared" si="14"/>
        <v>0.18552493979167789</v>
      </c>
      <c r="R21" s="40">
        <f t="shared" si="15"/>
        <v>5.0415395748032938E-3</v>
      </c>
      <c r="S21" s="40">
        <f t="shared" si="15"/>
        <v>7.8989502959836991E-2</v>
      </c>
      <c r="U21" s="52">
        <f t="shared" ref="U21:AB21" si="18">L21-L78</f>
        <v>3.072502183949638E-4</v>
      </c>
      <c r="V21" s="52">
        <f t="shared" si="18"/>
        <v>7.9777706136588324E-3</v>
      </c>
      <c r="W21" s="52">
        <f t="shared" si="18"/>
        <v>2.9077494072063947E-3</v>
      </c>
      <c r="X21" s="52">
        <f t="shared" si="18"/>
        <v>-1.3444394166565662E-3</v>
      </c>
      <c r="Y21" s="52">
        <f t="shared" si="18"/>
        <v>3.9419278190047813E-2</v>
      </c>
      <c r="Z21" s="52">
        <f t="shared" si="18"/>
        <v>1.5464307128409099E-2</v>
      </c>
      <c r="AA21" s="52">
        <f t="shared" si="18"/>
        <v>-2.3711171036339684E-3</v>
      </c>
      <c r="AB21" s="52">
        <f t="shared" si="18"/>
        <v>4.97471476698369E-3</v>
      </c>
      <c r="AC21" s="52"/>
    </row>
    <row r="22" spans="1:29" x14ac:dyDescent="0.15">
      <c r="A22" s="3" t="s">
        <v>3</v>
      </c>
      <c r="B22" s="42">
        <f>SUM('2014世界発電量'!$H152)/10^5</f>
        <v>8.3058399999999999</v>
      </c>
      <c r="C22" s="42">
        <f>SUM('2014世界発電量'!$H151)/10^5</f>
        <v>0.63748000000000005</v>
      </c>
      <c r="D22" s="42">
        <f>SUM('2014世界発電量'!$H62)/10^5</f>
        <v>4.3647400000000003</v>
      </c>
      <c r="E22" s="42">
        <f>SUM('2014世界発電量'!$H65)/10^5</f>
        <v>0.97128999999999999</v>
      </c>
      <c r="F22" s="42">
        <f>SUM('2014世界発電量'!$H81)/10^5</f>
        <v>0</v>
      </c>
      <c r="G22" s="42">
        <f>SUM('2014世界発電量'!$H40)/10^5</f>
        <v>1.32538</v>
      </c>
      <c r="H22" s="42">
        <f>SUM('2014世界発電量'!$H87)/10^5</f>
        <v>1.5640700000000001</v>
      </c>
      <c r="I22" s="42">
        <f>SUM('2014世界発電量'!$H83)/10^5</f>
        <v>0</v>
      </c>
      <c r="J22" s="29"/>
      <c r="K22" s="3" t="s">
        <v>3</v>
      </c>
      <c r="L22" s="40">
        <f t="shared" si="11"/>
        <v>0.19230238500299593</v>
      </c>
      <c r="M22" s="40">
        <f t="shared" si="11"/>
        <v>0.18970247766648218</v>
      </c>
      <c r="N22" s="40">
        <f t="shared" si="12"/>
        <v>0.78364534389985985</v>
      </c>
      <c r="O22" s="40">
        <f t="shared" si="13"/>
        <v>0.15617151548868213</v>
      </c>
      <c r="P22" s="40">
        <f t="shared" si="13"/>
        <v>0</v>
      </c>
      <c r="Q22" s="40">
        <f t="shared" si="14"/>
        <v>2.3392863603992061E-2</v>
      </c>
      <c r="R22" s="40">
        <f t="shared" si="15"/>
        <v>0.28653055242596615</v>
      </c>
      <c r="S22" s="40">
        <f t="shared" si="15"/>
        <v>0</v>
      </c>
      <c r="U22" s="52">
        <f t="shared" ref="U22:AB22" si="19">L22-L79</f>
        <v>-3.6242987773840718E-4</v>
      </c>
      <c r="V22" s="52">
        <f t="shared" si="19"/>
        <v>2.5301809904516581E-2</v>
      </c>
      <c r="W22" s="52">
        <f t="shared" si="19"/>
        <v>2.424815344316289E-2</v>
      </c>
      <c r="X22" s="52">
        <f t="shared" si="19"/>
        <v>-6.9782781157112839E-2</v>
      </c>
      <c r="Y22" s="52">
        <f t="shared" si="19"/>
        <v>0</v>
      </c>
      <c r="Z22" s="52">
        <f t="shared" si="19"/>
        <v>5.9952359735074984E-3</v>
      </c>
      <c r="AA22" s="52">
        <f t="shared" si="19"/>
        <v>-1.262510531142208E-2</v>
      </c>
      <c r="AB22" s="52">
        <f t="shared" si="19"/>
        <v>-0.25949110106585543</v>
      </c>
      <c r="AC22" s="52"/>
    </row>
    <row r="23" spans="1:29" x14ac:dyDescent="0.15">
      <c r="A23" s="3" t="s">
        <v>4</v>
      </c>
      <c r="B23" s="42">
        <f>SUM('2014世界発電量'!$J152:$O152)/10^5</f>
        <v>3.1331199999999999</v>
      </c>
      <c r="C23" s="42">
        <f>SUM('2014世界発電量'!$J151:$O151)/10^5</f>
        <v>0.62055000000000005</v>
      </c>
      <c r="D23" s="42">
        <f>SUM('2014世界発電量'!$J62:$O62)/10^5</f>
        <v>0.31118000000000001</v>
      </c>
      <c r="E23" s="42">
        <f>SUM('2014世界発電量'!$J65:$O65)/10^5</f>
        <v>1.52382</v>
      </c>
      <c r="F23" s="42">
        <f>SUM('2014世界発電量'!$J81:$O81)/10^5</f>
        <v>0.65246999999999999</v>
      </c>
      <c r="G23" s="42">
        <f>SUM('2014世界発電量'!$J40:$O40)/10^5</f>
        <v>2.4283299999999999</v>
      </c>
      <c r="H23" s="42">
        <f>SUM('2014世界発電量'!$J87:$O87)/10^5</f>
        <v>7.3529999999999998E-2</v>
      </c>
      <c r="I23" s="42">
        <f>SUM('2014世界発電量'!$J83:$O83)/10^5</f>
        <v>0.67644000000000004</v>
      </c>
      <c r="J23" s="29"/>
      <c r="K23" s="3" t="s">
        <v>4</v>
      </c>
      <c r="L23" s="40">
        <f t="shared" si="11"/>
        <v>7.2540098111760723E-2</v>
      </c>
      <c r="M23" s="40">
        <f t="shared" si="11"/>
        <v>0.18466441694788152</v>
      </c>
      <c r="N23" s="40">
        <f t="shared" si="12"/>
        <v>5.5869251803030276E-2</v>
      </c>
      <c r="O23" s="40">
        <f t="shared" si="13"/>
        <v>0.24501156063787707</v>
      </c>
      <c r="P23" s="40">
        <f t="shared" si="13"/>
        <v>0.2346035467215119</v>
      </c>
      <c r="Q23" s="40">
        <f t="shared" si="14"/>
        <v>4.2859853382035372E-2</v>
      </c>
      <c r="R23" s="40">
        <f t="shared" si="15"/>
        <v>1.3470363551427552E-2</v>
      </c>
      <c r="S23" s="40">
        <f t="shared" si="15"/>
        <v>6.5323071277510067E-2</v>
      </c>
      <c r="U23" s="52">
        <f>L23-L80</f>
        <v>2.8214589511749932E-2</v>
      </c>
      <c r="V23" s="52">
        <f t="shared" ref="V23:AB23" si="20">M23-M80</f>
        <v>0.12228529006517111</v>
      </c>
      <c r="W23" s="52">
        <f t="shared" si="20"/>
        <v>2.4213598957246805E-2</v>
      </c>
      <c r="X23" s="52">
        <f t="shared" si="20"/>
        <v>9.6587385926637709E-2</v>
      </c>
      <c r="Y23" s="52">
        <f t="shared" si="20"/>
        <v>0.13830301086318469</v>
      </c>
      <c r="Z23" s="52">
        <f t="shared" si="20"/>
        <v>2.9406598556242419E-2</v>
      </c>
      <c r="AA23" s="52">
        <f t="shared" si="20"/>
        <v>7.3401246633663176E-3</v>
      </c>
      <c r="AB23" s="52">
        <f t="shared" si="20"/>
        <v>3.4850895245258015E-2</v>
      </c>
      <c r="AC23" s="52"/>
    </row>
    <row r="24" spans="1:29" x14ac:dyDescent="0.15">
      <c r="A24" s="3" t="s">
        <v>5</v>
      </c>
      <c r="B24" s="51">
        <f>SUM('2014世界発電量'!$P152)/10^5</f>
        <v>43.191560000000003</v>
      </c>
      <c r="C24" s="51">
        <f>SUM('2014世界発電量'!$P151)/10^5</f>
        <v>3.36042</v>
      </c>
      <c r="D24" s="51">
        <f>SUM('2014世界発電量'!$P62)/10^5</f>
        <v>5.5697900000000002</v>
      </c>
      <c r="E24" s="51">
        <f>SUM('2014世界発電量'!$P65)/10^5</f>
        <v>6.2193800000000001</v>
      </c>
      <c r="F24" s="51">
        <f>SUM('2014世界発電量'!$P81)/10^5</f>
        <v>2.7811599999999999</v>
      </c>
      <c r="G24" s="51">
        <f>SUM('2014世界発電量'!$P40)/10^5</f>
        <v>56.657449999999997</v>
      </c>
      <c r="H24" s="51">
        <f>SUM('2014世界発電量'!$P87)/10^5</f>
        <v>5.4586499999999996</v>
      </c>
      <c r="I24" s="51">
        <f>SUM('2014世界発電量'!$P83)/10^5</f>
        <v>10.3553</v>
      </c>
      <c r="J24" s="30"/>
      <c r="K24" s="3" t="s">
        <v>5</v>
      </c>
      <c r="L24" s="49">
        <f>B24</f>
        <v>43.191560000000003</v>
      </c>
      <c r="M24" s="6">
        <f>C24</f>
        <v>3.36042</v>
      </c>
      <c r="N24" s="6">
        <f>D24</f>
        <v>5.5697900000000002</v>
      </c>
      <c r="O24" s="6">
        <f>E24</f>
        <v>6.2193800000000001</v>
      </c>
      <c r="P24" s="6">
        <f>F24</f>
        <v>2.7811599999999999</v>
      </c>
      <c r="Q24" s="6">
        <f t="shared" ref="Q24" si="21">G24</f>
        <v>56.657449999999997</v>
      </c>
      <c r="R24" s="6">
        <f>H24</f>
        <v>5.4586499999999996</v>
      </c>
      <c r="S24" s="6">
        <f>I24</f>
        <v>10.3553</v>
      </c>
    </row>
    <row r="25" spans="1:29" x14ac:dyDescent="0.15">
      <c r="A25" s="35" t="s">
        <v>35</v>
      </c>
      <c r="B25" s="44">
        <f>B24-SUM(B18:B23)</f>
        <v>0</v>
      </c>
      <c r="C25" s="44">
        <f t="shared" ref="C25:H25" si="22">C24-SUM(C18:C23)</f>
        <v>0</v>
      </c>
      <c r="D25" s="44">
        <f t="shared" si="22"/>
        <v>0</v>
      </c>
      <c r="E25" s="44">
        <f t="shared" si="22"/>
        <v>0</v>
      </c>
      <c r="F25" s="44">
        <f t="shared" si="22"/>
        <v>0</v>
      </c>
      <c r="G25" s="44">
        <f t="shared" si="22"/>
        <v>0</v>
      </c>
      <c r="H25" s="44">
        <f t="shared" si="22"/>
        <v>0</v>
      </c>
      <c r="I25" s="44">
        <f>I24-SUM(I18:I23)</f>
        <v>0</v>
      </c>
    </row>
    <row r="26" spans="1:29" x14ac:dyDescent="0.15">
      <c r="A26" s="15" t="s">
        <v>248</v>
      </c>
    </row>
    <row r="27" spans="1:29" x14ac:dyDescent="0.15">
      <c r="A27" s="26"/>
    </row>
    <row r="28" spans="1:29" x14ac:dyDescent="0.15">
      <c r="A28" s="15" t="s">
        <v>261</v>
      </c>
      <c r="I28" s="2" t="s">
        <v>6</v>
      </c>
      <c r="J28" s="2"/>
    </row>
    <row r="29" spans="1:29" x14ac:dyDescent="0.15">
      <c r="A29" s="3"/>
      <c r="B29" s="13" t="s">
        <v>8</v>
      </c>
      <c r="C29" s="13" t="s">
        <v>9</v>
      </c>
      <c r="D29" s="13" t="s">
        <v>10</v>
      </c>
      <c r="E29" s="13" t="s">
        <v>13</v>
      </c>
      <c r="F29" s="14" t="s">
        <v>15</v>
      </c>
      <c r="G29" s="13" t="s">
        <v>11</v>
      </c>
      <c r="H29" s="13" t="s">
        <v>14</v>
      </c>
      <c r="I29" s="14" t="s">
        <v>17</v>
      </c>
      <c r="J29" s="27"/>
      <c r="K29" s="3"/>
      <c r="L29" s="41" t="s">
        <v>200</v>
      </c>
      <c r="M29" s="41" t="s">
        <v>201</v>
      </c>
      <c r="N29" s="13" t="s">
        <v>10</v>
      </c>
      <c r="O29" s="13" t="s">
        <v>13</v>
      </c>
      <c r="P29" s="14" t="s">
        <v>15</v>
      </c>
      <c r="Q29" s="13" t="s">
        <v>11</v>
      </c>
      <c r="R29" s="13" t="s">
        <v>14</v>
      </c>
      <c r="S29" s="13" t="s">
        <v>17</v>
      </c>
    </row>
    <row r="30" spans="1:29" x14ac:dyDescent="0.15">
      <c r="A30" s="4" t="s">
        <v>12</v>
      </c>
      <c r="B30" s="25" t="s">
        <v>239</v>
      </c>
      <c r="C30" s="25">
        <v>13</v>
      </c>
      <c r="D30" s="25">
        <v>13</v>
      </c>
      <c r="E30" s="25">
        <v>13</v>
      </c>
      <c r="F30" s="25">
        <v>13</v>
      </c>
      <c r="G30" s="25">
        <v>13</v>
      </c>
      <c r="H30" s="25">
        <v>13</v>
      </c>
      <c r="I30" s="25">
        <v>13</v>
      </c>
      <c r="J30" s="28"/>
      <c r="K30" s="4" t="s">
        <v>12</v>
      </c>
      <c r="L30" s="25">
        <v>13</v>
      </c>
      <c r="M30" s="25">
        <v>13</v>
      </c>
      <c r="N30" s="25">
        <v>13</v>
      </c>
      <c r="O30" s="25">
        <v>13</v>
      </c>
      <c r="P30" s="25">
        <v>13</v>
      </c>
      <c r="Q30" s="25">
        <v>13</v>
      </c>
      <c r="R30" s="25">
        <v>13</v>
      </c>
      <c r="S30" s="25">
        <v>13</v>
      </c>
    </row>
    <row r="31" spans="1:29" x14ac:dyDescent="0.15">
      <c r="A31" s="3" t="s">
        <v>0</v>
      </c>
      <c r="B31" s="42" t="e">
        <f>SUM(#REF!)/10^5</f>
        <v>#REF!</v>
      </c>
      <c r="C31" s="42" t="e">
        <f>SUM(#REF!)/10^5</f>
        <v>#REF!</v>
      </c>
      <c r="D31" s="42" t="e">
        <f>SUM(#REF!)/10^5</f>
        <v>#REF!</v>
      </c>
      <c r="E31" s="42" t="e">
        <f>SUM(#REF!)/10^5</f>
        <v>#REF!</v>
      </c>
      <c r="F31" s="42" t="e">
        <f>SUM(#REF!)/10^5</f>
        <v>#REF!</v>
      </c>
      <c r="G31" s="42" t="e">
        <f>SUM(#REF!)/10^5</f>
        <v>#REF!</v>
      </c>
      <c r="H31" s="42" t="e">
        <f>SUM(#REF!)/10^5</f>
        <v>#REF!</v>
      </c>
      <c r="I31" s="42" t="e">
        <f>SUM(#REF!)/10^5</f>
        <v>#REF!</v>
      </c>
      <c r="J31" s="29"/>
      <c r="K31" s="3" t="s">
        <v>0</v>
      </c>
      <c r="L31" s="40" t="e">
        <f>B31/B$37</f>
        <v>#REF!</v>
      </c>
      <c r="M31" s="40" t="e">
        <f t="shared" ref="M31:M36" si="23">C31/C$37</f>
        <v>#REF!</v>
      </c>
      <c r="N31" s="40" t="e">
        <f t="shared" ref="N31:N36" si="24">D31/D$37</f>
        <v>#REF!</v>
      </c>
      <c r="O31" s="40" t="e">
        <f t="shared" ref="O31:O36" si="25">E31/E$37</f>
        <v>#REF!</v>
      </c>
      <c r="P31" s="40" t="e">
        <f t="shared" ref="P31:P36" si="26">F31/F$37</f>
        <v>#REF!</v>
      </c>
      <c r="Q31" s="40" t="e">
        <f t="shared" ref="Q31:Q36" si="27">G31/G$37</f>
        <v>#REF!</v>
      </c>
      <c r="R31" s="40" t="e">
        <f t="shared" ref="R31:R36" si="28">H31/H$37</f>
        <v>#REF!</v>
      </c>
      <c r="S31" s="40" t="e">
        <f t="shared" ref="S31:S36" si="29">I31/I$37</f>
        <v>#REF!</v>
      </c>
    </row>
    <row r="32" spans="1:29" x14ac:dyDescent="0.15">
      <c r="A32" s="3" t="s">
        <v>1</v>
      </c>
      <c r="B32" s="42" t="e">
        <f>SUM(#REF!)/10^5</f>
        <v>#REF!</v>
      </c>
      <c r="C32" s="42" t="e">
        <f>SUM(#REF!)/10^5</f>
        <v>#REF!</v>
      </c>
      <c r="D32" s="42" t="e">
        <f>SUM(#REF!)/10^5</f>
        <v>#REF!</v>
      </c>
      <c r="E32" s="42" t="e">
        <f>SUM(#REF!)/10^5</f>
        <v>#REF!</v>
      </c>
      <c r="F32" s="42" t="e">
        <f>SUM(#REF!)/10^5</f>
        <v>#REF!</v>
      </c>
      <c r="G32" s="42" t="e">
        <f>SUM(#REF!)/10^5</f>
        <v>#REF!</v>
      </c>
      <c r="H32" s="42" t="e">
        <f>SUM(#REF!)/10^5</f>
        <v>#REF!</v>
      </c>
      <c r="I32" s="42" t="e">
        <f>SUM(#REF!)/10^5</f>
        <v>#REF!</v>
      </c>
      <c r="J32" s="29"/>
      <c r="K32" s="3" t="s">
        <v>1</v>
      </c>
      <c r="L32" s="40" t="e">
        <f t="shared" ref="L32:L36" si="30">B32/B$37</f>
        <v>#REF!</v>
      </c>
      <c r="M32" s="40" t="e">
        <f t="shared" si="23"/>
        <v>#REF!</v>
      </c>
      <c r="N32" s="40" t="e">
        <f t="shared" si="24"/>
        <v>#REF!</v>
      </c>
      <c r="O32" s="40" t="e">
        <f t="shared" si="25"/>
        <v>#REF!</v>
      </c>
      <c r="P32" s="40" t="e">
        <f t="shared" si="26"/>
        <v>#REF!</v>
      </c>
      <c r="Q32" s="40" t="e">
        <f t="shared" si="27"/>
        <v>#REF!</v>
      </c>
      <c r="R32" s="40" t="e">
        <f t="shared" si="28"/>
        <v>#REF!</v>
      </c>
      <c r="S32" s="40" t="e">
        <f t="shared" si="29"/>
        <v>#REF!</v>
      </c>
    </row>
    <row r="33" spans="1:19" x14ac:dyDescent="0.15">
      <c r="A33" s="3" t="s">
        <v>7</v>
      </c>
      <c r="B33" s="42" t="e">
        <f>SUM(#REF!/10^5)</f>
        <v>#REF!</v>
      </c>
      <c r="C33" s="42" t="e">
        <f>SUM(#REF!/10^5)</f>
        <v>#REF!</v>
      </c>
      <c r="D33" s="42" t="e">
        <f>SUM(#REF!/10^5)</f>
        <v>#REF!</v>
      </c>
      <c r="E33" s="42" t="e">
        <f>SUM(#REF!/10^5)</f>
        <v>#REF!</v>
      </c>
      <c r="F33" s="42" t="e">
        <f>SUM(#REF!/10^5)</f>
        <v>#REF!</v>
      </c>
      <c r="G33" s="42" t="e">
        <f>SUM(#REF!/10^5)</f>
        <v>#REF!</v>
      </c>
      <c r="H33" s="42" t="e">
        <f>SUM(#REF!/10^5)</f>
        <v>#REF!</v>
      </c>
      <c r="I33" s="42" t="e">
        <f>SUM(#REF!/10^5)</f>
        <v>#REF!</v>
      </c>
      <c r="J33" s="29"/>
      <c r="K33" s="3" t="s">
        <v>7</v>
      </c>
      <c r="L33" s="40" t="e">
        <f t="shared" si="30"/>
        <v>#REF!</v>
      </c>
      <c r="M33" s="40" t="e">
        <f t="shared" si="23"/>
        <v>#REF!</v>
      </c>
      <c r="N33" s="40" t="e">
        <f t="shared" si="24"/>
        <v>#REF!</v>
      </c>
      <c r="O33" s="40" t="e">
        <f t="shared" si="25"/>
        <v>#REF!</v>
      </c>
      <c r="P33" s="40" t="e">
        <f t="shared" si="26"/>
        <v>#REF!</v>
      </c>
      <c r="Q33" s="40" t="e">
        <f t="shared" si="27"/>
        <v>#REF!</v>
      </c>
      <c r="R33" s="40" t="e">
        <f t="shared" si="28"/>
        <v>#REF!</v>
      </c>
      <c r="S33" s="40" t="e">
        <f t="shared" si="29"/>
        <v>#REF!</v>
      </c>
    </row>
    <row r="34" spans="1:19" x14ac:dyDescent="0.15">
      <c r="A34" s="3" t="s">
        <v>2</v>
      </c>
      <c r="B34" s="42" t="e">
        <f>SUM(#REF!/10^5)</f>
        <v>#REF!</v>
      </c>
      <c r="C34" s="42" t="e">
        <f>SUM(#REF!/10^5)</f>
        <v>#REF!</v>
      </c>
      <c r="D34" s="42" t="e">
        <f>SUM(#REF!/10^5)</f>
        <v>#REF!</v>
      </c>
      <c r="E34" s="42" t="e">
        <f>SUM(#REF!/10^5)</f>
        <v>#REF!</v>
      </c>
      <c r="F34" s="42" t="e">
        <f>SUM(#REF!/10^5)</f>
        <v>#REF!</v>
      </c>
      <c r="G34" s="42" t="e">
        <f>SUM(#REF!/10^5)</f>
        <v>#REF!</v>
      </c>
      <c r="H34" s="42" t="e">
        <f>SUM(#REF!/10^5)</f>
        <v>#REF!</v>
      </c>
      <c r="I34" s="42" t="e">
        <f>SUM(#REF!/10^5)</f>
        <v>#REF!</v>
      </c>
      <c r="J34" s="29"/>
      <c r="K34" s="3" t="s">
        <v>2</v>
      </c>
      <c r="L34" s="40" t="e">
        <f t="shared" si="30"/>
        <v>#REF!</v>
      </c>
      <c r="M34" s="40" t="e">
        <f t="shared" si="23"/>
        <v>#REF!</v>
      </c>
      <c r="N34" s="40" t="e">
        <f t="shared" si="24"/>
        <v>#REF!</v>
      </c>
      <c r="O34" s="40" t="e">
        <f t="shared" si="25"/>
        <v>#REF!</v>
      </c>
      <c r="P34" s="40" t="e">
        <f t="shared" si="26"/>
        <v>#REF!</v>
      </c>
      <c r="Q34" s="40" t="e">
        <f t="shared" si="27"/>
        <v>#REF!</v>
      </c>
      <c r="R34" s="40" t="e">
        <f t="shared" si="28"/>
        <v>#REF!</v>
      </c>
      <c r="S34" s="40" t="e">
        <f t="shared" si="29"/>
        <v>#REF!</v>
      </c>
    </row>
    <row r="35" spans="1:19" x14ac:dyDescent="0.15">
      <c r="A35" s="3" t="s">
        <v>3</v>
      </c>
      <c r="B35" s="42" t="e">
        <f>#REF!/10^5</f>
        <v>#REF!</v>
      </c>
      <c r="C35" s="42" t="e">
        <f>#REF!/10^5</f>
        <v>#REF!</v>
      </c>
      <c r="D35" s="42" t="e">
        <f>#REF!/10^5</f>
        <v>#REF!</v>
      </c>
      <c r="E35" s="42" t="e">
        <f>#REF!/10^5</f>
        <v>#REF!</v>
      </c>
      <c r="F35" s="42" t="e">
        <f>#REF!/10^5</f>
        <v>#REF!</v>
      </c>
      <c r="G35" s="42" t="e">
        <f>#REF!/10^5</f>
        <v>#REF!</v>
      </c>
      <c r="H35" s="42" t="e">
        <f>#REF!/10^5</f>
        <v>#REF!</v>
      </c>
      <c r="I35" s="42" t="e">
        <f>#REF!/10^5</f>
        <v>#REF!</v>
      </c>
      <c r="J35" s="29"/>
      <c r="K35" s="3" t="s">
        <v>3</v>
      </c>
      <c r="L35" s="40" t="e">
        <f t="shared" si="30"/>
        <v>#REF!</v>
      </c>
      <c r="M35" s="40" t="e">
        <f t="shared" si="23"/>
        <v>#REF!</v>
      </c>
      <c r="N35" s="40" t="e">
        <f t="shared" si="24"/>
        <v>#REF!</v>
      </c>
      <c r="O35" s="40" t="e">
        <f t="shared" si="25"/>
        <v>#REF!</v>
      </c>
      <c r="P35" s="40" t="e">
        <f t="shared" si="26"/>
        <v>#REF!</v>
      </c>
      <c r="Q35" s="40" t="e">
        <f t="shared" si="27"/>
        <v>#REF!</v>
      </c>
      <c r="R35" s="40" t="e">
        <f t="shared" si="28"/>
        <v>#REF!</v>
      </c>
      <c r="S35" s="40" t="e">
        <f t="shared" si="29"/>
        <v>#REF!</v>
      </c>
    </row>
    <row r="36" spans="1:19" x14ac:dyDescent="0.15">
      <c r="A36" s="3" t="s">
        <v>4</v>
      </c>
      <c r="B36" s="42" t="e">
        <f>SUM(#REF!)/10^5</f>
        <v>#REF!</v>
      </c>
      <c r="C36" s="42" t="e">
        <f>SUM(#REF!)/10^5</f>
        <v>#REF!</v>
      </c>
      <c r="D36" s="42" t="e">
        <f>SUM(#REF!)/10^5</f>
        <v>#REF!</v>
      </c>
      <c r="E36" s="42" t="e">
        <f>SUM(#REF!)/10^5</f>
        <v>#REF!</v>
      </c>
      <c r="F36" s="42" t="e">
        <f>SUM(#REF!)/10^5</f>
        <v>#REF!</v>
      </c>
      <c r="G36" s="42" t="e">
        <f>SUM(#REF!)/10^5</f>
        <v>#REF!</v>
      </c>
      <c r="H36" s="42" t="e">
        <f>SUM(#REF!)/10^5</f>
        <v>#REF!</v>
      </c>
      <c r="I36" s="42" t="e">
        <f>SUM(#REF!)/10^5</f>
        <v>#REF!</v>
      </c>
      <c r="J36" s="29"/>
      <c r="K36" s="3" t="s">
        <v>4</v>
      </c>
      <c r="L36" s="40" t="e">
        <f t="shared" si="30"/>
        <v>#REF!</v>
      </c>
      <c r="M36" s="40" t="e">
        <f t="shared" si="23"/>
        <v>#REF!</v>
      </c>
      <c r="N36" s="40" t="e">
        <f t="shared" si="24"/>
        <v>#REF!</v>
      </c>
      <c r="O36" s="40" t="e">
        <f t="shared" si="25"/>
        <v>#REF!</v>
      </c>
      <c r="P36" s="40" t="e">
        <f t="shared" si="26"/>
        <v>#REF!</v>
      </c>
      <c r="Q36" s="40" t="e">
        <f t="shared" si="27"/>
        <v>#REF!</v>
      </c>
      <c r="R36" s="40" t="e">
        <f t="shared" si="28"/>
        <v>#REF!</v>
      </c>
      <c r="S36" s="40" t="e">
        <f t="shared" si="29"/>
        <v>#REF!</v>
      </c>
    </row>
    <row r="37" spans="1:19" x14ac:dyDescent="0.15">
      <c r="A37" s="3" t="s">
        <v>5</v>
      </c>
      <c r="B37" s="43" t="e">
        <f>#REF!/10^5</f>
        <v>#REF!</v>
      </c>
      <c r="C37" s="43" t="e">
        <f>#REF!/10^5</f>
        <v>#REF!</v>
      </c>
      <c r="D37" s="43" t="e">
        <f>#REF!/10^5</f>
        <v>#REF!</v>
      </c>
      <c r="E37" s="43" t="e">
        <f>#REF!/10^5</f>
        <v>#REF!</v>
      </c>
      <c r="F37" s="43" t="e">
        <f>#REF!/10^5</f>
        <v>#REF!</v>
      </c>
      <c r="G37" s="43" t="e">
        <f>#REF!/10^5</f>
        <v>#REF!</v>
      </c>
      <c r="H37" s="43" t="e">
        <f>#REF!/10^5</f>
        <v>#REF!</v>
      </c>
      <c r="I37" s="43" t="e">
        <f>#REF!/10^5</f>
        <v>#REF!</v>
      </c>
      <c r="J37" s="30"/>
      <c r="K37" s="3" t="s">
        <v>5</v>
      </c>
      <c r="L37" s="6" t="e">
        <f>B37</f>
        <v>#REF!</v>
      </c>
      <c r="M37" s="6" t="e">
        <f t="shared" ref="M37" si="31">C37</f>
        <v>#REF!</v>
      </c>
      <c r="N37" s="6" t="e">
        <f t="shared" ref="N37" si="32">D37</f>
        <v>#REF!</v>
      </c>
      <c r="O37" s="6" t="e">
        <f t="shared" ref="O37" si="33">E37</f>
        <v>#REF!</v>
      </c>
      <c r="P37" s="6" t="e">
        <f t="shared" ref="P37" si="34">F37</f>
        <v>#REF!</v>
      </c>
      <c r="Q37" s="6" t="e">
        <f t="shared" ref="Q37" si="35">G37</f>
        <v>#REF!</v>
      </c>
      <c r="R37" s="6" t="e">
        <f t="shared" ref="R37" si="36">H37</f>
        <v>#REF!</v>
      </c>
      <c r="S37" s="6" t="e">
        <f t="shared" ref="S37" si="37">I37</f>
        <v>#REF!</v>
      </c>
    </row>
    <row r="38" spans="1:19" x14ac:dyDescent="0.15">
      <c r="A38" s="35" t="s">
        <v>35</v>
      </c>
      <c r="B38" s="44" t="e">
        <f>B37-SUM(B31:B36)</f>
        <v>#REF!</v>
      </c>
      <c r="C38" s="44" t="e">
        <f t="shared" ref="C38:I38" si="38">C37-SUM(C31:C36)</f>
        <v>#REF!</v>
      </c>
      <c r="D38" s="44" t="e">
        <f t="shared" si="38"/>
        <v>#REF!</v>
      </c>
      <c r="E38" s="44" t="e">
        <f t="shared" si="38"/>
        <v>#REF!</v>
      </c>
      <c r="F38" s="44" t="e">
        <f t="shared" si="38"/>
        <v>#REF!</v>
      </c>
      <c r="G38" s="44" t="e">
        <f t="shared" si="38"/>
        <v>#REF!</v>
      </c>
      <c r="H38" s="44" t="e">
        <f t="shared" si="38"/>
        <v>#REF!</v>
      </c>
      <c r="I38" s="44" t="e">
        <f t="shared" si="38"/>
        <v>#REF!</v>
      </c>
    </row>
    <row r="39" spans="1:19" x14ac:dyDescent="0.15">
      <c r="A39" s="15" t="s">
        <v>206</v>
      </c>
    </row>
    <row r="40" spans="1:19" x14ac:dyDescent="0.15">
      <c r="A40" s="23"/>
    </row>
    <row r="41" spans="1:19" x14ac:dyDescent="0.15">
      <c r="A41" s="50" t="s">
        <v>241</v>
      </c>
    </row>
    <row r="42" spans="1:19" x14ac:dyDescent="0.15">
      <c r="I42" s="2" t="s">
        <v>6</v>
      </c>
      <c r="J42" s="2"/>
    </row>
    <row r="43" spans="1:19" x14ac:dyDescent="0.15">
      <c r="A43" s="3"/>
      <c r="B43" s="13" t="s">
        <v>8</v>
      </c>
      <c r="C43" s="13" t="s">
        <v>9</v>
      </c>
      <c r="D43" s="13" t="s">
        <v>10</v>
      </c>
      <c r="E43" s="13" t="s">
        <v>13</v>
      </c>
      <c r="F43" s="14" t="s">
        <v>15</v>
      </c>
      <c r="G43" s="13" t="s">
        <v>11</v>
      </c>
      <c r="H43" s="13" t="s">
        <v>14</v>
      </c>
      <c r="I43" s="14" t="s">
        <v>17</v>
      </c>
      <c r="J43" s="27"/>
      <c r="K43" s="3"/>
      <c r="L43" s="41" t="s">
        <v>200</v>
      </c>
      <c r="M43" s="41" t="s">
        <v>201</v>
      </c>
      <c r="N43" s="13" t="s">
        <v>10</v>
      </c>
      <c r="O43" s="13" t="s">
        <v>13</v>
      </c>
      <c r="P43" s="14" t="s">
        <v>15</v>
      </c>
      <c r="Q43" s="13" t="s">
        <v>11</v>
      </c>
      <c r="R43" s="13" t="s">
        <v>14</v>
      </c>
      <c r="S43" s="14" t="s">
        <v>17</v>
      </c>
    </row>
    <row r="44" spans="1:19" x14ac:dyDescent="0.15">
      <c r="A44" s="4" t="s">
        <v>12</v>
      </c>
      <c r="B44" s="25" t="s">
        <v>51</v>
      </c>
      <c r="C44" s="25" t="s">
        <v>51</v>
      </c>
      <c r="D44" s="25" t="s">
        <v>51</v>
      </c>
      <c r="E44" s="25" t="s">
        <v>51</v>
      </c>
      <c r="F44" s="25" t="s">
        <v>51</v>
      </c>
      <c r="G44" s="25" t="s">
        <v>51</v>
      </c>
      <c r="H44" s="25" t="s">
        <v>51</v>
      </c>
      <c r="I44" s="25" t="s">
        <v>51</v>
      </c>
      <c r="J44" s="28"/>
      <c r="K44" s="4" t="s">
        <v>12</v>
      </c>
      <c r="L44" s="25" t="s">
        <v>51</v>
      </c>
      <c r="M44" s="25" t="s">
        <v>51</v>
      </c>
      <c r="N44" s="25" t="s">
        <v>51</v>
      </c>
      <c r="O44" s="25" t="s">
        <v>51</v>
      </c>
      <c r="P44" s="25" t="s">
        <v>51</v>
      </c>
      <c r="Q44" s="25" t="s">
        <v>51</v>
      </c>
      <c r="R44" s="25" t="s">
        <v>51</v>
      </c>
      <c r="S44" s="25" t="s">
        <v>51</v>
      </c>
    </row>
    <row r="45" spans="1:19" x14ac:dyDescent="0.15">
      <c r="A45" s="3" t="s">
        <v>0</v>
      </c>
      <c r="B45" s="37">
        <v>17.173760000000001</v>
      </c>
      <c r="C45" s="37">
        <v>1.30243</v>
      </c>
      <c r="D45" s="37">
        <v>0.24671000000000001</v>
      </c>
      <c r="E45" s="37">
        <v>2.98455</v>
      </c>
      <c r="F45" s="37">
        <v>0.49780999999999997</v>
      </c>
      <c r="G45" s="37">
        <v>37.849330000000002</v>
      </c>
      <c r="H45" s="37">
        <v>2.4149500000000002</v>
      </c>
      <c r="I45" s="37">
        <v>3.3753899999999999</v>
      </c>
      <c r="J45" s="29"/>
      <c r="K45" s="3" t="s">
        <v>0</v>
      </c>
      <c r="L45" s="40">
        <f t="shared" ref="L45:S45" si="39">B45/B$51</f>
        <v>0.40177415690934176</v>
      </c>
      <c r="M45" s="40">
        <f t="shared" si="39"/>
        <v>0.36818225506436825</v>
      </c>
      <c r="N45" s="40">
        <f t="shared" si="39"/>
        <v>4.3270613656613284E-2</v>
      </c>
      <c r="O45" s="40">
        <f t="shared" si="39"/>
        <v>0.4745244500410204</v>
      </c>
      <c r="P45" s="40">
        <f t="shared" si="39"/>
        <v>0.17403449155890238</v>
      </c>
      <c r="Q45" s="40">
        <f t="shared" si="39"/>
        <v>0.75929912140414846</v>
      </c>
      <c r="R45" s="40">
        <f t="shared" si="39"/>
        <v>0.451334313892227</v>
      </c>
      <c r="S45" s="40">
        <f t="shared" si="39"/>
        <v>0.32074632609718201</v>
      </c>
    </row>
    <row r="46" spans="1:19" x14ac:dyDescent="0.15">
      <c r="A46" s="3" t="s">
        <v>1</v>
      </c>
      <c r="B46" s="37">
        <v>0.36170000000000002</v>
      </c>
      <c r="C46" s="37">
        <v>2.5440000000000001E-2</v>
      </c>
      <c r="D46" s="37">
        <v>3.1960000000000002E-2</v>
      </c>
      <c r="E46" s="37">
        <v>6.4000000000000001E-2</v>
      </c>
      <c r="F46" s="37">
        <v>0.17738999999999999</v>
      </c>
      <c r="G46" s="37">
        <v>6.787E-2</v>
      </c>
      <c r="H46" s="37">
        <v>0.21723000000000001</v>
      </c>
      <c r="I46" s="37">
        <v>1.61148</v>
      </c>
      <c r="J46" s="29"/>
      <c r="K46" s="3" t="s">
        <v>1</v>
      </c>
      <c r="L46" s="40">
        <f>B46/B$51</f>
        <v>8.4618460112467452E-3</v>
      </c>
      <c r="M46" s="40">
        <f>C46/C$51</f>
        <v>7.1916007530827206E-3</v>
      </c>
      <c r="N46" s="40">
        <f>D46/D$51</f>
        <v>5.6054834115575394E-3</v>
      </c>
      <c r="O46" s="40">
        <f>E46/E$51</f>
        <v>1.0175592569273527E-2</v>
      </c>
      <c r="P46" s="40">
        <f>F46/F$51</f>
        <v>6.2015585178348556E-2</v>
      </c>
      <c r="Q46" s="40">
        <f t="shared" ref="Q46:Q50" si="40">G46/G$51</f>
        <v>1.3615467267108705E-3</v>
      </c>
      <c r="R46" s="40">
        <f t="shared" ref="R46:R50" si="41">H46/H$51</f>
        <v>4.0598502249242621E-2</v>
      </c>
      <c r="S46" s="40">
        <f t="shared" ref="S46:S50" si="42">I46/I$51</f>
        <v>0.1531308351269296</v>
      </c>
    </row>
    <row r="47" spans="1:19" x14ac:dyDescent="0.15">
      <c r="A47" s="3" t="s">
        <v>7</v>
      </c>
      <c r="B47" s="37">
        <v>11.496449999999999</v>
      </c>
      <c r="C47" s="37">
        <v>0.95721000000000001</v>
      </c>
      <c r="D47" s="37">
        <v>0.17671000000000001</v>
      </c>
      <c r="E47" s="37">
        <v>0.66800000000000004</v>
      </c>
      <c r="F47" s="37">
        <v>1.1008500000000001</v>
      </c>
      <c r="G47" s="37">
        <v>0.85685999999999996</v>
      </c>
      <c r="H47" s="37">
        <v>1.2326600000000001</v>
      </c>
      <c r="I47" s="37">
        <v>4.0769500000000001</v>
      </c>
      <c r="J47" s="29"/>
      <c r="K47" s="3" t="s">
        <v>7</v>
      </c>
      <c r="L47" s="40">
        <f t="shared" ref="L47:L50" si="43">B47/B$51</f>
        <v>0.2689554591539885</v>
      </c>
      <c r="M47" s="40">
        <f t="shared" ref="M47:M50" si="44">C47/C$51</f>
        <v>0.27059245899600282</v>
      </c>
      <c r="N47" s="40">
        <f t="shared" ref="N47:N50" si="45">D47/D$51</f>
        <v>3.0993272016781374E-2</v>
      </c>
      <c r="O47" s="40">
        <f t="shared" ref="O47:O50" si="46">E47/E$51</f>
        <v>0.10620774744179244</v>
      </c>
      <c r="P47" s="40">
        <f t="shared" ref="P47:P50" si="47">F47/F$51</f>
        <v>0.38485741554532399</v>
      </c>
      <c r="Q47" s="40">
        <f t="shared" si="40"/>
        <v>1.7189552501097341E-2</v>
      </c>
      <c r="R47" s="40">
        <f t="shared" si="41"/>
        <v>0.23037402652741984</v>
      </c>
      <c r="S47" s="40">
        <f t="shared" si="42"/>
        <v>0.38741204251417061</v>
      </c>
    </row>
    <row r="48" spans="1:19" x14ac:dyDescent="0.15">
      <c r="A48" s="3" t="s">
        <v>2</v>
      </c>
      <c r="B48" s="37">
        <v>2.7135199999999999</v>
      </c>
      <c r="C48" s="37">
        <v>4.7210000000000002E-2</v>
      </c>
      <c r="D48" s="37">
        <v>0.71313000000000004</v>
      </c>
      <c r="E48" s="37">
        <v>0.19989000000000001</v>
      </c>
      <c r="F48" s="37">
        <v>0.51473000000000002</v>
      </c>
      <c r="G48" s="37">
        <v>8.6280699999999992</v>
      </c>
      <c r="H48" s="37">
        <v>4.2889999999999998E-2</v>
      </c>
      <c r="I48" s="37">
        <v>0.77532999999999996</v>
      </c>
      <c r="J48" s="29"/>
      <c r="K48" s="3" t="s">
        <v>2</v>
      </c>
      <c r="L48" s="40">
        <f t="shared" si="43"/>
        <v>6.3481858967205609E-2</v>
      </c>
      <c r="M48" s="40">
        <f t="shared" si="44"/>
        <v>1.3345733944694783E-2</v>
      </c>
      <c r="N48" s="40">
        <f t="shared" si="45"/>
        <v>0.12507629490876182</v>
      </c>
      <c r="O48" s="40">
        <f t="shared" si="46"/>
        <v>3.1781237479251337E-2</v>
      </c>
      <c r="P48" s="40">
        <f t="shared" si="47"/>
        <v>0.17994972748661905</v>
      </c>
      <c r="Q48" s="40">
        <f t="shared" si="40"/>
        <v>0.17308855851380964</v>
      </c>
      <c r="R48" s="40">
        <f t="shared" si="41"/>
        <v>8.0157886179165663E-3</v>
      </c>
      <c r="S48" s="40">
        <f t="shared" si="42"/>
        <v>7.3675708292353814E-2</v>
      </c>
    </row>
    <row r="49" spans="1:19" x14ac:dyDescent="0.15">
      <c r="A49" s="3" t="s">
        <v>3</v>
      </c>
      <c r="B49" s="37">
        <v>8.2200399999999991</v>
      </c>
      <c r="C49" s="37">
        <v>0.70608000000000004</v>
      </c>
      <c r="D49" s="37">
        <v>4.2368499999999996</v>
      </c>
      <c r="E49" s="37">
        <v>0.97289999999999999</v>
      </c>
      <c r="F49" s="37">
        <v>0</v>
      </c>
      <c r="G49" s="37">
        <v>0.97394000000000003</v>
      </c>
      <c r="H49" s="37">
        <v>1.38784</v>
      </c>
      <c r="I49" s="37">
        <v>9.3030000000000002E-2</v>
      </c>
      <c r="J49" s="29"/>
      <c r="K49" s="3" t="s">
        <v>3</v>
      </c>
      <c r="L49" s="40">
        <f>B49/B$51</f>
        <v>0.19230498392670359</v>
      </c>
      <c r="M49" s="40">
        <f>C49/C$51</f>
        <v>0.19960084354310723</v>
      </c>
      <c r="N49" s="40">
        <f t="shared" si="45"/>
        <v>0.74310364181031152</v>
      </c>
      <c r="O49" s="40">
        <f t="shared" si="46"/>
        <v>0.15468490641634708</v>
      </c>
      <c r="P49" s="40">
        <f t="shared" si="47"/>
        <v>0</v>
      </c>
      <c r="Q49" s="40">
        <f t="shared" si="40"/>
        <v>1.9538305864340435E-2</v>
      </c>
      <c r="R49" s="40">
        <f t="shared" si="41"/>
        <v>0.2593758935763425</v>
      </c>
      <c r="S49" s="40">
        <f t="shared" si="42"/>
        <v>8.8401727553914788E-3</v>
      </c>
    </row>
    <row r="50" spans="1:19" x14ac:dyDescent="0.15">
      <c r="A50" s="3" t="s">
        <v>4</v>
      </c>
      <c r="B50" s="37">
        <v>2.7793399999999999</v>
      </c>
      <c r="C50" s="37">
        <v>0.49908999999999998</v>
      </c>
      <c r="D50" s="37">
        <v>0.29620000000000002</v>
      </c>
      <c r="E50" s="37">
        <v>1.40022</v>
      </c>
      <c r="F50" s="37">
        <v>0.56962999999999997</v>
      </c>
      <c r="G50" s="37">
        <v>1.4716499999999999</v>
      </c>
      <c r="H50" s="37">
        <v>5.5120000000000002E-2</v>
      </c>
      <c r="I50" s="37">
        <v>0.59136999999999995</v>
      </c>
      <c r="J50" s="29"/>
      <c r="K50" s="3" t="s">
        <v>4</v>
      </c>
      <c r="L50" s="40">
        <f t="shared" si="43"/>
        <v>6.5021695031513768E-2</v>
      </c>
      <c r="M50" s="40">
        <f t="shared" si="44"/>
        <v>0.1410871076987443</v>
      </c>
      <c r="N50" s="40">
        <f t="shared" si="45"/>
        <v>5.1950694195974444E-2</v>
      </c>
      <c r="O50" s="40">
        <f t="shared" si="46"/>
        <v>0.22262606605231527</v>
      </c>
      <c r="P50" s="40">
        <f t="shared" si="47"/>
        <v>0.19914278023080606</v>
      </c>
      <c r="Q50" s="40">
        <f t="shared" si="40"/>
        <v>2.9522914989893217E-2</v>
      </c>
      <c r="R50" s="40">
        <f t="shared" si="41"/>
        <v>1.0301475136851508E-2</v>
      </c>
      <c r="S50" s="40">
        <f t="shared" si="42"/>
        <v>5.6194915213972463E-2</v>
      </c>
    </row>
    <row r="51" spans="1:19" x14ac:dyDescent="0.15">
      <c r="A51" s="3" t="s">
        <v>5</v>
      </c>
      <c r="B51" s="38">
        <v>42.744810000000001</v>
      </c>
      <c r="C51" s="38">
        <v>3.5374599999999998</v>
      </c>
      <c r="D51" s="38">
        <v>5.7015599999999997</v>
      </c>
      <c r="E51" s="38">
        <v>6.2895599999999998</v>
      </c>
      <c r="F51" s="38">
        <v>2.8604099999999999</v>
      </c>
      <c r="G51" s="38">
        <v>49.847720000000002</v>
      </c>
      <c r="H51" s="38">
        <v>5.3506900000000002</v>
      </c>
      <c r="I51" s="38">
        <v>10.52355</v>
      </c>
      <c r="J51" s="30"/>
      <c r="K51" s="3" t="s">
        <v>5</v>
      </c>
      <c r="L51" s="6">
        <f>B51</f>
        <v>42.744810000000001</v>
      </c>
      <c r="M51" s="6">
        <f t="shared" ref="M51:S51" si="48">C51</f>
        <v>3.5374599999999998</v>
      </c>
      <c r="N51" s="6">
        <f t="shared" si="48"/>
        <v>5.7015599999999997</v>
      </c>
      <c r="O51" s="6">
        <f t="shared" si="48"/>
        <v>6.2895599999999998</v>
      </c>
      <c r="P51" s="6">
        <f t="shared" si="48"/>
        <v>2.8604099999999999</v>
      </c>
      <c r="Q51" s="6">
        <f t="shared" si="48"/>
        <v>49.847720000000002</v>
      </c>
      <c r="R51" s="6">
        <f t="shared" si="48"/>
        <v>5.3506900000000002</v>
      </c>
      <c r="S51" s="6">
        <f t="shared" si="48"/>
        <v>10.52355</v>
      </c>
    </row>
    <row r="52" spans="1:19" x14ac:dyDescent="0.15">
      <c r="A52" s="35" t="s">
        <v>35</v>
      </c>
      <c r="C52" s="18"/>
      <c r="D52" s="18"/>
      <c r="G52" s="18"/>
      <c r="I52" s="18"/>
    </row>
    <row r="53" spans="1:19" x14ac:dyDescent="0.15">
      <c r="A53" s="15" t="s">
        <v>205</v>
      </c>
    </row>
    <row r="54" spans="1:19" x14ac:dyDescent="0.15">
      <c r="A54" s="23" t="s">
        <v>49</v>
      </c>
    </row>
    <row r="55" spans="1:19" x14ac:dyDescent="0.15">
      <c r="A55" s="23"/>
    </row>
    <row r="56" spans="1:19" x14ac:dyDescent="0.15">
      <c r="A56" s="15" t="s">
        <v>240</v>
      </c>
    </row>
    <row r="57" spans="1:19" x14ac:dyDescent="0.15">
      <c r="I57" s="2" t="s">
        <v>6</v>
      </c>
      <c r="J57" s="2"/>
    </row>
    <row r="58" spans="1:19" x14ac:dyDescent="0.15">
      <c r="A58" s="3"/>
      <c r="B58" s="14" t="s">
        <v>8</v>
      </c>
      <c r="C58" s="13" t="s">
        <v>9</v>
      </c>
      <c r="D58" s="13" t="s">
        <v>10</v>
      </c>
      <c r="E58" s="13" t="s">
        <v>13</v>
      </c>
      <c r="F58" s="14" t="s">
        <v>15</v>
      </c>
      <c r="G58" s="13" t="s">
        <v>11</v>
      </c>
      <c r="H58" s="13" t="s">
        <v>14</v>
      </c>
      <c r="I58" s="14" t="s">
        <v>17</v>
      </c>
      <c r="J58" s="27"/>
      <c r="K58" s="3"/>
      <c r="L58" s="41" t="s">
        <v>200</v>
      </c>
      <c r="M58" s="41" t="s">
        <v>201</v>
      </c>
      <c r="N58" s="13" t="s">
        <v>10</v>
      </c>
      <c r="O58" s="13" t="s">
        <v>13</v>
      </c>
      <c r="P58" s="14" t="s">
        <v>15</v>
      </c>
      <c r="Q58" s="13" t="s">
        <v>11</v>
      </c>
      <c r="R58" s="13" t="s">
        <v>14</v>
      </c>
      <c r="S58" s="14" t="s">
        <v>17</v>
      </c>
    </row>
    <row r="59" spans="1:19" x14ac:dyDescent="0.15">
      <c r="A59" s="4" t="s">
        <v>12</v>
      </c>
      <c r="B59" s="25" t="s">
        <v>50</v>
      </c>
      <c r="C59" s="25" t="s">
        <v>50</v>
      </c>
      <c r="D59" s="25" t="s">
        <v>50</v>
      </c>
      <c r="E59" s="25" t="s">
        <v>50</v>
      </c>
      <c r="F59" s="25" t="s">
        <v>50</v>
      </c>
      <c r="G59" s="25" t="s">
        <v>50</v>
      </c>
      <c r="H59" s="25" t="s">
        <v>50</v>
      </c>
      <c r="I59" s="25" t="s">
        <v>50</v>
      </c>
      <c r="J59" s="28"/>
      <c r="K59" s="4" t="s">
        <v>12</v>
      </c>
      <c r="L59" s="25" t="s">
        <v>243</v>
      </c>
      <c r="M59" s="25" t="s">
        <v>242</v>
      </c>
      <c r="N59" s="25" t="s">
        <v>242</v>
      </c>
      <c r="O59" s="25" t="s">
        <v>242</v>
      </c>
      <c r="P59" s="25" t="s">
        <v>242</v>
      </c>
      <c r="Q59" s="25" t="s">
        <v>242</v>
      </c>
      <c r="R59" s="25" t="s">
        <v>242</v>
      </c>
      <c r="S59" s="25" t="s">
        <v>242</v>
      </c>
    </row>
    <row r="60" spans="1:19" x14ac:dyDescent="0.15">
      <c r="A60" s="3" t="s">
        <v>0</v>
      </c>
      <c r="B60" s="37">
        <v>18.75413</v>
      </c>
      <c r="C60" s="37">
        <v>1.09622</v>
      </c>
      <c r="D60" s="37">
        <v>0.1731</v>
      </c>
      <c r="E60" s="37">
        <v>2.7186499999999998</v>
      </c>
      <c r="F60" s="37">
        <v>0.50139</v>
      </c>
      <c r="G60" s="37">
        <v>37.510249999999999</v>
      </c>
      <c r="H60" s="37">
        <v>2.24518</v>
      </c>
      <c r="I60" s="37">
        <v>2.8114300000000001</v>
      </c>
      <c r="J60" s="29"/>
      <c r="K60" s="3" t="s">
        <v>0</v>
      </c>
      <c r="L60" s="40">
        <f>B60/B$66</f>
        <v>0.43345864270649759</v>
      </c>
      <c r="M60" s="40">
        <f t="shared" ref="M60:M65" si="49">C60/C$66</f>
        <v>0.3004198456546523</v>
      </c>
      <c r="N60" s="40">
        <f t="shared" ref="N60:N65" si="50">D60/D$66</f>
        <v>3.1083561087906681E-2</v>
      </c>
      <c r="O60" s="40">
        <f t="shared" ref="O60:O65" si="51">E60/E$66</f>
        <v>0.45128888697069652</v>
      </c>
      <c r="P60" s="40">
        <f t="shared" ref="P60:P65" si="52">F60/F$66</f>
        <v>0.16677033198402114</v>
      </c>
      <c r="Q60" s="40">
        <f t="shared" ref="Q60:Q65" si="53">G60/G$66</f>
        <v>0.78890123678530877</v>
      </c>
      <c r="R60" s="40">
        <f t="shared" ref="R60:R65" si="54">H60/H$66</f>
        <v>0.4317213822437328</v>
      </c>
      <c r="S60" s="40">
        <f t="shared" ref="S60:S65" si="55">I60/I$66</f>
        <v>0.26961972267269185</v>
      </c>
    </row>
    <row r="61" spans="1:19" x14ac:dyDescent="0.15">
      <c r="A61" s="3" t="s">
        <v>1</v>
      </c>
      <c r="B61" s="37">
        <v>0.39523999999999998</v>
      </c>
      <c r="C61" s="37">
        <v>3.6650000000000002E-2</v>
      </c>
      <c r="D61" s="37">
        <v>3.4389999999999997E-2</v>
      </c>
      <c r="E61" s="37">
        <v>6.608E-2</v>
      </c>
      <c r="F61" s="37">
        <v>0.19885</v>
      </c>
      <c r="G61" s="37">
        <v>7.9719999999999999E-2</v>
      </c>
      <c r="H61" s="37">
        <v>0.16631000000000001</v>
      </c>
      <c r="I61" s="37">
        <v>1.5333600000000001</v>
      </c>
      <c r="J61" s="29"/>
      <c r="K61" s="3" t="s">
        <v>1</v>
      </c>
      <c r="L61" s="40">
        <f t="shared" ref="L61:L65" si="56">B61/B$66</f>
        <v>9.1350648600236894E-3</v>
      </c>
      <c r="M61" s="40">
        <f t="shared" si="49"/>
        <v>1.0043957730421819E-2</v>
      </c>
      <c r="N61" s="40">
        <f t="shared" si="50"/>
        <v>6.1754111254368037E-3</v>
      </c>
      <c r="O61" s="40">
        <f t="shared" si="51"/>
        <v>1.096910954003775E-2</v>
      </c>
      <c r="P61" s="40">
        <f t="shared" si="52"/>
        <v>6.6140689912089601E-2</v>
      </c>
      <c r="Q61" s="40">
        <f t="shared" si="53"/>
        <v>1.6766405608207042E-3</v>
      </c>
      <c r="R61" s="40">
        <f t="shared" si="54"/>
        <v>3.1979432865496399E-2</v>
      </c>
      <c r="S61" s="40">
        <f t="shared" si="55"/>
        <v>0.14705117963363798</v>
      </c>
    </row>
    <row r="62" spans="1:19" x14ac:dyDescent="0.15">
      <c r="A62" s="3" t="s">
        <v>7</v>
      </c>
      <c r="B62" s="37">
        <v>10.452540000000001</v>
      </c>
      <c r="C62" s="37">
        <v>1.4681599999999999</v>
      </c>
      <c r="D62" s="37">
        <v>0.26755000000000001</v>
      </c>
      <c r="E62" s="37">
        <v>0.83630000000000004</v>
      </c>
      <c r="F62" s="37">
        <v>1.4454800000000001</v>
      </c>
      <c r="G62" s="37">
        <v>0.95154000000000005</v>
      </c>
      <c r="H62" s="37">
        <v>1.15717</v>
      </c>
      <c r="I62" s="37">
        <v>3.7395700000000001</v>
      </c>
      <c r="J62" s="29"/>
      <c r="K62" s="3" t="s">
        <v>7</v>
      </c>
      <c r="L62" s="40">
        <f t="shared" si="56"/>
        <v>0.24158645595585476</v>
      </c>
      <c r="M62" s="40">
        <f t="shared" si="49"/>
        <v>0.40235025870384988</v>
      </c>
      <c r="N62" s="40">
        <f t="shared" si="50"/>
        <v>4.8043944362041784E-2</v>
      </c>
      <c r="O62" s="40">
        <f t="shared" si="51"/>
        <v>0.13882364268059277</v>
      </c>
      <c r="P62" s="40">
        <f t="shared" si="52"/>
        <v>0.48078976341024532</v>
      </c>
      <c r="Q62" s="40">
        <f t="shared" si="53"/>
        <v>2.0012425479720684E-2</v>
      </c>
      <c r="R62" s="40">
        <f t="shared" si="54"/>
        <v>0.22251001340248011</v>
      </c>
      <c r="S62" s="40">
        <f t="shared" si="55"/>
        <v>0.35862953241415163</v>
      </c>
    </row>
    <row r="63" spans="1:19" x14ac:dyDescent="0.15">
      <c r="A63" s="3" t="s">
        <v>2</v>
      </c>
      <c r="B63" s="37">
        <v>3.21733</v>
      </c>
      <c r="C63" s="37">
        <v>5.6860000000000001E-2</v>
      </c>
      <c r="D63" s="37">
        <v>0.44818999999999998</v>
      </c>
      <c r="E63" s="37">
        <v>0.17268</v>
      </c>
      <c r="F63" s="37">
        <v>0.45823000000000003</v>
      </c>
      <c r="G63" s="37">
        <v>6.9894499999999997</v>
      </c>
      <c r="H63" s="37">
        <v>4.598E-2</v>
      </c>
      <c r="I63" s="37">
        <v>0.83196999999999999</v>
      </c>
      <c r="J63" s="29"/>
      <c r="K63" s="3" t="s">
        <v>2</v>
      </c>
      <c r="L63" s="40">
        <f t="shared" si="56"/>
        <v>7.436119377112646E-2</v>
      </c>
      <c r="M63" s="40">
        <f t="shared" si="49"/>
        <v>1.5582522143295625E-2</v>
      </c>
      <c r="N63" s="40">
        <f t="shared" si="50"/>
        <v>8.0481462992425742E-2</v>
      </c>
      <c r="O63" s="40">
        <f t="shared" si="51"/>
        <v>2.8664434554687025E-2</v>
      </c>
      <c r="P63" s="40">
        <f t="shared" si="52"/>
        <v>0.15241462579037876</v>
      </c>
      <c r="Q63" s="40">
        <f t="shared" si="53"/>
        <v>0.14699944013833757</v>
      </c>
      <c r="R63" s="40">
        <f t="shared" si="54"/>
        <v>8.8414065489478954E-3</v>
      </c>
      <c r="S63" s="40">
        <f t="shared" si="55"/>
        <v>7.9786984087101387E-2</v>
      </c>
    </row>
    <row r="64" spans="1:19" x14ac:dyDescent="0.15">
      <c r="A64" s="3" t="s">
        <v>3</v>
      </c>
      <c r="B64" s="37">
        <v>8.2140500000000003</v>
      </c>
      <c r="C64" s="37">
        <v>0.68979999999999997</v>
      </c>
      <c r="D64" s="37">
        <v>4.4238299999999997</v>
      </c>
      <c r="E64" s="37">
        <v>1.0797099999999999</v>
      </c>
      <c r="F64" s="37">
        <v>0</v>
      </c>
      <c r="G64" s="37">
        <v>0.86350000000000005</v>
      </c>
      <c r="H64" s="37">
        <v>1.5472300000000001</v>
      </c>
      <c r="I64" s="37">
        <v>1.0176099999999999</v>
      </c>
      <c r="J64" s="29"/>
      <c r="K64" s="3" t="s">
        <v>3</v>
      </c>
      <c r="L64" s="40">
        <f t="shared" si="56"/>
        <v>0.18984890070204838</v>
      </c>
      <c r="M64" s="40">
        <f t="shared" si="49"/>
        <v>0.18904016486889416</v>
      </c>
      <c r="N64" s="40">
        <f t="shared" si="50"/>
        <v>0.79438700200759216</v>
      </c>
      <c r="O64" s="40">
        <f t="shared" si="51"/>
        <v>0.17922907478017794</v>
      </c>
      <c r="P64" s="40">
        <f t="shared" si="52"/>
        <v>0</v>
      </c>
      <c r="Q64" s="40">
        <f t="shared" si="53"/>
        <v>1.8160801859868014E-2</v>
      </c>
      <c r="R64" s="40">
        <f t="shared" si="54"/>
        <v>0.29751390723637783</v>
      </c>
      <c r="S64" s="40">
        <f t="shared" si="55"/>
        <v>9.7590096850698013E-2</v>
      </c>
    </row>
    <row r="65" spans="1:19" x14ac:dyDescent="0.15">
      <c r="A65" s="3" t="s">
        <v>4</v>
      </c>
      <c r="B65" s="37">
        <v>2.2329599999999998</v>
      </c>
      <c r="C65" s="37">
        <v>0.30126999999999998</v>
      </c>
      <c r="D65" s="37">
        <v>0.2218</v>
      </c>
      <c r="E65" s="37">
        <v>1.1507700000000001</v>
      </c>
      <c r="F65" s="37">
        <v>0.40251999999999999</v>
      </c>
      <c r="G65" s="37">
        <v>1.153</v>
      </c>
      <c r="H65" s="37">
        <v>3.866E-2</v>
      </c>
      <c r="I65" s="37">
        <v>0.49345</v>
      </c>
      <c r="J65" s="29"/>
      <c r="K65" s="3" t="s">
        <v>4</v>
      </c>
      <c r="L65" s="40">
        <f t="shared" si="56"/>
        <v>5.1609742004449191E-2</v>
      </c>
      <c r="M65" s="40">
        <f t="shared" si="49"/>
        <v>8.2563250898886262E-2</v>
      </c>
      <c r="N65" s="40">
        <f t="shared" si="50"/>
        <v>3.9828618424596778E-2</v>
      </c>
      <c r="O65" s="40">
        <f t="shared" si="51"/>
        <v>0.19102485147380813</v>
      </c>
      <c r="P65" s="40">
        <f t="shared" si="52"/>
        <v>0.13388458890326529</v>
      </c>
      <c r="Q65" s="40">
        <f t="shared" si="53"/>
        <v>2.4249455175944203E-2</v>
      </c>
      <c r="R65" s="40">
        <f t="shared" si="54"/>
        <v>7.4338577029648897E-3</v>
      </c>
      <c r="S65" s="40">
        <f t="shared" si="55"/>
        <v>4.7322484341719262E-2</v>
      </c>
    </row>
    <row r="66" spans="1:19" x14ac:dyDescent="0.15">
      <c r="A66" s="3" t="s">
        <v>5</v>
      </c>
      <c r="B66" s="39">
        <f t="shared" ref="B66:I66" si="57">SUM(B60:B65)</f>
        <v>43.266249999999999</v>
      </c>
      <c r="C66" s="39">
        <f t="shared" si="57"/>
        <v>3.6489599999999998</v>
      </c>
      <c r="D66" s="39">
        <f t="shared" si="57"/>
        <v>5.5688599999999999</v>
      </c>
      <c r="E66" s="39">
        <f t="shared" si="57"/>
        <v>6.024189999999999</v>
      </c>
      <c r="F66" s="39">
        <f t="shared" si="57"/>
        <v>3.0064699999999998</v>
      </c>
      <c r="G66" s="39">
        <f t="shared" si="57"/>
        <v>47.547460000000001</v>
      </c>
      <c r="H66" s="39">
        <f t="shared" si="57"/>
        <v>5.2005300000000005</v>
      </c>
      <c r="I66" s="39">
        <f t="shared" si="57"/>
        <v>10.427389999999999</v>
      </c>
      <c r="J66" s="30"/>
      <c r="K66" s="3" t="s">
        <v>5</v>
      </c>
      <c r="L66" s="6">
        <f>B66</f>
        <v>43.266249999999999</v>
      </c>
      <c r="M66" s="6">
        <f t="shared" ref="M66" si="58">C66</f>
        <v>3.6489599999999998</v>
      </c>
      <c r="N66" s="6">
        <f t="shared" ref="N66" si="59">D66</f>
        <v>5.5688599999999999</v>
      </c>
      <c r="O66" s="6">
        <f t="shared" ref="O66" si="60">E66</f>
        <v>6.024189999999999</v>
      </c>
      <c r="P66" s="6">
        <f t="shared" ref="P66" si="61">F66</f>
        <v>3.0064699999999998</v>
      </c>
      <c r="Q66" s="6">
        <f t="shared" ref="Q66" si="62">G66</f>
        <v>47.547460000000001</v>
      </c>
      <c r="R66" s="6">
        <f t="shared" ref="R66" si="63">H66</f>
        <v>5.2005300000000005</v>
      </c>
      <c r="S66" s="6">
        <f t="shared" ref="S66" si="64">I66</f>
        <v>10.427389999999999</v>
      </c>
    </row>
    <row r="67" spans="1:19" x14ac:dyDescent="0.15">
      <c r="A67" s="1" t="s">
        <v>35</v>
      </c>
      <c r="B67" s="1" t="e">
        <f>#REF!</f>
        <v>#REF!</v>
      </c>
      <c r="C67" s="18" t="e">
        <f>#REF!</f>
        <v>#REF!</v>
      </c>
      <c r="D67" s="18" t="e">
        <f>#REF!</f>
        <v>#REF!</v>
      </c>
      <c r="E67" s="1" t="e">
        <f>#REF!</f>
        <v>#REF!</v>
      </c>
      <c r="F67" s="1" t="e">
        <f>#REF!</f>
        <v>#REF!</v>
      </c>
      <c r="G67" s="18" t="e">
        <f>#REF!</f>
        <v>#REF!</v>
      </c>
      <c r="H67" s="1" t="e">
        <f>#REF!</f>
        <v>#REF!</v>
      </c>
      <c r="I67" s="18" t="e">
        <f>#REF!</f>
        <v>#REF!</v>
      </c>
    </row>
    <row r="68" spans="1:19" x14ac:dyDescent="0.15">
      <c r="A68" s="15" t="s">
        <v>202</v>
      </c>
    </row>
    <row r="69" spans="1:19" x14ac:dyDescent="0.15">
      <c r="A69" s="23" t="s">
        <v>49</v>
      </c>
    </row>
    <row r="70" spans="1:19" x14ac:dyDescent="0.15">
      <c r="A70" s="23"/>
    </row>
    <row r="71" spans="1:19" x14ac:dyDescent="0.15">
      <c r="A71" s="15" t="s">
        <v>40</v>
      </c>
    </row>
    <row r="72" spans="1:19" x14ac:dyDescent="0.15">
      <c r="F72" s="2" t="s">
        <v>6</v>
      </c>
      <c r="J72" s="2"/>
    </row>
    <row r="73" spans="1:19" x14ac:dyDescent="0.15">
      <c r="A73" s="3"/>
      <c r="B73" s="13" t="s">
        <v>8</v>
      </c>
      <c r="C73" s="13" t="s">
        <v>9</v>
      </c>
      <c r="D73" s="13" t="s">
        <v>10</v>
      </c>
      <c r="E73" s="13" t="s">
        <v>13</v>
      </c>
      <c r="F73" s="14" t="s">
        <v>15</v>
      </c>
      <c r="G73" s="13" t="s">
        <v>11</v>
      </c>
      <c r="H73" s="13" t="s">
        <v>14</v>
      </c>
      <c r="I73" s="14" t="s">
        <v>17</v>
      </c>
      <c r="J73" s="27"/>
      <c r="K73" s="3"/>
      <c r="L73" s="41" t="s">
        <v>200</v>
      </c>
      <c r="M73" s="41" t="s">
        <v>201</v>
      </c>
      <c r="N73" s="13" t="s">
        <v>10</v>
      </c>
      <c r="O73" s="13" t="s">
        <v>13</v>
      </c>
      <c r="P73" s="14" t="s">
        <v>15</v>
      </c>
      <c r="Q73" s="13" t="s">
        <v>11</v>
      </c>
      <c r="R73" s="13" t="s">
        <v>14</v>
      </c>
      <c r="S73" s="14" t="s">
        <v>17</v>
      </c>
    </row>
    <row r="74" spans="1:19" x14ac:dyDescent="0.15">
      <c r="A74" s="4" t="s">
        <v>12</v>
      </c>
      <c r="B74" s="5" t="s">
        <v>48</v>
      </c>
      <c r="C74" s="5" t="s">
        <v>48</v>
      </c>
      <c r="D74" s="5" t="s">
        <v>48</v>
      </c>
      <c r="E74" s="5" t="s">
        <v>48</v>
      </c>
      <c r="F74" s="5" t="s">
        <v>48</v>
      </c>
      <c r="G74" s="5" t="s">
        <v>48</v>
      </c>
      <c r="H74" s="5" t="s">
        <v>48</v>
      </c>
      <c r="I74" s="5" t="s">
        <v>48</v>
      </c>
      <c r="J74" s="31"/>
      <c r="K74" s="4" t="s">
        <v>12</v>
      </c>
      <c r="L74" s="25" t="s">
        <v>244</v>
      </c>
      <c r="M74" s="25" t="s">
        <v>244</v>
      </c>
      <c r="N74" s="25" t="s">
        <v>244</v>
      </c>
      <c r="O74" s="25" t="s">
        <v>244</v>
      </c>
      <c r="P74" s="25" t="s">
        <v>244</v>
      </c>
      <c r="Q74" s="25" t="s">
        <v>244</v>
      </c>
      <c r="R74" s="25" t="s">
        <v>244</v>
      </c>
      <c r="S74" s="25" t="s">
        <v>244</v>
      </c>
    </row>
    <row r="75" spans="1:19" x14ac:dyDescent="0.15">
      <c r="A75" s="3" t="s">
        <v>0</v>
      </c>
      <c r="B75" s="24">
        <v>19.941939999999999</v>
      </c>
      <c r="C75" s="24">
        <v>1.0879700000000001</v>
      </c>
      <c r="D75" s="24">
        <v>0.26315</v>
      </c>
      <c r="E75" s="24">
        <v>2.7355399999999999</v>
      </c>
      <c r="F75" s="24">
        <v>0.44434000000000001</v>
      </c>
      <c r="G75" s="24">
        <v>32.965829999999997</v>
      </c>
      <c r="H75" s="24">
        <v>2.1927599999999998</v>
      </c>
      <c r="I75" s="24">
        <v>3.04495</v>
      </c>
      <c r="J75" s="32"/>
      <c r="K75" s="3" t="s">
        <v>0</v>
      </c>
      <c r="L75" s="40">
        <f>B75/B$81</f>
        <v>0.45797689898963218</v>
      </c>
      <c r="M75" s="40">
        <f t="shared" ref="M75:M80" si="65">C75/C$81</f>
        <v>0.28783874236399382</v>
      </c>
      <c r="N75" s="40">
        <f t="shared" ref="N75:N80" si="66">D75/D$81</f>
        <v>4.6633740392811505E-2</v>
      </c>
      <c r="O75" s="40">
        <f t="shared" ref="O75:O80" si="67">E75/E$81</f>
        <v>0.43975854225108707</v>
      </c>
      <c r="P75" s="40">
        <f t="shared" ref="P75:P80" si="68">F75/F$81</f>
        <v>0.14872160469654219</v>
      </c>
      <c r="Q75" s="40">
        <f t="shared" ref="Q75:Q80" si="69">G75/G$81</f>
        <v>0.7762956617079817</v>
      </c>
      <c r="R75" s="40">
        <f t="shared" ref="R75:R80" si="70">H75/H$81</f>
        <v>0.4414496756711051</v>
      </c>
      <c r="S75" s="40">
        <f t="shared" ref="S75:S80" si="71">I75/I$81</f>
        <v>0.27413434694184385</v>
      </c>
    </row>
    <row r="76" spans="1:19" x14ac:dyDescent="0.15">
      <c r="A76" s="3" t="s">
        <v>1</v>
      </c>
      <c r="B76" s="24">
        <v>0.48086000000000001</v>
      </c>
      <c r="C76" s="24">
        <v>4.861E-2</v>
      </c>
      <c r="D76" s="24">
        <v>5.8209999999999998E-2</v>
      </c>
      <c r="E76" s="24">
        <v>8.3610000000000004E-2</v>
      </c>
      <c r="F76" s="24">
        <v>0.21712999999999999</v>
      </c>
      <c r="G76" s="24">
        <v>0.13367000000000001</v>
      </c>
      <c r="H76" s="24">
        <v>0.18934999999999999</v>
      </c>
      <c r="I76" s="24">
        <v>0.97452000000000005</v>
      </c>
      <c r="J76" s="32"/>
      <c r="K76" s="3" t="s">
        <v>1</v>
      </c>
      <c r="L76" s="40">
        <f t="shared" ref="L76:L80" si="72">B76/B$81</f>
        <v>1.1043196983250101E-2</v>
      </c>
      <c r="M76" s="40">
        <f t="shared" si="65"/>
        <v>1.2860502832167926E-2</v>
      </c>
      <c r="N76" s="40">
        <f t="shared" si="66"/>
        <v>1.0315599575396382E-2</v>
      </c>
      <c r="O76" s="40">
        <f t="shared" si="67"/>
        <v>1.3440933679497793E-2</v>
      </c>
      <c r="P76" s="40">
        <f t="shared" si="68"/>
        <v>7.2673902929648926E-2</v>
      </c>
      <c r="Q76" s="40">
        <f t="shared" si="69"/>
        <v>3.14772724061569E-3</v>
      </c>
      <c r="R76" s="40">
        <f t="shared" si="70"/>
        <v>3.8120221131507211E-2</v>
      </c>
      <c r="S76" s="40">
        <f t="shared" si="71"/>
        <v>8.7735234989660155E-2</v>
      </c>
    </row>
    <row r="77" spans="1:19" x14ac:dyDescent="0.15">
      <c r="A77" s="3" t="s">
        <v>7</v>
      </c>
      <c r="B77" s="24">
        <v>10.17869</v>
      </c>
      <c r="C77" s="24">
        <v>1.7499899999999999</v>
      </c>
      <c r="D77" s="24">
        <v>0.23758000000000001</v>
      </c>
      <c r="E77" s="24">
        <v>0.86829000000000001</v>
      </c>
      <c r="F77" s="24">
        <v>1.52738</v>
      </c>
      <c r="G77" s="24">
        <v>0.83423999999999998</v>
      </c>
      <c r="H77" s="24">
        <v>1.0318400000000001</v>
      </c>
      <c r="I77" s="24">
        <v>3.04515</v>
      </c>
      <c r="J77" s="32"/>
      <c r="K77" s="3" t="s">
        <v>7</v>
      </c>
      <c r="L77" s="40">
        <f t="shared" si="72"/>
        <v>0.23375884602886074</v>
      </c>
      <c r="M77" s="40">
        <f t="shared" si="65"/>
        <v>0.46298603890692341</v>
      </c>
      <c r="N77" s="40">
        <f t="shared" si="66"/>
        <v>4.2102390433304798E-2</v>
      </c>
      <c r="O77" s="40">
        <f t="shared" si="67"/>
        <v>0.13958412037520798</v>
      </c>
      <c r="P77" s="40">
        <f t="shared" si="68"/>
        <v>0.5112175464315718</v>
      </c>
      <c r="Q77" s="40">
        <f t="shared" si="69"/>
        <v>1.9645095931856309E-2</v>
      </c>
      <c r="R77" s="40">
        <f t="shared" si="70"/>
        <v>0.20773154989350096</v>
      </c>
      <c r="S77" s="40">
        <f t="shared" si="71"/>
        <v>0.27415235277753519</v>
      </c>
    </row>
    <row r="78" spans="1:19" x14ac:dyDescent="0.15">
      <c r="A78" s="3" t="s">
        <v>2</v>
      </c>
      <c r="B78" s="24">
        <v>2.6226600000000002</v>
      </c>
      <c r="C78" s="24">
        <v>3.6040000000000003E-2</v>
      </c>
      <c r="D78" s="24">
        <v>0.62012999999999996</v>
      </c>
      <c r="E78" s="24">
        <v>0.20427000000000001</v>
      </c>
      <c r="F78" s="24">
        <v>0.51115999999999995</v>
      </c>
      <c r="G78" s="24">
        <v>7.2217200000000004</v>
      </c>
      <c r="H78" s="24">
        <v>3.6819999999999999E-2</v>
      </c>
      <c r="I78" s="24">
        <v>0.82211999999999996</v>
      </c>
      <c r="J78" s="32"/>
      <c r="K78" s="3" t="s">
        <v>2</v>
      </c>
      <c r="L78" s="40">
        <f t="shared" si="72"/>
        <v>6.0230734517511778E-2</v>
      </c>
      <c r="M78" s="40">
        <f t="shared" si="65"/>
        <v>9.5349212522388826E-3</v>
      </c>
      <c r="N78" s="40">
        <f t="shared" si="66"/>
        <v>0.10989542629600683</v>
      </c>
      <c r="O78" s="40">
        <f t="shared" si="67"/>
        <v>3.2837932337172755E-2</v>
      </c>
      <c r="P78" s="40">
        <f t="shared" si="68"/>
        <v>0.17108641008390985</v>
      </c>
      <c r="Q78" s="40">
        <f t="shared" si="69"/>
        <v>0.17006063266326879</v>
      </c>
      <c r="R78" s="40">
        <f t="shared" si="70"/>
        <v>7.4126566784372622E-3</v>
      </c>
      <c r="S78" s="40">
        <f t="shared" si="71"/>
        <v>7.4014788192853301E-2</v>
      </c>
    </row>
    <row r="79" spans="1:19" x14ac:dyDescent="0.15">
      <c r="A79" s="3" t="s">
        <v>3</v>
      </c>
      <c r="B79" s="24">
        <v>8.38931</v>
      </c>
      <c r="C79" s="24">
        <v>0.62139999999999995</v>
      </c>
      <c r="D79" s="24">
        <v>4.2852100000000002</v>
      </c>
      <c r="E79" s="24">
        <v>1.4055599999999999</v>
      </c>
      <c r="F79" s="24">
        <v>0</v>
      </c>
      <c r="G79" s="24">
        <v>0.73880000000000001</v>
      </c>
      <c r="H79" s="24">
        <v>1.4859599999999999</v>
      </c>
      <c r="I79" s="24">
        <v>2.8822999999999999</v>
      </c>
      <c r="J79" s="32"/>
      <c r="K79" s="3" t="s">
        <v>3</v>
      </c>
      <c r="L79" s="40">
        <f t="shared" si="72"/>
        <v>0.19266481488073434</v>
      </c>
      <c r="M79" s="40">
        <f t="shared" si="65"/>
        <v>0.1644006677619656</v>
      </c>
      <c r="N79" s="40">
        <f t="shared" si="66"/>
        <v>0.75939719045669696</v>
      </c>
      <c r="O79" s="40">
        <f t="shared" si="67"/>
        <v>0.22595429664579497</v>
      </c>
      <c r="P79" s="40">
        <f t="shared" si="68"/>
        <v>0</v>
      </c>
      <c r="Q79" s="40">
        <f t="shared" si="69"/>
        <v>1.7397627630484563E-2</v>
      </c>
      <c r="R79" s="40">
        <f t="shared" si="70"/>
        <v>0.29915565773738823</v>
      </c>
      <c r="S79" s="40">
        <f t="shared" si="71"/>
        <v>0.25949110106585543</v>
      </c>
    </row>
    <row r="80" spans="1:19" x14ac:dyDescent="0.15">
      <c r="A80" s="3" t="s">
        <v>4</v>
      </c>
      <c r="B80" s="24">
        <v>1.9300900000000001</v>
      </c>
      <c r="C80" s="24">
        <v>0.23577999999999999</v>
      </c>
      <c r="D80" s="24">
        <v>0.17863000000000001</v>
      </c>
      <c r="E80" s="24">
        <v>0.92327999999999999</v>
      </c>
      <c r="F80" s="24">
        <v>0.28771999999999998</v>
      </c>
      <c r="G80" s="24">
        <v>0.57130000000000003</v>
      </c>
      <c r="H80" s="24">
        <v>3.0450000000000001E-2</v>
      </c>
      <c r="I80" s="24">
        <v>0.33846999999999999</v>
      </c>
      <c r="J80" s="32"/>
      <c r="K80" s="3" t="s">
        <v>4</v>
      </c>
      <c r="L80" s="40">
        <f t="shared" si="72"/>
        <v>4.4325508600010791E-2</v>
      </c>
      <c r="M80" s="40">
        <f t="shared" si="65"/>
        <v>6.2379126882710419E-2</v>
      </c>
      <c r="N80" s="40">
        <f t="shared" si="66"/>
        <v>3.165565284578347E-2</v>
      </c>
      <c r="O80" s="40">
        <f t="shared" si="67"/>
        <v>0.14842417471123937</v>
      </c>
      <c r="P80" s="40">
        <f t="shared" si="68"/>
        <v>9.6300535858327221E-2</v>
      </c>
      <c r="Q80" s="40">
        <f t="shared" si="69"/>
        <v>1.3453254825792951E-2</v>
      </c>
      <c r="R80" s="40">
        <f t="shared" si="70"/>
        <v>6.1302388880612345E-3</v>
      </c>
      <c r="S80" s="40">
        <f t="shared" si="71"/>
        <v>3.0472176032252052E-2</v>
      </c>
    </row>
    <row r="81" spans="1:19" x14ac:dyDescent="0.15">
      <c r="A81" s="3" t="s">
        <v>5</v>
      </c>
      <c r="B81" s="16">
        <f t="shared" ref="B81:I81" si="73">SUM(B75:B80)</f>
        <v>43.543550000000003</v>
      </c>
      <c r="C81" s="16">
        <f t="shared" si="73"/>
        <v>3.7797899999999998</v>
      </c>
      <c r="D81" s="16">
        <f t="shared" si="73"/>
        <v>5.6429100000000005</v>
      </c>
      <c r="E81" s="16">
        <f t="shared" si="73"/>
        <v>6.2205500000000002</v>
      </c>
      <c r="F81" s="16">
        <f t="shared" si="73"/>
        <v>2.98773</v>
      </c>
      <c r="G81" s="16">
        <f t="shared" si="73"/>
        <v>42.465559999999996</v>
      </c>
      <c r="H81" s="16">
        <f t="shared" si="73"/>
        <v>4.9671799999999999</v>
      </c>
      <c r="I81" s="16">
        <f t="shared" si="73"/>
        <v>11.10751</v>
      </c>
      <c r="J81" s="30"/>
      <c r="K81" s="3" t="s">
        <v>5</v>
      </c>
      <c r="L81" s="6">
        <f>B81</f>
        <v>43.543550000000003</v>
      </c>
      <c r="M81" s="6">
        <f t="shared" ref="M81" si="74">C81</f>
        <v>3.7797899999999998</v>
      </c>
      <c r="N81" s="6">
        <f t="shared" ref="N81" si="75">D81</f>
        <v>5.6429100000000005</v>
      </c>
      <c r="O81" s="6">
        <f t="shared" ref="O81" si="76">E81</f>
        <v>6.2205500000000002</v>
      </c>
      <c r="P81" s="6">
        <f t="shared" ref="P81" si="77">F81</f>
        <v>2.98773</v>
      </c>
      <c r="Q81" s="6">
        <f t="shared" ref="Q81" si="78">G81</f>
        <v>42.465559999999996</v>
      </c>
      <c r="R81" s="6">
        <f t="shared" ref="R81" si="79">H81</f>
        <v>4.9671799999999999</v>
      </c>
      <c r="S81" s="6">
        <f t="shared" ref="S81" si="80">I81</f>
        <v>11.10751</v>
      </c>
    </row>
    <row r="82" spans="1:19" x14ac:dyDescent="0.15">
      <c r="A82" s="1" t="s">
        <v>35</v>
      </c>
      <c r="B82" s="18" t="e">
        <f>#REF!</f>
        <v>#REF!</v>
      </c>
      <c r="C82" s="18" t="e">
        <f>#REF!</f>
        <v>#REF!</v>
      </c>
      <c r="D82" s="18" t="e">
        <f>#REF!</f>
        <v>#REF!</v>
      </c>
      <c r="E82" s="18" t="e">
        <f>#REF!</f>
        <v>#REF!</v>
      </c>
      <c r="F82" s="18" t="e">
        <f>#REF!</f>
        <v>#REF!</v>
      </c>
      <c r="G82" s="18" t="e">
        <f>#REF!</f>
        <v>#REF!</v>
      </c>
      <c r="H82" s="18" t="e">
        <f>#REF!</f>
        <v>#REF!</v>
      </c>
      <c r="I82" s="18" t="e">
        <f>#REF!</f>
        <v>#REF!</v>
      </c>
    </row>
    <row r="83" spans="1:19" x14ac:dyDescent="0.15">
      <c r="A83" s="15" t="s">
        <v>203</v>
      </c>
    </row>
    <row r="84" spans="1:19" x14ac:dyDescent="0.15">
      <c r="A84" s="23" t="s">
        <v>49</v>
      </c>
    </row>
    <row r="85" spans="1:19" x14ac:dyDescent="0.15">
      <c r="A85"/>
      <c r="B85"/>
      <c r="C85"/>
      <c r="D85"/>
      <c r="E85"/>
      <c r="F85"/>
      <c r="G85"/>
      <c r="H85"/>
      <c r="I85"/>
      <c r="J85"/>
    </row>
    <row r="86" spans="1:19" x14ac:dyDescent="0.15">
      <c r="A86" s="15" t="s">
        <v>19</v>
      </c>
    </row>
    <row r="87" spans="1:19" x14ac:dyDescent="0.15">
      <c r="F87" s="2" t="s">
        <v>6</v>
      </c>
      <c r="J87" s="2"/>
    </row>
    <row r="88" spans="1:19" x14ac:dyDescent="0.15">
      <c r="A88" s="3"/>
      <c r="B88" s="13" t="s">
        <v>8</v>
      </c>
      <c r="C88" s="13" t="s">
        <v>9</v>
      </c>
      <c r="D88" s="13" t="s">
        <v>10</v>
      </c>
      <c r="E88" s="13" t="s">
        <v>13</v>
      </c>
      <c r="F88" s="14" t="s">
        <v>15</v>
      </c>
      <c r="G88" s="13" t="s">
        <v>11</v>
      </c>
      <c r="H88" s="13" t="s">
        <v>14</v>
      </c>
      <c r="I88" s="14" t="s">
        <v>17</v>
      </c>
      <c r="J88" s="27"/>
      <c r="K88" s="3"/>
      <c r="L88" s="41" t="s">
        <v>200</v>
      </c>
      <c r="M88" s="41" t="s">
        <v>201</v>
      </c>
      <c r="N88" s="13" t="s">
        <v>10</v>
      </c>
      <c r="O88" s="13" t="s">
        <v>13</v>
      </c>
      <c r="P88" s="14" t="s">
        <v>15</v>
      </c>
      <c r="Q88" s="13" t="s">
        <v>11</v>
      </c>
      <c r="R88" s="13" t="s">
        <v>14</v>
      </c>
      <c r="S88" s="14" t="s">
        <v>17</v>
      </c>
    </row>
    <row r="89" spans="1:19" x14ac:dyDescent="0.15">
      <c r="A89" s="4" t="s">
        <v>12</v>
      </c>
      <c r="B89" s="5" t="s">
        <v>20</v>
      </c>
      <c r="C89" s="5" t="s">
        <v>20</v>
      </c>
      <c r="D89" s="5" t="s">
        <v>20</v>
      </c>
      <c r="E89" s="5" t="s">
        <v>20</v>
      </c>
      <c r="F89" s="5" t="s">
        <v>20</v>
      </c>
      <c r="G89" s="5" t="s">
        <v>20</v>
      </c>
      <c r="H89" s="5" t="s">
        <v>20</v>
      </c>
      <c r="I89" s="5" t="s">
        <v>20</v>
      </c>
      <c r="J89" s="31"/>
      <c r="K89" s="4" t="s">
        <v>12</v>
      </c>
      <c r="L89" s="25" t="s">
        <v>246</v>
      </c>
      <c r="M89" s="25" t="s">
        <v>245</v>
      </c>
      <c r="N89" s="25" t="s">
        <v>245</v>
      </c>
      <c r="O89" s="25" t="s">
        <v>245</v>
      </c>
      <c r="P89" s="25" t="s">
        <v>245</v>
      </c>
      <c r="Q89" s="25" t="s">
        <v>245</v>
      </c>
      <c r="R89" s="25" t="s">
        <v>245</v>
      </c>
      <c r="S89" s="25" t="s">
        <v>245</v>
      </c>
    </row>
    <row r="90" spans="1:19" x14ac:dyDescent="0.15">
      <c r="A90" s="3" t="s">
        <v>0</v>
      </c>
      <c r="B90" s="17">
        <v>18.92661</v>
      </c>
      <c r="C90" s="17">
        <v>1.0601799999999999</v>
      </c>
      <c r="D90" s="17">
        <v>0.28708</v>
      </c>
      <c r="E90" s="17">
        <v>2.5713699999999999</v>
      </c>
      <c r="F90" s="17">
        <v>0.43415999999999999</v>
      </c>
      <c r="G90" s="17">
        <v>29.405249999999999</v>
      </c>
      <c r="H90" s="17">
        <v>2.0886399999999998</v>
      </c>
      <c r="I90" s="17">
        <v>2.7945000000000002</v>
      </c>
      <c r="J90" s="33"/>
      <c r="K90" s="3" t="s">
        <v>0</v>
      </c>
      <c r="L90" s="40">
        <f>B90/B$96</f>
        <v>0.45437742504070455</v>
      </c>
      <c r="M90" s="40">
        <f t="shared" ref="M90:M95" si="81">C90/C$96</f>
        <v>0.28500994677133173</v>
      </c>
      <c r="N90" s="40">
        <f t="shared" ref="N90:N95" si="82">D90/D$96</f>
        <v>5.3419177164548477E-2</v>
      </c>
      <c r="O90" s="40">
        <f t="shared" ref="O90:O95" si="83">E90/E$96</f>
        <v>0.43849055445470264</v>
      </c>
      <c r="P90" s="40">
        <f t="shared" ref="P90:P95" si="84">F90/F$96</f>
        <v>0.15057432994839354</v>
      </c>
      <c r="Q90" s="40">
        <f t="shared" ref="Q90:Q95" si="85">G90/G$96</f>
        <v>0.78736083070480301</v>
      </c>
      <c r="R90" s="40">
        <f t="shared" ref="R90:R95" si="86">H90/H$96</f>
        <v>0.46241996475349584</v>
      </c>
      <c r="S90" s="40">
        <f t="shared" ref="S90:S95" si="87">I90/I$96</f>
        <v>0.26844818791469222</v>
      </c>
    </row>
    <row r="91" spans="1:19" x14ac:dyDescent="0.15">
      <c r="A91" s="3" t="s">
        <v>1</v>
      </c>
      <c r="B91" s="17">
        <v>0.50444999999999995</v>
      </c>
      <c r="C91" s="17">
        <v>4.367E-2</v>
      </c>
      <c r="D91" s="17">
        <v>6.1699999999999998E-2</v>
      </c>
      <c r="E91" s="17">
        <v>9.6390000000000003E-2</v>
      </c>
      <c r="F91" s="17">
        <v>0.25946000000000002</v>
      </c>
      <c r="G91" s="17">
        <v>0.1663</v>
      </c>
      <c r="H91" s="17">
        <v>0.19811000000000001</v>
      </c>
      <c r="I91" s="17">
        <v>0.91615999999999997</v>
      </c>
      <c r="J91" s="33"/>
      <c r="K91" s="3" t="s">
        <v>1</v>
      </c>
      <c r="L91" s="40">
        <f t="shared" ref="L91:L95" si="88">B91/B$96</f>
        <v>1.2110499030823976E-2</v>
      </c>
      <c r="M91" s="40">
        <f t="shared" si="81"/>
        <v>1.1739878488090758E-2</v>
      </c>
      <c r="N91" s="40">
        <f t="shared" si="82"/>
        <v>1.1480992166130142E-2</v>
      </c>
      <c r="O91" s="40">
        <f t="shared" si="83"/>
        <v>1.6437192836460248E-2</v>
      </c>
      <c r="P91" s="40">
        <f t="shared" si="84"/>
        <v>8.9985294933688481E-2</v>
      </c>
      <c r="Q91" s="40">
        <f t="shared" si="85"/>
        <v>4.4528819223168909E-3</v>
      </c>
      <c r="R91" s="40">
        <f t="shared" si="86"/>
        <v>4.3861086265376069E-2</v>
      </c>
      <c r="S91" s="40">
        <f t="shared" si="87"/>
        <v>8.800912214704755E-2</v>
      </c>
    </row>
    <row r="92" spans="1:19" x14ac:dyDescent="0.15">
      <c r="A92" s="3" t="s">
        <v>7</v>
      </c>
      <c r="B92" s="17">
        <v>9.4977599999999995</v>
      </c>
      <c r="C92" s="17">
        <v>1.65482</v>
      </c>
      <c r="D92" s="17">
        <v>0.21013000000000001</v>
      </c>
      <c r="E92" s="17">
        <v>0.78883999999999999</v>
      </c>
      <c r="F92" s="17">
        <v>1.4726900000000001</v>
      </c>
      <c r="G92" s="17">
        <v>0.62004999999999999</v>
      </c>
      <c r="H92" s="17">
        <v>0.70277999999999996</v>
      </c>
      <c r="I92" s="17">
        <v>2.8494899999999999</v>
      </c>
      <c r="J92" s="33"/>
      <c r="K92" s="3" t="s">
        <v>7</v>
      </c>
      <c r="L92" s="40">
        <f t="shared" si="88"/>
        <v>0.22801588517196697</v>
      </c>
      <c r="M92" s="40">
        <f t="shared" si="81"/>
        <v>0.44486800365611051</v>
      </c>
      <c r="N92" s="40">
        <f t="shared" si="82"/>
        <v>3.9100500548929121E-2</v>
      </c>
      <c r="O92" s="40">
        <f t="shared" si="83"/>
        <v>0.13451929865248782</v>
      </c>
      <c r="P92" s="40">
        <f t="shared" si="84"/>
        <v>0.51075481382831145</v>
      </c>
      <c r="Q92" s="40">
        <f t="shared" si="85"/>
        <v>1.6602582296648155E-2</v>
      </c>
      <c r="R92" s="40">
        <f t="shared" si="86"/>
        <v>0.15559383274736757</v>
      </c>
      <c r="S92" s="40">
        <f t="shared" si="87"/>
        <v>0.27373069492969626</v>
      </c>
    </row>
    <row r="93" spans="1:19" x14ac:dyDescent="0.15">
      <c r="A93" s="3" t="s">
        <v>2</v>
      </c>
      <c r="B93" s="17">
        <v>2.7559</v>
      </c>
      <c r="C93" s="17">
        <v>5.262E-2</v>
      </c>
      <c r="D93" s="17">
        <v>0.57138</v>
      </c>
      <c r="E93" s="17">
        <v>0.18659999999999999</v>
      </c>
      <c r="F93" s="17">
        <v>0.49137999999999998</v>
      </c>
      <c r="G93" s="17">
        <v>6.1563999999999997</v>
      </c>
      <c r="H93" s="17">
        <v>2.8129999999999999E-2</v>
      </c>
      <c r="I93" s="17">
        <v>0.75192999999999999</v>
      </c>
      <c r="J93" s="33"/>
      <c r="K93" s="3" t="s">
        <v>2</v>
      </c>
      <c r="L93" s="40">
        <f t="shared" si="88"/>
        <v>6.6161808462776889E-2</v>
      </c>
      <c r="M93" s="40">
        <f t="shared" si="81"/>
        <v>1.4145921823753965E-2</v>
      </c>
      <c r="N93" s="40">
        <f t="shared" si="82"/>
        <v>0.10632105840978023</v>
      </c>
      <c r="O93" s="40">
        <f t="shared" si="83"/>
        <v>3.1820522702391142E-2</v>
      </c>
      <c r="P93" s="40">
        <f t="shared" si="84"/>
        <v>0.17041923311691914</v>
      </c>
      <c r="Q93" s="40">
        <f t="shared" si="85"/>
        <v>0.16484499258299282</v>
      </c>
      <c r="R93" s="40">
        <f t="shared" si="86"/>
        <v>6.2279155855081963E-3</v>
      </c>
      <c r="S93" s="40">
        <f t="shared" si="87"/>
        <v>7.2232687757629088E-2</v>
      </c>
    </row>
    <row r="94" spans="1:19" x14ac:dyDescent="0.15">
      <c r="A94" s="3" t="s">
        <v>3</v>
      </c>
      <c r="B94" s="17">
        <v>8.3020999999999994</v>
      </c>
      <c r="C94" s="17">
        <v>0.69098000000000004</v>
      </c>
      <c r="D94" s="17">
        <v>4.0973699999999997</v>
      </c>
      <c r="E94" s="17">
        <v>1.3493200000000001</v>
      </c>
      <c r="F94" s="17">
        <v>0</v>
      </c>
      <c r="G94" s="17">
        <v>0.70133999999999996</v>
      </c>
      <c r="H94" s="17">
        <v>1.4777100000000001</v>
      </c>
      <c r="I94" s="17">
        <v>2.7974999999999999</v>
      </c>
      <c r="J94" s="33"/>
      <c r="K94" s="3" t="s">
        <v>3</v>
      </c>
      <c r="L94" s="40">
        <f t="shared" si="88"/>
        <v>0.19931127763664136</v>
      </c>
      <c r="M94" s="40">
        <f t="shared" si="81"/>
        <v>0.18575729877950428</v>
      </c>
      <c r="N94" s="40">
        <f t="shared" si="82"/>
        <v>0.7624290578887627</v>
      </c>
      <c r="O94" s="40">
        <f t="shared" si="83"/>
        <v>0.23009682579201726</v>
      </c>
      <c r="P94" s="40">
        <f t="shared" si="84"/>
        <v>0</v>
      </c>
      <c r="Q94" s="40">
        <f t="shared" si="85"/>
        <v>1.8779219527346531E-2</v>
      </c>
      <c r="R94" s="40">
        <f t="shared" si="86"/>
        <v>0.3271615051497091</v>
      </c>
      <c r="S94" s="40">
        <f t="shared" si="87"/>
        <v>0.26873637705899134</v>
      </c>
    </row>
    <row r="95" spans="1:19" x14ac:dyDescent="0.15">
      <c r="A95" s="3" t="s">
        <v>4</v>
      </c>
      <c r="B95" s="17">
        <v>1.6671199999999999</v>
      </c>
      <c r="C95" s="17">
        <v>0.21753</v>
      </c>
      <c r="D95" s="17">
        <v>0.14643999999999999</v>
      </c>
      <c r="E95" s="17">
        <v>0.87161999999999995</v>
      </c>
      <c r="F95" s="17">
        <v>0.22567000000000001</v>
      </c>
      <c r="G95" s="17">
        <v>0.29726000000000002</v>
      </c>
      <c r="H95" s="17">
        <v>2.1389999999999999E-2</v>
      </c>
      <c r="I95" s="17">
        <v>0.30025000000000002</v>
      </c>
      <c r="J95" s="33"/>
      <c r="K95" s="3" t="s">
        <v>4</v>
      </c>
      <c r="L95" s="40">
        <f t="shared" si="88"/>
        <v>4.0023104657086465E-2</v>
      </c>
      <c r="M95" s="40">
        <f t="shared" si="81"/>
        <v>5.8478950481208665E-2</v>
      </c>
      <c r="N95" s="40">
        <f t="shared" si="82"/>
        <v>2.7249213821849236E-2</v>
      </c>
      <c r="O95" s="40">
        <f t="shared" si="83"/>
        <v>0.14863560556194089</v>
      </c>
      <c r="P95" s="40">
        <f t="shared" si="84"/>
        <v>7.8266328172687416E-2</v>
      </c>
      <c r="Q95" s="40">
        <f t="shared" si="85"/>
        <v>7.9594929658924774E-3</v>
      </c>
      <c r="R95" s="40">
        <f t="shared" si="86"/>
        <v>4.735695498543204E-3</v>
      </c>
      <c r="S95" s="40">
        <f t="shared" si="87"/>
        <v>2.8842930191943578E-2</v>
      </c>
    </row>
    <row r="96" spans="1:19" x14ac:dyDescent="0.15">
      <c r="A96" s="3" t="s">
        <v>5</v>
      </c>
      <c r="B96" s="16">
        <f t="shared" ref="B96:I96" si="89">SUM(B90:B95)</f>
        <v>41.653939999999992</v>
      </c>
      <c r="C96" s="16">
        <f t="shared" si="89"/>
        <v>3.7198000000000002</v>
      </c>
      <c r="D96" s="16">
        <f t="shared" si="89"/>
        <v>5.3741000000000003</v>
      </c>
      <c r="E96" s="16">
        <f t="shared" si="89"/>
        <v>5.8641399999999999</v>
      </c>
      <c r="F96" s="16">
        <f t="shared" si="89"/>
        <v>2.8833600000000001</v>
      </c>
      <c r="G96" s="16">
        <f t="shared" si="89"/>
        <v>37.346600000000002</v>
      </c>
      <c r="H96" s="16">
        <f t="shared" si="89"/>
        <v>4.5167599999999997</v>
      </c>
      <c r="I96" s="16">
        <f t="shared" si="89"/>
        <v>10.409829999999999</v>
      </c>
      <c r="J96" s="30"/>
      <c r="K96" s="3" t="s">
        <v>5</v>
      </c>
      <c r="L96" s="6">
        <f>B96</f>
        <v>41.653939999999992</v>
      </c>
      <c r="M96" s="6">
        <f t="shared" ref="M96" si="90">C96</f>
        <v>3.7198000000000002</v>
      </c>
      <c r="N96" s="6">
        <f t="shared" ref="N96" si="91">D96</f>
        <v>5.3741000000000003</v>
      </c>
      <c r="O96" s="6">
        <f t="shared" ref="O96" si="92">E96</f>
        <v>5.8641399999999999</v>
      </c>
      <c r="P96" s="6">
        <f t="shared" ref="P96" si="93">F96</f>
        <v>2.8833600000000001</v>
      </c>
      <c r="Q96" s="6">
        <f t="shared" ref="Q96" si="94">G96</f>
        <v>37.346600000000002</v>
      </c>
      <c r="R96" s="6">
        <f t="shared" ref="R96" si="95">H96</f>
        <v>4.5167599999999997</v>
      </c>
      <c r="S96" s="6">
        <f t="shared" ref="S96" si="96">I96</f>
        <v>10.409829999999999</v>
      </c>
    </row>
    <row r="97" spans="1:10" x14ac:dyDescent="0.15">
      <c r="A97" s="1" t="s">
        <v>35</v>
      </c>
      <c r="B97" s="1" t="e">
        <f>#REF!</f>
        <v>#REF!</v>
      </c>
      <c r="C97" s="18" t="e">
        <f>#REF!</f>
        <v>#REF!</v>
      </c>
      <c r="D97" s="18" t="e">
        <f>#REF!</f>
        <v>#REF!</v>
      </c>
      <c r="E97" s="18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</row>
    <row r="98" spans="1:10" x14ac:dyDescent="0.15">
      <c r="A98" s="15" t="s">
        <v>203</v>
      </c>
    </row>
    <row r="99" spans="1:10" x14ac:dyDescent="0.15">
      <c r="A99" s="23" t="s">
        <v>37</v>
      </c>
    </row>
    <row r="100" spans="1:10" ht="27" x14ac:dyDescent="0.15">
      <c r="A100" s="20" t="s">
        <v>38</v>
      </c>
      <c r="B100" s="21">
        <v>41.88214</v>
      </c>
      <c r="C100">
        <v>3.75665</v>
      </c>
      <c r="D100">
        <v>5.4218400000000004</v>
      </c>
      <c r="E100">
        <v>5.9246400000000001</v>
      </c>
      <c r="F100">
        <v>2.9264100000000002</v>
      </c>
      <c r="G100">
        <v>36.95928</v>
      </c>
      <c r="H100">
        <v>4.5450400000000002</v>
      </c>
      <c r="I100">
        <v>10.479189999999999</v>
      </c>
      <c r="J100"/>
    </row>
    <row r="101" spans="1:10" x14ac:dyDescent="0.15">
      <c r="A101" s="20"/>
      <c r="B101" s="21"/>
      <c r="C101"/>
      <c r="D101"/>
      <c r="E101"/>
      <c r="F101"/>
      <c r="G101"/>
      <c r="H101"/>
      <c r="I101"/>
      <c r="J101"/>
    </row>
    <row r="102" spans="1:10" x14ac:dyDescent="0.15">
      <c r="A102" s="19" t="s">
        <v>36</v>
      </c>
      <c r="B102" s="22">
        <f>B100-B96</f>
        <v>0.22820000000000817</v>
      </c>
      <c r="C102" s="22">
        <f t="shared" ref="C102:I102" si="97">C100-C96</f>
        <v>3.6849999999999827E-2</v>
      </c>
      <c r="D102" s="22">
        <f t="shared" si="97"/>
        <v>4.7740000000000116E-2</v>
      </c>
      <c r="E102" s="22">
        <f t="shared" si="97"/>
        <v>6.050000000000022E-2</v>
      </c>
      <c r="F102" s="22">
        <f t="shared" si="97"/>
        <v>4.3050000000000033E-2</v>
      </c>
      <c r="G102" s="22">
        <f t="shared" si="97"/>
        <v>-0.38732000000000255</v>
      </c>
      <c r="H102" s="22">
        <f t="shared" si="97"/>
        <v>2.8280000000000527E-2</v>
      </c>
      <c r="I102" s="22">
        <f t="shared" si="97"/>
        <v>6.9359999999999644E-2</v>
      </c>
      <c r="J102" s="22"/>
    </row>
    <row r="105" spans="1:10" x14ac:dyDescent="0.15">
      <c r="A105" s="15" t="s">
        <v>18</v>
      </c>
    </row>
    <row r="106" spans="1:10" x14ac:dyDescent="0.15">
      <c r="F106" s="2" t="s">
        <v>6</v>
      </c>
      <c r="J106" s="2"/>
    </row>
    <row r="107" spans="1:10" x14ac:dyDescent="0.15">
      <c r="A107" s="3"/>
      <c r="B107" s="13" t="s">
        <v>8</v>
      </c>
      <c r="C107" s="13" t="s">
        <v>9</v>
      </c>
      <c r="D107" s="13" t="s">
        <v>10</v>
      </c>
      <c r="E107" s="13" t="s">
        <v>13</v>
      </c>
      <c r="F107" s="14" t="s">
        <v>15</v>
      </c>
      <c r="G107" s="13" t="s">
        <v>11</v>
      </c>
      <c r="H107" s="13" t="s">
        <v>14</v>
      </c>
      <c r="I107" s="14" t="s">
        <v>17</v>
      </c>
      <c r="J107" s="27"/>
    </row>
    <row r="108" spans="1:10" x14ac:dyDescent="0.15">
      <c r="A108" s="4" t="s">
        <v>12</v>
      </c>
      <c r="B108" s="5" t="s">
        <v>16</v>
      </c>
      <c r="C108" s="5" t="s">
        <v>16</v>
      </c>
      <c r="D108" s="5" t="s">
        <v>16</v>
      </c>
      <c r="E108" s="5" t="s">
        <v>16</v>
      </c>
      <c r="F108" s="5" t="s">
        <v>16</v>
      </c>
      <c r="G108" s="5" t="s">
        <v>16</v>
      </c>
      <c r="H108" s="5" t="s">
        <v>16</v>
      </c>
      <c r="I108" s="5" t="s">
        <v>16</v>
      </c>
      <c r="J108" s="31"/>
    </row>
    <row r="109" spans="1:10" x14ac:dyDescent="0.15">
      <c r="A109" s="3" t="s">
        <v>0</v>
      </c>
      <c r="B109" s="6">
        <v>21.325959999999998</v>
      </c>
      <c r="C109" s="6">
        <v>1.2669900000000001</v>
      </c>
      <c r="D109" s="6">
        <v>0.27231</v>
      </c>
      <c r="E109" s="6">
        <v>2.90645</v>
      </c>
      <c r="F109" s="6">
        <v>0.48591000000000001</v>
      </c>
      <c r="G109" s="6">
        <v>27.591819999999998</v>
      </c>
      <c r="H109" s="6">
        <v>1.91761</v>
      </c>
      <c r="I109" s="6">
        <v>2.88253</v>
      </c>
      <c r="J109" s="34"/>
    </row>
    <row r="110" spans="1:10" x14ac:dyDescent="0.15">
      <c r="A110" s="3" t="s">
        <v>1</v>
      </c>
      <c r="B110" s="6">
        <v>0.57776000000000005</v>
      </c>
      <c r="C110" s="6">
        <v>6.1010000000000002E-2</v>
      </c>
      <c r="D110" s="6">
        <v>5.8250000000000003E-2</v>
      </c>
      <c r="E110" s="6">
        <v>9.2439999999999994E-2</v>
      </c>
      <c r="F110" s="6">
        <v>0.31458999999999998</v>
      </c>
      <c r="G110" s="6">
        <v>0.23522000000000001</v>
      </c>
      <c r="H110" s="6">
        <v>0.15351000000000001</v>
      </c>
      <c r="I110" s="6">
        <v>1.39171</v>
      </c>
      <c r="J110" s="34"/>
    </row>
    <row r="111" spans="1:10" x14ac:dyDescent="0.15">
      <c r="A111" s="3" t="s">
        <v>7</v>
      </c>
      <c r="B111" s="6">
        <v>9.1058900000000005</v>
      </c>
      <c r="C111" s="6">
        <v>1.7674799999999999</v>
      </c>
      <c r="D111" s="6">
        <v>0.21884000000000001</v>
      </c>
      <c r="E111" s="6">
        <v>0.87653999999999999</v>
      </c>
      <c r="F111" s="6">
        <v>1.72699</v>
      </c>
      <c r="G111" s="6">
        <v>0.43008000000000002</v>
      </c>
      <c r="H111" s="6">
        <v>0.81332000000000004</v>
      </c>
      <c r="I111" s="6">
        <v>2.8315299999999999</v>
      </c>
      <c r="J111" s="34"/>
    </row>
    <row r="112" spans="1:10" x14ac:dyDescent="0.15">
      <c r="A112" s="3" t="s">
        <v>2</v>
      </c>
      <c r="B112" s="6">
        <v>2.5671400000000002</v>
      </c>
      <c r="C112" s="6">
        <v>5.1679999999999997E-2</v>
      </c>
      <c r="D112" s="6">
        <v>0.63726000000000005</v>
      </c>
      <c r="E112" s="6">
        <v>0.20942</v>
      </c>
      <c r="F112" s="6">
        <v>0.41622999999999999</v>
      </c>
      <c r="G112" s="6">
        <v>5.8518699999999999</v>
      </c>
      <c r="H112" s="6">
        <v>3.0700000000000002E-2</v>
      </c>
      <c r="I112" s="6">
        <v>0.76239000000000001</v>
      </c>
      <c r="J112" s="34"/>
    </row>
    <row r="113" spans="1:10" x14ac:dyDescent="0.15">
      <c r="A113" s="3" t="s">
        <v>3</v>
      </c>
      <c r="B113" s="6">
        <v>8.3780400000000004</v>
      </c>
      <c r="C113" s="6">
        <v>0.52485999999999999</v>
      </c>
      <c r="D113" s="6">
        <v>4.3946800000000001</v>
      </c>
      <c r="E113" s="6">
        <v>1.48495</v>
      </c>
      <c r="F113" s="6">
        <v>0</v>
      </c>
      <c r="G113" s="6">
        <v>0.68393999999999999</v>
      </c>
      <c r="H113" s="6">
        <v>1.5095799999999999</v>
      </c>
      <c r="I113" s="6">
        <v>2.58128</v>
      </c>
      <c r="J113" s="34"/>
    </row>
    <row r="114" spans="1:10" x14ac:dyDescent="0.15">
      <c r="A114" s="3" t="s">
        <v>4</v>
      </c>
      <c r="B114" s="6">
        <v>1.48339</v>
      </c>
      <c r="C114" s="6">
        <v>0.18074999999999999</v>
      </c>
      <c r="D114" s="6">
        <v>0.12135</v>
      </c>
      <c r="E114" s="6">
        <v>0.74231000000000003</v>
      </c>
      <c r="F114" s="6">
        <v>0.19153999999999999</v>
      </c>
      <c r="G114" s="6">
        <v>0.15611</v>
      </c>
      <c r="H114" s="6">
        <v>1.4630000000000001E-2</v>
      </c>
      <c r="I114" s="6">
        <v>0.30014000000000002</v>
      </c>
      <c r="J114" s="34"/>
    </row>
    <row r="115" spans="1:10" x14ac:dyDescent="0.15">
      <c r="A115" s="3" t="s">
        <v>5</v>
      </c>
      <c r="B115" s="16">
        <v>43.438180000000003</v>
      </c>
      <c r="C115" s="16">
        <v>3.85277</v>
      </c>
      <c r="D115" s="16">
        <v>5.7026899999999996</v>
      </c>
      <c r="E115" s="16">
        <v>6.3121099999999997</v>
      </c>
      <c r="F115" s="16">
        <v>3.1352600000000002</v>
      </c>
      <c r="G115" s="16">
        <v>34.949039999999997</v>
      </c>
      <c r="H115" s="16">
        <v>4.4393500000000001</v>
      </c>
      <c r="I115" s="16">
        <v>10.74958</v>
      </c>
      <c r="J115" s="30"/>
    </row>
    <row r="116" spans="1:10" x14ac:dyDescent="0.15">
      <c r="A116" s="1" t="s">
        <v>39</v>
      </c>
      <c r="B116" s="1">
        <v>43.429789999999997</v>
      </c>
      <c r="C116" s="18">
        <v>3.8458000000000001</v>
      </c>
      <c r="D116" s="18">
        <v>5.6951000000000001</v>
      </c>
      <c r="E116" s="1">
        <v>6.3121099999999997</v>
      </c>
      <c r="F116" s="1">
        <v>3.1352600000000002</v>
      </c>
      <c r="G116" s="1">
        <v>34.967489999999998</v>
      </c>
      <c r="H116" s="1">
        <v>4.4393500000000001</v>
      </c>
      <c r="I116" s="1">
        <v>10.75493</v>
      </c>
    </row>
    <row r="117" spans="1:10" x14ac:dyDescent="0.15">
      <c r="A117" s="15" t="s">
        <v>204</v>
      </c>
    </row>
  </sheetData>
  <phoneticPr fontId="2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  <ignoredErrors>
    <ignoredError sqref="E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2"/>
  <sheetViews>
    <sheetView workbookViewId="0">
      <pane ySplit="3" topLeftCell="A127" activePane="bottomLeft" state="frozen"/>
      <selection pane="bottomLeft" activeCell="C152" sqref="C152"/>
    </sheetView>
  </sheetViews>
  <sheetFormatPr defaultRowHeight="12.75" x14ac:dyDescent="0.15"/>
  <cols>
    <col min="1" max="1" width="40" style="54" bestFit="1" customWidth="1"/>
    <col min="2" max="15" width="9.125" style="54" bestFit="1" customWidth="1"/>
    <col min="16" max="16" width="9.5" style="54" bestFit="1" customWidth="1"/>
    <col min="17" max="20" width="9.125" style="54" bestFit="1" customWidth="1"/>
    <col min="21" max="27" width="9" style="54"/>
    <col min="28" max="28" width="9.5" style="54" bestFit="1" customWidth="1"/>
    <col min="29" max="16384" width="9" style="54"/>
  </cols>
  <sheetData>
    <row r="1" spans="1:28" x14ac:dyDescent="0.15">
      <c r="A1" s="54" t="s">
        <v>234</v>
      </c>
      <c r="B1" s="54" t="s">
        <v>233</v>
      </c>
      <c r="C1" s="54" t="s">
        <v>232</v>
      </c>
      <c r="D1" s="54" t="s">
        <v>249</v>
      </c>
      <c r="E1" s="54" t="s">
        <v>231</v>
      </c>
      <c r="F1" s="55">
        <v>2015</v>
      </c>
    </row>
    <row r="3" spans="1:28" ht="13.5" x14ac:dyDescent="0.15">
      <c r="A3" s="56" t="s">
        <v>229</v>
      </c>
      <c r="B3" s="56" t="s">
        <v>21</v>
      </c>
      <c r="C3" s="56" t="s">
        <v>264</v>
      </c>
      <c r="D3" s="56" t="s">
        <v>265</v>
      </c>
      <c r="E3" s="56" t="s">
        <v>22</v>
      </c>
      <c r="F3" s="56" t="s">
        <v>266</v>
      </c>
      <c r="G3" s="56" t="s">
        <v>24</v>
      </c>
      <c r="H3" s="56" t="s">
        <v>25</v>
      </c>
      <c r="I3" s="56" t="s">
        <v>26</v>
      </c>
      <c r="J3" s="56" t="s">
        <v>27</v>
      </c>
      <c r="K3" s="56" t="s">
        <v>28</v>
      </c>
      <c r="L3" s="56" t="s">
        <v>29</v>
      </c>
      <c r="M3" s="56" t="s">
        <v>30</v>
      </c>
      <c r="N3" s="56" t="s">
        <v>31</v>
      </c>
      <c r="O3" s="56" t="s">
        <v>32</v>
      </c>
      <c r="P3" s="56" t="s">
        <v>33</v>
      </c>
      <c r="Q3" s="56" t="s">
        <v>34</v>
      </c>
      <c r="R3" s="56" t="s">
        <v>211</v>
      </c>
      <c r="S3" s="56" t="s">
        <v>212</v>
      </c>
      <c r="T3" s="56" t="s">
        <v>213</v>
      </c>
      <c r="V3" s="45" t="s">
        <v>0</v>
      </c>
      <c r="W3" s="3" t="s">
        <v>1</v>
      </c>
      <c r="X3" s="3" t="s">
        <v>7</v>
      </c>
      <c r="Y3" s="3" t="s">
        <v>2</v>
      </c>
      <c r="Z3" s="3" t="s">
        <v>3</v>
      </c>
      <c r="AA3" s="3" t="s">
        <v>4</v>
      </c>
      <c r="AB3" s="3" t="s">
        <v>5</v>
      </c>
    </row>
    <row r="4" spans="1:28" x14ac:dyDescent="0.15">
      <c r="A4" s="56" t="s">
        <v>228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8" x14ac:dyDescent="0.15">
      <c r="A5" s="56" t="s">
        <v>167</v>
      </c>
      <c r="B5" s="56">
        <v>9523531</v>
      </c>
      <c r="C5" s="56">
        <v>6494</v>
      </c>
      <c r="D5" s="56">
        <v>8275</v>
      </c>
      <c r="E5" s="56">
        <v>147030</v>
      </c>
      <c r="F5" s="56">
        <v>842835</v>
      </c>
      <c r="G5" s="56">
        <v>5543363</v>
      </c>
      <c r="H5" s="56">
        <v>2571365</v>
      </c>
      <c r="I5" s="56">
        <v>3888321</v>
      </c>
      <c r="J5" s="56">
        <v>80446</v>
      </c>
      <c r="K5" s="56">
        <v>1111169</v>
      </c>
      <c r="L5" s="56">
        <v>528052</v>
      </c>
      <c r="M5" s="56">
        <v>0</v>
      </c>
      <c r="N5" s="56">
        <v>0</v>
      </c>
      <c r="O5" s="56">
        <v>3959</v>
      </c>
      <c r="P5" s="56">
        <v>24254840</v>
      </c>
      <c r="Q5" s="56">
        <v>5534286</v>
      </c>
      <c r="R5" s="56">
        <v>9538300</v>
      </c>
      <c r="S5" s="56">
        <v>989865</v>
      </c>
      <c r="T5" s="56">
        <v>1195574</v>
      </c>
      <c r="V5" s="36">
        <f t="shared" ref="V5:V36" si="0">SUM(B5:C5)</f>
        <v>9530025</v>
      </c>
      <c r="W5" s="57">
        <f>SUM(D5:F5)</f>
        <v>998140</v>
      </c>
      <c r="X5" s="57">
        <f>G5</f>
        <v>5543363</v>
      </c>
      <c r="Y5" s="57">
        <f>I5</f>
        <v>3888321</v>
      </c>
      <c r="Z5" s="57">
        <f>H5</f>
        <v>2571365</v>
      </c>
      <c r="AA5" s="57">
        <f>AB5-SUM(V5:Z5)</f>
        <v>1723626</v>
      </c>
      <c r="AB5" s="57">
        <f>P5</f>
        <v>24254840</v>
      </c>
    </row>
    <row r="6" spans="1:28" x14ac:dyDescent="0.15">
      <c r="A6" s="56" t="s">
        <v>172</v>
      </c>
      <c r="B6" s="56">
        <v>1598784</v>
      </c>
      <c r="C6" s="56">
        <v>0</v>
      </c>
      <c r="D6" s="56">
        <v>0</v>
      </c>
      <c r="E6" s="56">
        <v>0</v>
      </c>
      <c r="F6" s="56">
        <v>81718</v>
      </c>
      <c r="G6" s="56">
        <v>1637359</v>
      </c>
      <c r="H6" s="56">
        <v>943288</v>
      </c>
      <c r="I6" s="56">
        <v>686320</v>
      </c>
      <c r="J6" s="56">
        <v>25058</v>
      </c>
      <c r="K6" s="56">
        <v>281141</v>
      </c>
      <c r="L6" s="56">
        <v>100645</v>
      </c>
      <c r="M6" s="56">
        <v>0</v>
      </c>
      <c r="N6" s="56">
        <v>0</v>
      </c>
      <c r="O6" s="56">
        <v>0</v>
      </c>
      <c r="P6" s="56">
        <v>5354313</v>
      </c>
      <c r="Q6" s="56">
        <v>1071851</v>
      </c>
      <c r="R6" s="56">
        <v>1598784</v>
      </c>
      <c r="S6" s="56">
        <v>81718</v>
      </c>
      <c r="T6" s="56">
        <v>306199</v>
      </c>
      <c r="V6" s="57">
        <f t="shared" si="0"/>
        <v>1598784</v>
      </c>
      <c r="W6" s="57">
        <f>SUM(D6:F6)</f>
        <v>81718</v>
      </c>
      <c r="X6" s="57">
        <f t="shared" ref="X6:X69" si="1">G6</f>
        <v>1637359</v>
      </c>
      <c r="Y6" s="57">
        <f t="shared" ref="Y6:Y69" si="2">I6</f>
        <v>686320</v>
      </c>
      <c r="Z6" s="57">
        <f t="shared" ref="Z6:Z69" si="3">H6</f>
        <v>943288</v>
      </c>
      <c r="AA6" s="57">
        <f>AB6-SUM(V6:Z6)</f>
        <v>406844</v>
      </c>
      <c r="AB6" s="57">
        <f t="shared" ref="AB6:AB69" si="4">P6</f>
        <v>5354313</v>
      </c>
    </row>
    <row r="7" spans="1:28" x14ac:dyDescent="0.15">
      <c r="A7" s="56" t="s">
        <v>171</v>
      </c>
      <c r="B7" s="56">
        <v>769456</v>
      </c>
      <c r="C7" s="56">
        <v>0</v>
      </c>
      <c r="D7" s="56">
        <v>283</v>
      </c>
      <c r="E7" s="56">
        <v>24678</v>
      </c>
      <c r="F7" s="56">
        <v>97583</v>
      </c>
      <c r="G7" s="56">
        <v>625167</v>
      </c>
      <c r="H7" s="56">
        <v>174199</v>
      </c>
      <c r="I7" s="56">
        <v>125259</v>
      </c>
      <c r="J7" s="56">
        <v>10438</v>
      </c>
      <c r="K7" s="56">
        <v>69105</v>
      </c>
      <c r="L7" s="56">
        <v>48906</v>
      </c>
      <c r="M7" s="56">
        <v>0</v>
      </c>
      <c r="N7" s="56">
        <v>0</v>
      </c>
      <c r="O7" s="56">
        <v>125</v>
      </c>
      <c r="P7" s="56">
        <v>1945199</v>
      </c>
      <c r="Q7" s="56">
        <v>246910</v>
      </c>
      <c r="R7" s="56">
        <v>769739</v>
      </c>
      <c r="S7" s="56">
        <v>122261</v>
      </c>
      <c r="T7" s="56">
        <v>79668</v>
      </c>
      <c r="V7" s="57">
        <f t="shared" si="0"/>
        <v>769456</v>
      </c>
      <c r="W7" s="57">
        <f>SUM(D7:F7)</f>
        <v>122544</v>
      </c>
      <c r="X7" s="57">
        <f t="shared" si="1"/>
        <v>625167</v>
      </c>
      <c r="Y7" s="57">
        <f t="shared" si="2"/>
        <v>125259</v>
      </c>
      <c r="Z7" s="57">
        <f t="shared" si="3"/>
        <v>174199</v>
      </c>
      <c r="AA7" s="57">
        <f t="shared" ref="AA7:AA70" si="5">AB7-SUM(V7:Z7)</f>
        <v>128574</v>
      </c>
      <c r="AB7" s="57">
        <f t="shared" si="4"/>
        <v>1945199</v>
      </c>
    </row>
    <row r="8" spans="1:28" x14ac:dyDescent="0.15">
      <c r="A8" s="56" t="s">
        <v>170</v>
      </c>
      <c r="B8" s="56">
        <v>845419</v>
      </c>
      <c r="C8" s="56">
        <v>5841</v>
      </c>
      <c r="D8" s="56">
        <v>7992</v>
      </c>
      <c r="E8" s="56">
        <v>0</v>
      </c>
      <c r="F8" s="56">
        <v>56904</v>
      </c>
      <c r="G8" s="56">
        <v>584691</v>
      </c>
      <c r="H8" s="56">
        <v>853195</v>
      </c>
      <c r="I8" s="56">
        <v>569135</v>
      </c>
      <c r="J8" s="56">
        <v>14951</v>
      </c>
      <c r="K8" s="56">
        <v>415630</v>
      </c>
      <c r="L8" s="56">
        <v>204000</v>
      </c>
      <c r="M8" s="56">
        <v>0</v>
      </c>
      <c r="N8" s="56">
        <v>0</v>
      </c>
      <c r="O8" s="56">
        <v>1101</v>
      </c>
      <c r="P8" s="56">
        <v>3558859</v>
      </c>
      <c r="Q8" s="56">
        <v>1175290</v>
      </c>
      <c r="R8" s="56">
        <v>859252</v>
      </c>
      <c r="S8" s="56">
        <v>56904</v>
      </c>
      <c r="T8" s="56">
        <v>431682</v>
      </c>
      <c r="V8" s="57">
        <f t="shared" si="0"/>
        <v>851260</v>
      </c>
      <c r="W8" s="57">
        <f t="shared" ref="W8:W71" si="6">SUM(D8:F8)</f>
        <v>64896</v>
      </c>
      <c r="X8" s="57">
        <f t="shared" si="1"/>
        <v>584691</v>
      </c>
      <c r="Y8" s="57">
        <f t="shared" si="2"/>
        <v>569135</v>
      </c>
      <c r="Z8" s="57">
        <f t="shared" si="3"/>
        <v>853195</v>
      </c>
      <c r="AA8" s="57">
        <f t="shared" si="5"/>
        <v>635682</v>
      </c>
      <c r="AB8" s="57">
        <f t="shared" si="4"/>
        <v>3558859</v>
      </c>
    </row>
    <row r="9" spans="1:28" x14ac:dyDescent="0.15">
      <c r="A9" s="56" t="s">
        <v>166</v>
      </c>
      <c r="B9" s="56">
        <v>256522</v>
      </c>
      <c r="C9" s="56">
        <v>0</v>
      </c>
      <c r="D9" s="56">
        <v>0</v>
      </c>
      <c r="E9" s="56">
        <v>2855</v>
      </c>
      <c r="F9" s="56">
        <v>85242</v>
      </c>
      <c r="G9" s="56">
        <v>285302</v>
      </c>
      <c r="H9" s="56">
        <v>12237</v>
      </c>
      <c r="I9" s="56">
        <v>120521</v>
      </c>
      <c r="J9" s="56">
        <v>4479</v>
      </c>
      <c r="K9" s="56">
        <v>10121</v>
      </c>
      <c r="L9" s="56">
        <v>1913</v>
      </c>
      <c r="M9" s="56">
        <v>0</v>
      </c>
      <c r="N9" s="56">
        <v>0</v>
      </c>
      <c r="O9" s="56">
        <v>1587</v>
      </c>
      <c r="P9" s="56">
        <v>780779</v>
      </c>
      <c r="Q9" s="56">
        <v>137034</v>
      </c>
      <c r="R9" s="56">
        <v>256522</v>
      </c>
      <c r="S9" s="56">
        <v>88097</v>
      </c>
      <c r="T9" s="56">
        <v>16187</v>
      </c>
      <c r="V9" s="57">
        <f t="shared" si="0"/>
        <v>256522</v>
      </c>
      <c r="W9" s="57">
        <f t="shared" si="6"/>
        <v>88097</v>
      </c>
      <c r="X9" s="57">
        <f t="shared" si="1"/>
        <v>285302</v>
      </c>
      <c r="Y9" s="57">
        <f t="shared" si="2"/>
        <v>120521</v>
      </c>
      <c r="Z9" s="57">
        <f t="shared" si="3"/>
        <v>12237</v>
      </c>
      <c r="AA9" s="57">
        <f t="shared" si="5"/>
        <v>18100</v>
      </c>
      <c r="AB9" s="57">
        <f t="shared" si="4"/>
        <v>780779</v>
      </c>
    </row>
    <row r="10" spans="1:28" x14ac:dyDescent="0.15">
      <c r="A10" s="56" t="s">
        <v>164</v>
      </c>
      <c r="B10" s="56">
        <v>44535</v>
      </c>
      <c r="C10" s="56">
        <v>0</v>
      </c>
      <c r="D10" s="56">
        <v>0</v>
      </c>
      <c r="E10" s="56">
        <v>7211</v>
      </c>
      <c r="F10" s="56">
        <v>156361</v>
      </c>
      <c r="G10" s="56">
        <v>238424</v>
      </c>
      <c r="H10" s="56">
        <v>21873</v>
      </c>
      <c r="I10" s="56">
        <v>646707</v>
      </c>
      <c r="J10" s="56">
        <v>3845</v>
      </c>
      <c r="K10" s="56">
        <v>30318</v>
      </c>
      <c r="L10" s="56">
        <v>61759</v>
      </c>
      <c r="M10" s="56">
        <v>0</v>
      </c>
      <c r="N10" s="56">
        <v>0</v>
      </c>
      <c r="O10" s="56">
        <v>390</v>
      </c>
      <c r="P10" s="56">
        <v>1211423</v>
      </c>
      <c r="Q10" s="56">
        <v>742629</v>
      </c>
      <c r="R10" s="56">
        <v>44535</v>
      </c>
      <c r="S10" s="56">
        <v>163572</v>
      </c>
      <c r="T10" s="56">
        <v>34553</v>
      </c>
      <c r="V10" s="57">
        <f t="shared" si="0"/>
        <v>44535</v>
      </c>
      <c r="W10" s="57">
        <f t="shared" si="6"/>
        <v>163572</v>
      </c>
      <c r="X10" s="57">
        <f t="shared" si="1"/>
        <v>238424</v>
      </c>
      <c r="Y10" s="57">
        <f t="shared" si="2"/>
        <v>646707</v>
      </c>
      <c r="Z10" s="57">
        <f t="shared" si="3"/>
        <v>21873</v>
      </c>
      <c r="AA10" s="57">
        <f t="shared" si="5"/>
        <v>96312</v>
      </c>
      <c r="AB10" s="57">
        <f t="shared" si="4"/>
        <v>1211423</v>
      </c>
    </row>
    <row r="11" spans="1:28" x14ac:dyDescent="0.15">
      <c r="A11" s="56" t="s">
        <v>163</v>
      </c>
      <c r="B11" s="56">
        <v>462</v>
      </c>
      <c r="C11" s="56">
        <v>0</v>
      </c>
      <c r="D11" s="56">
        <v>0</v>
      </c>
      <c r="E11" s="56">
        <v>112275</v>
      </c>
      <c r="F11" s="56">
        <v>208836</v>
      </c>
      <c r="G11" s="56">
        <v>703775</v>
      </c>
      <c r="H11" s="56">
        <v>2914</v>
      </c>
      <c r="I11" s="56">
        <v>17607</v>
      </c>
      <c r="J11" s="56">
        <v>0</v>
      </c>
      <c r="K11" s="56">
        <v>644</v>
      </c>
      <c r="L11" s="56">
        <v>20</v>
      </c>
      <c r="M11" s="56">
        <v>0</v>
      </c>
      <c r="N11" s="56">
        <v>0</v>
      </c>
      <c r="O11" s="56">
        <v>0</v>
      </c>
      <c r="P11" s="56">
        <v>1046533</v>
      </c>
      <c r="Q11" s="56">
        <v>18271</v>
      </c>
      <c r="R11" s="56">
        <v>462</v>
      </c>
      <c r="S11" s="56">
        <v>321111</v>
      </c>
      <c r="T11" s="56">
        <v>644</v>
      </c>
      <c r="V11" s="57">
        <f t="shared" si="0"/>
        <v>462</v>
      </c>
      <c r="W11" s="57">
        <f t="shared" si="6"/>
        <v>321111</v>
      </c>
      <c r="X11" s="57">
        <f t="shared" si="1"/>
        <v>703775</v>
      </c>
      <c r="Y11" s="57">
        <f t="shared" si="2"/>
        <v>17607</v>
      </c>
      <c r="Z11" s="57">
        <f t="shared" si="3"/>
        <v>2914</v>
      </c>
      <c r="AA11" s="57">
        <f t="shared" si="5"/>
        <v>664</v>
      </c>
      <c r="AB11" s="57">
        <f t="shared" si="4"/>
        <v>1046533</v>
      </c>
    </row>
    <row r="12" spans="1:28" x14ac:dyDescent="0.15">
      <c r="A12" s="56" t="s">
        <v>162</v>
      </c>
      <c r="B12" s="56">
        <v>385571</v>
      </c>
      <c r="C12" s="56">
        <v>653</v>
      </c>
      <c r="D12" s="56">
        <v>0</v>
      </c>
      <c r="E12" s="56">
        <v>11</v>
      </c>
      <c r="F12" s="56">
        <v>21167</v>
      </c>
      <c r="G12" s="56">
        <v>705500</v>
      </c>
      <c r="H12" s="56">
        <v>312908</v>
      </c>
      <c r="I12" s="56">
        <v>289257</v>
      </c>
      <c r="J12" s="56">
        <v>457</v>
      </c>
      <c r="K12" s="56">
        <v>16486</v>
      </c>
      <c r="L12" s="56">
        <v>5022</v>
      </c>
      <c r="M12" s="56">
        <v>0</v>
      </c>
      <c r="N12" s="56">
        <v>0</v>
      </c>
      <c r="O12" s="56">
        <v>756</v>
      </c>
      <c r="P12" s="56">
        <v>1737788</v>
      </c>
      <c r="Q12" s="56">
        <v>308228</v>
      </c>
      <c r="R12" s="56">
        <v>386224</v>
      </c>
      <c r="S12" s="56">
        <v>21178</v>
      </c>
      <c r="T12" s="56">
        <v>17699</v>
      </c>
      <c r="V12" s="57">
        <f t="shared" si="0"/>
        <v>386224</v>
      </c>
      <c r="W12" s="57">
        <f t="shared" si="6"/>
        <v>21178</v>
      </c>
      <c r="X12" s="57">
        <f t="shared" si="1"/>
        <v>705500</v>
      </c>
      <c r="Y12" s="57">
        <f t="shared" si="2"/>
        <v>289257</v>
      </c>
      <c r="Z12" s="57">
        <f t="shared" si="3"/>
        <v>312908</v>
      </c>
      <c r="AA12" s="57">
        <f t="shared" si="5"/>
        <v>22721</v>
      </c>
      <c r="AB12" s="57">
        <f t="shared" si="4"/>
        <v>1737788</v>
      </c>
    </row>
    <row r="13" spans="1:28" x14ac:dyDescent="0.15">
      <c r="A13" s="56" t="s">
        <v>260</v>
      </c>
      <c r="B13" s="56">
        <v>1488901</v>
      </c>
      <c r="C13" s="56">
        <v>0</v>
      </c>
      <c r="D13" s="56">
        <v>0</v>
      </c>
      <c r="E13" s="56">
        <v>0</v>
      </c>
      <c r="F13" s="56">
        <v>125158</v>
      </c>
      <c r="G13" s="56">
        <v>604949</v>
      </c>
      <c r="H13" s="56">
        <v>79962</v>
      </c>
      <c r="I13" s="56">
        <v>319045</v>
      </c>
      <c r="J13" s="56">
        <v>21093</v>
      </c>
      <c r="K13" s="56">
        <v>56695</v>
      </c>
      <c r="L13" s="56">
        <v>41955</v>
      </c>
      <c r="M13" s="56">
        <v>0</v>
      </c>
      <c r="N13" s="56">
        <v>0</v>
      </c>
      <c r="O13" s="56">
        <v>0</v>
      </c>
      <c r="P13" s="56">
        <v>2737758</v>
      </c>
      <c r="Q13" s="56">
        <v>435646</v>
      </c>
      <c r="R13" s="56">
        <v>1488901</v>
      </c>
      <c r="S13" s="56">
        <v>125158</v>
      </c>
      <c r="T13" s="56">
        <v>77788</v>
      </c>
      <c r="V13" s="57">
        <f t="shared" si="0"/>
        <v>1488901</v>
      </c>
      <c r="W13" s="57">
        <f t="shared" si="6"/>
        <v>125158</v>
      </c>
      <c r="X13" s="57">
        <f t="shared" si="1"/>
        <v>604949</v>
      </c>
      <c r="Y13" s="57">
        <f t="shared" si="2"/>
        <v>319045</v>
      </c>
      <c r="Z13" s="57">
        <f t="shared" si="3"/>
        <v>79962</v>
      </c>
      <c r="AA13" s="57">
        <f t="shared" si="5"/>
        <v>119743</v>
      </c>
      <c r="AB13" s="57">
        <f t="shared" si="4"/>
        <v>2737758</v>
      </c>
    </row>
    <row r="14" spans="1:28" x14ac:dyDescent="0.15">
      <c r="A14" s="56" t="s">
        <v>227</v>
      </c>
      <c r="B14" s="56">
        <v>4133881</v>
      </c>
      <c r="C14" s="56">
        <v>0</v>
      </c>
      <c r="D14" s="56">
        <v>0</v>
      </c>
      <c r="E14" s="56">
        <v>0</v>
      </c>
      <c r="F14" s="56">
        <v>9866</v>
      </c>
      <c r="G14" s="56">
        <v>158196</v>
      </c>
      <c r="H14" s="56">
        <v>170789</v>
      </c>
      <c r="I14" s="56">
        <v>1114470</v>
      </c>
      <c r="J14" s="56">
        <v>125</v>
      </c>
      <c r="K14" s="56">
        <v>231029</v>
      </c>
      <c r="L14" s="56">
        <v>63832</v>
      </c>
      <c r="M14" s="56">
        <v>0</v>
      </c>
      <c r="N14" s="56">
        <v>0</v>
      </c>
      <c r="O14" s="56">
        <v>0</v>
      </c>
      <c r="P14" s="56">
        <v>5882188</v>
      </c>
      <c r="Q14" s="56">
        <v>1398427</v>
      </c>
      <c r="R14" s="56">
        <v>4133881</v>
      </c>
      <c r="S14" s="56">
        <v>9866</v>
      </c>
      <c r="T14" s="56">
        <v>231154</v>
      </c>
      <c r="V14" s="57">
        <f t="shared" si="0"/>
        <v>4133881</v>
      </c>
      <c r="W14" s="57">
        <f t="shared" si="6"/>
        <v>9866</v>
      </c>
      <c r="X14" s="57">
        <f t="shared" si="1"/>
        <v>158196</v>
      </c>
      <c r="Y14" s="57">
        <f t="shared" si="2"/>
        <v>1114470</v>
      </c>
      <c r="Z14" s="57">
        <f t="shared" si="3"/>
        <v>170789</v>
      </c>
      <c r="AA14" s="57">
        <f t="shared" si="5"/>
        <v>294986</v>
      </c>
      <c r="AB14" s="57">
        <f t="shared" si="4"/>
        <v>5882188</v>
      </c>
    </row>
    <row r="15" spans="1:28" x14ac:dyDescent="0.15">
      <c r="A15" s="56" t="s">
        <v>161</v>
      </c>
      <c r="B15" s="56" t="s">
        <v>59</v>
      </c>
      <c r="C15" s="56" t="s">
        <v>59</v>
      </c>
      <c r="D15" s="56" t="s">
        <v>59</v>
      </c>
      <c r="E15" s="56" t="s">
        <v>59</v>
      </c>
      <c r="F15" s="56" t="s">
        <v>59</v>
      </c>
      <c r="G15" s="56" t="s">
        <v>59</v>
      </c>
      <c r="H15" s="56" t="s">
        <v>59</v>
      </c>
      <c r="I15" s="56" t="s">
        <v>59</v>
      </c>
      <c r="J15" s="56" t="s">
        <v>59</v>
      </c>
      <c r="K15" s="56" t="s">
        <v>59</v>
      </c>
      <c r="L15" s="56" t="s">
        <v>59</v>
      </c>
      <c r="M15" s="56" t="s">
        <v>59</v>
      </c>
      <c r="N15" s="56" t="s">
        <v>59</v>
      </c>
      <c r="O15" s="56" t="s">
        <v>59</v>
      </c>
      <c r="P15" s="56" t="s">
        <v>59</v>
      </c>
      <c r="Q15" s="56" t="s">
        <v>59</v>
      </c>
      <c r="R15" s="56" t="s">
        <v>59</v>
      </c>
      <c r="S15" s="56" t="s">
        <v>59</v>
      </c>
      <c r="T15" s="56" t="s">
        <v>59</v>
      </c>
      <c r="V15" s="57">
        <f t="shared" si="0"/>
        <v>0</v>
      </c>
      <c r="W15" s="57">
        <f t="shared" si="6"/>
        <v>0</v>
      </c>
      <c r="X15" s="57" t="str">
        <f t="shared" si="1"/>
        <v>x</v>
      </c>
      <c r="Y15" s="57" t="str">
        <f t="shared" si="2"/>
        <v>x</v>
      </c>
      <c r="Z15" s="57" t="str">
        <f t="shared" si="3"/>
        <v>x</v>
      </c>
      <c r="AA15" s="57" t="e">
        <f t="shared" si="5"/>
        <v>#VALUE!</v>
      </c>
      <c r="AB15" s="57" t="str">
        <f t="shared" si="4"/>
        <v>x</v>
      </c>
    </row>
    <row r="16" spans="1:28" x14ac:dyDescent="0.15">
      <c r="A16" s="56" t="s">
        <v>160</v>
      </c>
      <c r="B16" s="56" t="s">
        <v>59</v>
      </c>
      <c r="C16" s="56" t="s">
        <v>59</v>
      </c>
      <c r="D16" s="56" t="s">
        <v>59</v>
      </c>
      <c r="E16" s="56" t="s">
        <v>59</v>
      </c>
      <c r="F16" s="56" t="s">
        <v>59</v>
      </c>
      <c r="G16" s="56" t="s">
        <v>59</v>
      </c>
      <c r="H16" s="56" t="s">
        <v>59</v>
      </c>
      <c r="I16" s="56" t="s">
        <v>59</v>
      </c>
      <c r="J16" s="56" t="s">
        <v>59</v>
      </c>
      <c r="K16" s="56" t="s">
        <v>59</v>
      </c>
      <c r="L16" s="56" t="s">
        <v>59</v>
      </c>
      <c r="M16" s="56" t="s">
        <v>59</v>
      </c>
      <c r="N16" s="56" t="s">
        <v>59</v>
      </c>
      <c r="O16" s="56" t="s">
        <v>59</v>
      </c>
      <c r="P16" s="56" t="s">
        <v>59</v>
      </c>
      <c r="Q16" s="56" t="s">
        <v>59</v>
      </c>
      <c r="R16" s="56" t="s">
        <v>59</v>
      </c>
      <c r="S16" s="56" t="s">
        <v>59</v>
      </c>
      <c r="T16" s="56" t="s">
        <v>59</v>
      </c>
      <c r="V16" s="57">
        <f t="shared" si="0"/>
        <v>0</v>
      </c>
      <c r="W16" s="57">
        <f t="shared" si="6"/>
        <v>0</v>
      </c>
      <c r="X16" s="57" t="str">
        <f t="shared" si="1"/>
        <v>x</v>
      </c>
      <c r="Y16" s="57" t="str">
        <f t="shared" si="2"/>
        <v>x</v>
      </c>
      <c r="Z16" s="57" t="str">
        <f t="shared" si="3"/>
        <v>x</v>
      </c>
      <c r="AA16" s="57" t="e">
        <f t="shared" si="5"/>
        <v>#VALUE!</v>
      </c>
      <c r="AB16" s="57" t="str">
        <f t="shared" si="4"/>
        <v>x</v>
      </c>
    </row>
    <row r="17" spans="1:28" x14ac:dyDescent="0.15">
      <c r="A17" s="56" t="s">
        <v>159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5895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5895</v>
      </c>
      <c r="Q17" s="56">
        <v>5895</v>
      </c>
      <c r="R17" s="56">
        <v>0</v>
      </c>
      <c r="S17" s="56">
        <v>0</v>
      </c>
      <c r="T17" s="56">
        <v>0</v>
      </c>
      <c r="V17" s="57">
        <f t="shared" si="0"/>
        <v>0</v>
      </c>
      <c r="W17" s="57">
        <f t="shared" si="6"/>
        <v>0</v>
      </c>
      <c r="X17" s="57">
        <f t="shared" si="1"/>
        <v>0</v>
      </c>
      <c r="Y17" s="57">
        <f t="shared" si="2"/>
        <v>5895</v>
      </c>
      <c r="Z17" s="57">
        <f t="shared" si="3"/>
        <v>0</v>
      </c>
      <c r="AA17" s="57">
        <f t="shared" si="5"/>
        <v>0</v>
      </c>
      <c r="AB17" s="57">
        <f t="shared" si="4"/>
        <v>5895</v>
      </c>
    </row>
    <row r="18" spans="1:28" x14ac:dyDescent="0.15">
      <c r="A18" s="56" t="s">
        <v>158</v>
      </c>
      <c r="B18" s="56">
        <v>0</v>
      </c>
      <c r="C18" s="56">
        <v>0</v>
      </c>
      <c r="D18" s="56">
        <v>0</v>
      </c>
      <c r="E18" s="56">
        <v>0</v>
      </c>
      <c r="F18" s="56">
        <v>908</v>
      </c>
      <c r="G18" s="56">
        <v>67668</v>
      </c>
      <c r="H18" s="56">
        <v>0</v>
      </c>
      <c r="I18" s="56">
        <v>145</v>
      </c>
      <c r="J18" s="56">
        <v>0</v>
      </c>
      <c r="K18" s="56">
        <v>77</v>
      </c>
      <c r="L18" s="56">
        <v>0</v>
      </c>
      <c r="M18" s="56">
        <v>0</v>
      </c>
      <c r="N18" s="56">
        <v>0</v>
      </c>
      <c r="O18" s="56">
        <v>0</v>
      </c>
      <c r="P18" s="56">
        <v>68798</v>
      </c>
      <c r="Q18" s="56">
        <v>222</v>
      </c>
      <c r="R18" s="56">
        <v>0</v>
      </c>
      <c r="S18" s="56">
        <v>908</v>
      </c>
      <c r="T18" s="56">
        <v>77</v>
      </c>
      <c r="V18" s="57">
        <f t="shared" si="0"/>
        <v>0</v>
      </c>
      <c r="W18" s="57">
        <f t="shared" si="6"/>
        <v>908</v>
      </c>
      <c r="X18" s="57">
        <f t="shared" si="1"/>
        <v>67668</v>
      </c>
      <c r="Y18" s="57">
        <f t="shared" si="2"/>
        <v>145</v>
      </c>
      <c r="Z18" s="57">
        <f t="shared" si="3"/>
        <v>0</v>
      </c>
      <c r="AA18" s="57">
        <f t="shared" si="5"/>
        <v>77</v>
      </c>
      <c r="AB18" s="57">
        <f t="shared" si="4"/>
        <v>68798</v>
      </c>
    </row>
    <row r="19" spans="1:28" x14ac:dyDescent="0.15">
      <c r="A19" s="56" t="s">
        <v>157</v>
      </c>
      <c r="B19" s="56">
        <v>0</v>
      </c>
      <c r="C19" s="56">
        <v>0</v>
      </c>
      <c r="D19" s="56">
        <v>0</v>
      </c>
      <c r="E19" s="56">
        <v>0</v>
      </c>
      <c r="F19" s="56">
        <v>4572</v>
      </c>
      <c r="G19" s="56">
        <v>0</v>
      </c>
      <c r="H19" s="56">
        <v>0</v>
      </c>
      <c r="I19" s="56">
        <v>5192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9764</v>
      </c>
      <c r="Q19" s="56">
        <v>5192</v>
      </c>
      <c r="R19" s="56">
        <v>0</v>
      </c>
      <c r="S19" s="56">
        <v>4572</v>
      </c>
      <c r="T19" s="56">
        <v>0</v>
      </c>
      <c r="V19" s="57">
        <f t="shared" si="0"/>
        <v>0</v>
      </c>
      <c r="W19" s="57">
        <f t="shared" si="6"/>
        <v>4572</v>
      </c>
      <c r="X19" s="57">
        <f t="shared" si="1"/>
        <v>0</v>
      </c>
      <c r="Y19" s="57">
        <f t="shared" si="2"/>
        <v>5192</v>
      </c>
      <c r="Z19" s="57">
        <f t="shared" si="3"/>
        <v>0</v>
      </c>
      <c r="AA19" s="57">
        <f t="shared" si="5"/>
        <v>0</v>
      </c>
      <c r="AB19" s="57">
        <f t="shared" si="4"/>
        <v>9764</v>
      </c>
    </row>
    <row r="20" spans="1:28" x14ac:dyDescent="0.15">
      <c r="A20" s="56" t="s">
        <v>156</v>
      </c>
      <c r="B20" s="56">
        <v>2942</v>
      </c>
      <c r="C20" s="56">
        <v>0</v>
      </c>
      <c r="D20" s="56">
        <v>0</v>
      </c>
      <c r="E20" s="56">
        <v>0</v>
      </c>
      <c r="F20" s="56">
        <v>22357</v>
      </c>
      <c r="G20" s="56">
        <v>71728</v>
      </c>
      <c r="H20" s="56">
        <v>7139</v>
      </c>
      <c r="I20" s="56">
        <v>38039</v>
      </c>
      <c r="J20" s="56">
        <v>0</v>
      </c>
      <c r="K20" s="56">
        <v>614</v>
      </c>
      <c r="L20" s="56">
        <v>2138</v>
      </c>
      <c r="M20" s="56">
        <v>0</v>
      </c>
      <c r="N20" s="56">
        <v>0</v>
      </c>
      <c r="O20" s="56">
        <v>0</v>
      </c>
      <c r="P20" s="56">
        <v>144957</v>
      </c>
      <c r="Q20" s="56">
        <v>40791</v>
      </c>
      <c r="R20" s="56">
        <v>2942</v>
      </c>
      <c r="S20" s="56">
        <v>22357</v>
      </c>
      <c r="T20" s="56">
        <v>614</v>
      </c>
      <c r="V20" s="57">
        <f t="shared" si="0"/>
        <v>2942</v>
      </c>
      <c r="W20" s="57">
        <f t="shared" si="6"/>
        <v>22357</v>
      </c>
      <c r="X20" s="57">
        <f t="shared" si="1"/>
        <v>71728</v>
      </c>
      <c r="Y20" s="57">
        <f t="shared" si="2"/>
        <v>38039</v>
      </c>
      <c r="Z20" s="57">
        <f t="shared" si="3"/>
        <v>7139</v>
      </c>
      <c r="AA20" s="57">
        <f t="shared" si="5"/>
        <v>2752</v>
      </c>
      <c r="AB20" s="57">
        <f t="shared" si="4"/>
        <v>144957</v>
      </c>
    </row>
    <row r="21" spans="1:28" x14ac:dyDescent="0.15">
      <c r="A21" s="56" t="s">
        <v>155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2801</v>
      </c>
      <c r="H21" s="56">
        <v>2788</v>
      </c>
      <c r="I21" s="56">
        <v>2206</v>
      </c>
      <c r="J21" s="56">
        <v>0</v>
      </c>
      <c r="K21" s="56">
        <v>4</v>
      </c>
      <c r="L21" s="56">
        <v>0</v>
      </c>
      <c r="M21" s="56">
        <v>0</v>
      </c>
      <c r="N21" s="56">
        <v>0</v>
      </c>
      <c r="O21" s="56">
        <v>0</v>
      </c>
      <c r="P21" s="56">
        <v>7799</v>
      </c>
      <c r="Q21" s="56">
        <v>2210</v>
      </c>
      <c r="R21" s="56">
        <v>0</v>
      </c>
      <c r="S21" s="56">
        <v>0</v>
      </c>
      <c r="T21" s="56">
        <v>4</v>
      </c>
      <c r="V21" s="57">
        <f t="shared" si="0"/>
        <v>0</v>
      </c>
      <c r="W21" s="57">
        <f t="shared" si="6"/>
        <v>0</v>
      </c>
      <c r="X21" s="57">
        <f t="shared" si="1"/>
        <v>2801</v>
      </c>
      <c r="Y21" s="57">
        <f t="shared" si="2"/>
        <v>2206</v>
      </c>
      <c r="Z21" s="57">
        <f t="shared" si="3"/>
        <v>2788</v>
      </c>
      <c r="AA21" s="57">
        <f t="shared" si="5"/>
        <v>4</v>
      </c>
      <c r="AB21" s="57">
        <f t="shared" si="4"/>
        <v>7799</v>
      </c>
    </row>
    <row r="22" spans="1:28" x14ac:dyDescent="0.15">
      <c r="A22" s="56" t="s">
        <v>199</v>
      </c>
      <c r="B22" s="56">
        <v>158610</v>
      </c>
      <c r="C22" s="56">
        <v>0</v>
      </c>
      <c r="D22" s="56">
        <v>0</v>
      </c>
      <c r="E22" s="56">
        <v>0</v>
      </c>
      <c r="F22" s="56">
        <v>6799</v>
      </c>
      <c r="G22" s="56">
        <v>52462</v>
      </c>
      <c r="H22" s="56">
        <v>0</v>
      </c>
      <c r="I22" s="56">
        <v>13361</v>
      </c>
      <c r="J22" s="56">
        <v>1</v>
      </c>
      <c r="K22" s="56">
        <v>17435</v>
      </c>
      <c r="L22" s="56">
        <v>3608</v>
      </c>
      <c r="M22" s="56">
        <v>0</v>
      </c>
      <c r="N22" s="56">
        <v>0</v>
      </c>
      <c r="O22" s="56">
        <v>0</v>
      </c>
      <c r="P22" s="56">
        <v>252276</v>
      </c>
      <c r="Q22" s="56">
        <v>34405</v>
      </c>
      <c r="R22" s="56">
        <v>158610</v>
      </c>
      <c r="S22" s="56">
        <v>6799</v>
      </c>
      <c r="T22" s="56">
        <v>17436</v>
      </c>
      <c r="V22" s="57">
        <f t="shared" si="0"/>
        <v>158610</v>
      </c>
      <c r="W22" s="57">
        <f t="shared" si="6"/>
        <v>6799</v>
      </c>
      <c r="X22" s="57">
        <f t="shared" si="1"/>
        <v>52462</v>
      </c>
      <c r="Y22" s="57">
        <f t="shared" si="2"/>
        <v>13361</v>
      </c>
      <c r="Z22" s="57">
        <f t="shared" si="3"/>
        <v>0</v>
      </c>
      <c r="AA22" s="57">
        <f t="shared" si="5"/>
        <v>21044</v>
      </c>
      <c r="AB22" s="57">
        <f t="shared" si="4"/>
        <v>252276</v>
      </c>
    </row>
    <row r="23" spans="1:28" x14ac:dyDescent="0.15">
      <c r="A23" s="56" t="s">
        <v>198</v>
      </c>
      <c r="B23" s="56">
        <v>5081</v>
      </c>
      <c r="C23" s="56">
        <v>0</v>
      </c>
      <c r="D23" s="56">
        <v>0</v>
      </c>
      <c r="E23" s="56">
        <v>0</v>
      </c>
      <c r="F23" s="56">
        <v>861</v>
      </c>
      <c r="G23" s="56">
        <v>7783</v>
      </c>
      <c r="H23" s="56">
        <v>0</v>
      </c>
      <c r="I23" s="56">
        <v>37056</v>
      </c>
      <c r="J23" s="56">
        <v>0</v>
      </c>
      <c r="K23" s="56">
        <v>5777</v>
      </c>
      <c r="L23" s="56">
        <v>5190</v>
      </c>
      <c r="M23" s="56">
        <v>0</v>
      </c>
      <c r="N23" s="56">
        <v>0</v>
      </c>
      <c r="O23" s="56">
        <v>15</v>
      </c>
      <c r="P23" s="56">
        <v>61763</v>
      </c>
      <c r="Q23" s="56">
        <v>47243</v>
      </c>
      <c r="R23" s="56">
        <v>5081</v>
      </c>
      <c r="S23" s="56">
        <v>861</v>
      </c>
      <c r="T23" s="56">
        <v>5792</v>
      </c>
      <c r="V23" s="57">
        <f t="shared" si="0"/>
        <v>5081</v>
      </c>
      <c r="W23" s="57">
        <f t="shared" si="6"/>
        <v>861</v>
      </c>
      <c r="X23" s="57">
        <f t="shared" si="1"/>
        <v>7783</v>
      </c>
      <c r="Y23" s="57">
        <f t="shared" si="2"/>
        <v>37056</v>
      </c>
      <c r="Z23" s="57">
        <f t="shared" si="3"/>
        <v>0</v>
      </c>
      <c r="AA23" s="57">
        <f t="shared" si="5"/>
        <v>10982</v>
      </c>
      <c r="AB23" s="57">
        <f t="shared" si="4"/>
        <v>61763</v>
      </c>
    </row>
    <row r="24" spans="1:28" x14ac:dyDescent="0.15">
      <c r="A24" s="56" t="s">
        <v>154</v>
      </c>
      <c r="B24" s="56">
        <v>0</v>
      </c>
      <c r="C24" s="56">
        <v>0</v>
      </c>
      <c r="D24" s="56">
        <v>0</v>
      </c>
      <c r="E24" s="56">
        <v>0</v>
      </c>
      <c r="F24" s="56">
        <v>1607</v>
      </c>
      <c r="G24" s="56">
        <v>21252</v>
      </c>
      <c r="H24" s="56">
        <v>0</v>
      </c>
      <c r="I24" s="56">
        <v>1637</v>
      </c>
      <c r="J24" s="56">
        <v>0</v>
      </c>
      <c r="K24" s="56">
        <v>10</v>
      </c>
      <c r="L24" s="56">
        <v>182</v>
      </c>
      <c r="M24" s="56">
        <v>0</v>
      </c>
      <c r="N24" s="56">
        <v>0</v>
      </c>
      <c r="O24" s="56">
        <v>0</v>
      </c>
      <c r="P24" s="56">
        <v>24688</v>
      </c>
      <c r="Q24" s="56">
        <v>1738</v>
      </c>
      <c r="R24" s="56">
        <v>0</v>
      </c>
      <c r="S24" s="56">
        <v>1607</v>
      </c>
      <c r="T24" s="56">
        <v>10</v>
      </c>
      <c r="V24" s="57">
        <f t="shared" si="0"/>
        <v>0</v>
      </c>
      <c r="W24" s="57">
        <f t="shared" si="6"/>
        <v>1607</v>
      </c>
      <c r="X24" s="57">
        <f t="shared" si="1"/>
        <v>21252</v>
      </c>
      <c r="Y24" s="57">
        <f t="shared" si="2"/>
        <v>1637</v>
      </c>
      <c r="Z24" s="57">
        <f t="shared" si="3"/>
        <v>0</v>
      </c>
      <c r="AA24" s="57">
        <f t="shared" si="5"/>
        <v>192</v>
      </c>
      <c r="AB24" s="57">
        <f t="shared" si="4"/>
        <v>24688</v>
      </c>
    </row>
    <row r="25" spans="1:28" x14ac:dyDescent="0.15">
      <c r="A25" s="56" t="s">
        <v>153</v>
      </c>
      <c r="B25" s="56">
        <v>0</v>
      </c>
      <c r="C25" s="56">
        <v>0</v>
      </c>
      <c r="D25" s="56">
        <v>0</v>
      </c>
      <c r="E25" s="56">
        <v>0</v>
      </c>
      <c r="F25" s="56">
        <v>9</v>
      </c>
      <c r="G25" s="56">
        <v>28475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28484</v>
      </c>
      <c r="Q25" s="56">
        <v>0</v>
      </c>
      <c r="R25" s="56">
        <v>0</v>
      </c>
      <c r="S25" s="56">
        <v>9</v>
      </c>
      <c r="T25" s="56">
        <v>0</v>
      </c>
      <c r="V25" s="57">
        <f t="shared" si="0"/>
        <v>0</v>
      </c>
      <c r="W25" s="57">
        <f t="shared" si="6"/>
        <v>9</v>
      </c>
      <c r="X25" s="57">
        <f t="shared" si="1"/>
        <v>28475</v>
      </c>
      <c r="Y25" s="57">
        <f t="shared" si="2"/>
        <v>0</v>
      </c>
      <c r="Z25" s="57">
        <f t="shared" si="3"/>
        <v>0</v>
      </c>
      <c r="AA25" s="57">
        <f t="shared" si="5"/>
        <v>0</v>
      </c>
      <c r="AB25" s="57">
        <f t="shared" si="4"/>
        <v>28484</v>
      </c>
    </row>
    <row r="26" spans="1:28" x14ac:dyDescent="0.15">
      <c r="A26" s="56" t="s">
        <v>152</v>
      </c>
      <c r="B26" s="56">
        <v>997</v>
      </c>
      <c r="C26" s="56">
        <v>0</v>
      </c>
      <c r="D26" s="56">
        <v>0</v>
      </c>
      <c r="E26" s="56">
        <v>0</v>
      </c>
      <c r="F26" s="56">
        <v>9666</v>
      </c>
      <c r="G26" s="56">
        <v>47624</v>
      </c>
      <c r="H26" s="56">
        <v>0</v>
      </c>
      <c r="I26" s="56">
        <v>566</v>
      </c>
      <c r="J26" s="56">
        <v>0</v>
      </c>
      <c r="K26" s="56">
        <v>158</v>
      </c>
      <c r="L26" s="56">
        <v>0</v>
      </c>
      <c r="M26" s="56">
        <v>0</v>
      </c>
      <c r="N26" s="56">
        <v>0</v>
      </c>
      <c r="O26" s="56">
        <v>0</v>
      </c>
      <c r="P26" s="56">
        <v>59011</v>
      </c>
      <c r="Q26" s="56">
        <v>724</v>
      </c>
      <c r="R26" s="56">
        <v>997</v>
      </c>
      <c r="S26" s="56">
        <v>9666</v>
      </c>
      <c r="T26" s="56">
        <v>158</v>
      </c>
      <c r="V26" s="57">
        <f t="shared" si="0"/>
        <v>997</v>
      </c>
      <c r="W26" s="57">
        <f t="shared" si="6"/>
        <v>9666</v>
      </c>
      <c r="X26" s="57">
        <f t="shared" si="1"/>
        <v>47624</v>
      </c>
      <c r="Y26" s="57">
        <f t="shared" si="2"/>
        <v>566</v>
      </c>
      <c r="Z26" s="57">
        <f t="shared" si="3"/>
        <v>0</v>
      </c>
      <c r="AA26" s="57">
        <f t="shared" si="5"/>
        <v>158</v>
      </c>
      <c r="AB26" s="57">
        <f t="shared" si="4"/>
        <v>59011</v>
      </c>
    </row>
    <row r="27" spans="1:28" x14ac:dyDescent="0.15">
      <c r="A27" s="56" t="s">
        <v>151</v>
      </c>
      <c r="B27" s="56">
        <v>0</v>
      </c>
      <c r="C27" s="56">
        <v>38</v>
      </c>
      <c r="D27" s="56">
        <v>0</v>
      </c>
      <c r="E27" s="56">
        <v>0</v>
      </c>
      <c r="F27" s="56">
        <v>362</v>
      </c>
      <c r="G27" s="56">
        <v>33355</v>
      </c>
      <c r="H27" s="56">
        <v>0</v>
      </c>
      <c r="I27" s="56">
        <v>107</v>
      </c>
      <c r="J27" s="56">
        <v>0</v>
      </c>
      <c r="K27" s="56">
        <v>34</v>
      </c>
      <c r="L27" s="56">
        <v>186</v>
      </c>
      <c r="M27" s="56">
        <v>0</v>
      </c>
      <c r="N27" s="56">
        <v>0</v>
      </c>
      <c r="O27" s="56">
        <v>0</v>
      </c>
      <c r="P27" s="56">
        <v>34082</v>
      </c>
      <c r="Q27" s="56">
        <v>278</v>
      </c>
      <c r="R27" s="56">
        <v>38</v>
      </c>
      <c r="S27" s="56">
        <v>362</v>
      </c>
      <c r="T27" s="56">
        <v>34</v>
      </c>
      <c r="V27" s="57">
        <f t="shared" si="0"/>
        <v>38</v>
      </c>
      <c r="W27" s="57">
        <f t="shared" si="6"/>
        <v>362</v>
      </c>
      <c r="X27" s="57">
        <f t="shared" si="1"/>
        <v>33355</v>
      </c>
      <c r="Y27" s="57">
        <f t="shared" si="2"/>
        <v>107</v>
      </c>
      <c r="Z27" s="57">
        <f t="shared" si="3"/>
        <v>0</v>
      </c>
      <c r="AA27" s="57">
        <f t="shared" si="5"/>
        <v>220</v>
      </c>
      <c r="AB27" s="57">
        <f t="shared" si="4"/>
        <v>34082</v>
      </c>
    </row>
    <row r="28" spans="1:28" x14ac:dyDescent="0.15">
      <c r="A28" s="56" t="s">
        <v>197</v>
      </c>
      <c r="B28" s="56">
        <v>4248</v>
      </c>
      <c r="C28" s="56">
        <v>0</v>
      </c>
      <c r="D28" s="56">
        <v>0</v>
      </c>
      <c r="E28" s="56">
        <v>0</v>
      </c>
      <c r="F28" s="56">
        <v>209</v>
      </c>
      <c r="G28" s="56">
        <v>22816</v>
      </c>
      <c r="H28" s="56">
        <v>26103</v>
      </c>
      <c r="I28" s="56">
        <v>318</v>
      </c>
      <c r="J28" s="56">
        <v>0</v>
      </c>
      <c r="K28" s="56">
        <v>8650</v>
      </c>
      <c r="L28" s="56">
        <v>6763</v>
      </c>
      <c r="M28" s="56">
        <v>0</v>
      </c>
      <c r="N28" s="56">
        <v>0</v>
      </c>
      <c r="O28" s="56">
        <v>441</v>
      </c>
      <c r="P28" s="56">
        <v>69548</v>
      </c>
      <c r="Q28" s="56">
        <v>14466</v>
      </c>
      <c r="R28" s="56">
        <v>4248</v>
      </c>
      <c r="S28" s="56">
        <v>209</v>
      </c>
      <c r="T28" s="56">
        <v>9091</v>
      </c>
      <c r="V28" s="57">
        <f t="shared" si="0"/>
        <v>4248</v>
      </c>
      <c r="W28" s="57">
        <f t="shared" si="6"/>
        <v>209</v>
      </c>
      <c r="X28" s="57">
        <f t="shared" si="1"/>
        <v>22816</v>
      </c>
      <c r="Y28" s="57">
        <f t="shared" si="2"/>
        <v>318</v>
      </c>
      <c r="Z28" s="57">
        <f t="shared" si="3"/>
        <v>26103</v>
      </c>
      <c r="AA28" s="57">
        <f t="shared" si="5"/>
        <v>15854</v>
      </c>
      <c r="AB28" s="57">
        <f t="shared" si="4"/>
        <v>69548</v>
      </c>
    </row>
    <row r="29" spans="1:28" x14ac:dyDescent="0.15">
      <c r="A29" s="56" t="s">
        <v>150</v>
      </c>
      <c r="B29" s="56">
        <v>0</v>
      </c>
      <c r="C29" s="56">
        <v>0</v>
      </c>
      <c r="D29" s="56">
        <v>0</v>
      </c>
      <c r="E29" s="56">
        <v>0</v>
      </c>
      <c r="F29" s="56">
        <v>323</v>
      </c>
      <c r="G29" s="56">
        <v>0</v>
      </c>
      <c r="H29" s="56">
        <v>0</v>
      </c>
      <c r="I29" s="56">
        <v>14</v>
      </c>
      <c r="J29" s="56">
        <v>0</v>
      </c>
      <c r="K29" s="56">
        <v>5</v>
      </c>
      <c r="L29" s="56">
        <v>0</v>
      </c>
      <c r="M29" s="56">
        <v>0</v>
      </c>
      <c r="N29" s="56">
        <v>0</v>
      </c>
      <c r="O29" s="56">
        <v>0</v>
      </c>
      <c r="P29" s="56">
        <v>342</v>
      </c>
      <c r="Q29" s="56">
        <v>19</v>
      </c>
      <c r="R29" s="56">
        <v>0</v>
      </c>
      <c r="S29" s="56">
        <v>323</v>
      </c>
      <c r="T29" s="56">
        <v>5</v>
      </c>
      <c r="V29" s="57">
        <f t="shared" si="0"/>
        <v>0</v>
      </c>
      <c r="W29" s="57">
        <f t="shared" si="6"/>
        <v>323</v>
      </c>
      <c r="X29" s="57">
        <f t="shared" si="1"/>
        <v>0</v>
      </c>
      <c r="Y29" s="57">
        <f t="shared" si="2"/>
        <v>14</v>
      </c>
      <c r="Z29" s="57">
        <f t="shared" si="3"/>
        <v>0</v>
      </c>
      <c r="AA29" s="57">
        <f t="shared" si="5"/>
        <v>5</v>
      </c>
      <c r="AB29" s="57">
        <f t="shared" si="4"/>
        <v>342</v>
      </c>
    </row>
    <row r="30" spans="1:28" x14ac:dyDescent="0.15">
      <c r="A30" s="56" t="s">
        <v>149</v>
      </c>
      <c r="B30" s="56">
        <v>0</v>
      </c>
      <c r="C30" s="56">
        <v>0</v>
      </c>
      <c r="D30" s="56">
        <v>0</v>
      </c>
      <c r="E30" s="56">
        <v>0</v>
      </c>
      <c r="F30" s="56">
        <v>192</v>
      </c>
      <c r="G30" s="56">
        <v>5658</v>
      </c>
      <c r="H30" s="56">
        <v>0</v>
      </c>
      <c r="I30" s="56">
        <v>2463</v>
      </c>
      <c r="J30" s="56">
        <v>0</v>
      </c>
      <c r="K30" s="56">
        <v>23</v>
      </c>
      <c r="L30" s="56">
        <v>192</v>
      </c>
      <c r="M30" s="56">
        <v>0</v>
      </c>
      <c r="N30" s="56">
        <v>0</v>
      </c>
      <c r="O30" s="56">
        <v>0</v>
      </c>
      <c r="P30" s="56">
        <v>8528</v>
      </c>
      <c r="Q30" s="56">
        <v>2678</v>
      </c>
      <c r="R30" s="56">
        <v>0</v>
      </c>
      <c r="S30" s="56">
        <v>192</v>
      </c>
      <c r="T30" s="56">
        <v>23</v>
      </c>
      <c r="V30" s="57">
        <f t="shared" si="0"/>
        <v>0</v>
      </c>
      <c r="W30" s="57">
        <f t="shared" si="6"/>
        <v>192</v>
      </c>
      <c r="X30" s="57">
        <f t="shared" si="1"/>
        <v>5658</v>
      </c>
      <c r="Y30" s="57">
        <f t="shared" si="2"/>
        <v>2463</v>
      </c>
      <c r="Z30" s="57">
        <f t="shared" si="3"/>
        <v>0</v>
      </c>
      <c r="AA30" s="57">
        <f t="shared" si="5"/>
        <v>215</v>
      </c>
      <c r="AB30" s="57">
        <f t="shared" si="4"/>
        <v>8528</v>
      </c>
    </row>
    <row r="31" spans="1:28" x14ac:dyDescent="0.15">
      <c r="A31" s="56" t="s">
        <v>148</v>
      </c>
      <c r="B31" s="56">
        <v>9999</v>
      </c>
      <c r="C31" s="56">
        <v>0</v>
      </c>
      <c r="D31" s="56">
        <v>0</v>
      </c>
      <c r="E31" s="56">
        <v>0</v>
      </c>
      <c r="F31" s="56">
        <v>49</v>
      </c>
      <c r="G31" s="56">
        <v>30</v>
      </c>
      <c r="H31" s="56">
        <v>0</v>
      </c>
      <c r="I31" s="56">
        <v>5551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15629</v>
      </c>
      <c r="Q31" s="56">
        <v>5551</v>
      </c>
      <c r="R31" s="56">
        <v>9999</v>
      </c>
      <c r="S31" s="56">
        <v>49</v>
      </c>
      <c r="T31" s="56">
        <v>0</v>
      </c>
      <c r="V31" s="57">
        <f t="shared" si="0"/>
        <v>9999</v>
      </c>
      <c r="W31" s="57">
        <f t="shared" si="6"/>
        <v>49</v>
      </c>
      <c r="X31" s="57">
        <f t="shared" si="1"/>
        <v>30</v>
      </c>
      <c r="Y31" s="57">
        <f t="shared" si="2"/>
        <v>5551</v>
      </c>
      <c r="Z31" s="57">
        <f t="shared" si="3"/>
        <v>0</v>
      </c>
      <c r="AA31" s="57">
        <f t="shared" si="5"/>
        <v>0</v>
      </c>
      <c r="AB31" s="57">
        <f t="shared" si="4"/>
        <v>15629</v>
      </c>
    </row>
    <row r="32" spans="1:28" x14ac:dyDescent="0.15">
      <c r="A32" s="56" t="s">
        <v>147</v>
      </c>
      <c r="B32" s="56">
        <v>2859</v>
      </c>
      <c r="C32" s="56">
        <v>0</v>
      </c>
      <c r="D32" s="56">
        <v>0</v>
      </c>
      <c r="E32" s="56">
        <v>0</v>
      </c>
      <c r="F32" s="56">
        <v>107</v>
      </c>
      <c r="G32" s="56">
        <v>0</v>
      </c>
      <c r="H32" s="56">
        <v>0</v>
      </c>
      <c r="I32" s="56">
        <v>0</v>
      </c>
      <c r="J32" s="56">
        <v>0</v>
      </c>
      <c r="K32" s="56">
        <v>1</v>
      </c>
      <c r="L32" s="56">
        <v>0</v>
      </c>
      <c r="M32" s="56">
        <v>0</v>
      </c>
      <c r="N32" s="56">
        <v>0</v>
      </c>
      <c r="O32" s="56">
        <v>0</v>
      </c>
      <c r="P32" s="56">
        <v>2967</v>
      </c>
      <c r="Q32" s="56">
        <v>1</v>
      </c>
      <c r="R32" s="56">
        <v>2859</v>
      </c>
      <c r="S32" s="56">
        <v>107</v>
      </c>
      <c r="T32" s="56">
        <v>1</v>
      </c>
      <c r="V32" s="57">
        <f t="shared" si="0"/>
        <v>2859</v>
      </c>
      <c r="W32" s="57">
        <f t="shared" si="6"/>
        <v>107</v>
      </c>
      <c r="X32" s="57">
        <f t="shared" si="1"/>
        <v>0</v>
      </c>
      <c r="Y32" s="57">
        <f t="shared" si="2"/>
        <v>0</v>
      </c>
      <c r="Z32" s="57">
        <f t="shared" si="3"/>
        <v>0</v>
      </c>
      <c r="AA32" s="57">
        <f t="shared" si="5"/>
        <v>1</v>
      </c>
      <c r="AB32" s="57">
        <f t="shared" si="4"/>
        <v>2967</v>
      </c>
    </row>
    <row r="33" spans="1:28" x14ac:dyDescent="0.15">
      <c r="A33" s="56" t="s">
        <v>146</v>
      </c>
      <c r="B33" s="56">
        <v>27468</v>
      </c>
      <c r="C33" s="56">
        <v>0</v>
      </c>
      <c r="D33" s="56">
        <v>0</v>
      </c>
      <c r="E33" s="56">
        <v>0</v>
      </c>
      <c r="F33" s="56">
        <v>29340</v>
      </c>
      <c r="G33" s="56">
        <v>79490</v>
      </c>
      <c r="H33" s="56">
        <v>14734</v>
      </c>
      <c r="I33" s="56">
        <v>359743</v>
      </c>
      <c r="J33" s="56">
        <v>0</v>
      </c>
      <c r="K33" s="56">
        <v>21685</v>
      </c>
      <c r="L33" s="56">
        <v>48802</v>
      </c>
      <c r="M33" s="56">
        <v>0</v>
      </c>
      <c r="N33" s="56">
        <v>0</v>
      </c>
      <c r="O33" s="56">
        <v>390</v>
      </c>
      <c r="P33" s="56">
        <v>581652</v>
      </c>
      <c r="Q33" s="56">
        <v>430230</v>
      </c>
      <c r="R33" s="56">
        <v>27468</v>
      </c>
      <c r="S33" s="56">
        <v>29340</v>
      </c>
      <c r="T33" s="56">
        <v>22075</v>
      </c>
      <c r="V33" s="57">
        <f t="shared" si="0"/>
        <v>27468</v>
      </c>
      <c r="W33" s="57">
        <f t="shared" si="6"/>
        <v>29340</v>
      </c>
      <c r="X33" s="57">
        <f t="shared" si="1"/>
        <v>79490</v>
      </c>
      <c r="Y33" s="57">
        <f t="shared" si="2"/>
        <v>359743</v>
      </c>
      <c r="Z33" s="57">
        <f t="shared" si="3"/>
        <v>14734</v>
      </c>
      <c r="AA33" s="57">
        <f t="shared" si="5"/>
        <v>70877</v>
      </c>
      <c r="AB33" s="57">
        <f t="shared" si="4"/>
        <v>581652</v>
      </c>
    </row>
    <row r="34" spans="1:28" x14ac:dyDescent="0.15">
      <c r="A34" s="56" t="s">
        <v>145</v>
      </c>
      <c r="B34" s="56">
        <v>0</v>
      </c>
      <c r="C34" s="56">
        <v>0</v>
      </c>
      <c r="D34" s="56">
        <v>0</v>
      </c>
      <c r="E34" s="56">
        <v>0</v>
      </c>
      <c r="F34" s="56">
        <v>42</v>
      </c>
      <c r="G34" s="56">
        <v>4156</v>
      </c>
      <c r="H34" s="56">
        <v>0</v>
      </c>
      <c r="I34" s="56">
        <v>0</v>
      </c>
      <c r="J34" s="56">
        <v>0</v>
      </c>
      <c r="K34" s="56">
        <v>2</v>
      </c>
      <c r="L34" s="56">
        <v>0</v>
      </c>
      <c r="M34" s="56">
        <v>0</v>
      </c>
      <c r="N34" s="56">
        <v>0</v>
      </c>
      <c r="O34" s="56">
        <v>0</v>
      </c>
      <c r="P34" s="56">
        <v>4200</v>
      </c>
      <c r="Q34" s="56">
        <v>2</v>
      </c>
      <c r="R34" s="56">
        <v>0</v>
      </c>
      <c r="S34" s="56">
        <v>42</v>
      </c>
      <c r="T34" s="56">
        <v>2</v>
      </c>
      <c r="V34" s="57">
        <f t="shared" si="0"/>
        <v>0</v>
      </c>
      <c r="W34" s="57">
        <f t="shared" si="6"/>
        <v>42</v>
      </c>
      <c r="X34" s="57">
        <f t="shared" si="1"/>
        <v>4156</v>
      </c>
      <c r="Y34" s="57">
        <f t="shared" si="2"/>
        <v>0</v>
      </c>
      <c r="Z34" s="57">
        <f t="shared" si="3"/>
        <v>0</v>
      </c>
      <c r="AA34" s="57">
        <f t="shared" si="5"/>
        <v>2</v>
      </c>
      <c r="AB34" s="57">
        <f t="shared" si="4"/>
        <v>4200</v>
      </c>
    </row>
    <row r="35" spans="1:28" x14ac:dyDescent="0.15">
      <c r="A35" s="56" t="s">
        <v>144</v>
      </c>
      <c r="B35" s="56">
        <v>22522</v>
      </c>
      <c r="C35" s="56">
        <v>0</v>
      </c>
      <c r="D35" s="56">
        <v>0</v>
      </c>
      <c r="E35" s="56">
        <v>0</v>
      </c>
      <c r="F35" s="56">
        <v>182</v>
      </c>
      <c r="G35" s="56">
        <v>1864</v>
      </c>
      <c r="H35" s="56">
        <v>15383</v>
      </c>
      <c r="I35" s="56">
        <v>5661</v>
      </c>
      <c r="J35" s="56">
        <v>0</v>
      </c>
      <c r="K35" s="56">
        <v>2835</v>
      </c>
      <c r="L35" s="56">
        <v>272</v>
      </c>
      <c r="M35" s="56">
        <v>0</v>
      </c>
      <c r="N35" s="56">
        <v>0</v>
      </c>
      <c r="O35" s="56">
        <v>23</v>
      </c>
      <c r="P35" s="56">
        <v>48742</v>
      </c>
      <c r="Q35" s="56">
        <v>8768</v>
      </c>
      <c r="R35" s="56">
        <v>22522</v>
      </c>
      <c r="S35" s="56">
        <v>182</v>
      </c>
      <c r="T35" s="56">
        <v>2858</v>
      </c>
      <c r="V35" s="57">
        <f t="shared" si="0"/>
        <v>22522</v>
      </c>
      <c r="W35" s="57">
        <f t="shared" si="6"/>
        <v>182</v>
      </c>
      <c r="X35" s="57">
        <f t="shared" si="1"/>
        <v>1864</v>
      </c>
      <c r="Y35" s="57">
        <f t="shared" si="2"/>
        <v>5661</v>
      </c>
      <c r="Z35" s="57">
        <f t="shared" si="3"/>
        <v>15383</v>
      </c>
      <c r="AA35" s="57">
        <f t="shared" si="5"/>
        <v>3130</v>
      </c>
      <c r="AB35" s="57">
        <f t="shared" si="4"/>
        <v>48742</v>
      </c>
    </row>
    <row r="36" spans="1:28" x14ac:dyDescent="0.15">
      <c r="A36" s="56" t="s">
        <v>143</v>
      </c>
      <c r="B36" s="56">
        <v>2128</v>
      </c>
      <c r="C36" s="56">
        <v>0</v>
      </c>
      <c r="D36" s="56">
        <v>0</v>
      </c>
      <c r="E36" s="56">
        <v>0</v>
      </c>
      <c r="F36" s="56">
        <v>228</v>
      </c>
      <c r="G36" s="56">
        <v>0</v>
      </c>
      <c r="H36" s="56">
        <v>0</v>
      </c>
      <c r="I36" s="56">
        <v>2000</v>
      </c>
      <c r="J36" s="56">
        <v>0</v>
      </c>
      <c r="K36" s="56">
        <v>3</v>
      </c>
      <c r="L36" s="56">
        <v>38</v>
      </c>
      <c r="M36" s="56">
        <v>0</v>
      </c>
      <c r="N36" s="56">
        <v>0</v>
      </c>
      <c r="O36" s="56">
        <v>0</v>
      </c>
      <c r="P36" s="56">
        <v>4397</v>
      </c>
      <c r="Q36" s="56">
        <v>2041</v>
      </c>
      <c r="R36" s="56">
        <v>2128</v>
      </c>
      <c r="S36" s="56">
        <v>228</v>
      </c>
      <c r="T36" s="56">
        <v>3</v>
      </c>
      <c r="V36" s="57">
        <f t="shared" si="0"/>
        <v>2128</v>
      </c>
      <c r="W36" s="57">
        <f t="shared" si="6"/>
        <v>228</v>
      </c>
      <c r="X36" s="57">
        <f t="shared" si="1"/>
        <v>0</v>
      </c>
      <c r="Y36" s="57">
        <f t="shared" si="2"/>
        <v>2000</v>
      </c>
      <c r="Z36" s="57">
        <f t="shared" si="3"/>
        <v>0</v>
      </c>
      <c r="AA36" s="57">
        <f t="shared" si="5"/>
        <v>41</v>
      </c>
      <c r="AB36" s="57">
        <f t="shared" si="4"/>
        <v>4397</v>
      </c>
    </row>
    <row r="37" spans="1:28" x14ac:dyDescent="0.15">
      <c r="A37" s="56" t="s">
        <v>142</v>
      </c>
      <c r="B37" s="56">
        <v>0</v>
      </c>
      <c r="C37" s="56">
        <v>0</v>
      </c>
      <c r="D37" s="56">
        <v>0</v>
      </c>
      <c r="E37" s="56">
        <v>0</v>
      </c>
      <c r="F37" s="56">
        <v>1209</v>
      </c>
      <c r="G37" s="56">
        <v>405</v>
      </c>
      <c r="H37" s="56">
        <v>0</v>
      </c>
      <c r="I37" s="56">
        <v>5068</v>
      </c>
      <c r="J37" s="56">
        <v>0</v>
      </c>
      <c r="K37" s="56">
        <v>0</v>
      </c>
      <c r="L37" s="56">
        <v>76</v>
      </c>
      <c r="M37" s="56">
        <v>0</v>
      </c>
      <c r="N37" s="56">
        <v>0</v>
      </c>
      <c r="O37" s="56">
        <v>0</v>
      </c>
      <c r="P37" s="56">
        <v>6758</v>
      </c>
      <c r="Q37" s="56">
        <v>5144</v>
      </c>
      <c r="R37" s="56">
        <v>0</v>
      </c>
      <c r="S37" s="56">
        <v>1209</v>
      </c>
      <c r="T37" s="56">
        <v>0</v>
      </c>
      <c r="V37" s="57">
        <f t="shared" ref="V37:V71" si="7">SUM(B37:C37)</f>
        <v>0</v>
      </c>
      <c r="W37" s="57">
        <f t="shared" si="6"/>
        <v>1209</v>
      </c>
      <c r="X37" s="57">
        <f t="shared" si="1"/>
        <v>405</v>
      </c>
      <c r="Y37" s="57">
        <f t="shared" si="2"/>
        <v>5068</v>
      </c>
      <c r="Z37" s="57">
        <f t="shared" si="3"/>
        <v>0</v>
      </c>
      <c r="AA37" s="57">
        <f t="shared" si="5"/>
        <v>76</v>
      </c>
      <c r="AB37" s="57">
        <f t="shared" si="4"/>
        <v>6758</v>
      </c>
    </row>
    <row r="38" spans="1:28" x14ac:dyDescent="0.15">
      <c r="A38" s="56" t="s">
        <v>196</v>
      </c>
      <c r="B38" s="56">
        <v>65977</v>
      </c>
      <c r="C38" s="56">
        <v>0</v>
      </c>
      <c r="D38" s="56">
        <v>0</v>
      </c>
      <c r="E38" s="56">
        <v>0</v>
      </c>
      <c r="F38" s="56">
        <v>8148</v>
      </c>
      <c r="G38" s="56">
        <v>67181</v>
      </c>
      <c r="H38" s="56">
        <v>101423</v>
      </c>
      <c r="I38" s="56">
        <v>380606</v>
      </c>
      <c r="J38" s="56">
        <v>0</v>
      </c>
      <c r="K38" s="56">
        <v>34629</v>
      </c>
      <c r="L38" s="56">
        <v>12776</v>
      </c>
      <c r="M38" s="56">
        <v>0</v>
      </c>
      <c r="N38" s="56">
        <v>0</v>
      </c>
      <c r="O38" s="56">
        <v>0</v>
      </c>
      <c r="P38" s="56">
        <v>670740</v>
      </c>
      <c r="Q38" s="56">
        <v>422643</v>
      </c>
      <c r="R38" s="56">
        <v>65977</v>
      </c>
      <c r="S38" s="56">
        <v>8148</v>
      </c>
      <c r="T38" s="56">
        <v>34629</v>
      </c>
      <c r="V38" s="57">
        <f t="shared" si="7"/>
        <v>65977</v>
      </c>
      <c r="W38" s="57">
        <f t="shared" si="6"/>
        <v>8148</v>
      </c>
      <c r="X38" s="57">
        <f t="shared" si="1"/>
        <v>67181</v>
      </c>
      <c r="Y38" s="57">
        <f t="shared" si="2"/>
        <v>380606</v>
      </c>
      <c r="Z38" s="57">
        <f t="shared" si="3"/>
        <v>101423</v>
      </c>
      <c r="AA38" s="57">
        <f t="shared" si="5"/>
        <v>47405</v>
      </c>
      <c r="AB38" s="57">
        <f t="shared" si="4"/>
        <v>670740</v>
      </c>
    </row>
    <row r="39" spans="1:28" x14ac:dyDescent="0.15">
      <c r="A39" s="56" t="s">
        <v>195</v>
      </c>
      <c r="B39" s="56">
        <v>28002</v>
      </c>
      <c r="C39" s="56">
        <v>0</v>
      </c>
      <c r="D39" s="56">
        <v>0</v>
      </c>
      <c r="E39" s="56">
        <v>0</v>
      </c>
      <c r="F39" s="56">
        <v>3156</v>
      </c>
      <c r="G39" s="56">
        <v>11357</v>
      </c>
      <c r="H39" s="56">
        <v>0</v>
      </c>
      <c r="I39" s="56">
        <v>23881</v>
      </c>
      <c r="J39" s="56">
        <v>0</v>
      </c>
      <c r="K39" s="56">
        <v>3376</v>
      </c>
      <c r="L39" s="56">
        <v>5615</v>
      </c>
      <c r="M39" s="56">
        <v>0</v>
      </c>
      <c r="N39" s="56">
        <v>0</v>
      </c>
      <c r="O39" s="56">
        <v>0</v>
      </c>
      <c r="P39" s="56">
        <v>75387</v>
      </c>
      <c r="Q39" s="56">
        <v>32872</v>
      </c>
      <c r="R39" s="56">
        <v>28002</v>
      </c>
      <c r="S39" s="56">
        <v>3156</v>
      </c>
      <c r="T39" s="56">
        <v>3376</v>
      </c>
      <c r="V39" s="57">
        <f t="shared" si="7"/>
        <v>28002</v>
      </c>
      <c r="W39" s="57">
        <f t="shared" si="6"/>
        <v>3156</v>
      </c>
      <c r="X39" s="57">
        <f t="shared" si="1"/>
        <v>11357</v>
      </c>
      <c r="Y39" s="57">
        <f t="shared" si="2"/>
        <v>23881</v>
      </c>
      <c r="Z39" s="57">
        <f t="shared" si="3"/>
        <v>0</v>
      </c>
      <c r="AA39" s="57">
        <f t="shared" si="5"/>
        <v>8991</v>
      </c>
      <c r="AB39" s="57">
        <f t="shared" si="4"/>
        <v>75387</v>
      </c>
    </row>
    <row r="40" spans="1:28" s="59" customFormat="1" x14ac:dyDescent="0.15">
      <c r="A40" s="58" t="s">
        <v>141</v>
      </c>
      <c r="B40" s="58">
        <v>4108994</v>
      </c>
      <c r="C40" s="58">
        <v>0</v>
      </c>
      <c r="D40" s="58">
        <v>0</v>
      </c>
      <c r="E40" s="58">
        <v>0</v>
      </c>
      <c r="F40" s="58">
        <v>9679</v>
      </c>
      <c r="G40" s="58">
        <v>145346</v>
      </c>
      <c r="H40" s="58">
        <v>170789</v>
      </c>
      <c r="I40" s="58">
        <v>1114470</v>
      </c>
      <c r="J40" s="58">
        <v>125</v>
      </c>
      <c r="K40" s="58">
        <v>231026</v>
      </c>
      <c r="L40" s="58">
        <v>63729</v>
      </c>
      <c r="M40" s="58">
        <v>0</v>
      </c>
      <c r="N40" s="58">
        <v>0</v>
      </c>
      <c r="O40" s="58">
        <v>0</v>
      </c>
      <c r="P40" s="58">
        <v>5844158</v>
      </c>
      <c r="Q40" s="58">
        <v>1398321</v>
      </c>
      <c r="R40" s="58">
        <v>4108994</v>
      </c>
      <c r="S40" s="58">
        <v>9679</v>
      </c>
      <c r="T40" s="58">
        <v>231151</v>
      </c>
      <c r="V40" s="60">
        <f t="shared" si="7"/>
        <v>4108994</v>
      </c>
      <c r="W40" s="60">
        <f t="shared" si="6"/>
        <v>9679</v>
      </c>
      <c r="X40" s="60">
        <f t="shared" si="1"/>
        <v>145346</v>
      </c>
      <c r="Y40" s="60">
        <f t="shared" si="2"/>
        <v>1114470</v>
      </c>
      <c r="Z40" s="60">
        <f t="shared" si="3"/>
        <v>170789</v>
      </c>
      <c r="AA40" s="60">
        <f t="shared" si="5"/>
        <v>294880</v>
      </c>
      <c r="AB40" s="60">
        <f t="shared" si="4"/>
        <v>5844158</v>
      </c>
    </row>
    <row r="41" spans="1:28" x14ac:dyDescent="0.15">
      <c r="A41" s="56" t="s">
        <v>140</v>
      </c>
      <c r="B41" s="56">
        <v>8180</v>
      </c>
      <c r="C41" s="56">
        <v>0</v>
      </c>
      <c r="D41" s="56">
        <v>0</v>
      </c>
      <c r="E41" s="56">
        <v>0</v>
      </c>
      <c r="F41" s="56">
        <v>392</v>
      </c>
      <c r="G41" s="56">
        <v>13350</v>
      </c>
      <c r="H41" s="56">
        <v>0</v>
      </c>
      <c r="I41" s="56">
        <v>44833</v>
      </c>
      <c r="J41" s="56">
        <v>0</v>
      </c>
      <c r="K41" s="56">
        <v>58</v>
      </c>
      <c r="L41" s="56">
        <v>2204</v>
      </c>
      <c r="M41" s="56">
        <v>0</v>
      </c>
      <c r="N41" s="56">
        <v>0</v>
      </c>
      <c r="O41" s="56">
        <v>0</v>
      </c>
      <c r="P41" s="56">
        <v>69017</v>
      </c>
      <c r="Q41" s="56">
        <v>47095</v>
      </c>
      <c r="R41" s="56">
        <v>8180</v>
      </c>
      <c r="S41" s="56">
        <v>392</v>
      </c>
      <c r="T41" s="56">
        <v>58</v>
      </c>
      <c r="V41" s="57">
        <f t="shared" si="7"/>
        <v>8180</v>
      </c>
      <c r="W41" s="57">
        <f t="shared" si="6"/>
        <v>392</v>
      </c>
      <c r="X41" s="57">
        <f t="shared" si="1"/>
        <v>13350</v>
      </c>
      <c r="Y41" s="57">
        <f t="shared" si="2"/>
        <v>44833</v>
      </c>
      <c r="Z41" s="57">
        <f t="shared" si="3"/>
        <v>0</v>
      </c>
      <c r="AA41" s="57">
        <f t="shared" si="5"/>
        <v>2262</v>
      </c>
      <c r="AB41" s="57">
        <f t="shared" si="4"/>
        <v>69017</v>
      </c>
    </row>
    <row r="42" spans="1:28" x14ac:dyDescent="0.15">
      <c r="A42" s="56" t="s">
        <v>139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6">
        <v>809</v>
      </c>
      <c r="H42" s="56">
        <v>0</v>
      </c>
      <c r="I42" s="56">
        <v>925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1734</v>
      </c>
      <c r="Q42" s="56">
        <v>925</v>
      </c>
      <c r="R42" s="56">
        <v>0</v>
      </c>
      <c r="S42" s="56">
        <v>0</v>
      </c>
      <c r="T42" s="56">
        <v>0</v>
      </c>
      <c r="V42" s="57">
        <f t="shared" si="7"/>
        <v>0</v>
      </c>
      <c r="W42" s="57">
        <f t="shared" si="6"/>
        <v>0</v>
      </c>
      <c r="X42" s="57">
        <f t="shared" si="1"/>
        <v>809</v>
      </c>
      <c r="Y42" s="57">
        <f t="shared" si="2"/>
        <v>925</v>
      </c>
      <c r="Z42" s="57">
        <f t="shared" si="3"/>
        <v>0</v>
      </c>
      <c r="AA42" s="57">
        <f t="shared" si="5"/>
        <v>0</v>
      </c>
      <c r="AB42" s="57">
        <f t="shared" si="4"/>
        <v>1734</v>
      </c>
    </row>
    <row r="43" spans="1:28" x14ac:dyDescent="0.15">
      <c r="A43" s="56" t="s">
        <v>138</v>
      </c>
      <c r="B43" s="56">
        <v>0</v>
      </c>
      <c r="C43" s="56">
        <v>0</v>
      </c>
      <c r="D43" s="56">
        <v>0</v>
      </c>
      <c r="E43" s="56">
        <v>0</v>
      </c>
      <c r="F43" s="56">
        <v>108</v>
      </c>
      <c r="G43" s="56">
        <v>0</v>
      </c>
      <c r="H43" s="56">
        <v>0</v>
      </c>
      <c r="I43" s="56">
        <v>8067</v>
      </c>
      <c r="J43" s="56">
        <v>1375</v>
      </c>
      <c r="K43" s="56">
        <v>1083</v>
      </c>
      <c r="L43" s="56">
        <v>179</v>
      </c>
      <c r="M43" s="56">
        <v>0</v>
      </c>
      <c r="N43" s="56">
        <v>0</v>
      </c>
      <c r="O43" s="56">
        <v>0</v>
      </c>
      <c r="P43" s="56">
        <v>10812</v>
      </c>
      <c r="Q43" s="56">
        <v>10704</v>
      </c>
      <c r="R43" s="56">
        <v>0</v>
      </c>
      <c r="S43" s="56">
        <v>108</v>
      </c>
      <c r="T43" s="56">
        <v>2458</v>
      </c>
      <c r="V43" s="57">
        <f t="shared" si="7"/>
        <v>0</v>
      </c>
      <c r="W43" s="57">
        <f t="shared" si="6"/>
        <v>108</v>
      </c>
      <c r="X43" s="57">
        <f t="shared" si="1"/>
        <v>0</v>
      </c>
      <c r="Y43" s="57">
        <f t="shared" si="2"/>
        <v>8067</v>
      </c>
      <c r="Z43" s="57">
        <f t="shared" si="3"/>
        <v>0</v>
      </c>
      <c r="AA43" s="57">
        <f t="shared" si="5"/>
        <v>2637</v>
      </c>
      <c r="AB43" s="57">
        <f t="shared" si="4"/>
        <v>10812</v>
      </c>
    </row>
    <row r="44" spans="1:28" x14ac:dyDescent="0.15">
      <c r="A44" s="56" t="s">
        <v>137</v>
      </c>
      <c r="B44" s="56">
        <v>0</v>
      </c>
      <c r="C44" s="56">
        <v>0</v>
      </c>
      <c r="D44" s="56">
        <v>0</v>
      </c>
      <c r="E44" s="56">
        <v>0</v>
      </c>
      <c r="F44" s="56">
        <v>455</v>
      </c>
      <c r="G44" s="56">
        <v>6799</v>
      </c>
      <c r="H44" s="56">
        <v>0</v>
      </c>
      <c r="I44" s="56">
        <v>1352</v>
      </c>
      <c r="J44" s="56">
        <v>0</v>
      </c>
      <c r="K44" s="56">
        <v>0</v>
      </c>
      <c r="L44" s="56">
        <v>105</v>
      </c>
      <c r="M44" s="56">
        <v>0</v>
      </c>
      <c r="N44" s="56">
        <v>0</v>
      </c>
      <c r="O44" s="56">
        <v>0</v>
      </c>
      <c r="P44" s="56">
        <v>8711</v>
      </c>
      <c r="Q44" s="56">
        <v>1457</v>
      </c>
      <c r="R44" s="56">
        <v>0</v>
      </c>
      <c r="S44" s="56">
        <v>455</v>
      </c>
      <c r="T44" s="56">
        <v>0</v>
      </c>
      <c r="V44" s="57">
        <f t="shared" si="7"/>
        <v>0</v>
      </c>
      <c r="W44" s="57">
        <f t="shared" si="6"/>
        <v>455</v>
      </c>
      <c r="X44" s="57">
        <f t="shared" si="1"/>
        <v>6799</v>
      </c>
      <c r="Y44" s="57">
        <f t="shared" si="2"/>
        <v>1352</v>
      </c>
      <c r="Z44" s="57">
        <f t="shared" si="3"/>
        <v>0</v>
      </c>
      <c r="AA44" s="57">
        <f t="shared" si="5"/>
        <v>105</v>
      </c>
      <c r="AB44" s="57">
        <f t="shared" si="4"/>
        <v>8711</v>
      </c>
    </row>
    <row r="45" spans="1:28" x14ac:dyDescent="0.15">
      <c r="A45" s="56" t="s">
        <v>136</v>
      </c>
      <c r="B45" s="56">
        <v>2310</v>
      </c>
      <c r="C45" s="56">
        <v>0</v>
      </c>
      <c r="D45" s="56">
        <v>0</v>
      </c>
      <c r="E45" s="56">
        <v>0</v>
      </c>
      <c r="F45" s="56">
        <v>221</v>
      </c>
      <c r="G45" s="56">
        <v>1197</v>
      </c>
      <c r="H45" s="56">
        <v>0</v>
      </c>
      <c r="I45" s="56">
        <v>6391</v>
      </c>
      <c r="J45" s="56">
        <v>0</v>
      </c>
      <c r="K45" s="56">
        <v>853</v>
      </c>
      <c r="L45" s="56">
        <v>266</v>
      </c>
      <c r="M45" s="56">
        <v>0</v>
      </c>
      <c r="N45" s="56">
        <v>0</v>
      </c>
      <c r="O45" s="56">
        <v>0</v>
      </c>
      <c r="P45" s="56">
        <v>11238</v>
      </c>
      <c r="Q45" s="56">
        <v>7510</v>
      </c>
      <c r="R45" s="56">
        <v>2310</v>
      </c>
      <c r="S45" s="56">
        <v>221</v>
      </c>
      <c r="T45" s="56">
        <v>853</v>
      </c>
      <c r="V45" s="57">
        <f t="shared" si="7"/>
        <v>2310</v>
      </c>
      <c r="W45" s="57">
        <f t="shared" si="6"/>
        <v>221</v>
      </c>
      <c r="X45" s="57">
        <f t="shared" si="1"/>
        <v>1197</v>
      </c>
      <c r="Y45" s="57">
        <f t="shared" si="2"/>
        <v>6391</v>
      </c>
      <c r="Z45" s="57">
        <f t="shared" si="3"/>
        <v>0</v>
      </c>
      <c r="AA45" s="57">
        <f t="shared" si="5"/>
        <v>1119</v>
      </c>
      <c r="AB45" s="57">
        <f t="shared" si="4"/>
        <v>11238</v>
      </c>
    </row>
    <row r="46" spans="1:28" x14ac:dyDescent="0.15">
      <c r="A46" s="56" t="s">
        <v>135</v>
      </c>
      <c r="B46" s="56">
        <v>0</v>
      </c>
      <c r="C46" s="56">
        <v>0</v>
      </c>
      <c r="D46" s="56">
        <v>0</v>
      </c>
      <c r="E46" s="56">
        <v>7211</v>
      </c>
      <c r="F46" s="56">
        <v>9326</v>
      </c>
      <c r="G46" s="56">
        <v>2950</v>
      </c>
      <c r="H46" s="56">
        <v>0</v>
      </c>
      <c r="I46" s="56">
        <v>48</v>
      </c>
      <c r="J46" s="56">
        <v>0</v>
      </c>
      <c r="K46" s="56">
        <v>50</v>
      </c>
      <c r="L46" s="56">
        <v>703</v>
      </c>
      <c r="M46" s="56">
        <v>0</v>
      </c>
      <c r="N46" s="56">
        <v>0</v>
      </c>
      <c r="O46" s="56">
        <v>0</v>
      </c>
      <c r="P46" s="56">
        <v>20288</v>
      </c>
      <c r="Q46" s="56">
        <v>801</v>
      </c>
      <c r="R46" s="56">
        <v>0</v>
      </c>
      <c r="S46" s="56">
        <v>16537</v>
      </c>
      <c r="T46" s="56">
        <v>50</v>
      </c>
      <c r="V46" s="57">
        <f t="shared" si="7"/>
        <v>0</v>
      </c>
      <c r="W46" s="57">
        <f t="shared" si="6"/>
        <v>16537</v>
      </c>
      <c r="X46" s="57">
        <f t="shared" si="1"/>
        <v>2950</v>
      </c>
      <c r="Y46" s="57">
        <f t="shared" si="2"/>
        <v>48</v>
      </c>
      <c r="Z46" s="57">
        <f t="shared" si="3"/>
        <v>0</v>
      </c>
      <c r="AA46" s="57">
        <f t="shared" si="5"/>
        <v>753</v>
      </c>
      <c r="AB46" s="57">
        <f t="shared" si="4"/>
        <v>20288</v>
      </c>
    </row>
    <row r="47" spans="1:28" x14ac:dyDescent="0.15">
      <c r="A47" s="56" t="s">
        <v>226</v>
      </c>
      <c r="B47" s="56">
        <v>0</v>
      </c>
      <c r="C47" s="56">
        <v>0</v>
      </c>
      <c r="D47" s="56">
        <v>0</v>
      </c>
      <c r="E47" s="56">
        <v>0</v>
      </c>
      <c r="F47" s="56">
        <v>830</v>
      </c>
      <c r="G47" s="56">
        <v>0</v>
      </c>
      <c r="H47" s="56">
        <v>0</v>
      </c>
      <c r="I47" s="56">
        <v>0</v>
      </c>
      <c r="J47" s="56">
        <v>0</v>
      </c>
      <c r="K47" s="56">
        <v>32</v>
      </c>
      <c r="L47" s="56">
        <v>0</v>
      </c>
      <c r="M47" s="56">
        <v>0</v>
      </c>
      <c r="N47" s="56">
        <v>0</v>
      </c>
      <c r="O47" s="56">
        <v>0</v>
      </c>
      <c r="P47" s="56">
        <v>862</v>
      </c>
      <c r="Q47" s="56">
        <v>32</v>
      </c>
      <c r="R47" s="56">
        <v>0</v>
      </c>
      <c r="S47" s="56">
        <v>830</v>
      </c>
      <c r="T47" s="56">
        <v>32</v>
      </c>
      <c r="V47" s="57">
        <f t="shared" si="7"/>
        <v>0</v>
      </c>
      <c r="W47" s="57">
        <f t="shared" si="6"/>
        <v>830</v>
      </c>
      <c r="X47" s="57">
        <f t="shared" si="1"/>
        <v>0</v>
      </c>
      <c r="Y47" s="57">
        <f t="shared" si="2"/>
        <v>0</v>
      </c>
      <c r="Z47" s="57">
        <f t="shared" si="3"/>
        <v>0</v>
      </c>
      <c r="AA47" s="57">
        <f t="shared" si="5"/>
        <v>32</v>
      </c>
      <c r="AB47" s="57">
        <f t="shared" si="4"/>
        <v>862</v>
      </c>
    </row>
    <row r="48" spans="1:28" x14ac:dyDescent="0.15">
      <c r="A48" s="56" t="s">
        <v>134</v>
      </c>
      <c r="B48" s="56">
        <v>0</v>
      </c>
      <c r="C48" s="56">
        <v>0</v>
      </c>
      <c r="D48" s="56">
        <v>0</v>
      </c>
      <c r="E48" s="56">
        <v>0</v>
      </c>
      <c r="F48" s="56">
        <v>4135</v>
      </c>
      <c r="G48" s="56">
        <v>0</v>
      </c>
      <c r="H48" s="56">
        <v>0</v>
      </c>
      <c r="I48" s="56">
        <v>0</v>
      </c>
      <c r="J48" s="56">
        <v>0</v>
      </c>
      <c r="K48" s="56">
        <v>347</v>
      </c>
      <c r="L48" s="56">
        <v>51</v>
      </c>
      <c r="M48" s="56">
        <v>0</v>
      </c>
      <c r="N48" s="56">
        <v>0</v>
      </c>
      <c r="O48" s="56">
        <v>0</v>
      </c>
      <c r="P48" s="56">
        <v>4533</v>
      </c>
      <c r="Q48" s="56">
        <v>398</v>
      </c>
      <c r="R48" s="56">
        <v>0</v>
      </c>
      <c r="S48" s="56">
        <v>4135</v>
      </c>
      <c r="T48" s="56">
        <v>347</v>
      </c>
      <c r="V48" s="57">
        <f t="shared" si="7"/>
        <v>0</v>
      </c>
      <c r="W48" s="57">
        <f t="shared" si="6"/>
        <v>4135</v>
      </c>
      <c r="X48" s="57">
        <f t="shared" si="1"/>
        <v>0</v>
      </c>
      <c r="Y48" s="57">
        <f t="shared" si="2"/>
        <v>0</v>
      </c>
      <c r="Z48" s="57">
        <f t="shared" si="3"/>
        <v>0</v>
      </c>
      <c r="AA48" s="57">
        <f t="shared" si="5"/>
        <v>398</v>
      </c>
      <c r="AB48" s="57">
        <f t="shared" si="4"/>
        <v>4533</v>
      </c>
    </row>
    <row r="49" spans="1:28" x14ac:dyDescent="0.15">
      <c r="A49" s="56" t="s">
        <v>194</v>
      </c>
      <c r="B49" s="56">
        <v>43837</v>
      </c>
      <c r="C49" s="56">
        <v>0</v>
      </c>
      <c r="D49" s="56">
        <v>0</v>
      </c>
      <c r="E49" s="56">
        <v>0</v>
      </c>
      <c r="F49" s="56">
        <v>94</v>
      </c>
      <c r="G49" s="56">
        <v>2264</v>
      </c>
      <c r="H49" s="56">
        <v>26841</v>
      </c>
      <c r="I49" s="56">
        <v>1795</v>
      </c>
      <c r="J49" s="56">
        <v>0</v>
      </c>
      <c r="K49" s="56">
        <v>2916</v>
      </c>
      <c r="L49" s="56">
        <v>4868</v>
      </c>
      <c r="M49" s="56">
        <v>0</v>
      </c>
      <c r="N49" s="56">
        <v>0</v>
      </c>
      <c r="O49" s="56">
        <v>1</v>
      </c>
      <c r="P49" s="56">
        <v>82616</v>
      </c>
      <c r="Q49" s="56">
        <v>9422</v>
      </c>
      <c r="R49" s="56">
        <v>43837</v>
      </c>
      <c r="S49" s="56">
        <v>94</v>
      </c>
      <c r="T49" s="56">
        <v>2917</v>
      </c>
      <c r="V49" s="57">
        <f t="shared" si="7"/>
        <v>43837</v>
      </c>
      <c r="W49" s="57">
        <f t="shared" si="6"/>
        <v>94</v>
      </c>
      <c r="X49" s="57">
        <f t="shared" si="1"/>
        <v>2264</v>
      </c>
      <c r="Y49" s="57">
        <f t="shared" si="2"/>
        <v>1795</v>
      </c>
      <c r="Z49" s="57">
        <f t="shared" si="3"/>
        <v>26841</v>
      </c>
      <c r="AA49" s="57">
        <f t="shared" si="5"/>
        <v>7785</v>
      </c>
      <c r="AB49" s="57">
        <f t="shared" si="4"/>
        <v>82616</v>
      </c>
    </row>
    <row r="50" spans="1:28" s="62" customFormat="1" x14ac:dyDescent="0.15">
      <c r="A50" s="61" t="s">
        <v>225</v>
      </c>
      <c r="B50" s="61">
        <v>2924</v>
      </c>
      <c r="C50" s="61">
        <v>0</v>
      </c>
      <c r="D50" s="61">
        <v>0</v>
      </c>
      <c r="E50" s="61">
        <v>0</v>
      </c>
      <c r="F50" s="61">
        <v>813</v>
      </c>
      <c r="G50" s="61">
        <v>0</v>
      </c>
      <c r="H50" s="61">
        <v>0</v>
      </c>
      <c r="I50" s="61">
        <v>10000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13737</v>
      </c>
      <c r="Q50" s="61">
        <v>10000</v>
      </c>
      <c r="R50" s="61">
        <v>2924</v>
      </c>
      <c r="S50" s="61">
        <v>813</v>
      </c>
      <c r="T50" s="61">
        <v>0</v>
      </c>
      <c r="V50" s="63">
        <f t="shared" si="7"/>
        <v>2924</v>
      </c>
      <c r="W50" s="63">
        <f t="shared" si="6"/>
        <v>813</v>
      </c>
      <c r="X50" s="63">
        <f t="shared" si="1"/>
        <v>0</v>
      </c>
      <c r="Y50" s="63">
        <f t="shared" si="2"/>
        <v>10000</v>
      </c>
      <c r="Z50" s="63">
        <f t="shared" si="3"/>
        <v>0</v>
      </c>
      <c r="AA50" s="63">
        <f t="shared" si="5"/>
        <v>0</v>
      </c>
      <c r="AB50" s="63">
        <f t="shared" si="4"/>
        <v>13737</v>
      </c>
    </row>
    <row r="51" spans="1:28" x14ac:dyDescent="0.15">
      <c r="A51" s="56" t="s">
        <v>224</v>
      </c>
      <c r="B51" s="56">
        <v>0</v>
      </c>
      <c r="C51" s="56">
        <v>0</v>
      </c>
      <c r="D51" s="56">
        <v>0</v>
      </c>
      <c r="E51" s="56">
        <v>0</v>
      </c>
      <c r="F51" s="56">
        <v>12</v>
      </c>
      <c r="G51" s="56">
        <v>4</v>
      </c>
      <c r="H51" s="56">
        <v>0</v>
      </c>
      <c r="I51" s="56">
        <v>8916</v>
      </c>
      <c r="J51" s="56">
        <v>0</v>
      </c>
      <c r="K51" s="56">
        <v>0</v>
      </c>
      <c r="L51" s="56">
        <v>10</v>
      </c>
      <c r="M51" s="56">
        <v>0</v>
      </c>
      <c r="N51" s="56">
        <v>0</v>
      </c>
      <c r="O51" s="56">
        <v>0</v>
      </c>
      <c r="P51" s="56">
        <v>8942</v>
      </c>
      <c r="Q51" s="56">
        <v>8926</v>
      </c>
      <c r="R51" s="56">
        <v>0</v>
      </c>
      <c r="S51" s="56">
        <v>12</v>
      </c>
      <c r="T51" s="56">
        <v>0</v>
      </c>
      <c r="V51" s="57">
        <f t="shared" si="7"/>
        <v>0</v>
      </c>
      <c r="W51" s="57">
        <f t="shared" si="6"/>
        <v>12</v>
      </c>
      <c r="X51" s="57">
        <f t="shared" si="1"/>
        <v>4</v>
      </c>
      <c r="Y51" s="57">
        <f t="shared" si="2"/>
        <v>8916</v>
      </c>
      <c r="Z51" s="57">
        <f t="shared" si="3"/>
        <v>0</v>
      </c>
      <c r="AA51" s="57">
        <f t="shared" si="5"/>
        <v>10</v>
      </c>
      <c r="AB51" s="57">
        <f t="shared" si="4"/>
        <v>8942</v>
      </c>
    </row>
    <row r="52" spans="1:28" x14ac:dyDescent="0.15">
      <c r="A52" s="56" t="s">
        <v>193</v>
      </c>
      <c r="B52" s="56">
        <v>7105</v>
      </c>
      <c r="C52" s="56">
        <v>0</v>
      </c>
      <c r="D52" s="56">
        <v>0</v>
      </c>
      <c r="E52" s="56">
        <v>0</v>
      </c>
      <c r="F52" s="56">
        <v>313</v>
      </c>
      <c r="G52" s="56">
        <v>1816</v>
      </c>
      <c r="H52" s="56">
        <v>0</v>
      </c>
      <c r="I52" s="56">
        <v>18</v>
      </c>
      <c r="J52" s="56">
        <v>0</v>
      </c>
      <c r="K52" s="56">
        <v>14737</v>
      </c>
      <c r="L52" s="56">
        <v>4958</v>
      </c>
      <c r="M52" s="56">
        <v>0</v>
      </c>
      <c r="N52" s="56">
        <v>0</v>
      </c>
      <c r="O52" s="56">
        <v>0</v>
      </c>
      <c r="P52" s="56">
        <v>28947</v>
      </c>
      <c r="Q52" s="56">
        <v>18962</v>
      </c>
      <c r="R52" s="56">
        <v>7105</v>
      </c>
      <c r="S52" s="56">
        <v>313</v>
      </c>
      <c r="T52" s="56">
        <v>14737</v>
      </c>
      <c r="V52" s="57">
        <f t="shared" si="7"/>
        <v>7105</v>
      </c>
      <c r="W52" s="57">
        <f t="shared" si="6"/>
        <v>313</v>
      </c>
      <c r="X52" s="57">
        <f t="shared" si="1"/>
        <v>1816</v>
      </c>
      <c r="Y52" s="57">
        <f t="shared" si="2"/>
        <v>18</v>
      </c>
      <c r="Z52" s="57">
        <f t="shared" si="3"/>
        <v>0</v>
      </c>
      <c r="AA52" s="57">
        <f t="shared" si="5"/>
        <v>19695</v>
      </c>
      <c r="AB52" s="57">
        <f t="shared" si="4"/>
        <v>28947</v>
      </c>
    </row>
    <row r="53" spans="1:28" x14ac:dyDescent="0.15">
      <c r="A53" s="56" t="s">
        <v>133</v>
      </c>
      <c r="B53" s="56">
        <v>2373</v>
      </c>
      <c r="C53" s="56">
        <v>0</v>
      </c>
      <c r="D53" s="56">
        <v>0</v>
      </c>
      <c r="E53" s="56">
        <v>0</v>
      </c>
      <c r="F53" s="56">
        <v>9871</v>
      </c>
      <c r="G53" s="56">
        <v>4066</v>
      </c>
      <c r="H53" s="56">
        <v>0</v>
      </c>
      <c r="I53" s="56">
        <v>1175</v>
      </c>
      <c r="J53" s="56">
        <v>0</v>
      </c>
      <c r="K53" s="56">
        <v>950</v>
      </c>
      <c r="L53" s="56">
        <v>22</v>
      </c>
      <c r="M53" s="56">
        <v>0</v>
      </c>
      <c r="N53" s="56">
        <v>0</v>
      </c>
      <c r="O53" s="56">
        <v>0</v>
      </c>
      <c r="P53" s="56">
        <v>18457</v>
      </c>
      <c r="Q53" s="56">
        <v>2147</v>
      </c>
      <c r="R53" s="56">
        <v>2373</v>
      </c>
      <c r="S53" s="56">
        <v>9871</v>
      </c>
      <c r="T53" s="56">
        <v>950</v>
      </c>
      <c r="V53" s="57">
        <f t="shared" si="7"/>
        <v>2373</v>
      </c>
      <c r="W53" s="57">
        <f t="shared" si="6"/>
        <v>9871</v>
      </c>
      <c r="X53" s="57">
        <f t="shared" si="1"/>
        <v>4066</v>
      </c>
      <c r="Y53" s="57">
        <f t="shared" si="2"/>
        <v>1175</v>
      </c>
      <c r="Z53" s="57">
        <f t="shared" si="3"/>
        <v>0</v>
      </c>
      <c r="AA53" s="57">
        <f t="shared" si="5"/>
        <v>972</v>
      </c>
      <c r="AB53" s="57">
        <f t="shared" si="4"/>
        <v>18457</v>
      </c>
    </row>
    <row r="54" spans="1:28" x14ac:dyDescent="0.15">
      <c r="A54" s="56" t="s">
        <v>132</v>
      </c>
      <c r="B54" s="56">
        <v>0</v>
      </c>
      <c r="C54" s="56">
        <v>0</v>
      </c>
      <c r="D54" s="56">
        <v>0</v>
      </c>
      <c r="E54" s="56">
        <v>0</v>
      </c>
      <c r="F54" s="56">
        <v>8919</v>
      </c>
      <c r="G54" s="56">
        <v>3272</v>
      </c>
      <c r="H54" s="56">
        <v>0</v>
      </c>
      <c r="I54" s="56">
        <v>13096</v>
      </c>
      <c r="J54" s="56">
        <v>0</v>
      </c>
      <c r="K54" s="56">
        <v>135</v>
      </c>
      <c r="L54" s="56">
        <v>408</v>
      </c>
      <c r="M54" s="56">
        <v>0</v>
      </c>
      <c r="N54" s="56">
        <v>0</v>
      </c>
      <c r="O54" s="56">
        <v>0</v>
      </c>
      <c r="P54" s="56">
        <v>25830</v>
      </c>
      <c r="Q54" s="56">
        <v>13639</v>
      </c>
      <c r="R54" s="56">
        <v>0</v>
      </c>
      <c r="S54" s="56">
        <v>8919</v>
      </c>
      <c r="T54" s="56">
        <v>135</v>
      </c>
      <c r="V54" s="57">
        <f t="shared" si="7"/>
        <v>0</v>
      </c>
      <c r="W54" s="57">
        <f t="shared" si="6"/>
        <v>8919</v>
      </c>
      <c r="X54" s="57">
        <f t="shared" si="1"/>
        <v>3272</v>
      </c>
      <c r="Y54" s="57">
        <f t="shared" si="2"/>
        <v>13096</v>
      </c>
      <c r="Z54" s="57">
        <f t="shared" si="3"/>
        <v>0</v>
      </c>
      <c r="AA54" s="57">
        <f t="shared" si="5"/>
        <v>543</v>
      </c>
      <c r="AB54" s="57">
        <f t="shared" si="4"/>
        <v>25830</v>
      </c>
    </row>
    <row r="55" spans="1:28" x14ac:dyDescent="0.15">
      <c r="A55" s="56" t="s">
        <v>131</v>
      </c>
      <c r="B55" s="56">
        <v>0</v>
      </c>
      <c r="C55" s="56">
        <v>0</v>
      </c>
      <c r="D55" s="56">
        <v>0</v>
      </c>
      <c r="E55" s="56">
        <v>0</v>
      </c>
      <c r="F55" s="56">
        <v>38237</v>
      </c>
      <c r="G55" s="56">
        <v>128710</v>
      </c>
      <c r="H55" s="56">
        <v>0</v>
      </c>
      <c r="I55" s="56">
        <v>13432</v>
      </c>
      <c r="J55" s="56">
        <v>0</v>
      </c>
      <c r="K55" s="56">
        <v>1598</v>
      </c>
      <c r="L55" s="56">
        <v>0</v>
      </c>
      <c r="M55" s="56">
        <v>0</v>
      </c>
      <c r="N55" s="56">
        <v>0</v>
      </c>
      <c r="O55" s="56">
        <v>0</v>
      </c>
      <c r="P55" s="56">
        <v>181977</v>
      </c>
      <c r="Q55" s="56">
        <v>15030</v>
      </c>
      <c r="R55" s="56">
        <v>0</v>
      </c>
      <c r="S55" s="56">
        <v>38237</v>
      </c>
      <c r="T55" s="56">
        <v>1598</v>
      </c>
      <c r="V55" s="57">
        <f t="shared" si="7"/>
        <v>0</v>
      </c>
      <c r="W55" s="57">
        <f t="shared" si="6"/>
        <v>38237</v>
      </c>
      <c r="X55" s="57">
        <f t="shared" si="1"/>
        <v>128710</v>
      </c>
      <c r="Y55" s="57">
        <f t="shared" si="2"/>
        <v>13432</v>
      </c>
      <c r="Z55" s="57">
        <f t="shared" si="3"/>
        <v>0</v>
      </c>
      <c r="AA55" s="57">
        <f t="shared" si="5"/>
        <v>1598</v>
      </c>
      <c r="AB55" s="57">
        <f t="shared" si="4"/>
        <v>181977</v>
      </c>
    </row>
    <row r="56" spans="1:28" x14ac:dyDescent="0.15">
      <c r="A56" s="56" t="s">
        <v>130</v>
      </c>
      <c r="B56" s="56">
        <v>0</v>
      </c>
      <c r="C56" s="56">
        <v>0</v>
      </c>
      <c r="D56" s="56">
        <v>0</v>
      </c>
      <c r="E56" s="56">
        <v>0</v>
      </c>
      <c r="F56" s="56">
        <v>2526</v>
      </c>
      <c r="G56" s="56">
        <v>0</v>
      </c>
      <c r="H56" s="56">
        <v>0</v>
      </c>
      <c r="I56" s="56">
        <v>1353</v>
      </c>
      <c r="J56" s="56">
        <v>1540</v>
      </c>
      <c r="K56" s="56">
        <v>0</v>
      </c>
      <c r="L56" s="56">
        <v>570</v>
      </c>
      <c r="M56" s="56">
        <v>0</v>
      </c>
      <c r="N56" s="56">
        <v>0</v>
      </c>
      <c r="O56" s="56">
        <v>0</v>
      </c>
      <c r="P56" s="56">
        <v>5989</v>
      </c>
      <c r="Q56" s="56">
        <v>3463</v>
      </c>
      <c r="R56" s="56">
        <v>0</v>
      </c>
      <c r="S56" s="56">
        <v>2526</v>
      </c>
      <c r="T56" s="56">
        <v>1540</v>
      </c>
      <c r="V56" s="57">
        <f t="shared" si="7"/>
        <v>0</v>
      </c>
      <c r="W56" s="57">
        <f t="shared" si="6"/>
        <v>2526</v>
      </c>
      <c r="X56" s="57">
        <f t="shared" si="1"/>
        <v>0</v>
      </c>
      <c r="Y56" s="57">
        <f t="shared" si="2"/>
        <v>1353</v>
      </c>
      <c r="Z56" s="57">
        <f t="shared" si="3"/>
        <v>0</v>
      </c>
      <c r="AA56" s="57">
        <f t="shared" si="5"/>
        <v>2110</v>
      </c>
      <c r="AB56" s="57">
        <f t="shared" si="4"/>
        <v>5989</v>
      </c>
    </row>
    <row r="57" spans="1:28" x14ac:dyDescent="0.15">
      <c r="A57" s="56" t="s">
        <v>129</v>
      </c>
      <c r="B57" s="56">
        <v>0</v>
      </c>
      <c r="C57" s="56">
        <v>0</v>
      </c>
      <c r="D57" s="56">
        <v>0</v>
      </c>
      <c r="E57" s="56">
        <v>0</v>
      </c>
      <c r="F57" s="56">
        <v>404</v>
      </c>
      <c r="G57" s="56">
        <v>0</v>
      </c>
      <c r="H57" s="56">
        <v>0</v>
      </c>
      <c r="I57" s="56">
        <v>0</v>
      </c>
      <c r="J57" s="56">
        <v>0</v>
      </c>
      <c r="K57" s="56">
        <v>2</v>
      </c>
      <c r="L57" s="56">
        <v>0</v>
      </c>
      <c r="M57" s="56">
        <v>0</v>
      </c>
      <c r="N57" s="56">
        <v>0</v>
      </c>
      <c r="O57" s="56">
        <v>0</v>
      </c>
      <c r="P57" s="56">
        <v>406</v>
      </c>
      <c r="Q57" s="56">
        <v>2</v>
      </c>
      <c r="R57" s="56">
        <v>0</v>
      </c>
      <c r="S57" s="56">
        <v>404</v>
      </c>
      <c r="T57" s="56">
        <v>2</v>
      </c>
      <c r="V57" s="57">
        <f t="shared" si="7"/>
        <v>0</v>
      </c>
      <c r="W57" s="57">
        <f t="shared" si="6"/>
        <v>404</v>
      </c>
      <c r="X57" s="57">
        <f t="shared" si="1"/>
        <v>0</v>
      </c>
      <c r="Y57" s="57">
        <f t="shared" si="2"/>
        <v>0</v>
      </c>
      <c r="Z57" s="57">
        <f t="shared" si="3"/>
        <v>0</v>
      </c>
      <c r="AA57" s="57">
        <f t="shared" si="5"/>
        <v>2</v>
      </c>
      <c r="AB57" s="57">
        <f t="shared" si="4"/>
        <v>406</v>
      </c>
    </row>
    <row r="58" spans="1:28" x14ac:dyDescent="0.15">
      <c r="A58" s="56" t="s">
        <v>192</v>
      </c>
      <c r="B58" s="56">
        <v>555</v>
      </c>
      <c r="C58" s="56">
        <v>50</v>
      </c>
      <c r="D58" s="56">
        <v>7992</v>
      </c>
      <c r="E58" s="56">
        <v>0</v>
      </c>
      <c r="F58" s="56">
        <v>128</v>
      </c>
      <c r="G58" s="56">
        <v>62</v>
      </c>
      <c r="H58" s="56">
        <v>0</v>
      </c>
      <c r="I58" s="56">
        <v>27</v>
      </c>
      <c r="J58" s="56">
        <v>0</v>
      </c>
      <c r="K58" s="56">
        <v>715</v>
      </c>
      <c r="L58" s="56">
        <v>888</v>
      </c>
      <c r="M58" s="56">
        <v>0</v>
      </c>
      <c r="N58" s="56">
        <v>0</v>
      </c>
      <c r="O58" s="56">
        <v>0</v>
      </c>
      <c r="P58" s="56">
        <v>10417</v>
      </c>
      <c r="Q58" s="56">
        <v>1502</v>
      </c>
      <c r="R58" s="56">
        <v>8597</v>
      </c>
      <c r="S58" s="56">
        <v>128</v>
      </c>
      <c r="T58" s="56">
        <v>715</v>
      </c>
      <c r="V58" s="57">
        <f t="shared" si="7"/>
        <v>605</v>
      </c>
      <c r="W58" s="57">
        <f t="shared" si="6"/>
        <v>8120</v>
      </c>
      <c r="X58" s="57">
        <f t="shared" si="1"/>
        <v>62</v>
      </c>
      <c r="Y58" s="57">
        <f t="shared" si="2"/>
        <v>27</v>
      </c>
      <c r="Z58" s="57">
        <f t="shared" si="3"/>
        <v>0</v>
      </c>
      <c r="AA58" s="57">
        <f t="shared" si="5"/>
        <v>1603</v>
      </c>
      <c r="AB58" s="57">
        <f t="shared" si="4"/>
        <v>10417</v>
      </c>
    </row>
    <row r="59" spans="1:28" x14ac:dyDescent="0.15">
      <c r="A59" s="56" t="s">
        <v>128</v>
      </c>
      <c r="B59" s="56">
        <v>0</v>
      </c>
      <c r="C59" s="56">
        <v>0</v>
      </c>
      <c r="D59" s="56">
        <v>0</v>
      </c>
      <c r="E59" s="56">
        <v>0</v>
      </c>
      <c r="F59" s="56">
        <v>4</v>
      </c>
      <c r="G59" s="56">
        <v>0</v>
      </c>
      <c r="H59" s="56">
        <v>0</v>
      </c>
      <c r="I59" s="56">
        <v>9674</v>
      </c>
      <c r="J59" s="56">
        <v>0</v>
      </c>
      <c r="K59" s="56">
        <v>759</v>
      </c>
      <c r="L59" s="56">
        <v>0</v>
      </c>
      <c r="M59" s="56">
        <v>0</v>
      </c>
      <c r="N59" s="56">
        <v>0</v>
      </c>
      <c r="O59" s="56">
        <v>0</v>
      </c>
      <c r="P59" s="56">
        <v>10437</v>
      </c>
      <c r="Q59" s="56">
        <v>10433</v>
      </c>
      <c r="R59" s="56">
        <v>0</v>
      </c>
      <c r="S59" s="56">
        <v>4</v>
      </c>
      <c r="T59" s="56">
        <v>759</v>
      </c>
      <c r="V59" s="57">
        <f t="shared" si="7"/>
        <v>0</v>
      </c>
      <c r="W59" s="57">
        <f t="shared" si="6"/>
        <v>4</v>
      </c>
      <c r="X59" s="57">
        <f t="shared" si="1"/>
        <v>0</v>
      </c>
      <c r="Y59" s="57">
        <f t="shared" si="2"/>
        <v>9674</v>
      </c>
      <c r="Z59" s="57">
        <f t="shared" si="3"/>
        <v>0</v>
      </c>
      <c r="AA59" s="57">
        <f t="shared" si="5"/>
        <v>759</v>
      </c>
      <c r="AB59" s="57">
        <f t="shared" si="4"/>
        <v>10437</v>
      </c>
    </row>
    <row r="60" spans="1:28" x14ac:dyDescent="0.15">
      <c r="A60" s="56" t="s">
        <v>191</v>
      </c>
      <c r="B60" s="56">
        <v>5696</v>
      </c>
      <c r="C60" s="56">
        <v>3091</v>
      </c>
      <c r="D60" s="56">
        <v>0</v>
      </c>
      <c r="E60" s="56">
        <v>0</v>
      </c>
      <c r="F60" s="56">
        <v>212</v>
      </c>
      <c r="G60" s="56">
        <v>5195</v>
      </c>
      <c r="H60" s="56">
        <v>23245</v>
      </c>
      <c r="I60" s="56">
        <v>16769</v>
      </c>
      <c r="J60" s="56">
        <v>0</v>
      </c>
      <c r="K60" s="56">
        <v>2351</v>
      </c>
      <c r="L60" s="56">
        <v>11805</v>
      </c>
      <c r="M60" s="56">
        <v>0</v>
      </c>
      <c r="N60" s="56">
        <v>0</v>
      </c>
      <c r="O60" s="56">
        <v>233</v>
      </c>
      <c r="P60" s="56">
        <v>68597</v>
      </c>
      <c r="Q60" s="56">
        <v>30525</v>
      </c>
      <c r="R60" s="56">
        <v>8787</v>
      </c>
      <c r="S60" s="56">
        <v>212</v>
      </c>
      <c r="T60" s="56">
        <v>2584</v>
      </c>
      <c r="V60" s="57">
        <f t="shared" si="7"/>
        <v>8787</v>
      </c>
      <c r="W60" s="57">
        <f t="shared" si="6"/>
        <v>212</v>
      </c>
      <c r="X60" s="57">
        <f t="shared" si="1"/>
        <v>5195</v>
      </c>
      <c r="Y60" s="57">
        <f t="shared" si="2"/>
        <v>16769</v>
      </c>
      <c r="Z60" s="57">
        <f t="shared" si="3"/>
        <v>23245</v>
      </c>
      <c r="AA60" s="57">
        <f t="shared" si="5"/>
        <v>14389</v>
      </c>
      <c r="AB60" s="57">
        <f t="shared" si="4"/>
        <v>68597</v>
      </c>
    </row>
    <row r="61" spans="1:28" x14ac:dyDescent="0.15">
      <c r="A61" s="56" t="s">
        <v>127</v>
      </c>
      <c r="B61" s="56">
        <v>3295</v>
      </c>
      <c r="C61" s="56">
        <v>0</v>
      </c>
      <c r="D61" s="56">
        <v>0</v>
      </c>
      <c r="E61" s="56">
        <v>0</v>
      </c>
      <c r="F61" s="56">
        <v>139</v>
      </c>
      <c r="G61" s="56">
        <v>183</v>
      </c>
      <c r="H61" s="56">
        <v>0</v>
      </c>
      <c r="I61" s="56">
        <v>1865</v>
      </c>
      <c r="J61" s="56">
        <v>0</v>
      </c>
      <c r="K61" s="56">
        <v>144</v>
      </c>
      <c r="L61" s="56">
        <v>20</v>
      </c>
      <c r="M61" s="56">
        <v>0</v>
      </c>
      <c r="N61" s="56">
        <v>0</v>
      </c>
      <c r="O61" s="56">
        <v>0</v>
      </c>
      <c r="P61" s="56">
        <v>5646</v>
      </c>
      <c r="Q61" s="56">
        <v>2029</v>
      </c>
      <c r="R61" s="56">
        <v>3295</v>
      </c>
      <c r="S61" s="56">
        <v>139</v>
      </c>
      <c r="T61" s="56">
        <v>144</v>
      </c>
      <c r="V61" s="57">
        <f t="shared" si="7"/>
        <v>3295</v>
      </c>
      <c r="W61" s="57">
        <f t="shared" si="6"/>
        <v>139</v>
      </c>
      <c r="X61" s="57">
        <f t="shared" si="1"/>
        <v>183</v>
      </c>
      <c r="Y61" s="57">
        <f t="shared" si="2"/>
        <v>1865</v>
      </c>
      <c r="Z61" s="57">
        <f t="shared" si="3"/>
        <v>0</v>
      </c>
      <c r="AA61" s="57">
        <f t="shared" si="5"/>
        <v>164</v>
      </c>
      <c r="AB61" s="57">
        <f t="shared" si="4"/>
        <v>5646</v>
      </c>
    </row>
    <row r="62" spans="1:28" s="59" customFormat="1" x14ac:dyDescent="0.15">
      <c r="A62" s="58" t="s">
        <v>43</v>
      </c>
      <c r="B62" s="58">
        <v>12174</v>
      </c>
      <c r="C62" s="58">
        <v>0</v>
      </c>
      <c r="D62" s="58">
        <v>0</v>
      </c>
      <c r="E62" s="58">
        <v>0</v>
      </c>
      <c r="F62" s="58">
        <v>2156</v>
      </c>
      <c r="G62" s="58">
        <v>19794</v>
      </c>
      <c r="H62" s="58">
        <v>437428</v>
      </c>
      <c r="I62" s="58">
        <v>54440</v>
      </c>
      <c r="J62" s="58">
        <v>0</v>
      </c>
      <c r="K62" s="58">
        <v>29331</v>
      </c>
      <c r="L62" s="58">
        <v>8171</v>
      </c>
      <c r="M62" s="58">
        <v>0</v>
      </c>
      <c r="N62" s="58">
        <v>0</v>
      </c>
      <c r="O62" s="58">
        <v>0</v>
      </c>
      <c r="P62" s="58">
        <v>563494</v>
      </c>
      <c r="Q62" s="58">
        <v>89357</v>
      </c>
      <c r="R62" s="58">
        <v>12174</v>
      </c>
      <c r="S62" s="58">
        <v>2156</v>
      </c>
      <c r="T62" s="58">
        <v>29331</v>
      </c>
      <c r="V62" s="60">
        <f t="shared" si="7"/>
        <v>12174</v>
      </c>
      <c r="W62" s="60">
        <f t="shared" si="6"/>
        <v>2156</v>
      </c>
      <c r="X62" s="60">
        <f t="shared" si="1"/>
        <v>19794</v>
      </c>
      <c r="Y62" s="60">
        <f t="shared" si="2"/>
        <v>54440</v>
      </c>
      <c r="Z62" s="60">
        <f t="shared" si="3"/>
        <v>437428</v>
      </c>
      <c r="AA62" s="60">
        <f t="shared" si="5"/>
        <v>37502</v>
      </c>
      <c r="AB62" s="60">
        <f t="shared" si="4"/>
        <v>563494</v>
      </c>
    </row>
    <row r="63" spans="1:28" x14ac:dyDescent="0.15">
      <c r="A63" s="56" t="s">
        <v>126</v>
      </c>
      <c r="B63" s="56">
        <v>0</v>
      </c>
      <c r="C63" s="56">
        <v>0</v>
      </c>
      <c r="D63" s="56">
        <v>0</v>
      </c>
      <c r="E63" s="56">
        <v>0</v>
      </c>
      <c r="F63" s="56">
        <v>217</v>
      </c>
      <c r="G63" s="56">
        <v>979</v>
      </c>
      <c r="H63" s="56">
        <v>0</v>
      </c>
      <c r="I63" s="56">
        <v>918</v>
      </c>
      <c r="J63" s="56">
        <v>0</v>
      </c>
      <c r="K63" s="56">
        <v>2</v>
      </c>
      <c r="L63" s="56">
        <v>10</v>
      </c>
      <c r="M63" s="56">
        <v>0</v>
      </c>
      <c r="N63" s="56">
        <v>0</v>
      </c>
      <c r="O63" s="56">
        <v>0</v>
      </c>
      <c r="P63" s="56">
        <v>2126</v>
      </c>
      <c r="Q63" s="56">
        <v>930</v>
      </c>
      <c r="R63" s="56">
        <v>0</v>
      </c>
      <c r="S63" s="56">
        <v>217</v>
      </c>
      <c r="T63" s="56">
        <v>2</v>
      </c>
      <c r="V63" s="57">
        <f t="shared" si="7"/>
        <v>0</v>
      </c>
      <c r="W63" s="57">
        <f t="shared" si="6"/>
        <v>217</v>
      </c>
      <c r="X63" s="57">
        <f t="shared" si="1"/>
        <v>979</v>
      </c>
      <c r="Y63" s="57">
        <f t="shared" si="2"/>
        <v>918</v>
      </c>
      <c r="Z63" s="57">
        <f t="shared" si="3"/>
        <v>0</v>
      </c>
      <c r="AA63" s="57">
        <f t="shared" si="5"/>
        <v>12</v>
      </c>
      <c r="AB63" s="57">
        <f t="shared" si="4"/>
        <v>2126</v>
      </c>
    </row>
    <row r="64" spans="1:28" x14ac:dyDescent="0.15">
      <c r="A64" s="56" t="s">
        <v>125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2379</v>
      </c>
      <c r="H64" s="56">
        <v>0</v>
      </c>
      <c r="I64" s="56">
        <v>8454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10833</v>
      </c>
      <c r="Q64" s="56">
        <v>8454</v>
      </c>
      <c r="R64" s="56">
        <v>0</v>
      </c>
      <c r="S64" s="56">
        <v>0</v>
      </c>
      <c r="T64" s="56">
        <v>0</v>
      </c>
      <c r="V64" s="57">
        <f t="shared" si="7"/>
        <v>0</v>
      </c>
      <c r="W64" s="57">
        <f t="shared" si="6"/>
        <v>0</v>
      </c>
      <c r="X64" s="57">
        <f t="shared" si="1"/>
        <v>2379</v>
      </c>
      <c r="Y64" s="57">
        <f t="shared" si="2"/>
        <v>8454</v>
      </c>
      <c r="Z64" s="57">
        <f t="shared" si="3"/>
        <v>0</v>
      </c>
      <c r="AA64" s="57">
        <f t="shared" si="5"/>
        <v>0</v>
      </c>
      <c r="AB64" s="57">
        <f t="shared" si="4"/>
        <v>10833</v>
      </c>
    </row>
    <row r="65" spans="1:28" s="59" customFormat="1" x14ac:dyDescent="0.15">
      <c r="A65" s="58" t="s">
        <v>44</v>
      </c>
      <c r="B65" s="58">
        <v>283710</v>
      </c>
      <c r="C65" s="58">
        <v>0</v>
      </c>
      <c r="D65" s="58">
        <v>0</v>
      </c>
      <c r="E65" s="58">
        <v>0</v>
      </c>
      <c r="F65" s="58">
        <v>6209</v>
      </c>
      <c r="G65" s="58">
        <v>63017</v>
      </c>
      <c r="H65" s="58">
        <v>91786</v>
      </c>
      <c r="I65" s="58">
        <v>18977</v>
      </c>
      <c r="J65" s="58">
        <v>134</v>
      </c>
      <c r="K65" s="58">
        <v>119755</v>
      </c>
      <c r="L65" s="58">
        <v>57379</v>
      </c>
      <c r="M65" s="58">
        <v>0</v>
      </c>
      <c r="N65" s="58">
        <v>0</v>
      </c>
      <c r="O65" s="58">
        <v>0</v>
      </c>
      <c r="P65" s="58">
        <v>640967</v>
      </c>
      <c r="Q65" s="58">
        <v>187366</v>
      </c>
      <c r="R65" s="58">
        <v>283710</v>
      </c>
      <c r="S65" s="58">
        <v>6209</v>
      </c>
      <c r="T65" s="58">
        <v>119889</v>
      </c>
      <c r="V65" s="60">
        <f t="shared" si="7"/>
        <v>283710</v>
      </c>
      <c r="W65" s="60">
        <f t="shared" si="6"/>
        <v>6209</v>
      </c>
      <c r="X65" s="60">
        <f t="shared" si="1"/>
        <v>63017</v>
      </c>
      <c r="Y65" s="60">
        <f t="shared" si="2"/>
        <v>18977</v>
      </c>
      <c r="Z65" s="60">
        <f t="shared" si="3"/>
        <v>91786</v>
      </c>
      <c r="AA65" s="60">
        <f t="shared" si="5"/>
        <v>177268</v>
      </c>
      <c r="AB65" s="60">
        <f t="shared" si="4"/>
        <v>640967</v>
      </c>
    </row>
    <row r="66" spans="1:28" x14ac:dyDescent="0.15">
      <c r="A66" s="56" t="s">
        <v>124</v>
      </c>
      <c r="B66" s="56">
        <v>0</v>
      </c>
      <c r="C66" s="56">
        <v>0</v>
      </c>
      <c r="D66" s="56">
        <v>0</v>
      </c>
      <c r="E66" s="56">
        <v>1179</v>
      </c>
      <c r="F66" s="56">
        <v>0</v>
      </c>
      <c r="G66" s="56">
        <v>4464</v>
      </c>
      <c r="H66" s="56">
        <v>0</v>
      </c>
      <c r="I66" s="56">
        <v>5845</v>
      </c>
      <c r="J66" s="56">
        <v>0</v>
      </c>
      <c r="K66" s="56">
        <v>3</v>
      </c>
      <c r="L66" s="56">
        <v>0</v>
      </c>
      <c r="M66" s="56">
        <v>0</v>
      </c>
      <c r="N66" s="56">
        <v>0</v>
      </c>
      <c r="O66" s="56">
        <v>0</v>
      </c>
      <c r="P66" s="56">
        <v>11491</v>
      </c>
      <c r="Q66" s="56">
        <v>5848</v>
      </c>
      <c r="R66" s="56">
        <v>0</v>
      </c>
      <c r="S66" s="56">
        <v>1179</v>
      </c>
      <c r="T66" s="56">
        <v>3</v>
      </c>
      <c r="V66" s="57">
        <f t="shared" si="7"/>
        <v>0</v>
      </c>
      <c r="W66" s="57">
        <f t="shared" si="6"/>
        <v>1179</v>
      </c>
      <c r="X66" s="57">
        <f t="shared" si="1"/>
        <v>4464</v>
      </c>
      <c r="Y66" s="57">
        <f t="shared" si="2"/>
        <v>5845</v>
      </c>
      <c r="Z66" s="57">
        <f t="shared" si="3"/>
        <v>0</v>
      </c>
      <c r="AA66" s="57">
        <f t="shared" si="5"/>
        <v>3</v>
      </c>
      <c r="AB66" s="57">
        <f t="shared" si="4"/>
        <v>11491</v>
      </c>
    </row>
    <row r="67" spans="1:28" x14ac:dyDescent="0.15">
      <c r="A67" s="56" t="s">
        <v>123</v>
      </c>
      <c r="B67" s="56">
        <v>0</v>
      </c>
      <c r="C67" s="56">
        <v>0</v>
      </c>
      <c r="D67" s="56">
        <v>0</v>
      </c>
      <c r="E67" s="56">
        <v>0</v>
      </c>
      <c r="F67" s="56">
        <v>207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207</v>
      </c>
      <c r="Q67" s="56">
        <v>0</v>
      </c>
      <c r="R67" s="56">
        <v>0</v>
      </c>
      <c r="S67" s="56">
        <v>207</v>
      </c>
      <c r="T67" s="56">
        <v>0</v>
      </c>
      <c r="V67" s="57">
        <f t="shared" si="7"/>
        <v>0</v>
      </c>
      <c r="W67" s="57">
        <f t="shared" si="6"/>
        <v>207</v>
      </c>
      <c r="X67" s="57">
        <f t="shared" si="1"/>
        <v>0</v>
      </c>
      <c r="Y67" s="57">
        <f t="shared" si="2"/>
        <v>0</v>
      </c>
      <c r="Z67" s="57">
        <f t="shared" si="3"/>
        <v>0</v>
      </c>
      <c r="AA67" s="57">
        <f t="shared" si="5"/>
        <v>0</v>
      </c>
      <c r="AB67" s="57">
        <f t="shared" si="4"/>
        <v>207</v>
      </c>
    </row>
    <row r="68" spans="1:28" x14ac:dyDescent="0.15">
      <c r="A68" s="56" t="s">
        <v>190</v>
      </c>
      <c r="B68" s="56">
        <v>22107</v>
      </c>
      <c r="C68" s="56">
        <v>0</v>
      </c>
      <c r="D68" s="56">
        <v>0</v>
      </c>
      <c r="E68" s="56">
        <v>0</v>
      </c>
      <c r="F68" s="56">
        <v>5663</v>
      </c>
      <c r="G68" s="56">
        <v>9090</v>
      </c>
      <c r="H68" s="56">
        <v>0</v>
      </c>
      <c r="I68" s="56">
        <v>6098</v>
      </c>
      <c r="J68" s="56">
        <v>0</v>
      </c>
      <c r="K68" s="56">
        <v>8521</v>
      </c>
      <c r="L68" s="56">
        <v>343</v>
      </c>
      <c r="M68" s="56">
        <v>0</v>
      </c>
      <c r="N68" s="56">
        <v>0</v>
      </c>
      <c r="O68" s="56">
        <v>0</v>
      </c>
      <c r="P68" s="56">
        <v>51822</v>
      </c>
      <c r="Q68" s="56">
        <v>14850</v>
      </c>
      <c r="R68" s="56">
        <v>22107</v>
      </c>
      <c r="S68" s="56">
        <v>5663</v>
      </c>
      <c r="T68" s="56">
        <v>8521</v>
      </c>
      <c r="V68" s="57">
        <f t="shared" si="7"/>
        <v>22107</v>
      </c>
      <c r="W68" s="57">
        <f t="shared" si="6"/>
        <v>5663</v>
      </c>
      <c r="X68" s="57">
        <f t="shared" si="1"/>
        <v>9090</v>
      </c>
      <c r="Y68" s="57">
        <f t="shared" si="2"/>
        <v>6098</v>
      </c>
      <c r="Z68" s="57">
        <f t="shared" si="3"/>
        <v>0</v>
      </c>
      <c r="AA68" s="57">
        <f t="shared" si="5"/>
        <v>8864</v>
      </c>
      <c r="AB68" s="57">
        <f t="shared" si="4"/>
        <v>51822</v>
      </c>
    </row>
    <row r="69" spans="1:28" x14ac:dyDescent="0.15">
      <c r="A69" s="56" t="s">
        <v>122</v>
      </c>
      <c r="B69" s="56">
        <v>2362</v>
      </c>
      <c r="C69" s="56">
        <v>0</v>
      </c>
      <c r="D69" s="56">
        <v>0</v>
      </c>
      <c r="E69" s="56">
        <v>0</v>
      </c>
      <c r="F69" s="56">
        <v>2018</v>
      </c>
      <c r="G69" s="56">
        <v>0</v>
      </c>
      <c r="H69" s="56">
        <v>0</v>
      </c>
      <c r="I69" s="56">
        <v>3875</v>
      </c>
      <c r="J69" s="56">
        <v>252</v>
      </c>
      <c r="K69" s="56">
        <v>256</v>
      </c>
      <c r="L69" s="56">
        <v>2295</v>
      </c>
      <c r="M69" s="56">
        <v>0</v>
      </c>
      <c r="N69" s="56">
        <v>0</v>
      </c>
      <c r="O69" s="56">
        <v>0</v>
      </c>
      <c r="P69" s="56">
        <v>11058</v>
      </c>
      <c r="Q69" s="56">
        <v>6678</v>
      </c>
      <c r="R69" s="56">
        <v>2362</v>
      </c>
      <c r="S69" s="56">
        <v>2018</v>
      </c>
      <c r="T69" s="56">
        <v>508</v>
      </c>
      <c r="V69" s="57">
        <f t="shared" si="7"/>
        <v>2362</v>
      </c>
      <c r="W69" s="57">
        <f t="shared" si="6"/>
        <v>2018</v>
      </c>
      <c r="X69" s="57">
        <f t="shared" si="1"/>
        <v>0</v>
      </c>
      <c r="Y69" s="57">
        <f t="shared" si="2"/>
        <v>3875</v>
      </c>
      <c r="Z69" s="57">
        <f t="shared" si="3"/>
        <v>0</v>
      </c>
      <c r="AA69" s="57">
        <f t="shared" si="5"/>
        <v>2803</v>
      </c>
      <c r="AB69" s="57">
        <f t="shared" si="4"/>
        <v>11058</v>
      </c>
    </row>
    <row r="70" spans="1:28" x14ac:dyDescent="0.15">
      <c r="A70" s="56" t="s">
        <v>121</v>
      </c>
      <c r="B70" s="56">
        <v>0</v>
      </c>
      <c r="C70" s="56">
        <v>0</v>
      </c>
      <c r="D70" s="56">
        <v>0</v>
      </c>
      <c r="E70" s="56">
        <v>0</v>
      </c>
      <c r="F70" s="56">
        <v>955</v>
      </c>
      <c r="G70" s="56">
        <v>0</v>
      </c>
      <c r="H70" s="56">
        <v>0</v>
      </c>
      <c r="I70" s="56">
        <v>83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1038</v>
      </c>
      <c r="Q70" s="56">
        <v>83</v>
      </c>
      <c r="R70" s="56">
        <v>0</v>
      </c>
      <c r="S70" s="56">
        <v>955</v>
      </c>
      <c r="T70" s="56">
        <v>0</v>
      </c>
      <c r="V70" s="57">
        <f t="shared" si="7"/>
        <v>0</v>
      </c>
      <c r="W70" s="57">
        <f t="shared" si="6"/>
        <v>955</v>
      </c>
      <c r="X70" s="57">
        <f t="shared" ref="X70:X133" si="8">G70</f>
        <v>0</v>
      </c>
      <c r="Y70" s="57">
        <f t="shared" ref="Y70:Y133" si="9">I70</f>
        <v>83</v>
      </c>
      <c r="Z70" s="57">
        <f t="shared" ref="Z70:Z133" si="10">H70</f>
        <v>0</v>
      </c>
      <c r="AA70" s="57">
        <f t="shared" si="5"/>
        <v>0</v>
      </c>
      <c r="AB70" s="57">
        <f t="shared" ref="AB70:AB133" si="11">P70</f>
        <v>1038</v>
      </c>
    </row>
    <row r="71" spans="1:28" x14ac:dyDescent="0.15">
      <c r="A71" s="56" t="s">
        <v>120</v>
      </c>
      <c r="B71" s="56">
        <v>93</v>
      </c>
      <c r="C71" s="56">
        <v>0</v>
      </c>
      <c r="D71" s="56">
        <v>0</v>
      </c>
      <c r="E71" s="56">
        <v>0</v>
      </c>
      <c r="F71" s="56">
        <v>5082</v>
      </c>
      <c r="G71" s="56">
        <v>0</v>
      </c>
      <c r="H71" s="56">
        <v>0</v>
      </c>
      <c r="I71" s="56">
        <v>2340</v>
      </c>
      <c r="J71" s="56">
        <v>0</v>
      </c>
      <c r="K71" s="56">
        <v>665</v>
      </c>
      <c r="L71" s="56">
        <v>785</v>
      </c>
      <c r="M71" s="56">
        <v>0</v>
      </c>
      <c r="N71" s="56">
        <v>0</v>
      </c>
      <c r="O71" s="56">
        <v>0</v>
      </c>
      <c r="P71" s="56">
        <v>8965</v>
      </c>
      <c r="Q71" s="56">
        <v>3790</v>
      </c>
      <c r="R71" s="56">
        <v>93</v>
      </c>
      <c r="S71" s="56">
        <v>5082</v>
      </c>
      <c r="T71" s="56">
        <v>665</v>
      </c>
      <c r="V71" s="57">
        <f t="shared" si="7"/>
        <v>93</v>
      </c>
      <c r="W71" s="57">
        <f t="shared" si="6"/>
        <v>5082</v>
      </c>
      <c r="X71" s="57">
        <f t="shared" si="8"/>
        <v>0</v>
      </c>
      <c r="Y71" s="57">
        <f t="shared" si="9"/>
        <v>2340</v>
      </c>
      <c r="Z71" s="57">
        <f t="shared" si="10"/>
        <v>0</v>
      </c>
      <c r="AA71" s="57">
        <f t="shared" ref="AA71:AA134" si="12">AB71-SUM(V71:Z71)</f>
        <v>1450</v>
      </c>
      <c r="AB71" s="57">
        <f t="shared" si="11"/>
        <v>8965</v>
      </c>
    </row>
    <row r="72" spans="1:28" x14ac:dyDescent="0.15">
      <c r="A72" s="56" t="s">
        <v>223</v>
      </c>
      <c r="B72" s="56">
        <v>24887</v>
      </c>
      <c r="C72" s="56">
        <v>0</v>
      </c>
      <c r="D72" s="56">
        <v>0</v>
      </c>
      <c r="E72" s="56">
        <v>0</v>
      </c>
      <c r="F72" s="56">
        <v>187</v>
      </c>
      <c r="G72" s="56">
        <v>12850</v>
      </c>
      <c r="H72" s="56">
        <v>0</v>
      </c>
      <c r="I72" s="56">
        <v>0</v>
      </c>
      <c r="J72" s="56">
        <v>0</v>
      </c>
      <c r="K72" s="56">
        <v>3</v>
      </c>
      <c r="L72" s="56">
        <v>103</v>
      </c>
      <c r="M72" s="56">
        <v>0</v>
      </c>
      <c r="N72" s="56">
        <v>0</v>
      </c>
      <c r="O72" s="56">
        <v>0</v>
      </c>
      <c r="P72" s="56">
        <v>38030</v>
      </c>
      <c r="Q72" s="56">
        <v>106</v>
      </c>
      <c r="R72" s="56">
        <v>24887</v>
      </c>
      <c r="S72" s="56">
        <v>187</v>
      </c>
      <c r="T72" s="56">
        <v>3</v>
      </c>
      <c r="V72" s="57">
        <f t="shared" ref="V72:V135" si="13">SUM(B72:C72)</f>
        <v>24887</v>
      </c>
      <c r="W72" s="57">
        <f t="shared" ref="W72:W135" si="14">SUM(D72:F72)</f>
        <v>187</v>
      </c>
      <c r="X72" s="57">
        <f t="shared" si="8"/>
        <v>12850</v>
      </c>
      <c r="Y72" s="57">
        <f t="shared" si="9"/>
        <v>0</v>
      </c>
      <c r="Z72" s="57">
        <f t="shared" si="10"/>
        <v>0</v>
      </c>
      <c r="AA72" s="57">
        <f t="shared" si="12"/>
        <v>106</v>
      </c>
      <c r="AB72" s="57">
        <f t="shared" si="11"/>
        <v>38030</v>
      </c>
    </row>
    <row r="73" spans="1:28" x14ac:dyDescent="0.15">
      <c r="A73" s="56" t="s">
        <v>189</v>
      </c>
      <c r="B73" s="56">
        <v>5908</v>
      </c>
      <c r="C73" s="56">
        <v>0</v>
      </c>
      <c r="D73" s="56">
        <v>0</v>
      </c>
      <c r="E73" s="56">
        <v>0</v>
      </c>
      <c r="F73" s="56">
        <v>77</v>
      </c>
      <c r="G73" s="56">
        <v>5108</v>
      </c>
      <c r="H73" s="56">
        <v>15834</v>
      </c>
      <c r="I73" s="56">
        <v>234</v>
      </c>
      <c r="J73" s="56">
        <v>0</v>
      </c>
      <c r="K73" s="56">
        <v>879</v>
      </c>
      <c r="L73" s="56">
        <v>2302</v>
      </c>
      <c r="M73" s="56">
        <v>0</v>
      </c>
      <c r="N73" s="56">
        <v>0</v>
      </c>
      <c r="O73" s="56">
        <v>0</v>
      </c>
      <c r="P73" s="56">
        <v>30342</v>
      </c>
      <c r="Q73" s="56">
        <v>3211</v>
      </c>
      <c r="R73" s="56">
        <v>5908</v>
      </c>
      <c r="S73" s="56">
        <v>77</v>
      </c>
      <c r="T73" s="56">
        <v>879</v>
      </c>
      <c r="V73" s="57">
        <f t="shared" si="13"/>
        <v>5908</v>
      </c>
      <c r="W73" s="57">
        <f t="shared" si="14"/>
        <v>77</v>
      </c>
      <c r="X73" s="57">
        <f t="shared" si="8"/>
        <v>5108</v>
      </c>
      <c r="Y73" s="57">
        <f t="shared" si="9"/>
        <v>234</v>
      </c>
      <c r="Z73" s="57">
        <f t="shared" si="10"/>
        <v>15834</v>
      </c>
      <c r="AA73" s="57">
        <f t="shared" si="12"/>
        <v>3181</v>
      </c>
      <c r="AB73" s="57">
        <f t="shared" si="11"/>
        <v>30342</v>
      </c>
    </row>
    <row r="74" spans="1:28" x14ac:dyDescent="0.15">
      <c r="A74" s="56" t="s">
        <v>188</v>
      </c>
      <c r="B74" s="56">
        <v>0</v>
      </c>
      <c r="C74" s="56">
        <v>0</v>
      </c>
      <c r="D74" s="56">
        <v>0</v>
      </c>
      <c r="E74" s="56">
        <v>0</v>
      </c>
      <c r="F74" s="56">
        <v>4</v>
      </c>
      <c r="G74" s="56">
        <v>0</v>
      </c>
      <c r="H74" s="56">
        <v>0</v>
      </c>
      <c r="I74" s="56">
        <v>13781</v>
      </c>
      <c r="J74" s="56">
        <v>5003</v>
      </c>
      <c r="K74" s="56">
        <v>11</v>
      </c>
      <c r="L74" s="56">
        <v>0</v>
      </c>
      <c r="M74" s="56">
        <v>0</v>
      </c>
      <c r="N74" s="56">
        <v>0</v>
      </c>
      <c r="O74" s="56">
        <v>0</v>
      </c>
      <c r="P74" s="56">
        <v>18799</v>
      </c>
      <c r="Q74" s="56">
        <v>18795</v>
      </c>
      <c r="R74" s="56">
        <v>0</v>
      </c>
      <c r="S74" s="56">
        <v>4</v>
      </c>
      <c r="T74" s="56">
        <v>5014</v>
      </c>
      <c r="V74" s="57">
        <f t="shared" si="13"/>
        <v>0</v>
      </c>
      <c r="W74" s="57">
        <f t="shared" si="14"/>
        <v>4</v>
      </c>
      <c r="X74" s="57">
        <f t="shared" si="8"/>
        <v>0</v>
      </c>
      <c r="Y74" s="57">
        <f t="shared" si="9"/>
        <v>13781</v>
      </c>
      <c r="Z74" s="57">
        <f t="shared" si="10"/>
        <v>0</v>
      </c>
      <c r="AA74" s="57">
        <f t="shared" si="12"/>
        <v>5014</v>
      </c>
      <c r="AB74" s="57">
        <f t="shared" si="11"/>
        <v>18799</v>
      </c>
    </row>
    <row r="75" spans="1:28" x14ac:dyDescent="0.15">
      <c r="A75" s="56" t="s">
        <v>119</v>
      </c>
      <c r="B75" s="56">
        <v>1041532</v>
      </c>
      <c r="C75" s="56">
        <v>0</v>
      </c>
      <c r="D75" s="56">
        <v>0</v>
      </c>
      <c r="E75" s="56">
        <v>0</v>
      </c>
      <c r="F75" s="56">
        <v>22951</v>
      </c>
      <c r="G75" s="56">
        <v>68088</v>
      </c>
      <c r="H75" s="56">
        <v>37413</v>
      </c>
      <c r="I75" s="56">
        <v>138052</v>
      </c>
      <c r="J75" s="56">
        <v>0</v>
      </c>
      <c r="K75" s="56">
        <v>48426</v>
      </c>
      <c r="L75" s="56">
        <v>26542</v>
      </c>
      <c r="M75" s="56">
        <v>0</v>
      </c>
      <c r="N75" s="56">
        <v>0</v>
      </c>
      <c r="O75" s="56">
        <v>0</v>
      </c>
      <c r="P75" s="56">
        <v>1383004</v>
      </c>
      <c r="Q75" s="56">
        <v>212195</v>
      </c>
      <c r="R75" s="56">
        <v>1041532</v>
      </c>
      <c r="S75" s="56">
        <v>22951</v>
      </c>
      <c r="T75" s="56">
        <v>48426</v>
      </c>
      <c r="V75" s="57">
        <f t="shared" si="13"/>
        <v>1041532</v>
      </c>
      <c r="W75" s="57">
        <f t="shared" si="14"/>
        <v>22951</v>
      </c>
      <c r="X75" s="57">
        <f t="shared" si="8"/>
        <v>68088</v>
      </c>
      <c r="Y75" s="57">
        <f t="shared" si="9"/>
        <v>138052</v>
      </c>
      <c r="Z75" s="57">
        <f t="shared" si="10"/>
        <v>37413</v>
      </c>
      <c r="AA75" s="57">
        <f t="shared" si="12"/>
        <v>74968</v>
      </c>
      <c r="AB75" s="57">
        <f t="shared" si="11"/>
        <v>1383004</v>
      </c>
    </row>
    <row r="76" spans="1:28" x14ac:dyDescent="0.15">
      <c r="A76" s="56" t="s">
        <v>118</v>
      </c>
      <c r="B76" s="56">
        <v>130508</v>
      </c>
      <c r="C76" s="56">
        <v>0</v>
      </c>
      <c r="D76" s="56">
        <v>0</v>
      </c>
      <c r="E76" s="56">
        <v>0</v>
      </c>
      <c r="F76" s="56">
        <v>19650</v>
      </c>
      <c r="G76" s="56">
        <v>58894</v>
      </c>
      <c r="H76" s="56">
        <v>0</v>
      </c>
      <c r="I76" s="56">
        <v>13741</v>
      </c>
      <c r="J76" s="56">
        <v>10048</v>
      </c>
      <c r="K76" s="56">
        <v>9</v>
      </c>
      <c r="L76" s="56">
        <v>1134</v>
      </c>
      <c r="M76" s="56">
        <v>0</v>
      </c>
      <c r="N76" s="56">
        <v>0</v>
      </c>
      <c r="O76" s="56">
        <v>0</v>
      </c>
      <c r="P76" s="56">
        <v>233984</v>
      </c>
      <c r="Q76" s="56">
        <v>24922</v>
      </c>
      <c r="R76" s="56">
        <v>130508</v>
      </c>
      <c r="S76" s="56">
        <v>19650</v>
      </c>
      <c r="T76" s="56">
        <v>10057</v>
      </c>
      <c r="V76" s="57">
        <f t="shared" si="13"/>
        <v>130508</v>
      </c>
      <c r="W76" s="57">
        <f t="shared" si="14"/>
        <v>19650</v>
      </c>
      <c r="X76" s="57">
        <f t="shared" si="8"/>
        <v>58894</v>
      </c>
      <c r="Y76" s="57">
        <f t="shared" si="9"/>
        <v>13741</v>
      </c>
      <c r="Z76" s="57">
        <f t="shared" si="10"/>
        <v>0</v>
      </c>
      <c r="AA76" s="57">
        <f t="shared" si="12"/>
        <v>11191</v>
      </c>
      <c r="AB76" s="57">
        <f t="shared" si="11"/>
        <v>233984</v>
      </c>
    </row>
    <row r="77" spans="1:28" x14ac:dyDescent="0.15">
      <c r="A77" s="56" t="s">
        <v>117</v>
      </c>
      <c r="B77" s="56">
        <v>462</v>
      </c>
      <c r="C77" s="56">
        <v>0</v>
      </c>
      <c r="D77" s="56">
        <v>0</v>
      </c>
      <c r="E77" s="56">
        <v>0</v>
      </c>
      <c r="F77" s="56">
        <v>40483</v>
      </c>
      <c r="G77" s="56">
        <v>222448</v>
      </c>
      <c r="H77" s="56">
        <v>2914</v>
      </c>
      <c r="I77" s="56">
        <v>14090</v>
      </c>
      <c r="J77" s="56">
        <v>0</v>
      </c>
      <c r="K77" s="56">
        <v>222</v>
      </c>
      <c r="L77" s="56">
        <v>14</v>
      </c>
      <c r="M77" s="56">
        <v>0</v>
      </c>
      <c r="N77" s="56">
        <v>0</v>
      </c>
      <c r="O77" s="56">
        <v>0</v>
      </c>
      <c r="P77" s="56">
        <v>280633</v>
      </c>
      <c r="Q77" s="56">
        <v>14326</v>
      </c>
      <c r="R77" s="56">
        <v>462</v>
      </c>
      <c r="S77" s="56">
        <v>40483</v>
      </c>
      <c r="T77" s="56">
        <v>222</v>
      </c>
      <c r="V77" s="57">
        <f t="shared" si="13"/>
        <v>462</v>
      </c>
      <c r="W77" s="57">
        <f t="shared" si="14"/>
        <v>40483</v>
      </c>
      <c r="X77" s="57">
        <f t="shared" si="8"/>
        <v>222448</v>
      </c>
      <c r="Y77" s="57">
        <f t="shared" si="9"/>
        <v>14090</v>
      </c>
      <c r="Z77" s="57">
        <f t="shared" si="10"/>
        <v>2914</v>
      </c>
      <c r="AA77" s="57">
        <f t="shared" si="12"/>
        <v>236</v>
      </c>
      <c r="AB77" s="57">
        <f t="shared" si="11"/>
        <v>280633</v>
      </c>
    </row>
    <row r="78" spans="1:28" x14ac:dyDescent="0.15">
      <c r="A78" s="56" t="s">
        <v>116</v>
      </c>
      <c r="B78" s="56">
        <v>0</v>
      </c>
      <c r="C78" s="56">
        <v>0</v>
      </c>
      <c r="D78" s="56">
        <v>0</v>
      </c>
      <c r="E78" s="56">
        <v>31786</v>
      </c>
      <c r="F78" s="56">
        <v>17735</v>
      </c>
      <c r="G78" s="56">
        <v>16829</v>
      </c>
      <c r="H78" s="56">
        <v>0</v>
      </c>
      <c r="I78" s="56">
        <v>2572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68922</v>
      </c>
      <c r="Q78" s="56">
        <v>2572</v>
      </c>
      <c r="R78" s="56">
        <v>0</v>
      </c>
      <c r="S78" s="56">
        <v>49521</v>
      </c>
      <c r="T78" s="56">
        <v>0</v>
      </c>
      <c r="V78" s="57">
        <f t="shared" si="13"/>
        <v>0</v>
      </c>
      <c r="W78" s="57">
        <f t="shared" si="14"/>
        <v>49521</v>
      </c>
      <c r="X78" s="57">
        <f t="shared" si="8"/>
        <v>16829</v>
      </c>
      <c r="Y78" s="57">
        <f t="shared" si="9"/>
        <v>2572</v>
      </c>
      <c r="Z78" s="57">
        <f t="shared" si="10"/>
        <v>0</v>
      </c>
      <c r="AA78" s="57">
        <f t="shared" si="12"/>
        <v>0</v>
      </c>
      <c r="AB78" s="57">
        <f t="shared" si="11"/>
        <v>68922</v>
      </c>
    </row>
    <row r="79" spans="1:28" x14ac:dyDescent="0.15">
      <c r="A79" s="56" t="s">
        <v>187</v>
      </c>
      <c r="B79" s="56">
        <v>4874</v>
      </c>
      <c r="C79" s="56">
        <v>2519</v>
      </c>
      <c r="D79" s="56">
        <v>0</v>
      </c>
      <c r="E79" s="56">
        <v>0</v>
      </c>
      <c r="F79" s="56">
        <v>407</v>
      </c>
      <c r="G79" s="56">
        <v>12367</v>
      </c>
      <c r="H79" s="56">
        <v>0</v>
      </c>
      <c r="I79" s="56">
        <v>807</v>
      </c>
      <c r="J79" s="56">
        <v>0</v>
      </c>
      <c r="K79" s="56">
        <v>6575</v>
      </c>
      <c r="L79" s="56">
        <v>550</v>
      </c>
      <c r="M79" s="56">
        <v>0</v>
      </c>
      <c r="N79" s="56">
        <v>0</v>
      </c>
      <c r="O79" s="56">
        <v>0</v>
      </c>
      <c r="P79" s="56">
        <v>28099</v>
      </c>
      <c r="Q79" s="56">
        <v>7858</v>
      </c>
      <c r="R79" s="56">
        <v>7393</v>
      </c>
      <c r="S79" s="56">
        <v>407</v>
      </c>
      <c r="T79" s="56">
        <v>6575</v>
      </c>
      <c r="V79" s="57">
        <f t="shared" si="13"/>
        <v>7393</v>
      </c>
      <c r="W79" s="57">
        <f t="shared" si="14"/>
        <v>407</v>
      </c>
      <c r="X79" s="57">
        <f t="shared" si="8"/>
        <v>12367</v>
      </c>
      <c r="Y79" s="57">
        <f t="shared" si="9"/>
        <v>807</v>
      </c>
      <c r="Z79" s="57">
        <f t="shared" si="10"/>
        <v>0</v>
      </c>
      <c r="AA79" s="57">
        <f t="shared" si="12"/>
        <v>7125</v>
      </c>
      <c r="AB79" s="57">
        <f t="shared" si="11"/>
        <v>28099</v>
      </c>
    </row>
    <row r="80" spans="1:28" x14ac:dyDescent="0.15">
      <c r="A80" s="56" t="s">
        <v>186</v>
      </c>
      <c r="B80" s="56">
        <v>29161</v>
      </c>
      <c r="C80" s="56">
        <v>0</v>
      </c>
      <c r="D80" s="56">
        <v>283</v>
      </c>
      <c r="E80" s="56">
        <v>0</v>
      </c>
      <c r="F80" s="56">
        <v>419</v>
      </c>
      <c r="G80" s="56">
        <v>33149</v>
      </c>
      <c r="H80" s="56">
        <v>0</v>
      </c>
      <c r="I80" s="56">
        <v>24</v>
      </c>
      <c r="J80" s="56">
        <v>0</v>
      </c>
      <c r="K80" s="56">
        <v>1122</v>
      </c>
      <c r="L80" s="56">
        <v>68</v>
      </c>
      <c r="M80" s="56">
        <v>0</v>
      </c>
      <c r="N80" s="56">
        <v>0</v>
      </c>
      <c r="O80" s="56">
        <v>0</v>
      </c>
      <c r="P80" s="56">
        <v>64226</v>
      </c>
      <c r="Q80" s="56">
        <v>1214</v>
      </c>
      <c r="R80" s="56">
        <v>29444</v>
      </c>
      <c r="S80" s="56">
        <v>419</v>
      </c>
      <c r="T80" s="56">
        <v>1122</v>
      </c>
      <c r="V80" s="57">
        <f t="shared" si="13"/>
        <v>29161</v>
      </c>
      <c r="W80" s="57">
        <f t="shared" si="14"/>
        <v>702</v>
      </c>
      <c r="X80" s="57">
        <f t="shared" si="8"/>
        <v>33149</v>
      </c>
      <c r="Y80" s="57">
        <f t="shared" si="9"/>
        <v>24</v>
      </c>
      <c r="Z80" s="57">
        <f t="shared" si="10"/>
        <v>0</v>
      </c>
      <c r="AA80" s="57">
        <f t="shared" si="12"/>
        <v>1190</v>
      </c>
      <c r="AB80" s="57">
        <f t="shared" si="11"/>
        <v>64226</v>
      </c>
    </row>
    <row r="81" spans="1:28" s="59" customFormat="1" x14ac:dyDescent="0.15">
      <c r="A81" s="58" t="s">
        <v>47</v>
      </c>
      <c r="B81" s="58">
        <v>45388</v>
      </c>
      <c r="C81" s="58">
        <v>0</v>
      </c>
      <c r="D81" s="58">
        <v>0</v>
      </c>
      <c r="E81" s="58">
        <v>0</v>
      </c>
      <c r="F81" s="58">
        <v>13384</v>
      </c>
      <c r="G81" s="58">
        <v>110860</v>
      </c>
      <c r="H81" s="58">
        <v>0</v>
      </c>
      <c r="I81" s="58">
        <v>45538</v>
      </c>
      <c r="J81" s="58">
        <v>6185</v>
      </c>
      <c r="K81" s="58">
        <v>38381</v>
      </c>
      <c r="L81" s="58">
        <v>21826</v>
      </c>
      <c r="M81" s="58">
        <v>0</v>
      </c>
      <c r="N81" s="58">
        <v>0</v>
      </c>
      <c r="O81" s="58">
        <v>0</v>
      </c>
      <c r="P81" s="58">
        <v>281562</v>
      </c>
      <c r="Q81" s="58">
        <v>108906</v>
      </c>
      <c r="R81" s="58">
        <v>45388</v>
      </c>
      <c r="S81" s="58">
        <v>13384</v>
      </c>
      <c r="T81" s="58">
        <v>44566</v>
      </c>
      <c r="V81" s="60">
        <f t="shared" si="13"/>
        <v>45388</v>
      </c>
      <c r="W81" s="60">
        <f t="shared" si="14"/>
        <v>13384</v>
      </c>
      <c r="X81" s="60">
        <f t="shared" si="8"/>
        <v>110860</v>
      </c>
      <c r="Y81" s="60">
        <f t="shared" si="9"/>
        <v>45538</v>
      </c>
      <c r="Z81" s="60">
        <f t="shared" si="10"/>
        <v>0</v>
      </c>
      <c r="AA81" s="60">
        <f t="shared" si="12"/>
        <v>66392</v>
      </c>
      <c r="AB81" s="60">
        <f t="shared" si="11"/>
        <v>281562</v>
      </c>
    </row>
    <row r="82" spans="1:28" x14ac:dyDescent="0.15">
      <c r="A82" s="56" t="s">
        <v>115</v>
      </c>
      <c r="B82" s="56">
        <v>0</v>
      </c>
      <c r="C82" s="56">
        <v>0</v>
      </c>
      <c r="D82" s="56">
        <v>0</v>
      </c>
      <c r="E82" s="56">
        <v>0</v>
      </c>
      <c r="F82" s="56">
        <v>3699</v>
      </c>
      <c r="G82" s="56">
        <v>0</v>
      </c>
      <c r="H82" s="56">
        <v>0</v>
      </c>
      <c r="I82" s="56">
        <v>129</v>
      </c>
      <c r="J82" s="56">
        <v>0</v>
      </c>
      <c r="K82" s="56">
        <v>125</v>
      </c>
      <c r="L82" s="56">
        <v>169</v>
      </c>
      <c r="M82" s="56">
        <v>0</v>
      </c>
      <c r="N82" s="56">
        <v>0</v>
      </c>
      <c r="O82" s="56">
        <v>0</v>
      </c>
      <c r="P82" s="56">
        <v>4122</v>
      </c>
      <c r="Q82" s="56">
        <v>423</v>
      </c>
      <c r="R82" s="56">
        <v>0</v>
      </c>
      <c r="S82" s="56">
        <v>3699</v>
      </c>
      <c r="T82" s="56">
        <v>125</v>
      </c>
      <c r="V82" s="57">
        <f t="shared" si="13"/>
        <v>0</v>
      </c>
      <c r="W82" s="57">
        <f t="shared" si="14"/>
        <v>3699</v>
      </c>
      <c r="X82" s="57">
        <f t="shared" si="8"/>
        <v>0</v>
      </c>
      <c r="Y82" s="57">
        <f t="shared" si="9"/>
        <v>129</v>
      </c>
      <c r="Z82" s="57">
        <f t="shared" si="10"/>
        <v>0</v>
      </c>
      <c r="AA82" s="57">
        <f t="shared" si="12"/>
        <v>294</v>
      </c>
      <c r="AB82" s="57">
        <f t="shared" si="11"/>
        <v>4122</v>
      </c>
    </row>
    <row r="83" spans="1:28" s="59" customFormat="1" x14ac:dyDescent="0.15">
      <c r="A83" s="58" t="s">
        <v>45</v>
      </c>
      <c r="B83" s="58">
        <v>343219</v>
      </c>
      <c r="C83" s="58">
        <v>0</v>
      </c>
      <c r="D83" s="58">
        <v>0</v>
      </c>
      <c r="E83" s="58">
        <v>24678</v>
      </c>
      <c r="F83" s="58">
        <v>77846</v>
      </c>
      <c r="G83" s="58">
        <v>409833</v>
      </c>
      <c r="H83" s="58">
        <v>9437</v>
      </c>
      <c r="I83" s="58">
        <v>85193</v>
      </c>
      <c r="J83" s="58">
        <v>2582</v>
      </c>
      <c r="K83" s="58">
        <v>41018</v>
      </c>
      <c r="L83" s="58">
        <v>41460</v>
      </c>
      <c r="M83" s="58">
        <v>0</v>
      </c>
      <c r="N83" s="58">
        <v>0</v>
      </c>
      <c r="O83" s="58">
        <v>0</v>
      </c>
      <c r="P83" s="58">
        <v>1035266</v>
      </c>
      <c r="Q83" s="58">
        <v>165485</v>
      </c>
      <c r="R83" s="58">
        <v>343219</v>
      </c>
      <c r="S83" s="58">
        <v>102524</v>
      </c>
      <c r="T83" s="58">
        <v>43600</v>
      </c>
      <c r="V83" s="60">
        <f t="shared" si="13"/>
        <v>343219</v>
      </c>
      <c r="W83" s="60">
        <f t="shared" si="14"/>
        <v>102524</v>
      </c>
      <c r="X83" s="60">
        <f t="shared" si="8"/>
        <v>409833</v>
      </c>
      <c r="Y83" s="60">
        <f t="shared" si="9"/>
        <v>85193</v>
      </c>
      <c r="Z83" s="60">
        <f t="shared" si="10"/>
        <v>9437</v>
      </c>
      <c r="AA83" s="60">
        <f t="shared" si="12"/>
        <v>85060</v>
      </c>
      <c r="AB83" s="60">
        <f t="shared" si="11"/>
        <v>1035266</v>
      </c>
    </row>
    <row r="84" spans="1:28" x14ac:dyDescent="0.15">
      <c r="A84" s="56" t="s">
        <v>114</v>
      </c>
      <c r="B84" s="56">
        <v>0</v>
      </c>
      <c r="C84" s="56">
        <v>0</v>
      </c>
      <c r="D84" s="56">
        <v>0</v>
      </c>
      <c r="E84" s="56">
        <v>0</v>
      </c>
      <c r="F84" s="56">
        <v>9619</v>
      </c>
      <c r="G84" s="56">
        <v>9211</v>
      </c>
      <c r="H84" s="56">
        <v>0</v>
      </c>
      <c r="I84" s="56">
        <v>53</v>
      </c>
      <c r="J84" s="56">
        <v>0</v>
      </c>
      <c r="K84" s="56">
        <v>125</v>
      </c>
      <c r="L84" s="56">
        <v>6</v>
      </c>
      <c r="M84" s="56">
        <v>0</v>
      </c>
      <c r="N84" s="56">
        <v>0</v>
      </c>
      <c r="O84" s="56">
        <v>0</v>
      </c>
      <c r="P84" s="56">
        <v>19014</v>
      </c>
      <c r="Q84" s="56">
        <v>184</v>
      </c>
      <c r="R84" s="56">
        <v>0</v>
      </c>
      <c r="S84" s="56">
        <v>9619</v>
      </c>
      <c r="T84" s="56">
        <v>125</v>
      </c>
      <c r="V84" s="57">
        <f t="shared" si="13"/>
        <v>0</v>
      </c>
      <c r="W84" s="57">
        <f t="shared" si="14"/>
        <v>9619</v>
      </c>
      <c r="X84" s="57">
        <f t="shared" si="8"/>
        <v>9211</v>
      </c>
      <c r="Y84" s="57">
        <f t="shared" si="9"/>
        <v>53</v>
      </c>
      <c r="Z84" s="57">
        <f t="shared" si="10"/>
        <v>0</v>
      </c>
      <c r="AA84" s="57">
        <f t="shared" si="12"/>
        <v>131</v>
      </c>
      <c r="AB84" s="57">
        <f t="shared" si="11"/>
        <v>19014</v>
      </c>
    </row>
    <row r="85" spans="1:28" x14ac:dyDescent="0.15">
      <c r="A85" s="56" t="s">
        <v>113</v>
      </c>
      <c r="B85" s="56">
        <v>76198</v>
      </c>
      <c r="C85" s="56">
        <v>0</v>
      </c>
      <c r="D85" s="56">
        <v>0</v>
      </c>
      <c r="E85" s="56">
        <v>0</v>
      </c>
      <c r="F85" s="56">
        <v>1239</v>
      </c>
      <c r="G85" s="56">
        <v>19583</v>
      </c>
      <c r="H85" s="56">
        <v>0</v>
      </c>
      <c r="I85" s="56">
        <v>9269</v>
      </c>
      <c r="J85" s="56">
        <v>0</v>
      </c>
      <c r="K85" s="56">
        <v>179</v>
      </c>
      <c r="L85" s="56">
        <v>0</v>
      </c>
      <c r="M85" s="56">
        <v>0</v>
      </c>
      <c r="N85" s="56">
        <v>0</v>
      </c>
      <c r="O85" s="56">
        <v>0</v>
      </c>
      <c r="P85" s="56">
        <v>106468</v>
      </c>
      <c r="Q85" s="56">
        <v>9448</v>
      </c>
      <c r="R85" s="56">
        <v>76198</v>
      </c>
      <c r="S85" s="56">
        <v>1239</v>
      </c>
      <c r="T85" s="56">
        <v>179</v>
      </c>
      <c r="V85" s="57">
        <f t="shared" si="13"/>
        <v>76198</v>
      </c>
      <c r="W85" s="57">
        <f t="shared" si="14"/>
        <v>1239</v>
      </c>
      <c r="X85" s="57">
        <f t="shared" si="8"/>
        <v>19583</v>
      </c>
      <c r="Y85" s="57">
        <f t="shared" si="9"/>
        <v>9269</v>
      </c>
      <c r="Z85" s="57">
        <f t="shared" si="10"/>
        <v>0</v>
      </c>
      <c r="AA85" s="57">
        <f t="shared" si="12"/>
        <v>179</v>
      </c>
      <c r="AB85" s="57">
        <f t="shared" si="11"/>
        <v>106468</v>
      </c>
    </row>
    <row r="86" spans="1:28" x14ac:dyDescent="0.15">
      <c r="A86" s="56" t="s">
        <v>112</v>
      </c>
      <c r="B86" s="56">
        <v>0</v>
      </c>
      <c r="C86" s="56">
        <v>0</v>
      </c>
      <c r="D86" s="56">
        <v>0</v>
      </c>
      <c r="E86" s="56">
        <v>0</v>
      </c>
      <c r="F86" s="56">
        <v>1205</v>
      </c>
      <c r="G86" s="56">
        <v>0</v>
      </c>
      <c r="H86" s="56">
        <v>0</v>
      </c>
      <c r="I86" s="56">
        <v>3787</v>
      </c>
      <c r="J86" s="56">
        <v>4479</v>
      </c>
      <c r="K86" s="56">
        <v>58</v>
      </c>
      <c r="L86" s="56">
        <v>122</v>
      </c>
      <c r="M86" s="56">
        <v>0</v>
      </c>
      <c r="N86" s="56">
        <v>0</v>
      </c>
      <c r="O86" s="56">
        <v>0</v>
      </c>
      <c r="P86" s="56">
        <v>9651</v>
      </c>
      <c r="Q86" s="56">
        <v>8446</v>
      </c>
      <c r="R86" s="56">
        <v>0</v>
      </c>
      <c r="S86" s="56">
        <v>1205</v>
      </c>
      <c r="T86" s="56">
        <v>4537</v>
      </c>
      <c r="V86" s="57">
        <f t="shared" si="13"/>
        <v>0</v>
      </c>
      <c r="W86" s="57">
        <f t="shared" si="14"/>
        <v>1205</v>
      </c>
      <c r="X86" s="57">
        <f t="shared" si="8"/>
        <v>0</v>
      </c>
      <c r="Y86" s="57">
        <f t="shared" si="9"/>
        <v>3787</v>
      </c>
      <c r="Z86" s="57">
        <f t="shared" si="10"/>
        <v>0</v>
      </c>
      <c r="AA86" s="57">
        <f t="shared" si="12"/>
        <v>4659</v>
      </c>
      <c r="AB86" s="57">
        <f t="shared" si="11"/>
        <v>9651</v>
      </c>
    </row>
    <row r="87" spans="1:28" s="59" customFormat="1" x14ac:dyDescent="0.15">
      <c r="A87" s="58" t="s">
        <v>46</v>
      </c>
      <c r="B87" s="58">
        <v>236586</v>
      </c>
      <c r="C87" s="58">
        <v>0</v>
      </c>
      <c r="D87" s="58">
        <v>0</v>
      </c>
      <c r="E87" s="58">
        <v>0</v>
      </c>
      <c r="F87" s="58">
        <v>12518</v>
      </c>
      <c r="G87" s="58">
        <v>122856</v>
      </c>
      <c r="H87" s="58">
        <v>164762</v>
      </c>
      <c r="I87" s="58">
        <v>2146</v>
      </c>
      <c r="J87" s="58">
        <v>0</v>
      </c>
      <c r="K87" s="58">
        <v>7083</v>
      </c>
      <c r="L87" s="58">
        <v>3150</v>
      </c>
      <c r="M87" s="58">
        <v>0</v>
      </c>
      <c r="N87" s="58">
        <v>0</v>
      </c>
      <c r="O87" s="58">
        <v>125</v>
      </c>
      <c r="P87" s="58">
        <v>549226</v>
      </c>
      <c r="Q87" s="58">
        <v>10406</v>
      </c>
      <c r="R87" s="58">
        <v>236586</v>
      </c>
      <c r="S87" s="58">
        <v>12518</v>
      </c>
      <c r="T87" s="58">
        <v>7208</v>
      </c>
      <c r="V87" s="60">
        <f t="shared" si="13"/>
        <v>236586</v>
      </c>
      <c r="W87" s="60">
        <f t="shared" si="14"/>
        <v>12518</v>
      </c>
      <c r="X87" s="60">
        <f t="shared" si="8"/>
        <v>122856</v>
      </c>
      <c r="Y87" s="60">
        <f t="shared" si="9"/>
        <v>2146</v>
      </c>
      <c r="Z87" s="60">
        <f t="shared" si="10"/>
        <v>164762</v>
      </c>
      <c r="AA87" s="60">
        <f t="shared" si="12"/>
        <v>10358</v>
      </c>
      <c r="AB87" s="60">
        <f t="shared" si="11"/>
        <v>549226</v>
      </c>
    </row>
    <row r="88" spans="1:28" x14ac:dyDescent="0.15">
      <c r="A88" s="56" t="s">
        <v>111</v>
      </c>
      <c r="B88" s="56">
        <v>5964</v>
      </c>
      <c r="C88" s="56">
        <v>0</v>
      </c>
      <c r="D88" s="56">
        <v>0</v>
      </c>
      <c r="E88" s="56">
        <v>0</v>
      </c>
      <c r="F88" s="56">
        <v>15</v>
      </c>
      <c r="G88" s="56">
        <v>0</v>
      </c>
      <c r="H88" s="56">
        <v>0</v>
      </c>
      <c r="I88" s="56">
        <v>140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6119</v>
      </c>
      <c r="Q88" s="56">
        <v>140</v>
      </c>
      <c r="R88" s="56">
        <v>5964</v>
      </c>
      <c r="S88" s="56">
        <v>15</v>
      </c>
      <c r="T88" s="56">
        <v>0</v>
      </c>
      <c r="V88" s="57">
        <f t="shared" si="13"/>
        <v>5964</v>
      </c>
      <c r="W88" s="57">
        <f t="shared" si="14"/>
        <v>15</v>
      </c>
      <c r="X88" s="57">
        <f t="shared" si="8"/>
        <v>0</v>
      </c>
      <c r="Y88" s="57">
        <f t="shared" si="9"/>
        <v>140</v>
      </c>
      <c r="Z88" s="57">
        <f t="shared" si="10"/>
        <v>0</v>
      </c>
      <c r="AA88" s="57">
        <f t="shared" si="12"/>
        <v>0</v>
      </c>
      <c r="AB88" s="57">
        <f t="shared" si="11"/>
        <v>6119</v>
      </c>
    </row>
    <row r="89" spans="1:28" x14ac:dyDescent="0.15">
      <c r="A89" s="56" t="s">
        <v>110</v>
      </c>
      <c r="B89" s="56">
        <v>0</v>
      </c>
      <c r="C89" s="56">
        <v>0</v>
      </c>
      <c r="D89" s="56">
        <v>0</v>
      </c>
      <c r="E89" s="56">
        <v>0</v>
      </c>
      <c r="F89" s="56">
        <v>43183</v>
      </c>
      <c r="G89" s="56">
        <v>24735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67918</v>
      </c>
      <c r="Q89" s="56">
        <v>0</v>
      </c>
      <c r="R89" s="56">
        <v>0</v>
      </c>
      <c r="S89" s="56">
        <v>43183</v>
      </c>
      <c r="T89" s="56">
        <v>0</v>
      </c>
      <c r="V89" s="57">
        <f t="shared" si="13"/>
        <v>0</v>
      </c>
      <c r="W89" s="57">
        <f t="shared" si="14"/>
        <v>43183</v>
      </c>
      <c r="X89" s="57">
        <f t="shared" si="8"/>
        <v>24735</v>
      </c>
      <c r="Y89" s="57">
        <f t="shared" si="9"/>
        <v>0</v>
      </c>
      <c r="Z89" s="57">
        <f t="shared" si="10"/>
        <v>0</v>
      </c>
      <c r="AA89" s="57">
        <f t="shared" si="12"/>
        <v>0</v>
      </c>
      <c r="AB89" s="57">
        <f t="shared" si="11"/>
        <v>67918</v>
      </c>
    </row>
    <row r="90" spans="1:28" x14ac:dyDescent="0.15">
      <c r="A90" s="56" t="s">
        <v>109</v>
      </c>
      <c r="B90" s="56">
        <v>1722</v>
      </c>
      <c r="C90" s="56">
        <v>0</v>
      </c>
      <c r="D90" s="56">
        <v>0</v>
      </c>
      <c r="E90" s="56">
        <v>0</v>
      </c>
      <c r="F90" s="56">
        <v>38</v>
      </c>
      <c r="G90" s="56">
        <v>170</v>
      </c>
      <c r="H90" s="56">
        <v>0</v>
      </c>
      <c r="I90" s="56">
        <v>11100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13030</v>
      </c>
      <c r="Q90" s="56">
        <v>11100</v>
      </c>
      <c r="R90" s="56">
        <v>1722</v>
      </c>
      <c r="S90" s="56">
        <v>38</v>
      </c>
      <c r="T90" s="56">
        <v>0</v>
      </c>
      <c r="V90" s="57">
        <f t="shared" si="13"/>
        <v>1722</v>
      </c>
      <c r="W90" s="57">
        <f t="shared" si="14"/>
        <v>38</v>
      </c>
      <c r="X90" s="57">
        <f t="shared" si="8"/>
        <v>170</v>
      </c>
      <c r="Y90" s="57">
        <f t="shared" si="9"/>
        <v>11100</v>
      </c>
      <c r="Z90" s="57">
        <f t="shared" si="10"/>
        <v>0</v>
      </c>
      <c r="AA90" s="57">
        <f t="shared" si="12"/>
        <v>0</v>
      </c>
      <c r="AB90" s="57">
        <f t="shared" si="11"/>
        <v>13030</v>
      </c>
    </row>
    <row r="91" spans="1:28" x14ac:dyDescent="0.15">
      <c r="A91" s="56" t="s">
        <v>108</v>
      </c>
      <c r="B91" s="56">
        <v>0</v>
      </c>
      <c r="C91" s="56">
        <v>0</v>
      </c>
      <c r="D91" s="56">
        <v>0</v>
      </c>
      <c r="E91" s="56">
        <v>0</v>
      </c>
      <c r="F91" s="56">
        <v>1</v>
      </c>
      <c r="G91" s="56">
        <v>2756</v>
      </c>
      <c r="H91" s="56">
        <v>0</v>
      </c>
      <c r="I91" s="56">
        <v>1860</v>
      </c>
      <c r="J91" s="56">
        <v>0</v>
      </c>
      <c r="K91" s="56">
        <v>147</v>
      </c>
      <c r="L91" s="56">
        <v>769</v>
      </c>
      <c r="M91" s="56">
        <v>0</v>
      </c>
      <c r="N91" s="56">
        <v>0</v>
      </c>
      <c r="O91" s="56">
        <v>0</v>
      </c>
      <c r="P91" s="56">
        <v>5533</v>
      </c>
      <c r="Q91" s="56">
        <v>2776</v>
      </c>
      <c r="R91" s="56">
        <v>0</v>
      </c>
      <c r="S91" s="56">
        <v>1</v>
      </c>
      <c r="T91" s="56">
        <v>147</v>
      </c>
      <c r="V91" s="57">
        <f t="shared" si="13"/>
        <v>0</v>
      </c>
      <c r="W91" s="57">
        <f t="shared" si="14"/>
        <v>1</v>
      </c>
      <c r="X91" s="57">
        <f t="shared" si="8"/>
        <v>2756</v>
      </c>
      <c r="Y91" s="57">
        <f t="shared" si="9"/>
        <v>1860</v>
      </c>
      <c r="Z91" s="57">
        <f t="shared" si="10"/>
        <v>0</v>
      </c>
      <c r="AA91" s="57">
        <f t="shared" si="12"/>
        <v>916</v>
      </c>
      <c r="AB91" s="57">
        <f t="shared" si="11"/>
        <v>5533</v>
      </c>
    </row>
    <row r="92" spans="1:28" x14ac:dyDescent="0.15">
      <c r="A92" s="56" t="s">
        <v>107</v>
      </c>
      <c r="B92" s="56">
        <v>0</v>
      </c>
      <c r="C92" s="56">
        <v>0</v>
      </c>
      <c r="D92" s="56">
        <v>0</v>
      </c>
      <c r="E92" s="56">
        <v>0</v>
      </c>
      <c r="F92" s="56">
        <v>17917</v>
      </c>
      <c r="G92" s="56">
        <v>0</v>
      </c>
      <c r="H92" s="56">
        <v>0</v>
      </c>
      <c r="I92" s="56">
        <v>479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18396</v>
      </c>
      <c r="Q92" s="56">
        <v>479</v>
      </c>
      <c r="R92" s="56">
        <v>0</v>
      </c>
      <c r="S92" s="56">
        <v>17917</v>
      </c>
      <c r="T92" s="56">
        <v>0</v>
      </c>
      <c r="V92" s="57">
        <f t="shared" si="13"/>
        <v>0</v>
      </c>
      <c r="W92" s="57">
        <f t="shared" si="14"/>
        <v>17917</v>
      </c>
      <c r="X92" s="57">
        <f t="shared" si="8"/>
        <v>0</v>
      </c>
      <c r="Y92" s="57">
        <f t="shared" si="9"/>
        <v>479</v>
      </c>
      <c r="Z92" s="57">
        <f t="shared" si="10"/>
        <v>0</v>
      </c>
      <c r="AA92" s="57">
        <f t="shared" si="12"/>
        <v>0</v>
      </c>
      <c r="AB92" s="57">
        <f t="shared" si="11"/>
        <v>18396</v>
      </c>
    </row>
    <row r="93" spans="1:28" x14ac:dyDescent="0.15">
      <c r="A93" s="56" t="s">
        <v>106</v>
      </c>
      <c r="B93" s="56">
        <v>0</v>
      </c>
      <c r="C93" s="56">
        <v>0</v>
      </c>
      <c r="D93" s="56">
        <v>0</v>
      </c>
      <c r="E93" s="56">
        <v>0</v>
      </c>
      <c r="F93" s="56">
        <v>17461</v>
      </c>
      <c r="G93" s="56">
        <v>20252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37713</v>
      </c>
      <c r="Q93" s="56">
        <v>0</v>
      </c>
      <c r="R93" s="56">
        <v>0</v>
      </c>
      <c r="S93" s="56">
        <v>17461</v>
      </c>
      <c r="T93" s="56">
        <v>0</v>
      </c>
      <c r="V93" s="57">
        <f t="shared" si="13"/>
        <v>0</v>
      </c>
      <c r="W93" s="57">
        <f t="shared" si="14"/>
        <v>17461</v>
      </c>
      <c r="X93" s="57">
        <f t="shared" si="8"/>
        <v>20252</v>
      </c>
      <c r="Y93" s="57">
        <f t="shared" si="9"/>
        <v>0</v>
      </c>
      <c r="Z93" s="57">
        <f t="shared" si="10"/>
        <v>0</v>
      </c>
      <c r="AA93" s="57">
        <f t="shared" si="12"/>
        <v>0</v>
      </c>
      <c r="AB93" s="57">
        <f t="shared" si="11"/>
        <v>37713</v>
      </c>
    </row>
    <row r="94" spans="1:28" x14ac:dyDescent="0.15">
      <c r="A94" s="56" t="s">
        <v>105</v>
      </c>
      <c r="B94" s="56">
        <v>0</v>
      </c>
      <c r="C94" s="56">
        <v>0</v>
      </c>
      <c r="D94" s="56">
        <v>0</v>
      </c>
      <c r="E94" s="56">
        <v>0</v>
      </c>
      <c r="F94" s="56">
        <v>275</v>
      </c>
      <c r="G94" s="56">
        <v>1979</v>
      </c>
      <c r="H94" s="56">
        <v>0</v>
      </c>
      <c r="I94" s="56">
        <v>349</v>
      </c>
      <c r="J94" s="56">
        <v>0</v>
      </c>
      <c r="K94" s="56">
        <v>883</v>
      </c>
      <c r="L94" s="56">
        <v>507</v>
      </c>
      <c r="M94" s="56">
        <v>0</v>
      </c>
      <c r="N94" s="56">
        <v>0</v>
      </c>
      <c r="O94" s="56">
        <v>265</v>
      </c>
      <c r="P94" s="56">
        <v>4258</v>
      </c>
      <c r="Q94" s="56">
        <v>1678</v>
      </c>
      <c r="R94" s="56">
        <v>0</v>
      </c>
      <c r="S94" s="56">
        <v>275</v>
      </c>
      <c r="T94" s="56">
        <v>1148</v>
      </c>
      <c r="V94" s="57">
        <f t="shared" si="13"/>
        <v>0</v>
      </c>
      <c r="W94" s="57">
        <f t="shared" si="14"/>
        <v>275</v>
      </c>
      <c r="X94" s="57">
        <f t="shared" si="8"/>
        <v>1979</v>
      </c>
      <c r="Y94" s="57">
        <f t="shared" si="9"/>
        <v>349</v>
      </c>
      <c r="Z94" s="57">
        <f t="shared" si="10"/>
        <v>0</v>
      </c>
      <c r="AA94" s="57">
        <f t="shared" si="12"/>
        <v>1655</v>
      </c>
      <c r="AB94" s="57">
        <f t="shared" si="11"/>
        <v>4258</v>
      </c>
    </row>
    <row r="95" spans="1:28" x14ac:dyDescent="0.15">
      <c r="A95" s="56" t="s">
        <v>185</v>
      </c>
      <c r="B95" s="56">
        <v>0</v>
      </c>
      <c r="C95" s="56">
        <v>0</v>
      </c>
      <c r="D95" s="56">
        <v>0</v>
      </c>
      <c r="E95" s="56">
        <v>0</v>
      </c>
      <c r="F95" s="56">
        <v>0</v>
      </c>
      <c r="G95" s="56">
        <v>834</v>
      </c>
      <c r="H95" s="56">
        <v>0</v>
      </c>
      <c r="I95" s="56">
        <v>99</v>
      </c>
      <c r="J95" s="56">
        <v>0</v>
      </c>
      <c r="K95" s="56">
        <v>206</v>
      </c>
      <c r="L95" s="56">
        <v>192</v>
      </c>
      <c r="M95" s="56">
        <v>0</v>
      </c>
      <c r="N95" s="56">
        <v>0</v>
      </c>
      <c r="O95" s="56">
        <v>0</v>
      </c>
      <c r="P95" s="56">
        <v>1331</v>
      </c>
      <c r="Q95" s="56">
        <v>431</v>
      </c>
      <c r="R95" s="56">
        <v>0</v>
      </c>
      <c r="S95" s="56">
        <v>0</v>
      </c>
      <c r="T95" s="56">
        <v>206</v>
      </c>
      <c r="V95" s="57">
        <f t="shared" si="13"/>
        <v>0</v>
      </c>
      <c r="W95" s="57">
        <f t="shared" si="14"/>
        <v>0</v>
      </c>
      <c r="X95" s="57">
        <f t="shared" si="8"/>
        <v>834</v>
      </c>
      <c r="Y95" s="57">
        <f t="shared" si="9"/>
        <v>99</v>
      </c>
      <c r="Z95" s="57">
        <f t="shared" si="10"/>
        <v>0</v>
      </c>
      <c r="AA95" s="57">
        <f t="shared" si="12"/>
        <v>398</v>
      </c>
      <c r="AB95" s="57">
        <f t="shared" si="11"/>
        <v>1331</v>
      </c>
    </row>
    <row r="96" spans="1:28" x14ac:dyDescent="0.15">
      <c r="A96" s="56" t="s">
        <v>104</v>
      </c>
      <c r="B96" s="56">
        <v>63474</v>
      </c>
      <c r="C96" s="56">
        <v>0</v>
      </c>
      <c r="D96" s="56">
        <v>0</v>
      </c>
      <c r="E96" s="56">
        <v>0</v>
      </c>
      <c r="F96" s="56">
        <v>1739</v>
      </c>
      <c r="G96" s="56">
        <v>69962</v>
      </c>
      <c r="H96" s="56">
        <v>0</v>
      </c>
      <c r="I96" s="56">
        <v>13924</v>
      </c>
      <c r="J96" s="56">
        <v>0</v>
      </c>
      <c r="K96" s="56">
        <v>273</v>
      </c>
      <c r="L96" s="56">
        <v>751</v>
      </c>
      <c r="M96" s="56">
        <v>0</v>
      </c>
      <c r="N96" s="56">
        <v>0</v>
      </c>
      <c r="O96" s="56">
        <v>0</v>
      </c>
      <c r="P96" s="56">
        <v>150123</v>
      </c>
      <c r="Q96" s="56">
        <v>14948</v>
      </c>
      <c r="R96" s="56">
        <v>63474</v>
      </c>
      <c r="S96" s="56">
        <v>1739</v>
      </c>
      <c r="T96" s="56">
        <v>273</v>
      </c>
      <c r="V96" s="57">
        <f t="shared" si="13"/>
        <v>63474</v>
      </c>
      <c r="W96" s="57">
        <f t="shared" si="14"/>
        <v>1739</v>
      </c>
      <c r="X96" s="57">
        <f t="shared" si="8"/>
        <v>69962</v>
      </c>
      <c r="Y96" s="57">
        <f t="shared" si="9"/>
        <v>13924</v>
      </c>
      <c r="Z96" s="57">
        <f t="shared" si="10"/>
        <v>0</v>
      </c>
      <c r="AA96" s="57">
        <f t="shared" si="12"/>
        <v>1024</v>
      </c>
      <c r="AB96" s="57">
        <f t="shared" si="11"/>
        <v>150123</v>
      </c>
    </row>
    <row r="97" spans="1:28" x14ac:dyDescent="0.15">
      <c r="A97" s="56" t="s">
        <v>103</v>
      </c>
      <c r="B97" s="56">
        <v>0</v>
      </c>
      <c r="C97" s="56">
        <v>0</v>
      </c>
      <c r="D97" s="56">
        <v>0</v>
      </c>
      <c r="E97" s="56">
        <v>0</v>
      </c>
      <c r="F97" s="56">
        <v>1203</v>
      </c>
      <c r="G97" s="56">
        <v>0</v>
      </c>
      <c r="H97" s="56">
        <v>0</v>
      </c>
      <c r="I97" s="56">
        <v>0</v>
      </c>
      <c r="J97" s="56">
        <v>0</v>
      </c>
      <c r="K97" s="56">
        <v>93</v>
      </c>
      <c r="L97" s="56">
        <v>7</v>
      </c>
      <c r="M97" s="56">
        <v>0</v>
      </c>
      <c r="N97" s="56">
        <v>0</v>
      </c>
      <c r="O97" s="56">
        <v>0</v>
      </c>
      <c r="P97" s="56">
        <v>1303</v>
      </c>
      <c r="Q97" s="56">
        <v>100</v>
      </c>
      <c r="R97" s="56">
        <v>0</v>
      </c>
      <c r="S97" s="56">
        <v>1203</v>
      </c>
      <c r="T97" s="56">
        <v>93</v>
      </c>
      <c r="V97" s="57">
        <f t="shared" si="13"/>
        <v>0</v>
      </c>
      <c r="W97" s="57">
        <f t="shared" si="14"/>
        <v>1203</v>
      </c>
      <c r="X97" s="57">
        <f t="shared" si="8"/>
        <v>0</v>
      </c>
      <c r="Y97" s="57">
        <f t="shared" si="9"/>
        <v>0</v>
      </c>
      <c r="Z97" s="57">
        <f t="shared" si="10"/>
        <v>0</v>
      </c>
      <c r="AA97" s="57">
        <f t="shared" si="12"/>
        <v>100</v>
      </c>
      <c r="AB97" s="57">
        <f t="shared" si="11"/>
        <v>1303</v>
      </c>
    </row>
    <row r="98" spans="1:28" x14ac:dyDescent="0.15">
      <c r="A98" s="56" t="s">
        <v>102</v>
      </c>
      <c r="B98" s="56">
        <v>1182</v>
      </c>
      <c r="C98" s="56">
        <v>0</v>
      </c>
      <c r="D98" s="56">
        <v>0</v>
      </c>
      <c r="E98" s="56">
        <v>0</v>
      </c>
      <c r="F98" s="56">
        <v>1134</v>
      </c>
      <c r="G98" s="56">
        <v>0</v>
      </c>
      <c r="H98" s="56">
        <v>0</v>
      </c>
      <c r="I98" s="56">
        <v>122</v>
      </c>
      <c r="J98" s="56">
        <v>0</v>
      </c>
      <c r="K98" s="56">
        <v>29</v>
      </c>
      <c r="L98" s="56">
        <v>530</v>
      </c>
      <c r="M98" s="56">
        <v>0</v>
      </c>
      <c r="N98" s="56">
        <v>0</v>
      </c>
      <c r="O98" s="56">
        <v>0</v>
      </c>
      <c r="P98" s="56">
        <v>2997</v>
      </c>
      <c r="Q98" s="56">
        <v>681</v>
      </c>
      <c r="R98" s="56">
        <v>1182</v>
      </c>
      <c r="S98" s="56">
        <v>1134</v>
      </c>
      <c r="T98" s="56">
        <v>29</v>
      </c>
      <c r="V98" s="57">
        <f t="shared" si="13"/>
        <v>1182</v>
      </c>
      <c r="W98" s="57">
        <f t="shared" si="14"/>
        <v>1134</v>
      </c>
      <c r="X98" s="57">
        <f t="shared" si="8"/>
        <v>0</v>
      </c>
      <c r="Y98" s="57">
        <f t="shared" si="9"/>
        <v>122</v>
      </c>
      <c r="Z98" s="57">
        <f t="shared" si="10"/>
        <v>0</v>
      </c>
      <c r="AA98" s="57">
        <f t="shared" si="12"/>
        <v>559</v>
      </c>
      <c r="AB98" s="57">
        <f t="shared" si="11"/>
        <v>2997</v>
      </c>
    </row>
    <row r="99" spans="1:28" x14ac:dyDescent="0.15">
      <c r="A99" s="56" t="s">
        <v>184</v>
      </c>
      <c r="B99" s="56">
        <v>33808</v>
      </c>
      <c r="C99" s="56">
        <v>0</v>
      </c>
      <c r="D99" s="56">
        <v>0</v>
      </c>
      <c r="E99" s="56">
        <v>0</v>
      </c>
      <c r="F99" s="56">
        <v>31577</v>
      </c>
      <c r="G99" s="56">
        <v>186251</v>
      </c>
      <c r="H99" s="56">
        <v>11577</v>
      </c>
      <c r="I99" s="56">
        <v>30815</v>
      </c>
      <c r="J99" s="56">
        <v>6331</v>
      </c>
      <c r="K99" s="56">
        <v>8991</v>
      </c>
      <c r="L99" s="56">
        <v>1788</v>
      </c>
      <c r="M99" s="56">
        <v>0</v>
      </c>
      <c r="N99" s="56">
        <v>0</v>
      </c>
      <c r="O99" s="56">
        <v>0</v>
      </c>
      <c r="P99" s="56">
        <v>311138</v>
      </c>
      <c r="Q99" s="56">
        <v>47897</v>
      </c>
      <c r="R99" s="56">
        <v>33808</v>
      </c>
      <c r="S99" s="56">
        <v>31577</v>
      </c>
      <c r="T99" s="56">
        <v>15322</v>
      </c>
      <c r="V99" s="57">
        <f t="shared" si="13"/>
        <v>33808</v>
      </c>
      <c r="W99" s="57">
        <f t="shared" si="14"/>
        <v>31577</v>
      </c>
      <c r="X99" s="57">
        <f t="shared" si="8"/>
        <v>186251</v>
      </c>
      <c r="Y99" s="57">
        <f t="shared" si="9"/>
        <v>30815</v>
      </c>
      <c r="Z99" s="57">
        <f t="shared" si="10"/>
        <v>11577</v>
      </c>
      <c r="AA99" s="57">
        <f t="shared" si="12"/>
        <v>17110</v>
      </c>
      <c r="AB99" s="57">
        <f t="shared" si="11"/>
        <v>311138</v>
      </c>
    </row>
    <row r="100" spans="1:28" x14ac:dyDescent="0.15">
      <c r="A100" s="56" t="s">
        <v>207</v>
      </c>
      <c r="B100" s="56">
        <v>0</v>
      </c>
      <c r="C100" s="56">
        <v>0</v>
      </c>
      <c r="D100" s="56">
        <v>0</v>
      </c>
      <c r="E100" s="56">
        <v>0</v>
      </c>
      <c r="F100" s="56">
        <v>9</v>
      </c>
      <c r="G100" s="56">
        <v>5755</v>
      </c>
      <c r="H100" s="56">
        <v>0</v>
      </c>
      <c r="I100" s="56">
        <v>308</v>
      </c>
      <c r="J100" s="56">
        <v>0</v>
      </c>
      <c r="K100" s="56">
        <v>4</v>
      </c>
      <c r="L100" s="56">
        <v>15</v>
      </c>
      <c r="M100" s="56">
        <v>0</v>
      </c>
      <c r="N100" s="56">
        <v>0</v>
      </c>
      <c r="O100" s="56">
        <v>0</v>
      </c>
      <c r="P100" s="56">
        <v>6091</v>
      </c>
      <c r="Q100" s="56">
        <v>327</v>
      </c>
      <c r="R100" s="56">
        <v>0</v>
      </c>
      <c r="S100" s="56">
        <v>9</v>
      </c>
      <c r="T100" s="56">
        <v>4</v>
      </c>
      <c r="V100" s="57">
        <f t="shared" si="13"/>
        <v>0</v>
      </c>
      <c r="W100" s="57">
        <f t="shared" si="14"/>
        <v>9</v>
      </c>
      <c r="X100" s="57">
        <f t="shared" si="8"/>
        <v>5755</v>
      </c>
      <c r="Y100" s="57">
        <f t="shared" si="9"/>
        <v>308</v>
      </c>
      <c r="Z100" s="57">
        <f t="shared" si="10"/>
        <v>0</v>
      </c>
      <c r="AA100" s="57">
        <f t="shared" si="12"/>
        <v>19</v>
      </c>
      <c r="AB100" s="57">
        <f t="shared" si="11"/>
        <v>6091</v>
      </c>
    </row>
    <row r="101" spans="1:28" x14ac:dyDescent="0.15">
      <c r="A101" s="56" t="s">
        <v>101</v>
      </c>
      <c r="B101" s="56">
        <v>5113</v>
      </c>
      <c r="C101" s="56">
        <v>0</v>
      </c>
      <c r="D101" s="56">
        <v>0</v>
      </c>
      <c r="E101" s="56">
        <v>0</v>
      </c>
      <c r="F101" s="56">
        <v>230</v>
      </c>
      <c r="G101" s="56">
        <v>0</v>
      </c>
      <c r="H101" s="56">
        <v>0</v>
      </c>
      <c r="I101" s="56">
        <v>0</v>
      </c>
      <c r="J101" s="56">
        <v>0</v>
      </c>
      <c r="K101" s="56">
        <v>170</v>
      </c>
      <c r="L101" s="56">
        <v>0</v>
      </c>
      <c r="M101" s="56">
        <v>0</v>
      </c>
      <c r="N101" s="56">
        <v>0</v>
      </c>
      <c r="O101" s="56">
        <v>0</v>
      </c>
      <c r="P101" s="56">
        <v>5513</v>
      </c>
      <c r="Q101" s="56">
        <v>170</v>
      </c>
      <c r="R101" s="56">
        <v>5113</v>
      </c>
      <c r="S101" s="56">
        <v>230</v>
      </c>
      <c r="T101" s="56">
        <v>170</v>
      </c>
      <c r="V101" s="57">
        <f t="shared" si="13"/>
        <v>5113</v>
      </c>
      <c r="W101" s="57">
        <f t="shared" si="14"/>
        <v>230</v>
      </c>
      <c r="X101" s="57">
        <f t="shared" si="8"/>
        <v>0</v>
      </c>
      <c r="Y101" s="57">
        <f t="shared" si="9"/>
        <v>0</v>
      </c>
      <c r="Z101" s="57">
        <f t="shared" si="10"/>
        <v>0</v>
      </c>
      <c r="AA101" s="57">
        <f t="shared" si="12"/>
        <v>170</v>
      </c>
      <c r="AB101" s="57">
        <f t="shared" si="11"/>
        <v>5513</v>
      </c>
    </row>
    <row r="102" spans="1:28" x14ac:dyDescent="0.15">
      <c r="A102" s="56" t="s">
        <v>100</v>
      </c>
      <c r="B102" s="56">
        <v>1512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  <c r="I102" s="56">
        <v>1491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3003</v>
      </c>
      <c r="Q102" s="56">
        <v>1491</v>
      </c>
      <c r="R102" s="56">
        <v>1512</v>
      </c>
      <c r="S102" s="56">
        <v>0</v>
      </c>
      <c r="T102" s="56">
        <v>0</v>
      </c>
      <c r="V102" s="57">
        <f t="shared" si="13"/>
        <v>1512</v>
      </c>
      <c r="W102" s="57">
        <f t="shared" si="14"/>
        <v>0</v>
      </c>
      <c r="X102" s="57">
        <f t="shared" si="8"/>
        <v>0</v>
      </c>
      <c r="Y102" s="57">
        <f t="shared" si="9"/>
        <v>1491</v>
      </c>
      <c r="Z102" s="57">
        <f t="shared" si="10"/>
        <v>0</v>
      </c>
      <c r="AA102" s="57">
        <f t="shared" si="12"/>
        <v>0</v>
      </c>
      <c r="AB102" s="57">
        <f t="shared" si="11"/>
        <v>3003</v>
      </c>
    </row>
    <row r="103" spans="1:28" x14ac:dyDescent="0.15">
      <c r="A103" s="56" t="s">
        <v>99</v>
      </c>
      <c r="B103" s="56">
        <v>17113</v>
      </c>
      <c r="C103" s="56">
        <v>0</v>
      </c>
      <c r="D103" s="56">
        <v>0</v>
      </c>
      <c r="E103" s="56">
        <v>0</v>
      </c>
      <c r="F103" s="56">
        <v>2211</v>
      </c>
      <c r="G103" s="56">
        <v>5784</v>
      </c>
      <c r="H103" s="56">
        <v>0</v>
      </c>
      <c r="I103" s="56">
        <v>1885</v>
      </c>
      <c r="J103" s="56">
        <v>0</v>
      </c>
      <c r="K103" s="56">
        <v>2525</v>
      </c>
      <c r="L103" s="56">
        <v>0</v>
      </c>
      <c r="M103" s="56">
        <v>0</v>
      </c>
      <c r="N103" s="56">
        <v>0</v>
      </c>
      <c r="O103" s="56">
        <v>1302</v>
      </c>
      <c r="P103" s="56">
        <v>30820</v>
      </c>
      <c r="Q103" s="56">
        <v>4410</v>
      </c>
      <c r="R103" s="56">
        <v>17113</v>
      </c>
      <c r="S103" s="56">
        <v>2211</v>
      </c>
      <c r="T103" s="56">
        <v>3827</v>
      </c>
      <c r="V103" s="57">
        <f t="shared" si="13"/>
        <v>17113</v>
      </c>
      <c r="W103" s="57">
        <f t="shared" si="14"/>
        <v>2211</v>
      </c>
      <c r="X103" s="57">
        <f t="shared" si="8"/>
        <v>5784</v>
      </c>
      <c r="Y103" s="57">
        <f t="shared" si="9"/>
        <v>1885</v>
      </c>
      <c r="Z103" s="57">
        <f t="shared" si="10"/>
        <v>0</v>
      </c>
      <c r="AA103" s="57">
        <f t="shared" si="12"/>
        <v>3827</v>
      </c>
      <c r="AB103" s="57">
        <f t="shared" si="11"/>
        <v>30820</v>
      </c>
    </row>
    <row r="104" spans="1:28" x14ac:dyDescent="0.15">
      <c r="A104" s="56" t="s">
        <v>98</v>
      </c>
      <c r="B104" s="56">
        <v>0</v>
      </c>
      <c r="C104" s="56">
        <v>0</v>
      </c>
      <c r="D104" s="56">
        <v>0</v>
      </c>
      <c r="E104" s="56">
        <v>0</v>
      </c>
      <c r="F104" s="56">
        <v>152</v>
      </c>
      <c r="G104" s="56">
        <v>2554</v>
      </c>
      <c r="H104" s="56">
        <v>0</v>
      </c>
      <c r="I104" s="56">
        <v>17207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19913</v>
      </c>
      <c r="Q104" s="56">
        <v>17207</v>
      </c>
      <c r="R104" s="56">
        <v>0</v>
      </c>
      <c r="S104" s="56">
        <v>152</v>
      </c>
      <c r="T104" s="56">
        <v>0</v>
      </c>
      <c r="V104" s="57">
        <f t="shared" si="13"/>
        <v>0</v>
      </c>
      <c r="W104" s="57">
        <f t="shared" si="14"/>
        <v>152</v>
      </c>
      <c r="X104" s="57">
        <f t="shared" si="8"/>
        <v>2554</v>
      </c>
      <c r="Y104" s="57">
        <f t="shared" si="9"/>
        <v>17207</v>
      </c>
      <c r="Z104" s="57">
        <f t="shared" si="10"/>
        <v>0</v>
      </c>
      <c r="AA104" s="57">
        <f t="shared" si="12"/>
        <v>0</v>
      </c>
      <c r="AB104" s="57">
        <f t="shared" si="11"/>
        <v>19913</v>
      </c>
    </row>
    <row r="105" spans="1:28" x14ac:dyDescent="0.15">
      <c r="A105" s="56" t="s">
        <v>97</v>
      </c>
      <c r="B105" s="56">
        <v>285</v>
      </c>
      <c r="C105" s="56">
        <v>0</v>
      </c>
      <c r="D105" s="56">
        <v>0</v>
      </c>
      <c r="E105" s="56">
        <v>0</v>
      </c>
      <c r="F105" s="56">
        <v>55</v>
      </c>
      <c r="G105" s="56">
        <v>6231</v>
      </c>
      <c r="H105" s="56">
        <v>0</v>
      </c>
      <c r="I105" s="56">
        <v>9399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15970</v>
      </c>
      <c r="Q105" s="56">
        <v>9399</v>
      </c>
      <c r="R105" s="56">
        <v>285</v>
      </c>
      <c r="S105" s="56">
        <v>55</v>
      </c>
      <c r="T105" s="56">
        <v>0</v>
      </c>
      <c r="V105" s="57">
        <f t="shared" si="13"/>
        <v>285</v>
      </c>
      <c r="W105" s="57">
        <f t="shared" si="14"/>
        <v>55</v>
      </c>
      <c r="X105" s="57">
        <f t="shared" si="8"/>
        <v>6231</v>
      </c>
      <c r="Y105" s="57">
        <f t="shared" si="9"/>
        <v>9399</v>
      </c>
      <c r="Z105" s="57">
        <f t="shared" si="10"/>
        <v>0</v>
      </c>
      <c r="AA105" s="57">
        <f t="shared" si="12"/>
        <v>0</v>
      </c>
      <c r="AB105" s="57">
        <f t="shared" si="11"/>
        <v>15970</v>
      </c>
    </row>
    <row r="106" spans="1:28" x14ac:dyDescent="0.15">
      <c r="A106" s="56" t="s">
        <v>96</v>
      </c>
      <c r="B106" s="56">
        <v>7</v>
      </c>
      <c r="C106" s="56">
        <v>0</v>
      </c>
      <c r="D106" s="56">
        <v>0</v>
      </c>
      <c r="E106" s="56">
        <v>0</v>
      </c>
      <c r="F106" s="56">
        <v>27</v>
      </c>
      <c r="G106" s="56">
        <v>0</v>
      </c>
      <c r="H106" s="56">
        <v>0</v>
      </c>
      <c r="I106" s="56">
        <v>1502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1536</v>
      </c>
      <c r="Q106" s="56">
        <v>1502</v>
      </c>
      <c r="R106" s="56">
        <v>7</v>
      </c>
      <c r="S106" s="56">
        <v>27</v>
      </c>
      <c r="T106" s="56">
        <v>0</v>
      </c>
      <c r="V106" s="57">
        <f t="shared" si="13"/>
        <v>7</v>
      </c>
      <c r="W106" s="57">
        <f t="shared" si="14"/>
        <v>27</v>
      </c>
      <c r="X106" s="57">
        <f t="shared" si="8"/>
        <v>0</v>
      </c>
      <c r="Y106" s="57">
        <f t="shared" si="9"/>
        <v>1502</v>
      </c>
      <c r="Z106" s="57">
        <f t="shared" si="10"/>
        <v>0</v>
      </c>
      <c r="AA106" s="57">
        <f t="shared" si="12"/>
        <v>0</v>
      </c>
      <c r="AB106" s="57">
        <f t="shared" si="11"/>
        <v>1536</v>
      </c>
    </row>
    <row r="107" spans="1:28" x14ac:dyDescent="0.15">
      <c r="A107" s="56" t="s">
        <v>95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3496</v>
      </c>
      <c r="J107" s="56">
        <v>0</v>
      </c>
      <c r="K107" s="56">
        <v>7</v>
      </c>
      <c r="L107" s="56">
        <v>0</v>
      </c>
      <c r="M107" s="56">
        <v>0</v>
      </c>
      <c r="N107" s="56">
        <v>0</v>
      </c>
      <c r="O107" s="56">
        <v>0</v>
      </c>
      <c r="P107" s="56">
        <v>3503</v>
      </c>
      <c r="Q107" s="56">
        <v>3503</v>
      </c>
      <c r="R107" s="56">
        <v>0</v>
      </c>
      <c r="S107" s="56">
        <v>0</v>
      </c>
      <c r="T107" s="56">
        <v>7</v>
      </c>
      <c r="V107" s="57">
        <f t="shared" si="13"/>
        <v>0</v>
      </c>
      <c r="W107" s="57">
        <f t="shared" si="14"/>
        <v>0</v>
      </c>
      <c r="X107" s="57">
        <f t="shared" si="8"/>
        <v>0</v>
      </c>
      <c r="Y107" s="57">
        <f t="shared" si="9"/>
        <v>3496</v>
      </c>
      <c r="Z107" s="57">
        <f t="shared" si="10"/>
        <v>0</v>
      </c>
      <c r="AA107" s="57">
        <f t="shared" si="12"/>
        <v>7</v>
      </c>
      <c r="AB107" s="57">
        <f t="shared" si="11"/>
        <v>3503</v>
      </c>
    </row>
    <row r="108" spans="1:28" x14ac:dyDescent="0.15">
      <c r="A108" s="56" t="s">
        <v>183</v>
      </c>
      <c r="B108" s="56">
        <v>42546</v>
      </c>
      <c r="C108" s="56">
        <v>0</v>
      </c>
      <c r="D108" s="56">
        <v>0</v>
      </c>
      <c r="E108" s="56">
        <v>0</v>
      </c>
      <c r="F108" s="56">
        <v>1431</v>
      </c>
      <c r="G108" s="56">
        <v>46537</v>
      </c>
      <c r="H108" s="56">
        <v>4077</v>
      </c>
      <c r="I108" s="56">
        <v>93</v>
      </c>
      <c r="J108" s="56">
        <v>0</v>
      </c>
      <c r="K108" s="56">
        <v>8822</v>
      </c>
      <c r="L108" s="56">
        <v>6564</v>
      </c>
      <c r="M108" s="56">
        <v>0</v>
      </c>
      <c r="N108" s="56">
        <v>0</v>
      </c>
      <c r="O108" s="56">
        <v>0</v>
      </c>
      <c r="P108" s="56">
        <v>110070</v>
      </c>
      <c r="Q108" s="56">
        <v>13695</v>
      </c>
      <c r="R108" s="56">
        <v>42546</v>
      </c>
      <c r="S108" s="56">
        <v>1431</v>
      </c>
      <c r="T108" s="56">
        <v>8822</v>
      </c>
      <c r="V108" s="57">
        <f t="shared" si="13"/>
        <v>42546</v>
      </c>
      <c r="W108" s="57">
        <f t="shared" si="14"/>
        <v>1431</v>
      </c>
      <c r="X108" s="57">
        <f t="shared" si="8"/>
        <v>46537</v>
      </c>
      <c r="Y108" s="57">
        <f t="shared" si="9"/>
        <v>93</v>
      </c>
      <c r="Z108" s="57">
        <f t="shared" si="10"/>
        <v>4077</v>
      </c>
      <c r="AA108" s="57">
        <f t="shared" si="12"/>
        <v>15386</v>
      </c>
      <c r="AB108" s="57">
        <f t="shared" si="11"/>
        <v>110070</v>
      </c>
    </row>
    <row r="109" spans="1:28" x14ac:dyDescent="0.15">
      <c r="A109" s="56" t="s">
        <v>182</v>
      </c>
      <c r="B109" s="56">
        <v>1880</v>
      </c>
      <c r="C109" s="56">
        <v>0</v>
      </c>
      <c r="D109" s="56">
        <v>0</v>
      </c>
      <c r="E109" s="56">
        <v>0</v>
      </c>
      <c r="F109" s="56">
        <v>1</v>
      </c>
      <c r="G109" s="56">
        <v>6867</v>
      </c>
      <c r="H109" s="56">
        <v>0</v>
      </c>
      <c r="I109" s="56">
        <v>24535</v>
      </c>
      <c r="J109" s="56">
        <v>7855</v>
      </c>
      <c r="K109" s="56">
        <v>2447</v>
      </c>
      <c r="L109" s="56">
        <v>620</v>
      </c>
      <c r="M109" s="56">
        <v>0</v>
      </c>
      <c r="N109" s="56">
        <v>0</v>
      </c>
      <c r="O109" s="56">
        <v>0</v>
      </c>
      <c r="P109" s="56">
        <v>44205</v>
      </c>
      <c r="Q109" s="56">
        <v>35400</v>
      </c>
      <c r="R109" s="56">
        <v>1880</v>
      </c>
      <c r="S109" s="56">
        <v>1</v>
      </c>
      <c r="T109" s="56">
        <v>10302</v>
      </c>
      <c r="V109" s="57">
        <f t="shared" si="13"/>
        <v>1880</v>
      </c>
      <c r="W109" s="57">
        <f t="shared" si="14"/>
        <v>1</v>
      </c>
      <c r="X109" s="57">
        <f t="shared" si="8"/>
        <v>6867</v>
      </c>
      <c r="Y109" s="57">
        <f t="shared" si="9"/>
        <v>24535</v>
      </c>
      <c r="Z109" s="57">
        <f t="shared" si="10"/>
        <v>0</v>
      </c>
      <c r="AA109" s="57">
        <f t="shared" si="12"/>
        <v>10922</v>
      </c>
      <c r="AB109" s="57">
        <f t="shared" si="11"/>
        <v>44205</v>
      </c>
    </row>
    <row r="110" spans="1:28" x14ac:dyDescent="0.15">
      <c r="A110" s="56" t="s">
        <v>94</v>
      </c>
      <c r="B110" s="56">
        <v>0</v>
      </c>
      <c r="C110" s="56">
        <v>0</v>
      </c>
      <c r="D110" s="56">
        <v>0</v>
      </c>
      <c r="E110" s="56">
        <v>0</v>
      </c>
      <c r="F110" s="56">
        <v>2287</v>
      </c>
      <c r="G110" s="56">
        <v>0</v>
      </c>
      <c r="H110" s="56">
        <v>0</v>
      </c>
      <c r="I110" s="56">
        <v>295</v>
      </c>
      <c r="J110" s="56">
        <v>678</v>
      </c>
      <c r="K110" s="56">
        <v>865</v>
      </c>
      <c r="L110" s="56">
        <v>454</v>
      </c>
      <c r="M110" s="56">
        <v>0</v>
      </c>
      <c r="N110" s="56">
        <v>0</v>
      </c>
      <c r="O110" s="56">
        <v>0</v>
      </c>
      <c r="P110" s="56">
        <v>4579</v>
      </c>
      <c r="Q110" s="56">
        <v>2292</v>
      </c>
      <c r="R110" s="56">
        <v>0</v>
      </c>
      <c r="S110" s="56">
        <v>2287</v>
      </c>
      <c r="T110" s="56">
        <v>1543</v>
      </c>
      <c r="V110" s="57">
        <f t="shared" si="13"/>
        <v>0</v>
      </c>
      <c r="W110" s="57">
        <f t="shared" si="14"/>
        <v>2287</v>
      </c>
      <c r="X110" s="57">
        <f t="shared" si="8"/>
        <v>0</v>
      </c>
      <c r="Y110" s="57">
        <f t="shared" si="9"/>
        <v>295</v>
      </c>
      <c r="Z110" s="57">
        <f t="shared" si="10"/>
        <v>0</v>
      </c>
      <c r="AA110" s="57">
        <f t="shared" si="12"/>
        <v>1997</v>
      </c>
      <c r="AB110" s="57">
        <f t="shared" si="11"/>
        <v>4579</v>
      </c>
    </row>
    <row r="111" spans="1:28" x14ac:dyDescent="0.15">
      <c r="A111" s="56" t="s">
        <v>208</v>
      </c>
      <c r="B111" s="56">
        <v>221</v>
      </c>
      <c r="C111" s="56">
        <v>0</v>
      </c>
      <c r="D111" s="56">
        <v>0</v>
      </c>
      <c r="E111" s="56">
        <v>0</v>
      </c>
      <c r="F111" s="56">
        <v>306</v>
      </c>
      <c r="G111" s="56">
        <v>0</v>
      </c>
      <c r="H111" s="56">
        <v>0</v>
      </c>
      <c r="I111" s="56">
        <v>0</v>
      </c>
      <c r="J111" s="56">
        <v>0</v>
      </c>
      <c r="K111" s="56">
        <v>4</v>
      </c>
      <c r="L111" s="56">
        <v>0</v>
      </c>
      <c r="M111" s="56">
        <v>0</v>
      </c>
      <c r="N111" s="56">
        <v>0</v>
      </c>
      <c r="O111" s="56">
        <v>0</v>
      </c>
      <c r="P111" s="56">
        <v>531</v>
      </c>
      <c r="Q111" s="56">
        <v>4</v>
      </c>
      <c r="R111" s="56">
        <v>221</v>
      </c>
      <c r="S111" s="56">
        <v>306</v>
      </c>
      <c r="T111" s="56">
        <v>4</v>
      </c>
      <c r="V111" s="57">
        <f t="shared" si="13"/>
        <v>221</v>
      </c>
      <c r="W111" s="57">
        <f t="shared" si="14"/>
        <v>306</v>
      </c>
      <c r="X111" s="57">
        <f t="shared" si="8"/>
        <v>0</v>
      </c>
      <c r="Y111" s="57">
        <f t="shared" si="9"/>
        <v>0</v>
      </c>
      <c r="Z111" s="57">
        <f t="shared" si="10"/>
        <v>0</v>
      </c>
      <c r="AA111" s="57">
        <f t="shared" si="12"/>
        <v>4</v>
      </c>
      <c r="AB111" s="57">
        <f t="shared" si="11"/>
        <v>531</v>
      </c>
    </row>
    <row r="112" spans="1:28" x14ac:dyDescent="0.15">
      <c r="A112" s="56" t="s">
        <v>93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v>25708</v>
      </c>
      <c r="H112" s="56">
        <v>0</v>
      </c>
      <c r="I112" s="56">
        <v>5718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31426</v>
      </c>
      <c r="Q112" s="56">
        <v>5718</v>
      </c>
      <c r="R112" s="56">
        <v>0</v>
      </c>
      <c r="S112" s="56">
        <v>0</v>
      </c>
      <c r="T112" s="56">
        <v>0</v>
      </c>
      <c r="V112" s="57">
        <f t="shared" si="13"/>
        <v>0</v>
      </c>
      <c r="W112" s="57">
        <f t="shared" si="14"/>
        <v>0</v>
      </c>
      <c r="X112" s="57">
        <f t="shared" si="8"/>
        <v>25708</v>
      </c>
      <c r="Y112" s="57">
        <f t="shared" si="9"/>
        <v>5718</v>
      </c>
      <c r="Z112" s="57">
        <f t="shared" si="10"/>
        <v>0</v>
      </c>
      <c r="AA112" s="57">
        <f t="shared" si="12"/>
        <v>0</v>
      </c>
      <c r="AB112" s="57">
        <f t="shared" si="11"/>
        <v>31426</v>
      </c>
    </row>
    <row r="113" spans="1:28" x14ac:dyDescent="0.15">
      <c r="A113" s="56" t="s">
        <v>181</v>
      </c>
      <c r="B113" s="56">
        <v>151</v>
      </c>
      <c r="C113" s="56">
        <v>0</v>
      </c>
      <c r="D113" s="56">
        <v>0</v>
      </c>
      <c r="E113" s="56">
        <v>0</v>
      </c>
      <c r="F113" s="56">
        <v>29</v>
      </c>
      <c r="G113" s="56">
        <v>2598</v>
      </c>
      <c r="H113" s="56">
        <v>0</v>
      </c>
      <c r="I113" s="56">
        <v>137914</v>
      </c>
      <c r="J113" s="56">
        <v>0</v>
      </c>
      <c r="K113" s="56">
        <v>2515</v>
      </c>
      <c r="L113" s="56">
        <v>419</v>
      </c>
      <c r="M113" s="56">
        <v>0</v>
      </c>
      <c r="N113" s="56">
        <v>0</v>
      </c>
      <c r="O113" s="56">
        <v>296</v>
      </c>
      <c r="P113" s="56">
        <v>143922</v>
      </c>
      <c r="Q113" s="56">
        <v>140626</v>
      </c>
      <c r="R113" s="56">
        <v>151</v>
      </c>
      <c r="S113" s="56">
        <v>29</v>
      </c>
      <c r="T113" s="56">
        <v>2811</v>
      </c>
      <c r="V113" s="57">
        <f t="shared" si="13"/>
        <v>151</v>
      </c>
      <c r="W113" s="57">
        <f t="shared" si="14"/>
        <v>29</v>
      </c>
      <c r="X113" s="57">
        <f t="shared" si="8"/>
        <v>2598</v>
      </c>
      <c r="Y113" s="57">
        <f t="shared" si="9"/>
        <v>137914</v>
      </c>
      <c r="Z113" s="57">
        <f t="shared" si="10"/>
        <v>0</v>
      </c>
      <c r="AA113" s="57">
        <f t="shared" si="12"/>
        <v>3230</v>
      </c>
      <c r="AB113" s="57">
        <f t="shared" si="11"/>
        <v>143922</v>
      </c>
    </row>
    <row r="114" spans="1:28" x14ac:dyDescent="0.15">
      <c r="A114" s="56" t="s">
        <v>92</v>
      </c>
      <c r="B114" s="56">
        <v>0</v>
      </c>
      <c r="C114" s="56">
        <v>0</v>
      </c>
      <c r="D114" s="56">
        <v>0</v>
      </c>
      <c r="E114" s="56">
        <v>0</v>
      </c>
      <c r="F114" s="56">
        <v>863</v>
      </c>
      <c r="G114" s="56">
        <v>31895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32758</v>
      </c>
      <c r="Q114" s="56">
        <v>0</v>
      </c>
      <c r="R114" s="56">
        <v>0</v>
      </c>
      <c r="S114" s="56">
        <v>863</v>
      </c>
      <c r="T114" s="56">
        <v>0</v>
      </c>
      <c r="V114" s="57">
        <f t="shared" si="13"/>
        <v>0</v>
      </c>
      <c r="W114" s="57">
        <f t="shared" si="14"/>
        <v>863</v>
      </c>
      <c r="X114" s="57">
        <f t="shared" si="8"/>
        <v>31895</v>
      </c>
      <c r="Y114" s="57">
        <f t="shared" si="9"/>
        <v>0</v>
      </c>
      <c r="Z114" s="57">
        <f t="shared" si="10"/>
        <v>0</v>
      </c>
      <c r="AA114" s="57">
        <f t="shared" si="12"/>
        <v>0</v>
      </c>
      <c r="AB114" s="57">
        <f t="shared" si="11"/>
        <v>32758</v>
      </c>
    </row>
    <row r="115" spans="1:28" x14ac:dyDescent="0.15">
      <c r="A115" s="56" t="s">
        <v>91</v>
      </c>
      <c r="B115" s="56">
        <v>152</v>
      </c>
      <c r="C115" s="56">
        <v>0</v>
      </c>
      <c r="D115" s="56">
        <v>0</v>
      </c>
      <c r="E115" s="56">
        <v>0</v>
      </c>
      <c r="F115" s="56">
        <v>41268</v>
      </c>
      <c r="G115" s="56">
        <v>28519</v>
      </c>
      <c r="H115" s="56">
        <v>6078</v>
      </c>
      <c r="I115" s="56">
        <v>34004</v>
      </c>
      <c r="J115" s="56">
        <v>0</v>
      </c>
      <c r="K115" s="56">
        <v>840</v>
      </c>
      <c r="L115" s="56">
        <v>0</v>
      </c>
      <c r="M115" s="56">
        <v>0</v>
      </c>
      <c r="N115" s="56">
        <v>0</v>
      </c>
      <c r="O115" s="56">
        <v>0</v>
      </c>
      <c r="P115" s="56">
        <v>110861</v>
      </c>
      <c r="Q115" s="56">
        <v>34844</v>
      </c>
      <c r="R115" s="56">
        <v>152</v>
      </c>
      <c r="S115" s="56">
        <v>41268</v>
      </c>
      <c r="T115" s="56">
        <v>840</v>
      </c>
      <c r="V115" s="57">
        <f t="shared" si="13"/>
        <v>152</v>
      </c>
      <c r="W115" s="57">
        <f t="shared" si="14"/>
        <v>41268</v>
      </c>
      <c r="X115" s="57">
        <f t="shared" si="8"/>
        <v>28519</v>
      </c>
      <c r="Y115" s="57">
        <f t="shared" si="9"/>
        <v>34004</v>
      </c>
      <c r="Z115" s="57">
        <f t="shared" si="10"/>
        <v>6078</v>
      </c>
      <c r="AA115" s="57">
        <f t="shared" si="12"/>
        <v>840</v>
      </c>
      <c r="AB115" s="57">
        <f t="shared" si="11"/>
        <v>110861</v>
      </c>
    </row>
    <row r="116" spans="1:28" x14ac:dyDescent="0.15">
      <c r="A116" s="56" t="s">
        <v>90</v>
      </c>
      <c r="B116" s="56">
        <v>712</v>
      </c>
      <c r="C116" s="56">
        <v>0</v>
      </c>
      <c r="D116" s="56">
        <v>0</v>
      </c>
      <c r="E116" s="56">
        <v>0</v>
      </c>
      <c r="F116" s="56">
        <v>2858</v>
      </c>
      <c r="G116" s="56">
        <v>0</v>
      </c>
      <c r="H116" s="56">
        <v>0</v>
      </c>
      <c r="I116" s="56">
        <v>6257</v>
      </c>
      <c r="J116" s="56">
        <v>0</v>
      </c>
      <c r="K116" s="56">
        <v>435</v>
      </c>
      <c r="L116" s="56">
        <v>34</v>
      </c>
      <c r="M116" s="56">
        <v>0</v>
      </c>
      <c r="N116" s="56">
        <v>0</v>
      </c>
      <c r="O116" s="56">
        <v>0</v>
      </c>
      <c r="P116" s="56">
        <v>10296</v>
      </c>
      <c r="Q116" s="56">
        <v>6726</v>
      </c>
      <c r="R116" s="56">
        <v>712</v>
      </c>
      <c r="S116" s="56">
        <v>2858</v>
      </c>
      <c r="T116" s="56">
        <v>435</v>
      </c>
      <c r="V116" s="57">
        <f t="shared" si="13"/>
        <v>712</v>
      </c>
      <c r="W116" s="57">
        <f t="shared" si="14"/>
        <v>2858</v>
      </c>
      <c r="X116" s="57">
        <f t="shared" si="8"/>
        <v>0</v>
      </c>
      <c r="Y116" s="57">
        <f t="shared" si="9"/>
        <v>6257</v>
      </c>
      <c r="Z116" s="57">
        <f t="shared" si="10"/>
        <v>0</v>
      </c>
      <c r="AA116" s="57">
        <f t="shared" si="12"/>
        <v>469</v>
      </c>
      <c r="AB116" s="57">
        <f t="shared" si="11"/>
        <v>10296</v>
      </c>
    </row>
    <row r="117" spans="1:28" x14ac:dyDescent="0.15">
      <c r="A117" s="56" t="s">
        <v>89</v>
      </c>
      <c r="B117" s="56">
        <v>0</v>
      </c>
      <c r="C117" s="56">
        <v>0</v>
      </c>
      <c r="D117" s="56">
        <v>0</v>
      </c>
      <c r="E117" s="56">
        <v>0</v>
      </c>
      <c r="F117" s="56">
        <v>1</v>
      </c>
      <c r="G117" s="56">
        <v>0</v>
      </c>
      <c r="H117" s="56">
        <v>0</v>
      </c>
      <c r="I117" s="56">
        <v>55743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55744</v>
      </c>
      <c r="Q117" s="56">
        <v>55743</v>
      </c>
      <c r="R117" s="56">
        <v>0</v>
      </c>
      <c r="S117" s="56">
        <v>1</v>
      </c>
      <c r="T117" s="56">
        <v>0</v>
      </c>
      <c r="V117" s="57">
        <f t="shared" si="13"/>
        <v>0</v>
      </c>
      <c r="W117" s="57">
        <f t="shared" si="14"/>
        <v>1</v>
      </c>
      <c r="X117" s="57">
        <f t="shared" si="8"/>
        <v>0</v>
      </c>
      <c r="Y117" s="57">
        <f t="shared" si="9"/>
        <v>55743</v>
      </c>
      <c r="Z117" s="57">
        <f t="shared" si="10"/>
        <v>0</v>
      </c>
      <c r="AA117" s="57">
        <f t="shared" si="12"/>
        <v>0</v>
      </c>
      <c r="AB117" s="57">
        <f t="shared" si="11"/>
        <v>55744</v>
      </c>
    </row>
    <row r="118" spans="1:28" x14ac:dyDescent="0.15">
      <c r="A118" s="56" t="s">
        <v>88</v>
      </c>
      <c r="B118" s="56">
        <v>405</v>
      </c>
      <c r="C118" s="56">
        <v>0</v>
      </c>
      <c r="D118" s="56">
        <v>0</v>
      </c>
      <c r="E118" s="56">
        <v>0</v>
      </c>
      <c r="F118" s="56">
        <v>677</v>
      </c>
      <c r="G118" s="56">
        <v>21726</v>
      </c>
      <c r="H118" s="56">
        <v>0</v>
      </c>
      <c r="I118" s="56">
        <v>23711</v>
      </c>
      <c r="J118" s="56">
        <v>0</v>
      </c>
      <c r="K118" s="56">
        <v>825</v>
      </c>
      <c r="L118" s="56">
        <v>907</v>
      </c>
      <c r="M118" s="56">
        <v>0</v>
      </c>
      <c r="N118" s="56">
        <v>0</v>
      </c>
      <c r="O118" s="56">
        <v>0</v>
      </c>
      <c r="P118" s="56">
        <v>48251</v>
      </c>
      <c r="Q118" s="56">
        <v>25443</v>
      </c>
      <c r="R118" s="56">
        <v>405</v>
      </c>
      <c r="S118" s="56">
        <v>677</v>
      </c>
      <c r="T118" s="56">
        <v>825</v>
      </c>
      <c r="V118" s="57">
        <f t="shared" si="13"/>
        <v>405</v>
      </c>
      <c r="W118" s="57">
        <f t="shared" si="14"/>
        <v>677</v>
      </c>
      <c r="X118" s="57">
        <f t="shared" si="8"/>
        <v>21726</v>
      </c>
      <c r="Y118" s="57">
        <f t="shared" si="9"/>
        <v>23711</v>
      </c>
      <c r="Z118" s="57">
        <f t="shared" si="10"/>
        <v>0</v>
      </c>
      <c r="AA118" s="57">
        <f t="shared" si="12"/>
        <v>1732</v>
      </c>
      <c r="AB118" s="57">
        <f t="shared" si="11"/>
        <v>48251</v>
      </c>
    </row>
    <row r="119" spans="1:28" x14ac:dyDescent="0.15">
      <c r="A119" s="56" t="s">
        <v>87</v>
      </c>
      <c r="B119" s="56">
        <v>36686</v>
      </c>
      <c r="C119" s="56">
        <v>0</v>
      </c>
      <c r="D119" s="56">
        <v>0</v>
      </c>
      <c r="E119" s="56">
        <v>0</v>
      </c>
      <c r="F119" s="56">
        <v>5886</v>
      </c>
      <c r="G119" s="56">
        <v>18878</v>
      </c>
      <c r="H119" s="56">
        <v>0</v>
      </c>
      <c r="I119" s="56">
        <v>8665</v>
      </c>
      <c r="J119" s="56">
        <v>11044</v>
      </c>
      <c r="K119" s="56">
        <v>887</v>
      </c>
      <c r="L119" s="56">
        <v>367</v>
      </c>
      <c r="M119" s="56">
        <v>0</v>
      </c>
      <c r="N119" s="56">
        <v>0</v>
      </c>
      <c r="O119" s="56">
        <v>0</v>
      </c>
      <c r="P119" s="56">
        <v>82413</v>
      </c>
      <c r="Q119" s="56">
        <v>20944</v>
      </c>
      <c r="R119" s="56">
        <v>36686</v>
      </c>
      <c r="S119" s="56">
        <v>5886</v>
      </c>
      <c r="T119" s="56">
        <v>11931</v>
      </c>
      <c r="V119" s="57">
        <f t="shared" si="13"/>
        <v>36686</v>
      </c>
      <c r="W119" s="57">
        <f t="shared" si="14"/>
        <v>5886</v>
      </c>
      <c r="X119" s="57">
        <f t="shared" si="8"/>
        <v>18878</v>
      </c>
      <c r="Y119" s="57">
        <f t="shared" si="9"/>
        <v>8665</v>
      </c>
      <c r="Z119" s="57">
        <f t="shared" si="10"/>
        <v>0</v>
      </c>
      <c r="AA119" s="57">
        <f t="shared" si="12"/>
        <v>12298</v>
      </c>
      <c r="AB119" s="57">
        <f t="shared" si="11"/>
        <v>82413</v>
      </c>
    </row>
    <row r="120" spans="1:28" x14ac:dyDescent="0.15">
      <c r="A120" s="56" t="s">
        <v>180</v>
      </c>
      <c r="B120" s="56">
        <v>132962</v>
      </c>
      <c r="C120" s="56">
        <v>0</v>
      </c>
      <c r="D120" s="56">
        <v>0</v>
      </c>
      <c r="E120" s="56">
        <v>0</v>
      </c>
      <c r="F120" s="56">
        <v>2118</v>
      </c>
      <c r="G120" s="56">
        <v>6387</v>
      </c>
      <c r="H120" s="56">
        <v>0</v>
      </c>
      <c r="I120" s="56">
        <v>1832</v>
      </c>
      <c r="J120" s="56">
        <v>0</v>
      </c>
      <c r="K120" s="56">
        <v>10924</v>
      </c>
      <c r="L120" s="56">
        <v>10011</v>
      </c>
      <c r="M120" s="56">
        <v>0</v>
      </c>
      <c r="N120" s="56">
        <v>0</v>
      </c>
      <c r="O120" s="56">
        <v>107</v>
      </c>
      <c r="P120" s="56">
        <v>164341</v>
      </c>
      <c r="Q120" s="56">
        <v>22683</v>
      </c>
      <c r="R120" s="56">
        <v>132962</v>
      </c>
      <c r="S120" s="56">
        <v>2118</v>
      </c>
      <c r="T120" s="56">
        <v>11031</v>
      </c>
      <c r="V120" s="57">
        <f t="shared" si="13"/>
        <v>132962</v>
      </c>
      <c r="W120" s="57">
        <f t="shared" si="14"/>
        <v>2118</v>
      </c>
      <c r="X120" s="57">
        <f t="shared" si="8"/>
        <v>6387</v>
      </c>
      <c r="Y120" s="57">
        <f t="shared" si="9"/>
        <v>1832</v>
      </c>
      <c r="Z120" s="57">
        <f t="shared" si="10"/>
        <v>0</v>
      </c>
      <c r="AA120" s="57">
        <f t="shared" si="12"/>
        <v>21042</v>
      </c>
      <c r="AB120" s="57">
        <f t="shared" si="11"/>
        <v>164341</v>
      </c>
    </row>
    <row r="121" spans="1:28" x14ac:dyDescent="0.15">
      <c r="A121" s="56" t="s">
        <v>179</v>
      </c>
      <c r="B121" s="56">
        <v>14727</v>
      </c>
      <c r="C121" s="56">
        <v>0</v>
      </c>
      <c r="D121" s="56">
        <v>0</v>
      </c>
      <c r="E121" s="56">
        <v>0</v>
      </c>
      <c r="F121" s="56">
        <v>1312</v>
      </c>
      <c r="G121" s="56">
        <v>10562</v>
      </c>
      <c r="H121" s="56">
        <v>0</v>
      </c>
      <c r="I121" s="56">
        <v>8660</v>
      </c>
      <c r="J121" s="56">
        <v>204</v>
      </c>
      <c r="K121" s="56">
        <v>12404</v>
      </c>
      <c r="L121" s="56">
        <v>3404</v>
      </c>
      <c r="M121" s="56">
        <v>0</v>
      </c>
      <c r="N121" s="56">
        <v>0</v>
      </c>
      <c r="O121" s="56">
        <v>8</v>
      </c>
      <c r="P121" s="56">
        <v>51281</v>
      </c>
      <c r="Q121" s="56">
        <v>24372</v>
      </c>
      <c r="R121" s="56">
        <v>14727</v>
      </c>
      <c r="S121" s="56">
        <v>1312</v>
      </c>
      <c r="T121" s="56">
        <v>12616</v>
      </c>
      <c r="V121" s="57">
        <f t="shared" si="13"/>
        <v>14727</v>
      </c>
      <c r="W121" s="57">
        <f t="shared" si="14"/>
        <v>1312</v>
      </c>
      <c r="X121" s="57">
        <f t="shared" si="8"/>
        <v>10562</v>
      </c>
      <c r="Y121" s="57">
        <f t="shared" si="9"/>
        <v>8660</v>
      </c>
      <c r="Z121" s="57">
        <f t="shared" si="10"/>
        <v>0</v>
      </c>
      <c r="AA121" s="57">
        <f t="shared" si="12"/>
        <v>16020</v>
      </c>
      <c r="AB121" s="57">
        <f t="shared" si="11"/>
        <v>51281</v>
      </c>
    </row>
    <row r="122" spans="1:28" x14ac:dyDescent="0.15">
      <c r="A122" s="56" t="s">
        <v>86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v>41499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41499</v>
      </c>
      <c r="Q122" s="56">
        <v>0</v>
      </c>
      <c r="R122" s="56">
        <v>0</v>
      </c>
      <c r="S122" s="56">
        <v>0</v>
      </c>
      <c r="T122" s="56">
        <v>0</v>
      </c>
      <c r="V122" s="57">
        <f t="shared" si="13"/>
        <v>0</v>
      </c>
      <c r="W122" s="57">
        <f t="shared" si="14"/>
        <v>0</v>
      </c>
      <c r="X122" s="57">
        <f t="shared" si="8"/>
        <v>41499</v>
      </c>
      <c r="Y122" s="57">
        <f t="shared" si="9"/>
        <v>0</v>
      </c>
      <c r="Z122" s="57">
        <f t="shared" si="10"/>
        <v>0</v>
      </c>
      <c r="AA122" s="57">
        <f t="shared" si="12"/>
        <v>0</v>
      </c>
      <c r="AB122" s="57">
        <f t="shared" si="11"/>
        <v>41499</v>
      </c>
    </row>
    <row r="123" spans="1:28" x14ac:dyDescent="0.15">
      <c r="A123" s="56" t="s">
        <v>85</v>
      </c>
      <c r="B123" s="56">
        <v>18220</v>
      </c>
      <c r="C123" s="56">
        <v>0</v>
      </c>
      <c r="D123" s="56">
        <v>0</v>
      </c>
      <c r="E123" s="56">
        <v>0</v>
      </c>
      <c r="F123" s="56">
        <v>474</v>
      </c>
      <c r="G123" s="56">
        <v>9386</v>
      </c>
      <c r="H123" s="56">
        <v>11640</v>
      </c>
      <c r="I123" s="56">
        <v>16633</v>
      </c>
      <c r="J123" s="56">
        <v>0</v>
      </c>
      <c r="K123" s="56">
        <v>9045</v>
      </c>
      <c r="L123" s="56">
        <v>524</v>
      </c>
      <c r="M123" s="56">
        <v>0</v>
      </c>
      <c r="N123" s="56">
        <v>0</v>
      </c>
      <c r="O123" s="56">
        <v>0</v>
      </c>
      <c r="P123" s="56">
        <v>65922</v>
      </c>
      <c r="Q123" s="56">
        <v>26202</v>
      </c>
      <c r="R123" s="56">
        <v>18220</v>
      </c>
      <c r="S123" s="56">
        <v>474</v>
      </c>
      <c r="T123" s="56">
        <v>9045</v>
      </c>
      <c r="V123" s="57">
        <f t="shared" si="13"/>
        <v>18220</v>
      </c>
      <c r="W123" s="57">
        <f t="shared" si="14"/>
        <v>474</v>
      </c>
      <c r="X123" s="57">
        <f t="shared" si="8"/>
        <v>9386</v>
      </c>
      <c r="Y123" s="57">
        <f t="shared" si="9"/>
        <v>16633</v>
      </c>
      <c r="Z123" s="57">
        <f t="shared" si="10"/>
        <v>11640</v>
      </c>
      <c r="AA123" s="57">
        <f t="shared" si="12"/>
        <v>9569</v>
      </c>
      <c r="AB123" s="57">
        <f t="shared" si="11"/>
        <v>65922</v>
      </c>
    </row>
    <row r="124" spans="1:28" x14ac:dyDescent="0.15">
      <c r="A124" s="56" t="s">
        <v>84</v>
      </c>
      <c r="B124" s="56">
        <v>157943</v>
      </c>
      <c r="C124" s="56">
        <v>607</v>
      </c>
      <c r="D124" s="56">
        <v>0</v>
      </c>
      <c r="E124" s="56">
        <v>11</v>
      </c>
      <c r="F124" s="56">
        <v>10091</v>
      </c>
      <c r="G124" s="56">
        <v>529749</v>
      </c>
      <c r="H124" s="56">
        <v>195470</v>
      </c>
      <c r="I124" s="56">
        <v>167993</v>
      </c>
      <c r="J124" s="56">
        <v>457</v>
      </c>
      <c r="K124" s="56">
        <v>483</v>
      </c>
      <c r="L124" s="56">
        <v>2819</v>
      </c>
      <c r="M124" s="56">
        <v>0</v>
      </c>
      <c r="N124" s="56">
        <v>0</v>
      </c>
      <c r="O124" s="56">
        <v>0</v>
      </c>
      <c r="P124" s="56">
        <v>1065623</v>
      </c>
      <c r="Q124" s="56">
        <v>168963</v>
      </c>
      <c r="R124" s="56">
        <v>158550</v>
      </c>
      <c r="S124" s="56">
        <v>10102</v>
      </c>
      <c r="T124" s="56">
        <v>940</v>
      </c>
      <c r="V124" s="57">
        <f t="shared" si="13"/>
        <v>158550</v>
      </c>
      <c r="W124" s="57">
        <f t="shared" si="14"/>
        <v>10102</v>
      </c>
      <c r="X124" s="57">
        <f t="shared" si="8"/>
        <v>529749</v>
      </c>
      <c r="Y124" s="57">
        <f t="shared" si="9"/>
        <v>167993</v>
      </c>
      <c r="Z124" s="57">
        <f t="shared" si="10"/>
        <v>195470</v>
      </c>
      <c r="AA124" s="57">
        <f t="shared" si="12"/>
        <v>3759</v>
      </c>
      <c r="AB124" s="57">
        <f t="shared" si="11"/>
        <v>1065623</v>
      </c>
    </row>
    <row r="125" spans="1:28" x14ac:dyDescent="0.15">
      <c r="A125" s="56" t="s">
        <v>83</v>
      </c>
      <c r="B125" s="56">
        <v>0</v>
      </c>
      <c r="C125" s="56">
        <v>0</v>
      </c>
      <c r="D125" s="56">
        <v>0</v>
      </c>
      <c r="E125" s="56">
        <v>80489</v>
      </c>
      <c r="F125" s="56">
        <v>69042</v>
      </c>
      <c r="G125" s="56">
        <v>188804</v>
      </c>
      <c r="H125" s="56">
        <v>0</v>
      </c>
      <c r="I125" s="56">
        <v>0</v>
      </c>
      <c r="J125" s="56">
        <v>0</v>
      </c>
      <c r="K125" s="56">
        <v>1</v>
      </c>
      <c r="L125" s="56">
        <v>0</v>
      </c>
      <c r="M125" s="56">
        <v>0</v>
      </c>
      <c r="N125" s="56">
        <v>0</v>
      </c>
      <c r="O125" s="56">
        <v>0</v>
      </c>
      <c r="P125" s="56">
        <v>338336</v>
      </c>
      <c r="Q125" s="56">
        <v>1</v>
      </c>
      <c r="R125" s="56">
        <v>0</v>
      </c>
      <c r="S125" s="56">
        <v>149531</v>
      </c>
      <c r="T125" s="56">
        <v>1</v>
      </c>
      <c r="V125" s="57">
        <f t="shared" si="13"/>
        <v>0</v>
      </c>
      <c r="W125" s="57">
        <f t="shared" si="14"/>
        <v>149531</v>
      </c>
      <c r="X125" s="57">
        <f t="shared" si="8"/>
        <v>188804</v>
      </c>
      <c r="Y125" s="57">
        <f t="shared" si="9"/>
        <v>0</v>
      </c>
      <c r="Z125" s="57">
        <f t="shared" si="10"/>
        <v>0</v>
      </c>
      <c r="AA125" s="57">
        <f t="shared" si="12"/>
        <v>1</v>
      </c>
      <c r="AB125" s="57">
        <f t="shared" si="11"/>
        <v>338336</v>
      </c>
    </row>
    <row r="126" spans="1:28" x14ac:dyDescent="0.15">
      <c r="A126" s="56" t="s">
        <v>82</v>
      </c>
      <c r="B126" s="56">
        <v>0</v>
      </c>
      <c r="C126" s="56">
        <v>0</v>
      </c>
      <c r="D126" s="56">
        <v>0</v>
      </c>
      <c r="E126" s="56">
        <v>0</v>
      </c>
      <c r="F126" s="56">
        <v>3307</v>
      </c>
      <c r="G126" s="56">
        <v>165</v>
      </c>
      <c r="H126" s="56">
        <v>0</v>
      </c>
      <c r="I126" s="56">
        <v>342</v>
      </c>
      <c r="J126" s="56">
        <v>0</v>
      </c>
      <c r="K126" s="56">
        <v>4</v>
      </c>
      <c r="L126" s="56">
        <v>66</v>
      </c>
      <c r="M126" s="56">
        <v>0</v>
      </c>
      <c r="N126" s="56">
        <v>0</v>
      </c>
      <c r="O126" s="56">
        <v>71</v>
      </c>
      <c r="P126" s="56">
        <v>3955</v>
      </c>
      <c r="Q126" s="56">
        <v>412</v>
      </c>
      <c r="R126" s="56">
        <v>0</v>
      </c>
      <c r="S126" s="56">
        <v>3307</v>
      </c>
      <c r="T126" s="56">
        <v>75</v>
      </c>
      <c r="V126" s="57">
        <f t="shared" si="13"/>
        <v>0</v>
      </c>
      <c r="W126" s="57">
        <f t="shared" si="14"/>
        <v>3307</v>
      </c>
      <c r="X126" s="57">
        <f t="shared" si="8"/>
        <v>165</v>
      </c>
      <c r="Y126" s="57">
        <f t="shared" si="9"/>
        <v>342</v>
      </c>
      <c r="Z126" s="57">
        <f t="shared" si="10"/>
        <v>0</v>
      </c>
      <c r="AA126" s="57">
        <f t="shared" si="12"/>
        <v>141</v>
      </c>
      <c r="AB126" s="57">
        <f t="shared" si="11"/>
        <v>3955</v>
      </c>
    </row>
    <row r="127" spans="1:28" x14ac:dyDescent="0.15">
      <c r="A127" s="56" t="s">
        <v>81</v>
      </c>
      <c r="B127" s="56">
        <v>27230</v>
      </c>
      <c r="C127" s="56">
        <v>0</v>
      </c>
      <c r="D127" s="56">
        <v>0</v>
      </c>
      <c r="E127" s="56">
        <v>0</v>
      </c>
      <c r="F127" s="56">
        <v>28</v>
      </c>
      <c r="G127" s="56">
        <v>218</v>
      </c>
      <c r="H127" s="56">
        <v>0</v>
      </c>
      <c r="I127" s="56">
        <v>10080</v>
      </c>
      <c r="J127" s="56">
        <v>0</v>
      </c>
      <c r="K127" s="56">
        <v>11</v>
      </c>
      <c r="L127" s="56">
        <v>28</v>
      </c>
      <c r="M127" s="56">
        <v>0</v>
      </c>
      <c r="N127" s="56">
        <v>0</v>
      </c>
      <c r="O127" s="56">
        <v>0</v>
      </c>
      <c r="P127" s="56">
        <v>37595</v>
      </c>
      <c r="Q127" s="56">
        <v>10115</v>
      </c>
      <c r="R127" s="56">
        <v>27230</v>
      </c>
      <c r="S127" s="56">
        <v>28</v>
      </c>
      <c r="T127" s="56">
        <v>11</v>
      </c>
      <c r="V127" s="57">
        <f t="shared" si="13"/>
        <v>27230</v>
      </c>
      <c r="W127" s="57">
        <f t="shared" si="14"/>
        <v>28</v>
      </c>
      <c r="X127" s="57">
        <f t="shared" si="8"/>
        <v>218</v>
      </c>
      <c r="Y127" s="57">
        <f t="shared" si="9"/>
        <v>10080</v>
      </c>
      <c r="Z127" s="57">
        <f t="shared" si="10"/>
        <v>0</v>
      </c>
      <c r="AA127" s="57">
        <f t="shared" si="12"/>
        <v>39</v>
      </c>
      <c r="AB127" s="57">
        <f t="shared" si="11"/>
        <v>37595</v>
      </c>
    </row>
    <row r="128" spans="1:28" x14ac:dyDescent="0.15">
      <c r="A128" s="56" t="s">
        <v>80</v>
      </c>
      <c r="B128" s="56">
        <v>603</v>
      </c>
      <c r="C128" s="56">
        <v>0</v>
      </c>
      <c r="D128" s="56">
        <v>0</v>
      </c>
      <c r="E128" s="56">
        <v>0</v>
      </c>
      <c r="F128" s="56">
        <v>352</v>
      </c>
      <c r="G128" s="56">
        <v>47909</v>
      </c>
      <c r="H128" s="56">
        <v>0</v>
      </c>
      <c r="I128" s="56">
        <v>0</v>
      </c>
      <c r="J128" s="56">
        <v>0</v>
      </c>
      <c r="K128" s="56">
        <v>64</v>
      </c>
      <c r="L128" s="56">
        <v>1487</v>
      </c>
      <c r="M128" s="56">
        <v>0</v>
      </c>
      <c r="N128" s="56">
        <v>0</v>
      </c>
      <c r="O128" s="56">
        <v>0</v>
      </c>
      <c r="P128" s="56">
        <v>50415</v>
      </c>
      <c r="Q128" s="56">
        <v>918</v>
      </c>
      <c r="R128" s="56">
        <v>603</v>
      </c>
      <c r="S128" s="56">
        <v>352</v>
      </c>
      <c r="T128" s="56">
        <v>64</v>
      </c>
      <c r="V128" s="57">
        <f t="shared" si="13"/>
        <v>603</v>
      </c>
      <c r="W128" s="57">
        <f t="shared" si="14"/>
        <v>352</v>
      </c>
      <c r="X128" s="57">
        <f t="shared" si="8"/>
        <v>47909</v>
      </c>
      <c r="Y128" s="57">
        <f t="shared" si="9"/>
        <v>0</v>
      </c>
      <c r="Z128" s="57">
        <f t="shared" si="10"/>
        <v>0</v>
      </c>
      <c r="AA128" s="57">
        <f t="shared" si="12"/>
        <v>1551</v>
      </c>
      <c r="AB128" s="57">
        <f t="shared" si="11"/>
        <v>50415</v>
      </c>
    </row>
    <row r="129" spans="1:28" x14ac:dyDescent="0.15">
      <c r="A129" s="56" t="s">
        <v>178</v>
      </c>
      <c r="B129" s="56">
        <v>3332</v>
      </c>
      <c r="C129" s="56">
        <v>0</v>
      </c>
      <c r="D129" s="56">
        <v>0</v>
      </c>
      <c r="E129" s="56">
        <v>0</v>
      </c>
      <c r="F129" s="56">
        <v>384</v>
      </c>
      <c r="G129" s="56">
        <v>1604</v>
      </c>
      <c r="H129" s="56">
        <v>15146</v>
      </c>
      <c r="I129" s="56">
        <v>3866</v>
      </c>
      <c r="J129" s="56">
        <v>0</v>
      </c>
      <c r="K129" s="56">
        <v>612</v>
      </c>
      <c r="L129" s="56">
        <v>1688</v>
      </c>
      <c r="M129" s="56">
        <v>0</v>
      </c>
      <c r="N129" s="56">
        <v>0</v>
      </c>
      <c r="O129" s="56">
        <v>0</v>
      </c>
      <c r="P129" s="56">
        <v>26632</v>
      </c>
      <c r="Q129" s="56">
        <v>6040</v>
      </c>
      <c r="R129" s="56">
        <v>3332</v>
      </c>
      <c r="S129" s="56">
        <v>384</v>
      </c>
      <c r="T129" s="56">
        <v>612</v>
      </c>
      <c r="V129" s="57">
        <f t="shared" si="13"/>
        <v>3332</v>
      </c>
      <c r="W129" s="57">
        <f t="shared" si="14"/>
        <v>384</v>
      </c>
      <c r="X129" s="57">
        <f t="shared" si="8"/>
        <v>1604</v>
      </c>
      <c r="Y129" s="57">
        <f t="shared" si="9"/>
        <v>3866</v>
      </c>
      <c r="Z129" s="57">
        <f t="shared" si="10"/>
        <v>15146</v>
      </c>
      <c r="AA129" s="57">
        <f t="shared" si="12"/>
        <v>2300</v>
      </c>
      <c r="AB129" s="57">
        <f t="shared" si="11"/>
        <v>26632</v>
      </c>
    </row>
    <row r="130" spans="1:28" x14ac:dyDescent="0.15">
      <c r="A130" s="56" t="s">
        <v>177</v>
      </c>
      <c r="B130" s="56">
        <v>4385</v>
      </c>
      <c r="C130" s="56">
        <v>0</v>
      </c>
      <c r="D130" s="56">
        <v>0</v>
      </c>
      <c r="E130" s="56">
        <v>0</v>
      </c>
      <c r="F130" s="56">
        <v>17</v>
      </c>
      <c r="G130" s="56">
        <v>404</v>
      </c>
      <c r="H130" s="56">
        <v>5648</v>
      </c>
      <c r="I130" s="56">
        <v>3808</v>
      </c>
      <c r="J130" s="56">
        <v>0</v>
      </c>
      <c r="K130" s="56">
        <v>280</v>
      </c>
      <c r="L130" s="56">
        <v>275</v>
      </c>
      <c r="M130" s="56">
        <v>0</v>
      </c>
      <c r="N130" s="56">
        <v>0</v>
      </c>
      <c r="O130" s="56">
        <v>0</v>
      </c>
      <c r="P130" s="56">
        <v>14817</v>
      </c>
      <c r="Q130" s="56">
        <v>4355</v>
      </c>
      <c r="R130" s="56">
        <v>4385</v>
      </c>
      <c r="S130" s="56">
        <v>17</v>
      </c>
      <c r="T130" s="56">
        <v>280</v>
      </c>
      <c r="V130" s="57">
        <f t="shared" si="13"/>
        <v>4385</v>
      </c>
      <c r="W130" s="57">
        <f t="shared" si="14"/>
        <v>17</v>
      </c>
      <c r="X130" s="57">
        <f t="shared" si="8"/>
        <v>404</v>
      </c>
      <c r="Y130" s="57">
        <f t="shared" si="9"/>
        <v>3808</v>
      </c>
      <c r="Z130" s="57">
        <f t="shared" si="10"/>
        <v>5648</v>
      </c>
      <c r="AA130" s="57">
        <f t="shared" si="12"/>
        <v>555</v>
      </c>
      <c r="AB130" s="57">
        <f t="shared" si="11"/>
        <v>14817</v>
      </c>
    </row>
    <row r="131" spans="1:28" x14ac:dyDescent="0.15">
      <c r="A131" s="56" t="s">
        <v>79</v>
      </c>
      <c r="B131" s="56">
        <v>228752</v>
      </c>
      <c r="C131" s="56">
        <v>0</v>
      </c>
      <c r="D131" s="56">
        <v>0</v>
      </c>
      <c r="E131" s="56">
        <v>0</v>
      </c>
      <c r="F131" s="56">
        <v>183</v>
      </c>
      <c r="G131" s="56">
        <v>0</v>
      </c>
      <c r="H131" s="56">
        <v>12237</v>
      </c>
      <c r="I131" s="56">
        <v>801</v>
      </c>
      <c r="J131" s="56">
        <v>0</v>
      </c>
      <c r="K131" s="56">
        <v>4453</v>
      </c>
      <c r="L131" s="56">
        <v>310</v>
      </c>
      <c r="M131" s="56">
        <v>0</v>
      </c>
      <c r="N131" s="56">
        <v>0</v>
      </c>
      <c r="O131" s="56">
        <v>0</v>
      </c>
      <c r="P131" s="56">
        <v>246736</v>
      </c>
      <c r="Q131" s="56">
        <v>5564</v>
      </c>
      <c r="R131" s="56">
        <v>228752</v>
      </c>
      <c r="S131" s="56">
        <v>183</v>
      </c>
      <c r="T131" s="56">
        <v>4453</v>
      </c>
      <c r="V131" s="57">
        <f t="shared" si="13"/>
        <v>228752</v>
      </c>
      <c r="W131" s="57">
        <f t="shared" si="14"/>
        <v>183</v>
      </c>
      <c r="X131" s="57">
        <f t="shared" si="8"/>
        <v>0</v>
      </c>
      <c r="Y131" s="57">
        <f t="shared" si="9"/>
        <v>801</v>
      </c>
      <c r="Z131" s="57">
        <f t="shared" si="10"/>
        <v>12237</v>
      </c>
      <c r="AA131" s="57">
        <f t="shared" si="12"/>
        <v>4763</v>
      </c>
      <c r="AB131" s="57">
        <f t="shared" si="11"/>
        <v>246736</v>
      </c>
    </row>
    <row r="132" spans="1:28" x14ac:dyDescent="0.15">
      <c r="A132" s="56" t="s">
        <v>209</v>
      </c>
      <c r="B132" s="56">
        <v>0</v>
      </c>
      <c r="C132" s="56">
        <v>0</v>
      </c>
      <c r="D132" s="56">
        <v>0</v>
      </c>
      <c r="E132" s="56">
        <v>0</v>
      </c>
      <c r="F132" s="56">
        <v>328</v>
      </c>
      <c r="G132" s="56">
        <v>0</v>
      </c>
      <c r="H132" s="56">
        <v>0</v>
      </c>
      <c r="I132" s="56">
        <v>0</v>
      </c>
      <c r="J132" s="56">
        <v>0</v>
      </c>
      <c r="K132" s="56">
        <v>2</v>
      </c>
      <c r="L132" s="56">
        <v>0</v>
      </c>
      <c r="M132" s="56">
        <v>0</v>
      </c>
      <c r="N132" s="56">
        <v>0</v>
      </c>
      <c r="O132" s="56">
        <v>0</v>
      </c>
      <c r="P132" s="56">
        <v>330</v>
      </c>
      <c r="Q132" s="56">
        <v>2</v>
      </c>
      <c r="R132" s="56">
        <v>0</v>
      </c>
      <c r="S132" s="56">
        <v>328</v>
      </c>
      <c r="T132" s="56">
        <v>2</v>
      </c>
      <c r="V132" s="57">
        <f t="shared" si="13"/>
        <v>0</v>
      </c>
      <c r="W132" s="57">
        <f t="shared" si="14"/>
        <v>328</v>
      </c>
      <c r="X132" s="57">
        <f t="shared" si="8"/>
        <v>0</v>
      </c>
      <c r="Y132" s="57">
        <f t="shared" si="9"/>
        <v>0</v>
      </c>
      <c r="Z132" s="57">
        <f t="shared" si="10"/>
        <v>0</v>
      </c>
      <c r="AA132" s="57">
        <f t="shared" si="12"/>
        <v>2</v>
      </c>
      <c r="AB132" s="57">
        <f t="shared" si="11"/>
        <v>330</v>
      </c>
    </row>
    <row r="133" spans="1:28" x14ac:dyDescent="0.15">
      <c r="A133" s="56" t="s">
        <v>176</v>
      </c>
      <c r="B133" s="56">
        <v>52676</v>
      </c>
      <c r="C133" s="56">
        <v>0</v>
      </c>
      <c r="D133" s="56">
        <v>0</v>
      </c>
      <c r="E133" s="56">
        <v>0</v>
      </c>
      <c r="F133" s="56">
        <v>17241</v>
      </c>
      <c r="G133" s="56">
        <v>52498</v>
      </c>
      <c r="H133" s="56">
        <v>57305</v>
      </c>
      <c r="I133" s="56">
        <v>28140</v>
      </c>
      <c r="J133" s="56">
        <v>0</v>
      </c>
      <c r="K133" s="56">
        <v>63400</v>
      </c>
      <c r="L133" s="56">
        <v>6532</v>
      </c>
      <c r="M133" s="56">
        <v>0</v>
      </c>
      <c r="N133" s="56">
        <v>0</v>
      </c>
      <c r="O133" s="56">
        <v>0</v>
      </c>
      <c r="P133" s="56">
        <v>277792</v>
      </c>
      <c r="Q133" s="56">
        <v>97088</v>
      </c>
      <c r="R133" s="56">
        <v>52676</v>
      </c>
      <c r="S133" s="56">
        <v>17241</v>
      </c>
      <c r="T133" s="56">
        <v>63400</v>
      </c>
      <c r="V133" s="57">
        <f t="shared" si="13"/>
        <v>52676</v>
      </c>
      <c r="W133" s="57">
        <f t="shared" si="14"/>
        <v>17241</v>
      </c>
      <c r="X133" s="57">
        <f t="shared" si="8"/>
        <v>52498</v>
      </c>
      <c r="Y133" s="57">
        <f t="shared" si="9"/>
        <v>28140</v>
      </c>
      <c r="Z133" s="57">
        <f t="shared" si="10"/>
        <v>57305</v>
      </c>
      <c r="AA133" s="57">
        <f t="shared" si="12"/>
        <v>69932</v>
      </c>
      <c r="AB133" s="57">
        <f t="shared" si="11"/>
        <v>277792</v>
      </c>
    </row>
    <row r="134" spans="1:28" x14ac:dyDescent="0.15">
      <c r="A134" s="56" t="s">
        <v>78</v>
      </c>
      <c r="B134" s="56">
        <v>4443</v>
      </c>
      <c r="C134" s="56">
        <v>0</v>
      </c>
      <c r="D134" s="56">
        <v>0</v>
      </c>
      <c r="E134" s="56">
        <v>0</v>
      </c>
      <c r="F134" s="56">
        <v>2349</v>
      </c>
      <c r="G134" s="56">
        <v>0</v>
      </c>
      <c r="H134" s="56">
        <v>0</v>
      </c>
      <c r="I134" s="56">
        <v>5969</v>
      </c>
      <c r="J134" s="56">
        <v>0</v>
      </c>
      <c r="K134" s="56">
        <v>364</v>
      </c>
      <c r="L134" s="56">
        <v>57</v>
      </c>
      <c r="M134" s="56">
        <v>0</v>
      </c>
      <c r="N134" s="56">
        <v>0</v>
      </c>
      <c r="O134" s="56">
        <v>0</v>
      </c>
      <c r="P134" s="56">
        <v>13182</v>
      </c>
      <c r="Q134" s="56">
        <v>6390</v>
      </c>
      <c r="R134" s="56">
        <v>4443</v>
      </c>
      <c r="S134" s="56">
        <v>2349</v>
      </c>
      <c r="T134" s="56">
        <v>364</v>
      </c>
      <c r="V134" s="57">
        <f t="shared" si="13"/>
        <v>4443</v>
      </c>
      <c r="W134" s="57">
        <f t="shared" si="14"/>
        <v>2349</v>
      </c>
      <c r="X134" s="57">
        <f t="shared" ref="X134:X182" si="15">G134</f>
        <v>0</v>
      </c>
      <c r="Y134" s="57">
        <f t="shared" ref="Y134:Y182" si="16">I134</f>
        <v>5969</v>
      </c>
      <c r="Z134" s="57">
        <f t="shared" ref="Z134:Z182" si="17">H134</f>
        <v>0</v>
      </c>
      <c r="AA134" s="57">
        <f t="shared" si="12"/>
        <v>421</v>
      </c>
      <c r="AB134" s="57">
        <f t="shared" ref="AB134:AB182" si="18">P134</f>
        <v>13182</v>
      </c>
    </row>
    <row r="135" spans="1:28" x14ac:dyDescent="0.15">
      <c r="A135" s="56" t="s">
        <v>77</v>
      </c>
      <c r="B135" s="56">
        <v>0</v>
      </c>
      <c r="C135" s="56">
        <v>0</v>
      </c>
      <c r="D135" s="56">
        <v>0</v>
      </c>
      <c r="E135" s="56">
        <v>1676</v>
      </c>
      <c r="F135" s="56">
        <v>2951</v>
      </c>
      <c r="G135" s="56">
        <v>0</v>
      </c>
      <c r="H135" s="56">
        <v>0</v>
      </c>
      <c r="I135" s="56">
        <v>8420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13047</v>
      </c>
      <c r="Q135" s="56">
        <v>8420</v>
      </c>
      <c r="R135" s="56">
        <v>0</v>
      </c>
      <c r="S135" s="56">
        <v>4627</v>
      </c>
      <c r="T135" s="56">
        <v>0</v>
      </c>
      <c r="V135" s="57">
        <f t="shared" si="13"/>
        <v>0</v>
      </c>
      <c r="W135" s="57">
        <f t="shared" si="14"/>
        <v>4627</v>
      </c>
      <c r="X135" s="57">
        <f t="shared" si="15"/>
        <v>0</v>
      </c>
      <c r="Y135" s="57">
        <f t="shared" si="16"/>
        <v>8420</v>
      </c>
      <c r="Z135" s="57">
        <f t="shared" si="17"/>
        <v>0</v>
      </c>
      <c r="AA135" s="57">
        <f t="shared" ref="AA135:AA182" si="19">AB135-SUM(V135:Z135)</f>
        <v>0</v>
      </c>
      <c r="AB135" s="57">
        <f t="shared" si="18"/>
        <v>13047</v>
      </c>
    </row>
    <row r="136" spans="1:28" x14ac:dyDescent="0.15">
      <c r="A136" s="56" t="s">
        <v>222</v>
      </c>
      <c r="B136" s="56">
        <v>0</v>
      </c>
      <c r="C136" s="56">
        <v>0</v>
      </c>
      <c r="D136" s="56">
        <v>0</v>
      </c>
      <c r="E136" s="56">
        <v>0</v>
      </c>
      <c r="F136" s="56">
        <v>902</v>
      </c>
      <c r="G136" s="56">
        <v>0</v>
      </c>
      <c r="H136" s="56">
        <v>0</v>
      </c>
      <c r="I136" s="56">
        <v>1356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2258</v>
      </c>
      <c r="Q136" s="56">
        <v>1356</v>
      </c>
      <c r="R136" s="56">
        <v>0</v>
      </c>
      <c r="S136" s="56">
        <v>902</v>
      </c>
      <c r="T136" s="56">
        <v>0</v>
      </c>
      <c r="V136" s="57">
        <f t="shared" ref="V136:V182" si="20">SUM(B136:C136)</f>
        <v>0</v>
      </c>
      <c r="W136" s="57">
        <f t="shared" ref="W136:W182" si="21">SUM(D136:F136)</f>
        <v>902</v>
      </c>
      <c r="X136" s="57">
        <f t="shared" si="15"/>
        <v>0</v>
      </c>
      <c r="Y136" s="57">
        <f t="shared" si="16"/>
        <v>1356</v>
      </c>
      <c r="Z136" s="57">
        <f t="shared" si="17"/>
        <v>0</v>
      </c>
      <c r="AA136" s="57">
        <f t="shared" si="19"/>
        <v>0</v>
      </c>
      <c r="AB136" s="57">
        <f t="shared" si="18"/>
        <v>2258</v>
      </c>
    </row>
    <row r="137" spans="1:28" x14ac:dyDescent="0.15">
      <c r="A137" s="56" t="s">
        <v>175</v>
      </c>
      <c r="B137" s="56">
        <v>1080</v>
      </c>
      <c r="C137" s="56">
        <v>181</v>
      </c>
      <c r="D137" s="56">
        <v>0</v>
      </c>
      <c r="E137" s="56">
        <v>0</v>
      </c>
      <c r="F137" s="56">
        <v>252</v>
      </c>
      <c r="G137" s="56">
        <v>425</v>
      </c>
      <c r="H137" s="56">
        <v>56348</v>
      </c>
      <c r="I137" s="56">
        <v>75312</v>
      </c>
      <c r="J137" s="56">
        <v>0</v>
      </c>
      <c r="K137" s="56">
        <v>16365</v>
      </c>
      <c r="L137" s="56">
        <v>11968</v>
      </c>
      <c r="M137" s="56">
        <v>0</v>
      </c>
      <c r="N137" s="56">
        <v>0</v>
      </c>
      <c r="O137" s="56">
        <v>0</v>
      </c>
      <c r="P137" s="56">
        <v>161931</v>
      </c>
      <c r="Q137" s="56">
        <v>102442</v>
      </c>
      <c r="R137" s="56">
        <v>1261</v>
      </c>
      <c r="S137" s="56">
        <v>252</v>
      </c>
      <c r="T137" s="56">
        <v>16365</v>
      </c>
      <c r="V137" s="57">
        <f t="shared" si="20"/>
        <v>1261</v>
      </c>
      <c r="W137" s="57">
        <f t="shared" si="21"/>
        <v>252</v>
      </c>
      <c r="X137" s="57">
        <f t="shared" si="15"/>
        <v>425</v>
      </c>
      <c r="Y137" s="57">
        <f t="shared" si="16"/>
        <v>75312</v>
      </c>
      <c r="Z137" s="57">
        <f t="shared" si="17"/>
        <v>56348</v>
      </c>
      <c r="AA137" s="57">
        <f t="shared" si="19"/>
        <v>28333</v>
      </c>
      <c r="AB137" s="57">
        <f t="shared" si="18"/>
        <v>161931</v>
      </c>
    </row>
    <row r="138" spans="1:28" x14ac:dyDescent="0.15">
      <c r="A138" s="56" t="s">
        <v>174</v>
      </c>
      <c r="B138" s="56">
        <v>0</v>
      </c>
      <c r="C138" s="56">
        <v>0</v>
      </c>
      <c r="D138" s="56">
        <v>0</v>
      </c>
      <c r="E138" s="56">
        <v>0</v>
      </c>
      <c r="F138" s="56">
        <v>45</v>
      </c>
      <c r="G138" s="56">
        <v>662</v>
      </c>
      <c r="H138" s="56">
        <v>23089</v>
      </c>
      <c r="I138" s="56">
        <v>38258</v>
      </c>
      <c r="J138" s="56">
        <v>0</v>
      </c>
      <c r="K138" s="56">
        <v>1229</v>
      </c>
      <c r="L138" s="56">
        <v>2814</v>
      </c>
      <c r="M138" s="56">
        <v>0</v>
      </c>
      <c r="N138" s="56">
        <v>0</v>
      </c>
      <c r="O138" s="56">
        <v>0</v>
      </c>
      <c r="P138" s="56">
        <v>66097</v>
      </c>
      <c r="Q138" s="56">
        <v>41111</v>
      </c>
      <c r="R138" s="56">
        <v>0</v>
      </c>
      <c r="S138" s="56">
        <v>45</v>
      </c>
      <c r="T138" s="56">
        <v>1229</v>
      </c>
      <c r="V138" s="57">
        <f t="shared" si="20"/>
        <v>0</v>
      </c>
      <c r="W138" s="57">
        <f t="shared" si="21"/>
        <v>45</v>
      </c>
      <c r="X138" s="57">
        <f t="shared" si="15"/>
        <v>662</v>
      </c>
      <c r="Y138" s="57">
        <f t="shared" si="16"/>
        <v>38258</v>
      </c>
      <c r="Z138" s="57">
        <f t="shared" si="17"/>
        <v>23089</v>
      </c>
      <c r="AA138" s="57">
        <f t="shared" si="19"/>
        <v>4043</v>
      </c>
      <c r="AB138" s="57">
        <f t="shared" si="18"/>
        <v>66097</v>
      </c>
    </row>
    <row r="139" spans="1:28" x14ac:dyDescent="0.15">
      <c r="A139" s="56" t="s">
        <v>76</v>
      </c>
      <c r="B139" s="56">
        <v>0</v>
      </c>
      <c r="C139" s="56">
        <v>0</v>
      </c>
      <c r="D139" s="56">
        <v>0</v>
      </c>
      <c r="E139" s="56">
        <v>0</v>
      </c>
      <c r="F139" s="56">
        <v>5197</v>
      </c>
      <c r="G139" s="56">
        <v>12271</v>
      </c>
      <c r="H139" s="56">
        <v>0</v>
      </c>
      <c r="I139" s="56">
        <v>413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17881</v>
      </c>
      <c r="Q139" s="56">
        <v>413</v>
      </c>
      <c r="R139" s="56">
        <v>0</v>
      </c>
      <c r="S139" s="56">
        <v>5197</v>
      </c>
      <c r="T139" s="56">
        <v>0</v>
      </c>
      <c r="V139" s="57">
        <f t="shared" si="20"/>
        <v>0</v>
      </c>
      <c r="W139" s="57">
        <f t="shared" si="21"/>
        <v>5197</v>
      </c>
      <c r="X139" s="57">
        <f t="shared" si="15"/>
        <v>12271</v>
      </c>
      <c r="Y139" s="57">
        <f t="shared" si="16"/>
        <v>413</v>
      </c>
      <c r="Z139" s="57">
        <f t="shared" si="17"/>
        <v>0</v>
      </c>
      <c r="AA139" s="57">
        <f t="shared" si="19"/>
        <v>0</v>
      </c>
      <c r="AB139" s="57">
        <f t="shared" si="18"/>
        <v>17881</v>
      </c>
    </row>
    <row r="140" spans="1:28" x14ac:dyDescent="0.15">
      <c r="A140" s="56" t="s">
        <v>75</v>
      </c>
      <c r="B140" s="56">
        <v>119064</v>
      </c>
      <c r="C140" s="56">
        <v>0</v>
      </c>
      <c r="D140" s="56">
        <v>0</v>
      </c>
      <c r="E140" s="56">
        <v>0</v>
      </c>
      <c r="F140" s="56">
        <v>12688</v>
      </c>
      <c r="G140" s="56">
        <v>76108</v>
      </c>
      <c r="H140" s="56">
        <v>36471</v>
      </c>
      <c r="I140" s="56">
        <v>4470</v>
      </c>
      <c r="J140" s="56">
        <v>0</v>
      </c>
      <c r="K140" s="56">
        <v>2401</v>
      </c>
      <c r="L140" s="56">
        <v>3788</v>
      </c>
      <c r="M140" s="56">
        <v>0</v>
      </c>
      <c r="N140" s="56">
        <v>0</v>
      </c>
      <c r="O140" s="56">
        <v>0</v>
      </c>
      <c r="P140" s="56">
        <v>254990</v>
      </c>
      <c r="Q140" s="56">
        <v>9004</v>
      </c>
      <c r="R140" s="56">
        <v>119064</v>
      </c>
      <c r="S140" s="56">
        <v>12688</v>
      </c>
      <c r="T140" s="56">
        <v>2401</v>
      </c>
      <c r="V140" s="57">
        <f t="shared" si="20"/>
        <v>119064</v>
      </c>
      <c r="W140" s="57">
        <f t="shared" si="21"/>
        <v>12688</v>
      </c>
      <c r="X140" s="57">
        <f t="shared" si="15"/>
        <v>76108</v>
      </c>
      <c r="Y140" s="57">
        <f t="shared" si="16"/>
        <v>4470</v>
      </c>
      <c r="Z140" s="57">
        <f t="shared" si="17"/>
        <v>36471</v>
      </c>
      <c r="AA140" s="57">
        <f t="shared" si="19"/>
        <v>6189</v>
      </c>
      <c r="AB140" s="57">
        <f t="shared" si="18"/>
        <v>254990</v>
      </c>
    </row>
    <row r="141" spans="1:28" x14ac:dyDescent="0.15">
      <c r="A141" s="56" t="s">
        <v>74</v>
      </c>
      <c r="B141" s="56">
        <v>262</v>
      </c>
      <c r="C141" s="56">
        <v>0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16900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17162</v>
      </c>
      <c r="Q141" s="56">
        <v>16900</v>
      </c>
      <c r="R141" s="56">
        <v>262</v>
      </c>
      <c r="S141" s="56">
        <v>0</v>
      </c>
      <c r="T141" s="56">
        <v>0</v>
      </c>
      <c r="V141" s="57">
        <f t="shared" si="20"/>
        <v>262</v>
      </c>
      <c r="W141" s="57">
        <f t="shared" si="21"/>
        <v>0</v>
      </c>
      <c r="X141" s="57">
        <f t="shared" si="15"/>
        <v>0</v>
      </c>
      <c r="Y141" s="57">
        <f t="shared" si="16"/>
        <v>16900</v>
      </c>
      <c r="Z141" s="57">
        <f t="shared" si="17"/>
        <v>0</v>
      </c>
      <c r="AA141" s="57">
        <f t="shared" si="19"/>
        <v>0</v>
      </c>
      <c r="AB141" s="57">
        <f t="shared" si="18"/>
        <v>17162</v>
      </c>
    </row>
    <row r="142" spans="1:28" x14ac:dyDescent="0.15">
      <c r="A142" s="56" t="s">
        <v>210</v>
      </c>
      <c r="B142" s="56">
        <v>0</v>
      </c>
      <c r="C142" s="56">
        <v>0</v>
      </c>
      <c r="D142" s="56">
        <v>0</v>
      </c>
      <c r="E142" s="56">
        <v>0</v>
      </c>
      <c r="F142" s="56">
        <v>1381</v>
      </c>
      <c r="G142" s="56">
        <v>2764</v>
      </c>
      <c r="H142" s="56">
        <v>0</v>
      </c>
      <c r="I142" s="56">
        <v>2108</v>
      </c>
      <c r="J142" s="56">
        <v>0</v>
      </c>
      <c r="K142" s="56">
        <v>21</v>
      </c>
      <c r="L142" s="56">
        <v>21</v>
      </c>
      <c r="M142" s="56">
        <v>0</v>
      </c>
      <c r="N142" s="56">
        <v>0</v>
      </c>
      <c r="O142" s="56">
        <v>0</v>
      </c>
      <c r="P142" s="56">
        <v>6295</v>
      </c>
      <c r="Q142" s="56">
        <v>2150</v>
      </c>
      <c r="R142" s="56">
        <v>0</v>
      </c>
      <c r="S142" s="56">
        <v>1381</v>
      </c>
      <c r="T142" s="56">
        <v>21</v>
      </c>
      <c r="V142" s="57">
        <f t="shared" si="20"/>
        <v>0</v>
      </c>
      <c r="W142" s="57">
        <f t="shared" si="21"/>
        <v>1381</v>
      </c>
      <c r="X142" s="57">
        <f t="shared" si="15"/>
        <v>2764</v>
      </c>
      <c r="Y142" s="57">
        <f t="shared" si="16"/>
        <v>2108</v>
      </c>
      <c r="Z142" s="57">
        <f t="shared" si="17"/>
        <v>0</v>
      </c>
      <c r="AA142" s="57">
        <f t="shared" si="19"/>
        <v>42</v>
      </c>
      <c r="AB142" s="57">
        <f t="shared" si="18"/>
        <v>6295</v>
      </c>
    </row>
    <row r="143" spans="1:28" x14ac:dyDescent="0.15">
      <c r="A143" s="56" t="s">
        <v>73</v>
      </c>
      <c r="B143" s="56">
        <v>34582</v>
      </c>
      <c r="C143" s="56">
        <v>0</v>
      </c>
      <c r="D143" s="56">
        <v>0</v>
      </c>
      <c r="E143" s="56">
        <v>0</v>
      </c>
      <c r="F143" s="56">
        <v>1014</v>
      </c>
      <c r="G143" s="56">
        <v>126986</v>
      </c>
      <c r="H143" s="56">
        <v>0</v>
      </c>
      <c r="I143" s="56">
        <v>4739</v>
      </c>
      <c r="J143" s="56">
        <v>1</v>
      </c>
      <c r="K143" s="56">
        <v>2707</v>
      </c>
      <c r="L143" s="56">
        <v>7731</v>
      </c>
      <c r="M143" s="56">
        <v>0</v>
      </c>
      <c r="N143" s="56">
        <v>0</v>
      </c>
      <c r="O143" s="56">
        <v>0</v>
      </c>
      <c r="P143" s="56">
        <v>177760</v>
      </c>
      <c r="Q143" s="56">
        <v>15178</v>
      </c>
      <c r="R143" s="56">
        <v>34582</v>
      </c>
      <c r="S143" s="56">
        <v>1014</v>
      </c>
      <c r="T143" s="56">
        <v>2708</v>
      </c>
      <c r="V143" s="57">
        <f t="shared" si="20"/>
        <v>34582</v>
      </c>
      <c r="W143" s="57">
        <f t="shared" si="21"/>
        <v>1014</v>
      </c>
      <c r="X143" s="57">
        <f t="shared" si="15"/>
        <v>126986</v>
      </c>
      <c r="Y143" s="57">
        <f t="shared" si="16"/>
        <v>4739</v>
      </c>
      <c r="Z143" s="57">
        <f t="shared" si="17"/>
        <v>0</v>
      </c>
      <c r="AA143" s="57">
        <f t="shared" si="19"/>
        <v>10439</v>
      </c>
      <c r="AB143" s="57">
        <f t="shared" si="18"/>
        <v>177760</v>
      </c>
    </row>
    <row r="144" spans="1:28" x14ac:dyDescent="0.15">
      <c r="A144" s="56" t="s">
        <v>72</v>
      </c>
      <c r="B144" s="56">
        <v>0</v>
      </c>
      <c r="C144" s="56">
        <v>0</v>
      </c>
      <c r="D144" s="56">
        <v>0</v>
      </c>
      <c r="E144" s="56">
        <v>0</v>
      </c>
      <c r="F144" s="56">
        <v>20</v>
      </c>
      <c r="G144" s="56">
        <v>0</v>
      </c>
      <c r="H144" s="56">
        <v>0</v>
      </c>
      <c r="I144" s="56">
        <v>56</v>
      </c>
      <c r="J144" s="56">
        <v>0</v>
      </c>
      <c r="K144" s="56">
        <v>0</v>
      </c>
      <c r="L144" s="56">
        <v>5</v>
      </c>
      <c r="M144" s="56">
        <v>0</v>
      </c>
      <c r="N144" s="56">
        <v>0</v>
      </c>
      <c r="O144" s="56">
        <v>0</v>
      </c>
      <c r="P144" s="56">
        <v>81</v>
      </c>
      <c r="Q144" s="56">
        <v>61</v>
      </c>
      <c r="R144" s="56">
        <v>0</v>
      </c>
      <c r="S144" s="56">
        <v>20</v>
      </c>
      <c r="T144" s="56">
        <v>0</v>
      </c>
      <c r="V144" s="57">
        <f t="shared" si="20"/>
        <v>0</v>
      </c>
      <c r="W144" s="57">
        <f t="shared" si="21"/>
        <v>20</v>
      </c>
      <c r="X144" s="57">
        <f t="shared" si="15"/>
        <v>0</v>
      </c>
      <c r="Y144" s="57">
        <f t="shared" si="16"/>
        <v>56</v>
      </c>
      <c r="Z144" s="57">
        <f t="shared" si="17"/>
        <v>0</v>
      </c>
      <c r="AA144" s="57">
        <f t="shared" si="19"/>
        <v>5</v>
      </c>
      <c r="AB144" s="57">
        <f t="shared" si="18"/>
        <v>81</v>
      </c>
    </row>
    <row r="145" spans="1:28" x14ac:dyDescent="0.15">
      <c r="A145" s="56" t="s">
        <v>71</v>
      </c>
      <c r="B145" s="56">
        <v>0</v>
      </c>
      <c r="C145" s="56">
        <v>0</v>
      </c>
      <c r="D145" s="56">
        <v>0</v>
      </c>
      <c r="E145" s="56">
        <v>0</v>
      </c>
      <c r="F145" s="56">
        <v>24</v>
      </c>
      <c r="G145" s="56">
        <v>10276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10300</v>
      </c>
      <c r="Q145" s="56">
        <v>0</v>
      </c>
      <c r="R145" s="56">
        <v>0</v>
      </c>
      <c r="S145" s="56">
        <v>24</v>
      </c>
      <c r="T145" s="56">
        <v>0</v>
      </c>
      <c r="V145" s="57">
        <f t="shared" si="20"/>
        <v>0</v>
      </c>
      <c r="W145" s="57">
        <f t="shared" si="21"/>
        <v>24</v>
      </c>
      <c r="X145" s="57">
        <f t="shared" si="15"/>
        <v>10276</v>
      </c>
      <c r="Y145" s="57">
        <f t="shared" si="16"/>
        <v>0</v>
      </c>
      <c r="Z145" s="57">
        <f t="shared" si="17"/>
        <v>0</v>
      </c>
      <c r="AA145" s="57">
        <f t="shared" si="19"/>
        <v>0</v>
      </c>
      <c r="AB145" s="57">
        <f t="shared" si="18"/>
        <v>10300</v>
      </c>
    </row>
    <row r="146" spans="1:28" x14ac:dyDescent="0.15">
      <c r="A146" s="56" t="s">
        <v>70</v>
      </c>
      <c r="B146" s="56">
        <v>0</v>
      </c>
      <c r="C146" s="56">
        <v>0</v>
      </c>
      <c r="D146" s="56">
        <v>0</v>
      </c>
      <c r="E146" s="56">
        <v>0</v>
      </c>
      <c r="F146" s="56">
        <v>912</v>
      </c>
      <c r="G146" s="56">
        <v>17992</v>
      </c>
      <c r="H146" s="56">
        <v>0</v>
      </c>
      <c r="I146" s="56">
        <v>69</v>
      </c>
      <c r="J146" s="56">
        <v>0</v>
      </c>
      <c r="K146" s="56">
        <v>489</v>
      </c>
      <c r="L146" s="56">
        <v>0</v>
      </c>
      <c r="M146" s="56">
        <v>0</v>
      </c>
      <c r="N146" s="56">
        <v>0</v>
      </c>
      <c r="O146" s="56">
        <v>214</v>
      </c>
      <c r="P146" s="56">
        <v>19676</v>
      </c>
      <c r="Q146" s="56">
        <v>558</v>
      </c>
      <c r="R146" s="56">
        <v>0</v>
      </c>
      <c r="S146" s="56">
        <v>912</v>
      </c>
      <c r="T146" s="56">
        <v>703</v>
      </c>
      <c r="V146" s="57">
        <f t="shared" si="20"/>
        <v>0</v>
      </c>
      <c r="W146" s="57">
        <f t="shared" si="21"/>
        <v>912</v>
      </c>
      <c r="X146" s="57">
        <f t="shared" si="15"/>
        <v>17992</v>
      </c>
      <c r="Y146" s="57">
        <f t="shared" si="16"/>
        <v>69</v>
      </c>
      <c r="Z146" s="57">
        <f t="shared" si="17"/>
        <v>0</v>
      </c>
      <c r="AA146" s="57">
        <f t="shared" si="19"/>
        <v>703</v>
      </c>
      <c r="AB146" s="57">
        <f t="shared" si="18"/>
        <v>19676</v>
      </c>
    </row>
    <row r="147" spans="1:28" x14ac:dyDescent="0.15">
      <c r="A147" s="56" t="s">
        <v>173</v>
      </c>
      <c r="B147" s="56">
        <v>76166</v>
      </c>
      <c r="C147" s="56">
        <v>0</v>
      </c>
      <c r="D147" s="56">
        <v>0</v>
      </c>
      <c r="E147" s="56">
        <v>0</v>
      </c>
      <c r="F147" s="56">
        <v>2224</v>
      </c>
      <c r="G147" s="56">
        <v>99219</v>
      </c>
      <c r="H147" s="56">
        <v>0</v>
      </c>
      <c r="I147" s="56">
        <v>67146</v>
      </c>
      <c r="J147" s="56">
        <v>3425</v>
      </c>
      <c r="K147" s="56">
        <v>12254</v>
      </c>
      <c r="L147" s="56">
        <v>1349</v>
      </c>
      <c r="M147" s="56">
        <v>0</v>
      </c>
      <c r="N147" s="56">
        <v>0</v>
      </c>
      <c r="O147" s="56">
        <v>0</v>
      </c>
      <c r="P147" s="56">
        <v>261783</v>
      </c>
      <c r="Q147" s="56">
        <v>83657</v>
      </c>
      <c r="R147" s="56">
        <v>76166</v>
      </c>
      <c r="S147" s="56">
        <v>2224</v>
      </c>
      <c r="T147" s="56">
        <v>15679</v>
      </c>
      <c r="V147" s="57">
        <f t="shared" si="20"/>
        <v>76166</v>
      </c>
      <c r="W147" s="57">
        <f t="shared" si="21"/>
        <v>2224</v>
      </c>
      <c r="X147" s="57">
        <f t="shared" si="15"/>
        <v>99219</v>
      </c>
      <c r="Y147" s="57">
        <f t="shared" si="16"/>
        <v>67146</v>
      </c>
      <c r="Z147" s="57">
        <f t="shared" si="17"/>
        <v>0</v>
      </c>
      <c r="AA147" s="57">
        <f t="shared" si="19"/>
        <v>17028</v>
      </c>
      <c r="AB147" s="57">
        <f t="shared" si="18"/>
        <v>261783</v>
      </c>
    </row>
    <row r="148" spans="1:28" x14ac:dyDescent="0.15">
      <c r="A148" s="56" t="s">
        <v>69</v>
      </c>
      <c r="B148" s="56">
        <v>0</v>
      </c>
      <c r="C148" s="56">
        <v>0</v>
      </c>
      <c r="D148" s="56">
        <v>0</v>
      </c>
      <c r="E148" s="56">
        <v>0</v>
      </c>
      <c r="F148" s="56">
        <v>0</v>
      </c>
      <c r="G148" s="56">
        <v>22534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22534</v>
      </c>
      <c r="Q148" s="56">
        <v>0</v>
      </c>
      <c r="R148" s="56">
        <v>0</v>
      </c>
      <c r="S148" s="56">
        <v>0</v>
      </c>
      <c r="T148" s="56">
        <v>0</v>
      </c>
      <c r="V148" s="57">
        <f t="shared" si="20"/>
        <v>0</v>
      </c>
      <c r="W148" s="57">
        <f t="shared" si="21"/>
        <v>0</v>
      </c>
      <c r="X148" s="57">
        <f t="shared" si="15"/>
        <v>22534</v>
      </c>
      <c r="Y148" s="57">
        <f t="shared" si="16"/>
        <v>0</v>
      </c>
      <c r="Z148" s="57">
        <f t="shared" si="17"/>
        <v>0</v>
      </c>
      <c r="AA148" s="57">
        <f t="shared" si="19"/>
        <v>0</v>
      </c>
      <c r="AB148" s="57">
        <f t="shared" si="18"/>
        <v>22534</v>
      </c>
    </row>
    <row r="149" spans="1:28" x14ac:dyDescent="0.15">
      <c r="A149" s="56" t="s">
        <v>68</v>
      </c>
      <c r="B149" s="56">
        <v>56054</v>
      </c>
      <c r="C149" s="56">
        <v>8</v>
      </c>
      <c r="D149" s="56">
        <v>0</v>
      </c>
      <c r="E149" s="56">
        <v>0</v>
      </c>
      <c r="F149" s="56">
        <v>746</v>
      </c>
      <c r="G149" s="56">
        <v>10102</v>
      </c>
      <c r="H149" s="56">
        <v>87627</v>
      </c>
      <c r="I149" s="56">
        <v>5397</v>
      </c>
      <c r="J149" s="56">
        <v>0</v>
      </c>
      <c r="K149" s="56">
        <v>1561</v>
      </c>
      <c r="L149" s="56">
        <v>145</v>
      </c>
      <c r="M149" s="56">
        <v>0</v>
      </c>
      <c r="N149" s="56">
        <v>0</v>
      </c>
      <c r="O149" s="56">
        <v>468</v>
      </c>
      <c r="P149" s="56">
        <v>162108</v>
      </c>
      <c r="Q149" s="56">
        <v>7103</v>
      </c>
      <c r="R149" s="56">
        <v>56062</v>
      </c>
      <c r="S149" s="56">
        <v>746</v>
      </c>
      <c r="T149" s="56">
        <v>2029</v>
      </c>
      <c r="V149" s="57">
        <f t="shared" si="20"/>
        <v>56062</v>
      </c>
      <c r="W149" s="57">
        <f t="shared" si="21"/>
        <v>746</v>
      </c>
      <c r="X149" s="57">
        <f t="shared" si="15"/>
        <v>10102</v>
      </c>
      <c r="Y149" s="57">
        <f t="shared" si="16"/>
        <v>5397</v>
      </c>
      <c r="Z149" s="57">
        <f t="shared" si="17"/>
        <v>87627</v>
      </c>
      <c r="AA149" s="57">
        <f t="shared" si="19"/>
        <v>2174</v>
      </c>
      <c r="AB149" s="57">
        <f t="shared" si="18"/>
        <v>162108</v>
      </c>
    </row>
    <row r="150" spans="1:28" x14ac:dyDescent="0.15">
      <c r="A150" s="56" t="s">
        <v>67</v>
      </c>
      <c r="B150" s="56">
        <v>0</v>
      </c>
      <c r="C150" s="56">
        <v>0</v>
      </c>
      <c r="D150" s="56">
        <v>0</v>
      </c>
      <c r="E150" s="56">
        <v>0</v>
      </c>
      <c r="F150" s="56">
        <v>1582</v>
      </c>
      <c r="G150" s="56">
        <v>125488</v>
      </c>
      <c r="H150" s="56">
        <v>0</v>
      </c>
      <c r="I150" s="56">
        <v>0</v>
      </c>
      <c r="J150" s="56">
        <v>0</v>
      </c>
      <c r="K150" s="56">
        <v>296</v>
      </c>
      <c r="L150" s="56">
        <v>0</v>
      </c>
      <c r="M150" s="56">
        <v>0</v>
      </c>
      <c r="N150" s="56">
        <v>0</v>
      </c>
      <c r="O150" s="56">
        <v>0</v>
      </c>
      <c r="P150" s="56">
        <v>127366</v>
      </c>
      <c r="Q150" s="56">
        <v>296</v>
      </c>
      <c r="R150" s="56">
        <v>0</v>
      </c>
      <c r="S150" s="56">
        <v>1582</v>
      </c>
      <c r="T150" s="56">
        <v>296</v>
      </c>
      <c r="V150" s="57">
        <f t="shared" si="20"/>
        <v>0</v>
      </c>
      <c r="W150" s="57">
        <f t="shared" si="21"/>
        <v>1582</v>
      </c>
      <c r="X150" s="57">
        <f t="shared" si="15"/>
        <v>125488</v>
      </c>
      <c r="Y150" s="57">
        <f t="shared" si="16"/>
        <v>0</v>
      </c>
      <c r="Z150" s="57">
        <f t="shared" si="17"/>
        <v>0</v>
      </c>
      <c r="AA150" s="57">
        <f t="shared" si="19"/>
        <v>296</v>
      </c>
      <c r="AB150" s="57">
        <f t="shared" si="18"/>
        <v>127366</v>
      </c>
    </row>
    <row r="151" spans="1:28" s="59" customFormat="1" x14ac:dyDescent="0.15">
      <c r="A151" s="58" t="s">
        <v>42</v>
      </c>
      <c r="B151" s="58">
        <v>76711</v>
      </c>
      <c r="C151" s="58">
        <v>0</v>
      </c>
      <c r="D151" s="58">
        <v>0</v>
      </c>
      <c r="E151" s="58">
        <v>0</v>
      </c>
      <c r="F151" s="58">
        <v>2133</v>
      </c>
      <c r="G151" s="58">
        <v>100033</v>
      </c>
      <c r="H151" s="58">
        <v>70345</v>
      </c>
      <c r="I151" s="58">
        <v>6289</v>
      </c>
      <c r="J151" s="58">
        <v>0</v>
      </c>
      <c r="K151" s="58">
        <v>47873</v>
      </c>
      <c r="L151" s="58">
        <v>32972</v>
      </c>
      <c r="M151" s="58">
        <v>0</v>
      </c>
      <c r="N151" s="58">
        <v>0</v>
      </c>
      <c r="O151" s="58">
        <v>0</v>
      </c>
      <c r="P151" s="58">
        <v>336356</v>
      </c>
      <c r="Q151" s="58">
        <v>83551</v>
      </c>
      <c r="R151" s="58">
        <v>76711</v>
      </c>
      <c r="S151" s="58">
        <v>2133</v>
      </c>
      <c r="T151" s="58">
        <v>47873</v>
      </c>
      <c r="V151" s="60">
        <f t="shared" si="20"/>
        <v>76711</v>
      </c>
      <c r="W151" s="60">
        <f t="shared" si="21"/>
        <v>2133</v>
      </c>
      <c r="X151" s="60">
        <f t="shared" si="15"/>
        <v>100033</v>
      </c>
      <c r="Y151" s="60">
        <f t="shared" si="16"/>
        <v>6289</v>
      </c>
      <c r="Z151" s="60">
        <f t="shared" si="17"/>
        <v>70345</v>
      </c>
      <c r="AA151" s="60">
        <f t="shared" si="19"/>
        <v>80845</v>
      </c>
      <c r="AB151" s="60">
        <f t="shared" si="18"/>
        <v>336356</v>
      </c>
    </row>
    <row r="152" spans="1:28" s="59" customFormat="1" x14ac:dyDescent="0.15">
      <c r="A152" s="58" t="s">
        <v>41</v>
      </c>
      <c r="B152" s="58">
        <v>1470997</v>
      </c>
      <c r="C152" s="58">
        <v>0</v>
      </c>
      <c r="D152" s="58">
        <v>0</v>
      </c>
      <c r="E152" s="58">
        <v>0</v>
      </c>
      <c r="F152" s="58">
        <v>38837</v>
      </c>
      <c r="G152" s="58">
        <v>1372570</v>
      </c>
      <c r="H152" s="58">
        <v>830288</v>
      </c>
      <c r="I152" s="58">
        <v>251018</v>
      </c>
      <c r="J152" s="58">
        <v>18727</v>
      </c>
      <c r="K152" s="58">
        <v>234145</v>
      </c>
      <c r="L152" s="58">
        <v>80466</v>
      </c>
      <c r="M152" s="58">
        <v>0</v>
      </c>
      <c r="N152" s="58">
        <v>0</v>
      </c>
      <c r="O152" s="58">
        <v>0</v>
      </c>
      <c r="P152" s="58">
        <v>4297048</v>
      </c>
      <c r="Q152" s="58">
        <v>568439</v>
      </c>
      <c r="R152" s="58">
        <v>1470997</v>
      </c>
      <c r="S152" s="58">
        <v>38837</v>
      </c>
      <c r="T152" s="58">
        <v>252872</v>
      </c>
      <c r="V152" s="60">
        <f t="shared" si="20"/>
        <v>1470997</v>
      </c>
      <c r="W152" s="60">
        <f t="shared" si="21"/>
        <v>38837</v>
      </c>
      <c r="X152" s="60">
        <f t="shared" si="15"/>
        <v>1372570</v>
      </c>
      <c r="Y152" s="60">
        <f t="shared" si="16"/>
        <v>251018</v>
      </c>
      <c r="Z152" s="60">
        <f t="shared" si="17"/>
        <v>830288</v>
      </c>
      <c r="AA152" s="60">
        <f t="shared" si="19"/>
        <v>333338</v>
      </c>
      <c r="AB152" s="60">
        <f t="shared" si="18"/>
        <v>4297048</v>
      </c>
    </row>
    <row r="153" spans="1:28" x14ac:dyDescent="0.15">
      <c r="A153" s="56" t="s">
        <v>66</v>
      </c>
      <c r="B153" s="56">
        <v>0</v>
      </c>
      <c r="C153" s="56">
        <v>0</v>
      </c>
      <c r="D153" s="56">
        <v>0</v>
      </c>
      <c r="E153" s="56">
        <v>0</v>
      </c>
      <c r="F153" s="56">
        <v>1572</v>
      </c>
      <c r="G153" s="56">
        <v>0</v>
      </c>
      <c r="H153" s="56">
        <v>0</v>
      </c>
      <c r="I153" s="56">
        <v>8266</v>
      </c>
      <c r="J153" s="56">
        <v>0</v>
      </c>
      <c r="K153" s="56">
        <v>2114</v>
      </c>
      <c r="L153" s="56">
        <v>1788</v>
      </c>
      <c r="M153" s="56">
        <v>0</v>
      </c>
      <c r="N153" s="56">
        <v>0</v>
      </c>
      <c r="O153" s="56">
        <v>0</v>
      </c>
      <c r="P153" s="56">
        <v>13740</v>
      </c>
      <c r="Q153" s="56">
        <v>12168</v>
      </c>
      <c r="R153" s="56">
        <v>0</v>
      </c>
      <c r="S153" s="56">
        <v>1572</v>
      </c>
      <c r="T153" s="56">
        <v>2114</v>
      </c>
      <c r="V153" s="57">
        <f t="shared" si="20"/>
        <v>0</v>
      </c>
      <c r="W153" s="57">
        <f t="shared" si="21"/>
        <v>1572</v>
      </c>
      <c r="X153" s="57">
        <f t="shared" si="15"/>
        <v>0</v>
      </c>
      <c r="Y153" s="57">
        <f t="shared" si="16"/>
        <v>8266</v>
      </c>
      <c r="Z153" s="57">
        <f t="shared" si="17"/>
        <v>0</v>
      </c>
      <c r="AA153" s="57">
        <f t="shared" si="19"/>
        <v>3902</v>
      </c>
      <c r="AB153" s="57">
        <f t="shared" si="18"/>
        <v>13740</v>
      </c>
    </row>
    <row r="154" spans="1:28" x14ac:dyDescent="0.15">
      <c r="A154" s="56" t="s">
        <v>65</v>
      </c>
      <c r="B154" s="56">
        <v>2340</v>
      </c>
      <c r="C154" s="56">
        <v>0</v>
      </c>
      <c r="D154" s="56">
        <v>0</v>
      </c>
      <c r="E154" s="56">
        <v>0</v>
      </c>
      <c r="F154" s="56">
        <v>147</v>
      </c>
      <c r="G154" s="56">
        <v>42963</v>
      </c>
      <c r="H154" s="56">
        <v>0</v>
      </c>
      <c r="I154" s="56">
        <v>11830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57280</v>
      </c>
      <c r="Q154" s="56">
        <v>11830</v>
      </c>
      <c r="R154" s="56">
        <v>2340</v>
      </c>
      <c r="S154" s="56">
        <v>147</v>
      </c>
      <c r="T154" s="56">
        <v>0</v>
      </c>
      <c r="V154" s="57">
        <f t="shared" si="20"/>
        <v>2340</v>
      </c>
      <c r="W154" s="57">
        <f t="shared" si="21"/>
        <v>147</v>
      </c>
      <c r="X154" s="57">
        <f t="shared" si="15"/>
        <v>42963</v>
      </c>
      <c r="Y154" s="57">
        <f t="shared" si="16"/>
        <v>11830</v>
      </c>
      <c r="Z154" s="57">
        <f t="shared" si="17"/>
        <v>0</v>
      </c>
      <c r="AA154" s="57">
        <f t="shared" si="19"/>
        <v>0</v>
      </c>
      <c r="AB154" s="57">
        <f t="shared" si="18"/>
        <v>57280</v>
      </c>
    </row>
    <row r="155" spans="1:28" x14ac:dyDescent="0.15">
      <c r="A155" s="56" t="s">
        <v>64</v>
      </c>
      <c r="B155" s="56">
        <v>0</v>
      </c>
      <c r="C155" s="56">
        <v>0</v>
      </c>
      <c r="D155" s="56">
        <v>0</v>
      </c>
      <c r="E155" s="56">
        <v>0</v>
      </c>
      <c r="F155" s="56">
        <v>19856</v>
      </c>
      <c r="G155" s="56">
        <v>22835</v>
      </c>
      <c r="H155" s="56">
        <v>0</v>
      </c>
      <c r="I155" s="56">
        <v>74899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117590</v>
      </c>
      <c r="Q155" s="56">
        <v>74899</v>
      </c>
      <c r="R155" s="56">
        <v>0</v>
      </c>
      <c r="S155" s="56">
        <v>19856</v>
      </c>
      <c r="T155" s="56">
        <v>0</v>
      </c>
      <c r="V155" s="57">
        <f t="shared" si="20"/>
        <v>0</v>
      </c>
      <c r="W155" s="57">
        <f t="shared" si="21"/>
        <v>19856</v>
      </c>
      <c r="X155" s="57">
        <f t="shared" si="15"/>
        <v>22835</v>
      </c>
      <c r="Y155" s="57">
        <f t="shared" si="16"/>
        <v>74899</v>
      </c>
      <c r="Z155" s="57">
        <f t="shared" si="17"/>
        <v>0</v>
      </c>
      <c r="AA155" s="57">
        <f t="shared" si="19"/>
        <v>0</v>
      </c>
      <c r="AB155" s="57">
        <f t="shared" si="18"/>
        <v>117590</v>
      </c>
    </row>
    <row r="156" spans="1:28" x14ac:dyDescent="0.15">
      <c r="A156" s="56" t="s">
        <v>63</v>
      </c>
      <c r="B156" s="56">
        <v>45328</v>
      </c>
      <c r="C156" s="56">
        <v>0</v>
      </c>
      <c r="D156" s="56">
        <v>0</v>
      </c>
      <c r="E156" s="56">
        <v>0</v>
      </c>
      <c r="F156" s="56">
        <v>745</v>
      </c>
      <c r="G156" s="56">
        <v>50906</v>
      </c>
      <c r="H156" s="56">
        <v>0</v>
      </c>
      <c r="I156" s="56">
        <v>56123</v>
      </c>
      <c r="J156" s="56">
        <v>0</v>
      </c>
      <c r="K156" s="56">
        <v>121</v>
      </c>
      <c r="L156" s="56">
        <v>60</v>
      </c>
      <c r="M156" s="56">
        <v>0</v>
      </c>
      <c r="N156" s="56">
        <v>0</v>
      </c>
      <c r="O156" s="56">
        <v>0</v>
      </c>
      <c r="P156" s="56">
        <v>153283</v>
      </c>
      <c r="Q156" s="56">
        <v>56304</v>
      </c>
      <c r="R156" s="56">
        <v>45328</v>
      </c>
      <c r="S156" s="56">
        <v>745</v>
      </c>
      <c r="T156" s="56">
        <v>121</v>
      </c>
      <c r="V156" s="57">
        <f t="shared" si="20"/>
        <v>45328</v>
      </c>
      <c r="W156" s="57">
        <f t="shared" si="21"/>
        <v>745</v>
      </c>
      <c r="X156" s="57">
        <f t="shared" si="15"/>
        <v>50906</v>
      </c>
      <c r="Y156" s="57">
        <f t="shared" si="16"/>
        <v>56123</v>
      </c>
      <c r="Z156" s="57">
        <f t="shared" si="17"/>
        <v>0</v>
      </c>
      <c r="AA156" s="57">
        <f t="shared" si="19"/>
        <v>181</v>
      </c>
      <c r="AB156" s="57">
        <f t="shared" si="18"/>
        <v>153283</v>
      </c>
    </row>
    <row r="157" spans="1:28" x14ac:dyDescent="0.15">
      <c r="A157" s="56" t="s">
        <v>62</v>
      </c>
      <c r="B157" s="56">
        <v>0</v>
      </c>
      <c r="C157" s="56">
        <v>0</v>
      </c>
      <c r="D157" s="56">
        <v>0</v>
      </c>
      <c r="E157" s="56">
        <v>0</v>
      </c>
      <c r="F157" s="56">
        <v>3206</v>
      </c>
      <c r="G157" s="56">
        <v>2120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5326</v>
      </c>
      <c r="Q157" s="56">
        <v>0</v>
      </c>
      <c r="R157" s="56">
        <v>0</v>
      </c>
      <c r="S157" s="56">
        <v>3206</v>
      </c>
      <c r="T157" s="56">
        <v>0</v>
      </c>
      <c r="V157" s="57">
        <f t="shared" si="20"/>
        <v>0</v>
      </c>
      <c r="W157" s="57">
        <f t="shared" si="21"/>
        <v>3206</v>
      </c>
      <c r="X157" s="57">
        <f t="shared" si="15"/>
        <v>2120</v>
      </c>
      <c r="Y157" s="57">
        <f t="shared" si="16"/>
        <v>0</v>
      </c>
      <c r="Z157" s="57">
        <f t="shared" si="17"/>
        <v>0</v>
      </c>
      <c r="AA157" s="57">
        <f t="shared" si="19"/>
        <v>0</v>
      </c>
      <c r="AB157" s="57">
        <f t="shared" si="18"/>
        <v>5326</v>
      </c>
    </row>
    <row r="158" spans="1:28" x14ac:dyDescent="0.15">
      <c r="A158" s="56" t="s">
        <v>61</v>
      </c>
      <c r="B158" s="56">
        <v>0</v>
      </c>
      <c r="C158" s="56">
        <v>0</v>
      </c>
      <c r="D158" s="56">
        <v>0</v>
      </c>
      <c r="E158" s="56">
        <v>0</v>
      </c>
      <c r="F158" s="56">
        <v>404</v>
      </c>
      <c r="G158" s="56">
        <v>0</v>
      </c>
      <c r="H158" s="56">
        <v>0</v>
      </c>
      <c r="I158" s="56">
        <v>13035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13439</v>
      </c>
      <c r="Q158" s="56">
        <v>13035</v>
      </c>
      <c r="R158" s="56">
        <v>0</v>
      </c>
      <c r="S158" s="56">
        <v>404</v>
      </c>
      <c r="T158" s="56">
        <v>0</v>
      </c>
      <c r="V158" s="57">
        <f t="shared" si="20"/>
        <v>0</v>
      </c>
      <c r="W158" s="57">
        <f t="shared" si="21"/>
        <v>404</v>
      </c>
      <c r="X158" s="57">
        <f t="shared" si="15"/>
        <v>0</v>
      </c>
      <c r="Y158" s="57">
        <f t="shared" si="16"/>
        <v>13035</v>
      </c>
      <c r="Z158" s="57">
        <f t="shared" si="17"/>
        <v>0</v>
      </c>
      <c r="AA158" s="57">
        <f t="shared" si="19"/>
        <v>0</v>
      </c>
      <c r="AB158" s="57">
        <f t="shared" si="18"/>
        <v>13439</v>
      </c>
    </row>
    <row r="159" spans="1:28" x14ac:dyDescent="0.15">
      <c r="A159" s="56" t="s">
        <v>60</v>
      </c>
      <c r="B159" s="56">
        <v>4542</v>
      </c>
      <c r="C159" s="56">
        <v>0</v>
      </c>
      <c r="D159" s="56">
        <v>0</v>
      </c>
      <c r="E159" s="56">
        <v>0</v>
      </c>
      <c r="F159" s="56">
        <v>48</v>
      </c>
      <c r="G159" s="56">
        <v>0</v>
      </c>
      <c r="H159" s="56">
        <v>0</v>
      </c>
      <c r="I159" s="56">
        <v>4990</v>
      </c>
      <c r="J159" s="56">
        <v>0</v>
      </c>
      <c r="K159" s="56">
        <v>0</v>
      </c>
      <c r="L159" s="56">
        <v>129</v>
      </c>
      <c r="M159" s="56">
        <v>0</v>
      </c>
      <c r="N159" s="56">
        <v>0</v>
      </c>
      <c r="O159" s="56">
        <v>0</v>
      </c>
      <c r="P159" s="56">
        <v>9709</v>
      </c>
      <c r="Q159" s="56">
        <v>5119</v>
      </c>
      <c r="R159" s="56">
        <v>4542</v>
      </c>
      <c r="S159" s="56">
        <v>48</v>
      </c>
      <c r="T159" s="56">
        <v>0</v>
      </c>
      <c r="V159" s="57">
        <f t="shared" si="20"/>
        <v>4542</v>
      </c>
      <c r="W159" s="57">
        <f t="shared" si="21"/>
        <v>48</v>
      </c>
      <c r="X159" s="57">
        <f t="shared" si="15"/>
        <v>0</v>
      </c>
      <c r="Y159" s="57">
        <f t="shared" si="16"/>
        <v>4990</v>
      </c>
      <c r="Z159" s="57">
        <f t="shared" si="17"/>
        <v>0</v>
      </c>
      <c r="AA159" s="57">
        <f t="shared" si="19"/>
        <v>129</v>
      </c>
      <c r="AB159" s="57">
        <f t="shared" si="18"/>
        <v>9709</v>
      </c>
    </row>
    <row r="160" spans="1:28" x14ac:dyDescent="0.15">
      <c r="A160" s="56" t="s">
        <v>221</v>
      </c>
      <c r="B160" s="56" t="s">
        <v>59</v>
      </c>
      <c r="C160" s="56" t="s">
        <v>59</v>
      </c>
      <c r="D160" s="56" t="s">
        <v>59</v>
      </c>
      <c r="E160" s="56" t="s">
        <v>59</v>
      </c>
      <c r="F160" s="56" t="s">
        <v>59</v>
      </c>
      <c r="G160" s="56" t="s">
        <v>59</v>
      </c>
      <c r="H160" s="56" t="s">
        <v>59</v>
      </c>
      <c r="I160" s="56" t="s">
        <v>59</v>
      </c>
      <c r="J160" s="56" t="s">
        <v>59</v>
      </c>
      <c r="K160" s="56" t="s">
        <v>59</v>
      </c>
      <c r="L160" s="56" t="s">
        <v>59</v>
      </c>
      <c r="M160" s="56" t="s">
        <v>59</v>
      </c>
      <c r="N160" s="56" t="s">
        <v>59</v>
      </c>
      <c r="O160" s="56" t="s">
        <v>59</v>
      </c>
      <c r="P160" s="56" t="s">
        <v>59</v>
      </c>
      <c r="Q160" s="56" t="s">
        <v>59</v>
      </c>
      <c r="R160" s="56" t="s">
        <v>59</v>
      </c>
      <c r="S160" s="56" t="s">
        <v>59</v>
      </c>
      <c r="T160" s="56" t="s">
        <v>59</v>
      </c>
      <c r="V160" s="57">
        <f t="shared" si="20"/>
        <v>0</v>
      </c>
      <c r="W160" s="57">
        <f t="shared" si="21"/>
        <v>0</v>
      </c>
      <c r="X160" s="57" t="str">
        <f t="shared" si="15"/>
        <v>x</v>
      </c>
      <c r="Y160" s="57" t="str">
        <f t="shared" si="16"/>
        <v>x</v>
      </c>
      <c r="Z160" s="57" t="str">
        <f t="shared" si="17"/>
        <v>x</v>
      </c>
      <c r="AA160" s="57" t="e">
        <f t="shared" si="19"/>
        <v>#VALUE!</v>
      </c>
      <c r="AB160" s="57" t="str">
        <f t="shared" si="18"/>
        <v>x</v>
      </c>
    </row>
    <row r="161" spans="1:28" x14ac:dyDescent="0.15">
      <c r="A161" s="56" t="s">
        <v>220</v>
      </c>
      <c r="B161" s="56" t="s">
        <v>59</v>
      </c>
      <c r="C161" s="56" t="s">
        <v>59</v>
      </c>
      <c r="D161" s="56" t="s">
        <v>59</v>
      </c>
      <c r="E161" s="56" t="s">
        <v>59</v>
      </c>
      <c r="F161" s="56" t="s">
        <v>59</v>
      </c>
      <c r="G161" s="56" t="s">
        <v>59</v>
      </c>
      <c r="H161" s="56" t="s">
        <v>59</v>
      </c>
      <c r="I161" s="56" t="s">
        <v>59</v>
      </c>
      <c r="J161" s="56" t="s">
        <v>59</v>
      </c>
      <c r="K161" s="56" t="s">
        <v>59</v>
      </c>
      <c r="L161" s="56" t="s">
        <v>59</v>
      </c>
      <c r="M161" s="56" t="s">
        <v>59</v>
      </c>
      <c r="N161" s="56" t="s">
        <v>59</v>
      </c>
      <c r="O161" s="56" t="s">
        <v>59</v>
      </c>
      <c r="P161" s="56" t="s">
        <v>59</v>
      </c>
      <c r="Q161" s="56" t="s">
        <v>59</v>
      </c>
      <c r="R161" s="56" t="s">
        <v>59</v>
      </c>
      <c r="S161" s="56" t="s">
        <v>59</v>
      </c>
      <c r="T161" s="56" t="s">
        <v>59</v>
      </c>
      <c r="V161" s="57">
        <f t="shared" si="20"/>
        <v>0</v>
      </c>
      <c r="W161" s="57">
        <f t="shared" si="21"/>
        <v>0</v>
      </c>
      <c r="X161" s="57" t="str">
        <f t="shared" si="15"/>
        <v>x</v>
      </c>
      <c r="Y161" s="57" t="str">
        <f t="shared" si="16"/>
        <v>x</v>
      </c>
      <c r="Z161" s="57" t="str">
        <f t="shared" si="17"/>
        <v>x</v>
      </c>
      <c r="AA161" s="57" t="e">
        <f t="shared" si="19"/>
        <v>#VALUE!</v>
      </c>
      <c r="AB161" s="57" t="str">
        <f t="shared" si="18"/>
        <v>x</v>
      </c>
    </row>
    <row r="162" spans="1:28" x14ac:dyDescent="0.15">
      <c r="A162" s="56" t="s">
        <v>58</v>
      </c>
      <c r="B162" s="56">
        <v>1846</v>
      </c>
      <c r="C162" s="56">
        <v>0</v>
      </c>
      <c r="D162" s="56">
        <v>0</v>
      </c>
      <c r="E162" s="56">
        <v>0</v>
      </c>
      <c r="F162" s="56">
        <v>6764</v>
      </c>
      <c r="G162" s="56">
        <v>245</v>
      </c>
      <c r="H162" s="56">
        <v>0</v>
      </c>
      <c r="I162" s="56">
        <v>8998</v>
      </c>
      <c r="J162" s="56">
        <v>0</v>
      </c>
      <c r="K162" s="56">
        <v>89</v>
      </c>
      <c r="L162" s="56">
        <v>529</v>
      </c>
      <c r="M162" s="56">
        <v>0</v>
      </c>
      <c r="N162" s="56">
        <v>0</v>
      </c>
      <c r="O162" s="56">
        <v>0</v>
      </c>
      <c r="P162" s="56">
        <v>18471</v>
      </c>
      <c r="Q162" s="56">
        <v>9616</v>
      </c>
      <c r="R162" s="56">
        <v>1846</v>
      </c>
      <c r="S162" s="56">
        <v>6764</v>
      </c>
      <c r="T162" s="56">
        <v>89</v>
      </c>
      <c r="V162" s="57">
        <f t="shared" si="20"/>
        <v>1846</v>
      </c>
      <c r="W162" s="57">
        <f t="shared" si="21"/>
        <v>6764</v>
      </c>
      <c r="X162" s="57">
        <f t="shared" si="15"/>
        <v>245</v>
      </c>
      <c r="Y162" s="57">
        <f t="shared" si="16"/>
        <v>8998</v>
      </c>
      <c r="Z162" s="57">
        <f t="shared" si="17"/>
        <v>0</v>
      </c>
      <c r="AA162" s="57">
        <f t="shared" si="19"/>
        <v>618</v>
      </c>
      <c r="AB162" s="57">
        <f t="shared" si="18"/>
        <v>18471</v>
      </c>
    </row>
    <row r="163" spans="1:28" x14ac:dyDescent="0.15">
      <c r="A163" s="56" t="s">
        <v>259</v>
      </c>
      <c r="B163" s="56">
        <v>0</v>
      </c>
      <c r="C163" s="56">
        <v>0</v>
      </c>
      <c r="D163" s="56">
        <v>0</v>
      </c>
      <c r="E163" s="56">
        <v>0</v>
      </c>
      <c r="F163" s="56">
        <v>32569</v>
      </c>
      <c r="G163" s="56">
        <v>3073</v>
      </c>
      <c r="H163" s="56">
        <v>0</v>
      </c>
      <c r="I163" s="56">
        <v>936</v>
      </c>
      <c r="J163" s="56">
        <v>0</v>
      </c>
      <c r="K163" s="56">
        <v>403</v>
      </c>
      <c r="L163" s="56">
        <v>109</v>
      </c>
      <c r="M163" s="56">
        <v>0</v>
      </c>
      <c r="N163" s="56">
        <v>0</v>
      </c>
      <c r="O163" s="56">
        <v>0</v>
      </c>
      <c r="P163" s="56">
        <v>37090</v>
      </c>
      <c r="Q163" s="56">
        <v>1448</v>
      </c>
      <c r="R163" s="56">
        <v>0</v>
      </c>
      <c r="S163" s="56">
        <v>32569</v>
      </c>
      <c r="T163" s="56">
        <v>403</v>
      </c>
      <c r="V163" s="57">
        <f t="shared" si="20"/>
        <v>0</v>
      </c>
      <c r="W163" s="57">
        <f t="shared" si="21"/>
        <v>32569</v>
      </c>
      <c r="X163" s="57">
        <f t="shared" si="15"/>
        <v>3073</v>
      </c>
      <c r="Y163" s="57">
        <f t="shared" si="16"/>
        <v>936</v>
      </c>
      <c r="Z163" s="57">
        <f t="shared" si="17"/>
        <v>0</v>
      </c>
      <c r="AA163" s="57">
        <f t="shared" si="19"/>
        <v>512</v>
      </c>
      <c r="AB163" s="57">
        <f t="shared" si="18"/>
        <v>37090</v>
      </c>
    </row>
    <row r="164" spans="1:28" x14ac:dyDescent="0.15">
      <c r="A164" s="56" t="s">
        <v>258</v>
      </c>
      <c r="B164" s="56">
        <v>1082</v>
      </c>
      <c r="C164" s="56">
        <v>0</v>
      </c>
      <c r="D164" s="56">
        <v>0</v>
      </c>
      <c r="E164" s="56">
        <v>0</v>
      </c>
      <c r="F164" s="56">
        <v>5482</v>
      </c>
      <c r="G164" s="56">
        <v>688</v>
      </c>
      <c r="H164" s="56">
        <v>0</v>
      </c>
      <c r="I164" s="56">
        <v>13897</v>
      </c>
      <c r="J164" s="56">
        <v>0</v>
      </c>
      <c r="K164" s="56">
        <v>263</v>
      </c>
      <c r="L164" s="56">
        <v>0</v>
      </c>
      <c r="M164" s="56">
        <v>0</v>
      </c>
      <c r="N164" s="56">
        <v>0</v>
      </c>
      <c r="O164" s="56">
        <v>0</v>
      </c>
      <c r="P164" s="56">
        <v>21412</v>
      </c>
      <c r="Q164" s="56">
        <v>14160</v>
      </c>
      <c r="R164" s="56">
        <v>1082</v>
      </c>
      <c r="S164" s="56">
        <v>5482</v>
      </c>
      <c r="T164" s="56">
        <v>263</v>
      </c>
      <c r="V164" s="57">
        <f t="shared" si="20"/>
        <v>1082</v>
      </c>
      <c r="W164" s="57">
        <f t="shared" si="21"/>
        <v>5482</v>
      </c>
      <c r="X164" s="57">
        <f t="shared" si="15"/>
        <v>688</v>
      </c>
      <c r="Y164" s="57">
        <f t="shared" si="16"/>
        <v>13897</v>
      </c>
      <c r="Z164" s="57">
        <f t="shared" si="17"/>
        <v>0</v>
      </c>
      <c r="AA164" s="57">
        <f t="shared" si="19"/>
        <v>263</v>
      </c>
      <c r="AB164" s="57">
        <f t="shared" si="18"/>
        <v>21412</v>
      </c>
    </row>
    <row r="165" spans="1:28" x14ac:dyDescent="0.15">
      <c r="A165" s="56" t="s">
        <v>257</v>
      </c>
      <c r="B165" s="56">
        <v>0</v>
      </c>
      <c r="C165" s="56">
        <v>0</v>
      </c>
      <c r="D165" s="56">
        <v>0</v>
      </c>
      <c r="E165" s="56">
        <v>0</v>
      </c>
      <c r="F165" s="56">
        <v>97</v>
      </c>
      <c r="G165" s="56">
        <v>0</v>
      </c>
      <c r="H165" s="56">
        <v>0</v>
      </c>
      <c r="I165" s="56">
        <v>423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520</v>
      </c>
      <c r="Q165" s="56">
        <v>423</v>
      </c>
      <c r="R165" s="56">
        <v>0</v>
      </c>
      <c r="S165" s="56">
        <v>97</v>
      </c>
      <c r="T165" s="56">
        <v>0</v>
      </c>
      <c r="V165" s="57">
        <f t="shared" si="20"/>
        <v>0</v>
      </c>
      <c r="W165" s="57">
        <f t="shared" si="21"/>
        <v>97</v>
      </c>
      <c r="X165" s="57">
        <f t="shared" si="15"/>
        <v>0</v>
      </c>
      <c r="Y165" s="57">
        <f t="shared" si="16"/>
        <v>423</v>
      </c>
      <c r="Z165" s="57">
        <f t="shared" si="17"/>
        <v>0</v>
      </c>
      <c r="AA165" s="57">
        <f t="shared" si="19"/>
        <v>0</v>
      </c>
      <c r="AB165" s="57">
        <f t="shared" si="18"/>
        <v>520</v>
      </c>
    </row>
    <row r="166" spans="1:28" x14ac:dyDescent="0.15">
      <c r="A166" s="56" t="s">
        <v>256</v>
      </c>
      <c r="B166" s="56">
        <v>0</v>
      </c>
      <c r="C166" s="56">
        <v>0</v>
      </c>
      <c r="D166" s="56">
        <v>0</v>
      </c>
      <c r="E166" s="56">
        <v>0</v>
      </c>
      <c r="F166" s="56">
        <v>1350</v>
      </c>
      <c r="G166" s="56">
        <v>0</v>
      </c>
      <c r="H166" s="56">
        <v>0</v>
      </c>
      <c r="I166" s="56">
        <v>1181</v>
      </c>
      <c r="J166" s="56">
        <v>0</v>
      </c>
      <c r="K166" s="56">
        <v>1</v>
      </c>
      <c r="L166" s="56">
        <v>0</v>
      </c>
      <c r="M166" s="56">
        <v>0</v>
      </c>
      <c r="N166" s="56">
        <v>0</v>
      </c>
      <c r="O166" s="56">
        <v>0</v>
      </c>
      <c r="P166" s="56">
        <v>2532</v>
      </c>
      <c r="Q166" s="56">
        <v>1182</v>
      </c>
      <c r="R166" s="56">
        <v>0</v>
      </c>
      <c r="S166" s="56">
        <v>1350</v>
      </c>
      <c r="T166" s="56">
        <v>1</v>
      </c>
      <c r="V166" s="57">
        <f t="shared" si="20"/>
        <v>0</v>
      </c>
      <c r="W166" s="57">
        <f t="shared" si="21"/>
        <v>1350</v>
      </c>
      <c r="X166" s="57">
        <f t="shared" si="15"/>
        <v>0</v>
      </c>
      <c r="Y166" s="57">
        <f t="shared" si="16"/>
        <v>1181</v>
      </c>
      <c r="Z166" s="57">
        <f t="shared" si="17"/>
        <v>0</v>
      </c>
      <c r="AA166" s="57">
        <f t="shared" si="19"/>
        <v>1</v>
      </c>
      <c r="AB166" s="57">
        <f t="shared" si="18"/>
        <v>2532</v>
      </c>
    </row>
    <row r="167" spans="1:28" x14ac:dyDescent="0.15">
      <c r="A167" s="56" t="s">
        <v>255</v>
      </c>
      <c r="B167" s="56">
        <v>256522</v>
      </c>
      <c r="C167" s="56">
        <v>0</v>
      </c>
      <c r="D167" s="56">
        <v>0</v>
      </c>
      <c r="E167" s="56">
        <v>2855</v>
      </c>
      <c r="F167" s="56">
        <v>85242</v>
      </c>
      <c r="G167" s="56">
        <v>285302</v>
      </c>
      <c r="H167" s="56">
        <v>12237</v>
      </c>
      <c r="I167" s="56">
        <v>120521</v>
      </c>
      <c r="J167" s="56">
        <v>4479</v>
      </c>
      <c r="K167" s="56">
        <v>10121</v>
      </c>
      <c r="L167" s="56">
        <v>1913</v>
      </c>
      <c r="M167" s="56">
        <v>0</v>
      </c>
      <c r="N167" s="56">
        <v>0</v>
      </c>
      <c r="O167" s="56">
        <v>1587</v>
      </c>
      <c r="P167" s="56">
        <v>780779</v>
      </c>
      <c r="Q167" s="56">
        <v>137034</v>
      </c>
      <c r="R167" s="56">
        <v>256522</v>
      </c>
      <c r="S167" s="56">
        <v>88097</v>
      </c>
      <c r="T167" s="56">
        <v>16187</v>
      </c>
      <c r="V167" s="57">
        <f t="shared" si="20"/>
        <v>256522</v>
      </c>
      <c r="W167" s="57">
        <f t="shared" si="21"/>
        <v>88097</v>
      </c>
      <c r="X167" s="57">
        <f t="shared" si="15"/>
        <v>285302</v>
      </c>
      <c r="Y167" s="57">
        <f t="shared" si="16"/>
        <v>120521</v>
      </c>
      <c r="Z167" s="57">
        <f t="shared" si="17"/>
        <v>12237</v>
      </c>
      <c r="AA167" s="57">
        <f t="shared" si="19"/>
        <v>18100</v>
      </c>
      <c r="AB167" s="57">
        <f t="shared" si="18"/>
        <v>780779</v>
      </c>
    </row>
    <row r="168" spans="1:28" x14ac:dyDescent="0.15">
      <c r="A168" s="56" t="s">
        <v>254</v>
      </c>
      <c r="B168" s="56">
        <v>1643319</v>
      </c>
      <c r="C168" s="56">
        <v>0</v>
      </c>
      <c r="D168" s="56">
        <v>0</v>
      </c>
      <c r="E168" s="56">
        <v>7211</v>
      </c>
      <c r="F168" s="56">
        <v>238079</v>
      </c>
      <c r="G168" s="56">
        <v>1875783</v>
      </c>
      <c r="H168" s="56">
        <v>965161</v>
      </c>
      <c r="I168" s="56">
        <v>1333027</v>
      </c>
      <c r="J168" s="56">
        <v>28903</v>
      </c>
      <c r="K168" s="56">
        <v>311459</v>
      </c>
      <c r="L168" s="56">
        <v>162404</v>
      </c>
      <c r="M168" s="56">
        <v>0</v>
      </c>
      <c r="N168" s="56">
        <v>0</v>
      </c>
      <c r="O168" s="56">
        <v>390</v>
      </c>
      <c r="P168" s="56">
        <v>6565736</v>
      </c>
      <c r="Q168" s="56">
        <v>1814480</v>
      </c>
      <c r="R168" s="56">
        <v>1643319</v>
      </c>
      <c r="S168" s="56">
        <v>245290</v>
      </c>
      <c r="T168" s="56">
        <v>340752</v>
      </c>
      <c r="V168" s="57">
        <f t="shared" si="20"/>
        <v>1643319</v>
      </c>
      <c r="W168" s="57">
        <f t="shared" si="21"/>
        <v>245290</v>
      </c>
      <c r="X168" s="57">
        <f t="shared" si="15"/>
        <v>1875783</v>
      </c>
      <c r="Y168" s="57">
        <f t="shared" si="16"/>
        <v>1333027</v>
      </c>
      <c r="Z168" s="57">
        <f t="shared" si="17"/>
        <v>965161</v>
      </c>
      <c r="AA168" s="57">
        <f t="shared" si="19"/>
        <v>503156</v>
      </c>
      <c r="AB168" s="57">
        <f t="shared" si="18"/>
        <v>6565736</v>
      </c>
    </row>
    <row r="169" spans="1:28" x14ac:dyDescent="0.15">
      <c r="A169" s="56" t="s">
        <v>253</v>
      </c>
      <c r="B169" s="56">
        <v>6388077</v>
      </c>
      <c r="C169" s="56">
        <v>0</v>
      </c>
      <c r="D169" s="56">
        <v>283</v>
      </c>
      <c r="E169" s="56">
        <v>136953</v>
      </c>
      <c r="F169" s="56">
        <v>438755</v>
      </c>
      <c r="G169" s="56">
        <v>2243135</v>
      </c>
      <c r="H169" s="56">
        <v>430652</v>
      </c>
      <c r="I169" s="56">
        <v>1664677</v>
      </c>
      <c r="J169" s="56">
        <v>27225</v>
      </c>
      <c r="K169" s="56">
        <v>350307</v>
      </c>
      <c r="L169" s="56">
        <v>152067</v>
      </c>
      <c r="M169" s="56">
        <v>0</v>
      </c>
      <c r="N169" s="56">
        <v>0</v>
      </c>
      <c r="O169" s="56">
        <v>125</v>
      </c>
      <c r="P169" s="56">
        <v>11832256</v>
      </c>
      <c r="Q169" s="56">
        <v>2172756</v>
      </c>
      <c r="R169" s="56">
        <v>6388360</v>
      </c>
      <c r="S169" s="56">
        <v>575708</v>
      </c>
      <c r="T169" s="56">
        <v>377657</v>
      </c>
      <c r="V169" s="57">
        <f t="shared" si="20"/>
        <v>6388077</v>
      </c>
      <c r="W169" s="57">
        <f t="shared" si="21"/>
        <v>575991</v>
      </c>
      <c r="X169" s="57">
        <f t="shared" si="15"/>
        <v>2243135</v>
      </c>
      <c r="Y169" s="57">
        <f t="shared" si="16"/>
        <v>1664677</v>
      </c>
      <c r="Z169" s="57">
        <f t="shared" si="17"/>
        <v>430652</v>
      </c>
      <c r="AA169" s="57">
        <f t="shared" si="19"/>
        <v>529724</v>
      </c>
      <c r="AB169" s="57">
        <f t="shared" si="18"/>
        <v>11832256</v>
      </c>
    </row>
    <row r="170" spans="1:28" x14ac:dyDescent="0.15">
      <c r="A170" s="56" t="s">
        <v>252</v>
      </c>
      <c r="B170" s="56">
        <v>1074302</v>
      </c>
      <c r="C170" s="56">
        <v>6494</v>
      </c>
      <c r="D170" s="56">
        <v>7992</v>
      </c>
      <c r="E170" s="56">
        <v>11</v>
      </c>
      <c r="F170" s="56">
        <v>68681</v>
      </c>
      <c r="G170" s="56">
        <v>1079290</v>
      </c>
      <c r="H170" s="56">
        <v>1163315</v>
      </c>
      <c r="I170" s="56">
        <v>729850</v>
      </c>
      <c r="J170" s="56">
        <v>11983</v>
      </c>
      <c r="K170" s="56">
        <v>419322</v>
      </c>
      <c r="L170" s="56">
        <v>207440</v>
      </c>
      <c r="M170" s="56">
        <v>0</v>
      </c>
      <c r="N170" s="56">
        <v>0</v>
      </c>
      <c r="O170" s="56">
        <v>1857</v>
      </c>
      <c r="P170" s="56">
        <v>4770537</v>
      </c>
      <c r="Q170" s="56">
        <v>1337783</v>
      </c>
      <c r="R170" s="56">
        <v>1088788</v>
      </c>
      <c r="S170" s="56">
        <v>68692</v>
      </c>
      <c r="T170" s="56">
        <v>433162</v>
      </c>
      <c r="V170" s="57">
        <f t="shared" si="20"/>
        <v>1080796</v>
      </c>
      <c r="W170" s="57">
        <f t="shared" si="21"/>
        <v>76684</v>
      </c>
      <c r="X170" s="57">
        <f t="shared" si="15"/>
        <v>1079290</v>
      </c>
      <c r="Y170" s="57">
        <f t="shared" si="16"/>
        <v>729850</v>
      </c>
      <c r="Z170" s="57">
        <f t="shared" si="17"/>
        <v>1163315</v>
      </c>
      <c r="AA170" s="57">
        <f t="shared" si="19"/>
        <v>640602</v>
      </c>
      <c r="AB170" s="57">
        <f t="shared" si="18"/>
        <v>4770537</v>
      </c>
    </row>
    <row r="171" spans="1:28" x14ac:dyDescent="0.15">
      <c r="A171" s="56" t="s">
        <v>251</v>
      </c>
      <c r="B171" s="56">
        <v>161311</v>
      </c>
      <c r="C171" s="56">
        <v>0</v>
      </c>
      <c r="D171" s="56">
        <v>0</v>
      </c>
      <c r="E171" s="56">
        <v>0</v>
      </c>
      <c r="F171" s="56">
        <v>12078</v>
      </c>
      <c r="G171" s="56">
        <v>59853</v>
      </c>
      <c r="H171" s="56">
        <v>0</v>
      </c>
      <c r="I171" s="56">
        <v>40246</v>
      </c>
      <c r="J171" s="56">
        <v>7856</v>
      </c>
      <c r="K171" s="56">
        <v>19960</v>
      </c>
      <c r="L171" s="56">
        <v>4228</v>
      </c>
      <c r="M171" s="56">
        <v>0</v>
      </c>
      <c r="N171" s="56">
        <v>0</v>
      </c>
      <c r="O171" s="56">
        <v>0</v>
      </c>
      <c r="P171" s="56">
        <v>305532</v>
      </c>
      <c r="Q171" s="56">
        <v>72233</v>
      </c>
      <c r="R171" s="56">
        <v>161311</v>
      </c>
      <c r="S171" s="56">
        <v>12078</v>
      </c>
      <c r="T171" s="56">
        <v>27816</v>
      </c>
      <c r="V171" s="57">
        <f t="shared" si="20"/>
        <v>161311</v>
      </c>
      <c r="W171" s="57">
        <f t="shared" si="21"/>
        <v>12078</v>
      </c>
      <c r="X171" s="57">
        <f t="shared" si="15"/>
        <v>59853</v>
      </c>
      <c r="Y171" s="57">
        <f t="shared" si="16"/>
        <v>40246</v>
      </c>
      <c r="Z171" s="57">
        <f t="shared" si="17"/>
        <v>0</v>
      </c>
      <c r="AA171" s="57">
        <f t="shared" si="19"/>
        <v>32044</v>
      </c>
      <c r="AB171" s="57">
        <f t="shared" si="18"/>
        <v>305532</v>
      </c>
    </row>
    <row r="172" spans="1:28" x14ac:dyDescent="0.15">
      <c r="A172" s="56" t="s">
        <v>219</v>
      </c>
      <c r="B172" s="56">
        <v>3213659</v>
      </c>
      <c r="C172" s="56">
        <v>5841</v>
      </c>
      <c r="D172" s="56">
        <v>8275</v>
      </c>
      <c r="E172" s="56">
        <v>24678</v>
      </c>
      <c r="F172" s="56">
        <v>236205</v>
      </c>
      <c r="G172" s="56">
        <v>2847217</v>
      </c>
      <c r="H172" s="56">
        <v>1970682</v>
      </c>
      <c r="I172" s="56">
        <v>1380714</v>
      </c>
      <c r="J172" s="56">
        <v>50447</v>
      </c>
      <c r="K172" s="56">
        <v>765876</v>
      </c>
      <c r="L172" s="56">
        <v>353551</v>
      </c>
      <c r="M172" s="56">
        <v>0</v>
      </c>
      <c r="N172" s="56">
        <v>0</v>
      </c>
      <c r="O172" s="56">
        <v>1226</v>
      </c>
      <c r="P172" s="56">
        <v>10858371</v>
      </c>
      <c r="Q172" s="56">
        <v>2494051</v>
      </c>
      <c r="R172" s="56">
        <v>3227775</v>
      </c>
      <c r="S172" s="56">
        <v>260883</v>
      </c>
      <c r="T172" s="56">
        <v>817549</v>
      </c>
      <c r="V172" s="57">
        <f t="shared" si="20"/>
        <v>3219500</v>
      </c>
      <c r="W172" s="57">
        <f t="shared" si="21"/>
        <v>269158</v>
      </c>
      <c r="X172" s="57">
        <f t="shared" si="15"/>
        <v>2847217</v>
      </c>
      <c r="Y172" s="57">
        <f t="shared" si="16"/>
        <v>1380714</v>
      </c>
      <c r="Z172" s="57">
        <f t="shared" si="17"/>
        <v>1970682</v>
      </c>
      <c r="AA172" s="57">
        <f t="shared" si="19"/>
        <v>1171100</v>
      </c>
      <c r="AB172" s="57">
        <f t="shared" si="18"/>
        <v>10858371</v>
      </c>
    </row>
    <row r="173" spans="1:28" x14ac:dyDescent="0.15">
      <c r="A173" s="56" t="s">
        <v>55</v>
      </c>
      <c r="B173" s="56">
        <v>6309872</v>
      </c>
      <c r="C173" s="56">
        <v>653</v>
      </c>
      <c r="D173" s="56">
        <v>0</v>
      </c>
      <c r="E173" s="56">
        <v>122352</v>
      </c>
      <c r="F173" s="56">
        <v>606630</v>
      </c>
      <c r="G173" s="56">
        <v>2696146</v>
      </c>
      <c r="H173" s="56">
        <v>600683</v>
      </c>
      <c r="I173" s="56">
        <v>2507607</v>
      </c>
      <c r="J173" s="56">
        <v>29999</v>
      </c>
      <c r="K173" s="56">
        <v>345293</v>
      </c>
      <c r="L173" s="56">
        <v>174501</v>
      </c>
      <c r="M173" s="56">
        <v>0</v>
      </c>
      <c r="N173" s="56">
        <v>0</v>
      </c>
      <c r="O173" s="56">
        <v>2733</v>
      </c>
      <c r="P173" s="56">
        <v>13396469</v>
      </c>
      <c r="Q173" s="56">
        <v>3040235</v>
      </c>
      <c r="R173" s="56">
        <v>6310525</v>
      </c>
      <c r="S173" s="56">
        <v>728982</v>
      </c>
      <c r="T173" s="56">
        <v>378025</v>
      </c>
      <c r="V173" s="57">
        <f t="shared" si="20"/>
        <v>6310525</v>
      </c>
      <c r="W173" s="57">
        <f t="shared" si="21"/>
        <v>728982</v>
      </c>
      <c r="X173" s="57">
        <f t="shared" si="15"/>
        <v>2696146</v>
      </c>
      <c r="Y173" s="57">
        <f t="shared" si="16"/>
        <v>2507607</v>
      </c>
      <c r="Z173" s="57">
        <f t="shared" si="17"/>
        <v>600683</v>
      </c>
      <c r="AA173" s="57">
        <f t="shared" si="19"/>
        <v>552526</v>
      </c>
      <c r="AB173" s="57">
        <f t="shared" si="18"/>
        <v>13396469</v>
      </c>
    </row>
    <row r="174" spans="1:28" x14ac:dyDescent="0.15">
      <c r="A174" s="56" t="s">
        <v>218</v>
      </c>
      <c r="B174" s="56">
        <v>3118303</v>
      </c>
      <c r="C174" s="56">
        <v>5841</v>
      </c>
      <c r="D174" s="56">
        <v>7992</v>
      </c>
      <c r="E174" s="56">
        <v>24678</v>
      </c>
      <c r="F174" s="56">
        <v>201031</v>
      </c>
      <c r="G174" s="56">
        <v>2613300</v>
      </c>
      <c r="H174" s="56">
        <v>1953457</v>
      </c>
      <c r="I174" s="56">
        <v>1306545</v>
      </c>
      <c r="J174" s="56">
        <v>39113</v>
      </c>
      <c r="K174" s="56">
        <v>751949</v>
      </c>
      <c r="L174" s="56">
        <v>345036</v>
      </c>
      <c r="M174" s="56">
        <v>0</v>
      </c>
      <c r="N174" s="56">
        <v>0</v>
      </c>
      <c r="O174" s="56">
        <v>1226</v>
      </c>
      <c r="P174" s="56">
        <v>10368471</v>
      </c>
      <c r="Q174" s="56">
        <v>2386142</v>
      </c>
      <c r="R174" s="56">
        <v>3132136</v>
      </c>
      <c r="S174" s="56">
        <v>225709</v>
      </c>
      <c r="T174" s="56">
        <v>792288</v>
      </c>
      <c r="V174" s="57">
        <f t="shared" si="20"/>
        <v>3124144</v>
      </c>
      <c r="W174" s="57">
        <f t="shared" si="21"/>
        <v>233701</v>
      </c>
      <c r="X174" s="57">
        <f t="shared" si="15"/>
        <v>2613300</v>
      </c>
      <c r="Y174" s="57">
        <f t="shared" si="16"/>
        <v>1306545</v>
      </c>
      <c r="Z174" s="57">
        <f t="shared" si="17"/>
        <v>1953457</v>
      </c>
      <c r="AA174" s="57">
        <f t="shared" si="19"/>
        <v>1137324</v>
      </c>
      <c r="AB174" s="57">
        <f t="shared" si="18"/>
        <v>10368471</v>
      </c>
    </row>
    <row r="175" spans="1:28" x14ac:dyDescent="0.15">
      <c r="A175" s="56" t="s">
        <v>250</v>
      </c>
      <c r="B175" s="56">
        <v>8513445</v>
      </c>
      <c r="C175" s="56">
        <v>5841</v>
      </c>
      <c r="D175" s="56">
        <v>7992</v>
      </c>
      <c r="E175" s="56">
        <v>24678</v>
      </c>
      <c r="F175" s="56">
        <v>291621</v>
      </c>
      <c r="G175" s="56">
        <v>3263915</v>
      </c>
      <c r="H175" s="56">
        <v>2173236</v>
      </c>
      <c r="I175" s="56">
        <v>2634128</v>
      </c>
      <c r="J175" s="56">
        <v>55618</v>
      </c>
      <c r="K175" s="56">
        <v>1049073</v>
      </c>
      <c r="L175" s="56">
        <v>453062</v>
      </c>
      <c r="M175" s="56">
        <v>0</v>
      </c>
      <c r="N175" s="56">
        <v>0</v>
      </c>
      <c r="O175" s="56">
        <v>2528</v>
      </c>
      <c r="P175" s="56">
        <v>18475137</v>
      </c>
      <c r="Q175" s="56">
        <v>4122855</v>
      </c>
      <c r="R175" s="56">
        <v>8527278</v>
      </c>
      <c r="S175" s="56">
        <v>316299</v>
      </c>
      <c r="T175" s="56">
        <v>1107219</v>
      </c>
      <c r="V175" s="57">
        <f t="shared" si="20"/>
        <v>8519286</v>
      </c>
      <c r="W175" s="57">
        <f t="shared" si="21"/>
        <v>324291</v>
      </c>
      <c r="X175" s="57">
        <f t="shared" si="15"/>
        <v>3263915</v>
      </c>
      <c r="Y175" s="57">
        <f t="shared" si="16"/>
        <v>2634128</v>
      </c>
      <c r="Z175" s="57">
        <f t="shared" si="17"/>
        <v>2173236</v>
      </c>
      <c r="AA175" s="57">
        <f t="shared" si="19"/>
        <v>1560281</v>
      </c>
      <c r="AB175" s="57">
        <f t="shared" si="18"/>
        <v>18475137</v>
      </c>
    </row>
    <row r="176" spans="1:28" x14ac:dyDescent="0.15">
      <c r="A176" s="56" t="s">
        <v>217</v>
      </c>
      <c r="B176" s="56">
        <v>812154</v>
      </c>
      <c r="C176" s="56">
        <v>5841</v>
      </c>
      <c r="D176" s="56">
        <v>7992</v>
      </c>
      <c r="E176" s="56">
        <v>0</v>
      </c>
      <c r="F176" s="56">
        <v>61092</v>
      </c>
      <c r="G176" s="56">
        <v>496638</v>
      </c>
      <c r="H176" s="56">
        <v>857129</v>
      </c>
      <c r="I176" s="56">
        <v>341070</v>
      </c>
      <c r="J176" s="56">
        <v>6523</v>
      </c>
      <c r="K176" s="56">
        <v>413677</v>
      </c>
      <c r="L176" s="56">
        <v>201045</v>
      </c>
      <c r="M176" s="56">
        <v>0</v>
      </c>
      <c r="N176" s="56">
        <v>0</v>
      </c>
      <c r="O176" s="56">
        <v>1093</v>
      </c>
      <c r="P176" s="56">
        <v>3204254</v>
      </c>
      <c r="Q176" s="56">
        <v>935757</v>
      </c>
      <c r="R176" s="56">
        <v>825987</v>
      </c>
      <c r="S176" s="56">
        <v>61092</v>
      </c>
      <c r="T176" s="56">
        <v>421293</v>
      </c>
      <c r="V176" s="57">
        <f t="shared" si="20"/>
        <v>817995</v>
      </c>
      <c r="W176" s="57">
        <f t="shared" si="21"/>
        <v>69084</v>
      </c>
      <c r="X176" s="57">
        <f t="shared" si="15"/>
        <v>496638</v>
      </c>
      <c r="Y176" s="57">
        <f t="shared" si="16"/>
        <v>341070</v>
      </c>
      <c r="Z176" s="57">
        <f t="shared" si="17"/>
        <v>857129</v>
      </c>
      <c r="AA176" s="57">
        <f t="shared" si="19"/>
        <v>622338</v>
      </c>
      <c r="AB176" s="57">
        <f t="shared" si="18"/>
        <v>3204254</v>
      </c>
    </row>
    <row r="177" spans="1:28" x14ac:dyDescent="0.15">
      <c r="A177" s="56" t="s">
        <v>53</v>
      </c>
      <c r="B177" s="56">
        <v>295074</v>
      </c>
      <c r="C177" s="56">
        <v>703</v>
      </c>
      <c r="D177" s="56">
        <v>7992</v>
      </c>
      <c r="E177" s="56">
        <v>11</v>
      </c>
      <c r="F177" s="56">
        <v>14643</v>
      </c>
      <c r="G177" s="56">
        <v>695440</v>
      </c>
      <c r="H177" s="56">
        <v>285885</v>
      </c>
      <c r="I177" s="56">
        <v>237437</v>
      </c>
      <c r="J177" s="56">
        <v>457</v>
      </c>
      <c r="K177" s="56">
        <v>4020</v>
      </c>
      <c r="L177" s="56">
        <v>5511</v>
      </c>
      <c r="M177" s="56">
        <v>0</v>
      </c>
      <c r="N177" s="56">
        <v>0</v>
      </c>
      <c r="O177" s="56">
        <v>733</v>
      </c>
      <c r="P177" s="56">
        <v>1547906</v>
      </c>
      <c r="Q177" s="56">
        <v>244307</v>
      </c>
      <c r="R177" s="56">
        <v>303769</v>
      </c>
      <c r="S177" s="56">
        <v>14654</v>
      </c>
      <c r="T177" s="56">
        <v>5210</v>
      </c>
      <c r="V177" s="57">
        <f t="shared" si="20"/>
        <v>295777</v>
      </c>
      <c r="W177" s="57">
        <f t="shared" si="21"/>
        <v>22646</v>
      </c>
      <c r="X177" s="57">
        <f t="shared" si="15"/>
        <v>695440</v>
      </c>
      <c r="Y177" s="57">
        <f t="shared" si="16"/>
        <v>237437</v>
      </c>
      <c r="Z177" s="57">
        <f t="shared" si="17"/>
        <v>285885</v>
      </c>
      <c r="AA177" s="57">
        <f t="shared" si="19"/>
        <v>10721</v>
      </c>
      <c r="AB177" s="57">
        <f t="shared" si="18"/>
        <v>1547906</v>
      </c>
    </row>
    <row r="178" spans="1:28" x14ac:dyDescent="0.15">
      <c r="A178" s="56" t="s">
        <v>52</v>
      </c>
      <c r="B178" s="56">
        <v>54695</v>
      </c>
      <c r="C178" s="56">
        <v>0</v>
      </c>
      <c r="D178" s="56">
        <v>0</v>
      </c>
      <c r="E178" s="56">
        <v>0</v>
      </c>
      <c r="F178" s="56">
        <v>469</v>
      </c>
      <c r="G178" s="56">
        <v>2032</v>
      </c>
      <c r="H178" s="56">
        <v>5648</v>
      </c>
      <c r="I178" s="56">
        <v>29326</v>
      </c>
      <c r="J178" s="56">
        <v>0</v>
      </c>
      <c r="K178" s="56">
        <v>1288</v>
      </c>
      <c r="L178" s="56">
        <v>589</v>
      </c>
      <c r="M178" s="56">
        <v>0</v>
      </c>
      <c r="N178" s="56">
        <v>0</v>
      </c>
      <c r="O178" s="56">
        <v>0</v>
      </c>
      <c r="P178" s="56">
        <v>94047</v>
      </c>
      <c r="Q178" s="56">
        <v>31191</v>
      </c>
      <c r="R178" s="56">
        <v>54695</v>
      </c>
      <c r="S178" s="56">
        <v>469</v>
      </c>
      <c r="T178" s="56">
        <v>1288</v>
      </c>
      <c r="V178" s="57">
        <f t="shared" si="20"/>
        <v>54695</v>
      </c>
      <c r="W178" s="57">
        <f t="shared" si="21"/>
        <v>469</v>
      </c>
      <c r="X178" s="57">
        <f t="shared" si="15"/>
        <v>2032</v>
      </c>
      <c r="Y178" s="57">
        <f t="shared" si="16"/>
        <v>29326</v>
      </c>
      <c r="Z178" s="57">
        <f t="shared" si="17"/>
        <v>5648</v>
      </c>
      <c r="AA178" s="57">
        <f t="shared" si="19"/>
        <v>1877</v>
      </c>
      <c r="AB178" s="57">
        <f t="shared" si="18"/>
        <v>94047</v>
      </c>
    </row>
    <row r="179" spans="1:28" x14ac:dyDescent="0.15">
      <c r="A179" s="56" t="s">
        <v>54</v>
      </c>
      <c r="B179" s="56">
        <v>462</v>
      </c>
      <c r="C179" s="56">
        <v>0</v>
      </c>
      <c r="D179" s="56">
        <v>0</v>
      </c>
      <c r="E179" s="56">
        <v>112275</v>
      </c>
      <c r="F179" s="56">
        <v>223958</v>
      </c>
      <c r="G179" s="56">
        <v>760517</v>
      </c>
      <c r="H179" s="56">
        <v>2914</v>
      </c>
      <c r="I179" s="56">
        <v>116630</v>
      </c>
      <c r="J179" s="56">
        <v>0</v>
      </c>
      <c r="K179" s="56">
        <v>733</v>
      </c>
      <c r="L179" s="56">
        <v>432</v>
      </c>
      <c r="M179" s="56">
        <v>0</v>
      </c>
      <c r="N179" s="56">
        <v>0</v>
      </c>
      <c r="O179" s="56">
        <v>0</v>
      </c>
      <c r="P179" s="56">
        <v>1217921</v>
      </c>
      <c r="Q179" s="56">
        <v>117795</v>
      </c>
      <c r="R179" s="56">
        <v>462</v>
      </c>
      <c r="S179" s="56">
        <v>336233</v>
      </c>
      <c r="T179" s="56">
        <v>733</v>
      </c>
      <c r="V179" s="57">
        <f t="shared" si="20"/>
        <v>462</v>
      </c>
      <c r="W179" s="57">
        <f t="shared" si="21"/>
        <v>336233</v>
      </c>
      <c r="X179" s="57">
        <f t="shared" si="15"/>
        <v>760517</v>
      </c>
      <c r="Y179" s="57">
        <f t="shared" si="16"/>
        <v>116630</v>
      </c>
      <c r="Z179" s="57">
        <f t="shared" si="17"/>
        <v>2914</v>
      </c>
      <c r="AA179" s="57">
        <f t="shared" si="19"/>
        <v>1165</v>
      </c>
      <c r="AB179" s="57">
        <f t="shared" si="18"/>
        <v>1217921</v>
      </c>
    </row>
    <row r="180" spans="1:28" x14ac:dyDescent="0.15">
      <c r="A180" s="56" t="s">
        <v>216</v>
      </c>
      <c r="B180" s="56">
        <v>2298176</v>
      </c>
      <c r="C180" s="56">
        <v>0</v>
      </c>
      <c r="D180" s="56">
        <v>0</v>
      </c>
      <c r="E180" s="56">
        <v>24678</v>
      </c>
      <c r="F180" s="56">
        <v>148713</v>
      </c>
      <c r="G180" s="56">
        <v>2143288</v>
      </c>
      <c r="H180" s="56">
        <v>1540707</v>
      </c>
      <c r="I180" s="56">
        <v>842061</v>
      </c>
      <c r="J180" s="56">
        <v>27628</v>
      </c>
      <c r="K180" s="56">
        <v>545132</v>
      </c>
      <c r="L180" s="56">
        <v>255050</v>
      </c>
      <c r="M180" s="56">
        <v>0</v>
      </c>
      <c r="N180" s="56">
        <v>0</v>
      </c>
      <c r="O180" s="56">
        <v>0</v>
      </c>
      <c r="P180" s="56">
        <v>7825433</v>
      </c>
      <c r="Q180" s="56">
        <v>1625747</v>
      </c>
      <c r="R180" s="56">
        <v>2298176</v>
      </c>
      <c r="S180" s="56">
        <v>173391</v>
      </c>
      <c r="T180" s="56">
        <v>572760</v>
      </c>
      <c r="V180" s="57">
        <f t="shared" si="20"/>
        <v>2298176</v>
      </c>
      <c r="W180" s="57">
        <f t="shared" si="21"/>
        <v>173391</v>
      </c>
      <c r="X180" s="57">
        <f>G180</f>
        <v>2143288</v>
      </c>
      <c r="Y180" s="57">
        <f t="shared" si="16"/>
        <v>842061</v>
      </c>
      <c r="Z180" s="57">
        <f t="shared" si="17"/>
        <v>1540707</v>
      </c>
      <c r="AA180" s="57">
        <f t="shared" si="19"/>
        <v>827810</v>
      </c>
      <c r="AB180" s="57">
        <f t="shared" si="18"/>
        <v>7825433</v>
      </c>
    </row>
    <row r="181" spans="1:28" x14ac:dyDescent="0.15">
      <c r="A181" s="56" t="s">
        <v>215</v>
      </c>
      <c r="B181" s="56">
        <v>2456119</v>
      </c>
      <c r="C181" s="56">
        <v>607</v>
      </c>
      <c r="D181" s="56">
        <v>0</v>
      </c>
      <c r="E181" s="56">
        <v>24689</v>
      </c>
      <c r="F181" s="56">
        <v>158804</v>
      </c>
      <c r="G181" s="56">
        <v>2673037</v>
      </c>
      <c r="H181" s="56">
        <v>1736177</v>
      </c>
      <c r="I181" s="56">
        <v>1010054</v>
      </c>
      <c r="J181" s="56">
        <v>28085</v>
      </c>
      <c r="K181" s="56">
        <v>545615</v>
      </c>
      <c r="L181" s="56">
        <v>257869</v>
      </c>
      <c r="M181" s="56">
        <v>0</v>
      </c>
      <c r="N181" s="56">
        <v>0</v>
      </c>
      <c r="O181" s="56">
        <v>0</v>
      </c>
      <c r="P181" s="56">
        <v>8891056</v>
      </c>
      <c r="Q181" s="56">
        <v>1794710</v>
      </c>
      <c r="R181" s="56">
        <v>2456726</v>
      </c>
      <c r="S181" s="56">
        <v>183493</v>
      </c>
      <c r="T181" s="56">
        <v>573700</v>
      </c>
      <c r="V181" s="57">
        <f t="shared" si="20"/>
        <v>2456726</v>
      </c>
      <c r="W181" s="57">
        <f t="shared" si="21"/>
        <v>183493</v>
      </c>
      <c r="X181" s="57">
        <f t="shared" si="15"/>
        <v>2673037</v>
      </c>
      <c r="Y181" s="57">
        <f t="shared" si="16"/>
        <v>1010054</v>
      </c>
      <c r="Z181" s="57">
        <f t="shared" si="17"/>
        <v>1736177</v>
      </c>
      <c r="AA181" s="57">
        <f t="shared" si="19"/>
        <v>831569</v>
      </c>
      <c r="AB181" s="57">
        <f t="shared" si="18"/>
        <v>8891056</v>
      </c>
    </row>
    <row r="182" spans="1:28" x14ac:dyDescent="0.15">
      <c r="A182" s="56" t="s">
        <v>214</v>
      </c>
      <c r="B182" s="56">
        <v>8920543</v>
      </c>
      <c r="C182" s="56">
        <v>6448</v>
      </c>
      <c r="D182" s="56">
        <v>7992</v>
      </c>
      <c r="E182" s="56">
        <v>105178</v>
      </c>
      <c r="F182" s="56">
        <v>422521</v>
      </c>
      <c r="G182" s="56">
        <v>3961959</v>
      </c>
      <c r="H182" s="56">
        <v>2412398</v>
      </c>
      <c r="I182" s="56">
        <v>3004194</v>
      </c>
      <c r="J182" s="56">
        <v>48219</v>
      </c>
      <c r="K182" s="56">
        <v>1075932</v>
      </c>
      <c r="L182" s="56">
        <v>491219</v>
      </c>
      <c r="M182" s="56">
        <v>0</v>
      </c>
      <c r="N182" s="56">
        <v>0</v>
      </c>
      <c r="O182" s="56">
        <v>1608</v>
      </c>
      <c r="P182" s="56">
        <v>20458211</v>
      </c>
      <c r="Q182" s="56">
        <v>4549782</v>
      </c>
      <c r="R182" s="56">
        <v>8934983</v>
      </c>
      <c r="S182" s="56">
        <v>527699</v>
      </c>
      <c r="T182" s="56">
        <v>1125759</v>
      </c>
      <c r="V182" s="57">
        <f t="shared" si="20"/>
        <v>8926991</v>
      </c>
      <c r="W182" s="57">
        <f t="shared" si="21"/>
        <v>535691</v>
      </c>
      <c r="X182" s="57">
        <f t="shared" si="15"/>
        <v>3961959</v>
      </c>
      <c r="Y182" s="57">
        <f t="shared" si="16"/>
        <v>3004194</v>
      </c>
      <c r="Z182" s="57">
        <f t="shared" si="17"/>
        <v>2412398</v>
      </c>
      <c r="AA182" s="57">
        <f t="shared" si="19"/>
        <v>1616978</v>
      </c>
      <c r="AB182" s="57">
        <f t="shared" si="18"/>
        <v>20458211</v>
      </c>
    </row>
  </sheetData>
  <phoneticPr fontId="2"/>
  <pageMargins left="0.75" right="0.75" top="1" bottom="1" header="0.51200000000000001" footer="0.51200000000000001"/>
  <pageSetup paperSize="9" orientation="portrait" r:id="rId1"/>
  <ignoredErrors>
    <ignoredError sqref="V5 V23:V182 V6:V22 W7:W182 W5:W6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74"/>
  <sheetViews>
    <sheetView workbookViewId="0">
      <pane ySplit="3" topLeftCell="A102" activePane="bottomLeft" state="frozen"/>
      <selection pane="bottomLeft" activeCell="A102" sqref="A102"/>
    </sheetView>
  </sheetViews>
  <sheetFormatPr defaultRowHeight="12.75" x14ac:dyDescent="0.15"/>
  <cols>
    <col min="1" max="1" width="36.125" style="36" bestFit="1" customWidth="1"/>
    <col min="2" max="16384" width="9" style="36"/>
  </cols>
  <sheetData>
    <row r="1" spans="1:31" x14ac:dyDescent="0.15">
      <c r="A1" s="36" t="s">
        <v>234</v>
      </c>
      <c r="B1" s="36" t="s">
        <v>233</v>
      </c>
      <c r="C1" s="36" t="s">
        <v>232</v>
      </c>
      <c r="D1" s="36" t="s">
        <v>238</v>
      </c>
      <c r="E1" s="36" t="s">
        <v>231</v>
      </c>
      <c r="F1" s="36" t="s">
        <v>230</v>
      </c>
    </row>
    <row r="3" spans="1:31" ht="13.5" x14ac:dyDescent="0.15">
      <c r="A3" s="36" t="s">
        <v>229</v>
      </c>
      <c r="B3" s="36" t="s">
        <v>21</v>
      </c>
      <c r="C3" s="36" t="s">
        <v>169</v>
      </c>
      <c r="D3" s="36" t="s">
        <v>168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36" t="s">
        <v>33</v>
      </c>
      <c r="Q3" s="36" t="s">
        <v>34</v>
      </c>
      <c r="R3" s="36" t="s">
        <v>211</v>
      </c>
      <c r="S3" s="36" t="s">
        <v>212</v>
      </c>
      <c r="T3" s="36" t="s">
        <v>235</v>
      </c>
      <c r="Y3" s="45" t="s">
        <v>0</v>
      </c>
      <c r="Z3" s="3" t="s">
        <v>1</v>
      </c>
      <c r="AA3" s="3" t="s">
        <v>7</v>
      </c>
      <c r="AB3" s="3" t="s">
        <v>2</v>
      </c>
      <c r="AC3" s="3" t="s">
        <v>3</v>
      </c>
      <c r="AD3" s="3" t="s">
        <v>4</v>
      </c>
      <c r="AE3" s="3" t="s">
        <v>5</v>
      </c>
    </row>
    <row r="4" spans="1:31" x14ac:dyDescent="0.15">
      <c r="A4" s="36" t="s">
        <v>228</v>
      </c>
    </row>
    <row r="5" spans="1:31" x14ac:dyDescent="0.15">
      <c r="A5" s="36" t="s">
        <v>167</v>
      </c>
      <c r="B5" s="36">
        <v>9689776</v>
      </c>
      <c r="C5" s="36">
        <v>7372</v>
      </c>
      <c r="D5" s="36">
        <v>10341</v>
      </c>
      <c r="E5" s="36">
        <v>143706</v>
      </c>
      <c r="F5" s="36">
        <v>879299</v>
      </c>
      <c r="G5" s="36">
        <v>5154827</v>
      </c>
      <c r="H5" s="36">
        <v>2535326</v>
      </c>
      <c r="I5" s="36">
        <v>3894708</v>
      </c>
      <c r="J5" s="36">
        <v>77377</v>
      </c>
      <c r="K5" s="36">
        <v>927882</v>
      </c>
      <c r="L5" s="36">
        <v>492848</v>
      </c>
      <c r="M5" s="36">
        <v>0</v>
      </c>
      <c r="N5" s="36">
        <v>0</v>
      </c>
      <c r="O5" s="36">
        <v>2337</v>
      </c>
      <c r="P5" s="36">
        <v>23815799</v>
      </c>
      <c r="Q5" s="36">
        <v>5322768</v>
      </c>
      <c r="R5" s="36">
        <v>9707489</v>
      </c>
      <c r="S5" s="36">
        <v>1023005</v>
      </c>
      <c r="T5" s="36">
        <v>1007596</v>
      </c>
      <c r="Y5" s="36">
        <f>SUM(B5:C5)</f>
        <v>9697148</v>
      </c>
      <c r="Z5" s="36">
        <f>SUM(D5:F5)</f>
        <v>1033346</v>
      </c>
      <c r="AA5" s="36">
        <f>G5</f>
        <v>5154827</v>
      </c>
      <c r="AB5" s="36">
        <f>I5</f>
        <v>3894708</v>
      </c>
      <c r="AC5" s="36">
        <f>H5</f>
        <v>2535326</v>
      </c>
      <c r="AD5" s="36">
        <f>AE5-SUM(Y5:AC5)</f>
        <v>1500444</v>
      </c>
      <c r="AE5" s="36">
        <f>P5</f>
        <v>23815799</v>
      </c>
    </row>
    <row r="6" spans="1:31" x14ac:dyDescent="0.15">
      <c r="A6" s="36" t="s">
        <v>172</v>
      </c>
      <c r="B6" s="36">
        <v>1837182</v>
      </c>
      <c r="C6" s="36">
        <v>0</v>
      </c>
      <c r="D6" s="36">
        <v>0</v>
      </c>
      <c r="E6" s="36">
        <v>0</v>
      </c>
      <c r="F6" s="36">
        <v>85441</v>
      </c>
      <c r="G6" s="36">
        <v>1407130</v>
      </c>
      <c r="H6" s="36">
        <v>947939</v>
      </c>
      <c r="I6" s="36">
        <v>705928</v>
      </c>
      <c r="J6" s="36">
        <v>24710</v>
      </c>
      <c r="K6" s="36">
        <v>247983</v>
      </c>
      <c r="L6" s="36">
        <v>93881</v>
      </c>
      <c r="M6" s="36">
        <v>0</v>
      </c>
      <c r="N6" s="36">
        <v>0</v>
      </c>
      <c r="O6" s="36">
        <v>291</v>
      </c>
      <c r="P6" s="36">
        <v>5350485</v>
      </c>
      <c r="Q6" s="36">
        <v>1054782</v>
      </c>
      <c r="R6" s="36">
        <v>1837182</v>
      </c>
      <c r="S6" s="36">
        <v>85441</v>
      </c>
      <c r="T6" s="36">
        <v>272984</v>
      </c>
      <c r="Y6" s="36">
        <f>SUM(B6:C6)</f>
        <v>1837182</v>
      </c>
      <c r="Z6" s="36">
        <f>SUM(D6:F6)</f>
        <v>85441</v>
      </c>
      <c r="AA6" s="36">
        <f>G6</f>
        <v>1407130</v>
      </c>
      <c r="AB6" s="36">
        <f>I6</f>
        <v>705928</v>
      </c>
      <c r="AC6" s="36">
        <f>H6</f>
        <v>947939</v>
      </c>
      <c r="AD6" s="36">
        <f>AE6-SUM(Y6:AC6)</f>
        <v>366865</v>
      </c>
      <c r="AE6" s="36">
        <f>P6</f>
        <v>5350485</v>
      </c>
    </row>
    <row r="7" spans="1:31" x14ac:dyDescent="0.15">
      <c r="A7" s="36" t="s">
        <v>171</v>
      </c>
      <c r="B7" s="36">
        <v>764238</v>
      </c>
      <c r="C7" s="36">
        <v>0</v>
      </c>
      <c r="D7" s="36">
        <v>39</v>
      </c>
      <c r="E7" s="36">
        <v>30975</v>
      </c>
      <c r="F7" s="36">
        <v>108174</v>
      </c>
      <c r="G7" s="36">
        <v>642225</v>
      </c>
      <c r="H7" s="36">
        <v>156407</v>
      </c>
      <c r="I7" s="36">
        <v>127283</v>
      </c>
      <c r="J7" s="36">
        <v>9836</v>
      </c>
      <c r="K7" s="36">
        <v>52903</v>
      </c>
      <c r="L7" s="36">
        <v>41887</v>
      </c>
      <c r="M7" s="36">
        <v>0</v>
      </c>
      <c r="N7" s="36">
        <v>0</v>
      </c>
      <c r="O7" s="36">
        <v>58</v>
      </c>
      <c r="P7" s="36">
        <v>1934025</v>
      </c>
      <c r="Q7" s="36">
        <v>226199</v>
      </c>
      <c r="R7" s="36">
        <v>764277</v>
      </c>
      <c r="S7" s="36">
        <v>139149</v>
      </c>
      <c r="T7" s="36">
        <v>62797</v>
      </c>
      <c r="Y7" s="36">
        <f>SUM(B7:C7)</f>
        <v>764238</v>
      </c>
      <c r="Z7" s="36">
        <f t="shared" ref="Z7:Z70" si="0">SUM(D7:F7)</f>
        <v>139188</v>
      </c>
      <c r="AA7" s="36">
        <f t="shared" ref="AA7:AA70" si="1">G7</f>
        <v>642225</v>
      </c>
      <c r="AB7" s="36">
        <f t="shared" ref="AB7:AB70" si="2">I7</f>
        <v>127283</v>
      </c>
      <c r="AC7" s="36">
        <f t="shared" ref="AC7:AC70" si="3">H7</f>
        <v>156407</v>
      </c>
      <c r="AD7" s="36">
        <f>AE7-SUM(Y7:AC7)</f>
        <v>104684</v>
      </c>
      <c r="AE7" s="36">
        <f t="shared" ref="AE7:AE70" si="4">P7</f>
        <v>1934025</v>
      </c>
    </row>
    <row r="8" spans="1:31" x14ac:dyDescent="0.15">
      <c r="A8" s="36" t="s">
        <v>170</v>
      </c>
      <c r="B8" s="36">
        <v>859905</v>
      </c>
      <c r="C8" s="36">
        <v>6138</v>
      </c>
      <c r="D8" s="36">
        <v>10302</v>
      </c>
      <c r="E8" s="36">
        <v>0</v>
      </c>
      <c r="F8" s="36">
        <v>52402</v>
      </c>
      <c r="G8" s="36">
        <v>565769</v>
      </c>
      <c r="H8" s="36">
        <v>876307</v>
      </c>
      <c r="I8" s="36">
        <v>567611</v>
      </c>
      <c r="J8" s="36">
        <v>13821</v>
      </c>
      <c r="K8" s="36">
        <v>354607</v>
      </c>
      <c r="L8" s="36">
        <v>191962</v>
      </c>
      <c r="M8" s="36">
        <v>0</v>
      </c>
      <c r="N8" s="36">
        <v>0</v>
      </c>
      <c r="O8" s="36">
        <v>1121</v>
      </c>
      <c r="P8" s="36">
        <v>3499945</v>
      </c>
      <c r="Q8" s="36">
        <v>1100663</v>
      </c>
      <c r="R8" s="36">
        <v>876345</v>
      </c>
      <c r="S8" s="36">
        <v>52402</v>
      </c>
      <c r="T8" s="36">
        <v>369549</v>
      </c>
      <c r="Y8" s="36">
        <f>SUM(B8:C8)</f>
        <v>866043</v>
      </c>
      <c r="Z8" s="36">
        <f t="shared" si="0"/>
        <v>62704</v>
      </c>
      <c r="AA8" s="36">
        <f t="shared" si="1"/>
        <v>565769</v>
      </c>
      <c r="AB8" s="36">
        <f t="shared" si="2"/>
        <v>567611</v>
      </c>
      <c r="AC8" s="36">
        <f t="shared" si="3"/>
        <v>876307</v>
      </c>
      <c r="AD8" s="36">
        <f>AE8-SUM(Y8:AC8)</f>
        <v>561511</v>
      </c>
      <c r="AE8" s="36">
        <f t="shared" si="4"/>
        <v>3499945</v>
      </c>
    </row>
    <row r="9" spans="1:31" x14ac:dyDescent="0.15">
      <c r="A9" s="36" t="s">
        <v>166</v>
      </c>
      <c r="B9" s="36">
        <v>258384</v>
      </c>
      <c r="C9" s="36">
        <v>0</v>
      </c>
      <c r="D9" s="36">
        <v>0</v>
      </c>
      <c r="E9" s="36">
        <v>2213</v>
      </c>
      <c r="F9" s="36">
        <v>69462</v>
      </c>
      <c r="G9" s="36">
        <v>282060</v>
      </c>
      <c r="H9" s="36">
        <v>13794</v>
      </c>
      <c r="I9" s="36">
        <v>122911</v>
      </c>
      <c r="J9" s="36">
        <v>4078</v>
      </c>
      <c r="K9" s="36">
        <v>6805</v>
      </c>
      <c r="L9" s="36">
        <v>1827</v>
      </c>
      <c r="M9" s="36">
        <v>0</v>
      </c>
      <c r="N9" s="36">
        <v>0</v>
      </c>
      <c r="O9" s="36">
        <v>249</v>
      </c>
      <c r="P9" s="36">
        <v>761783</v>
      </c>
      <c r="Q9" s="36">
        <v>135621</v>
      </c>
      <c r="R9" s="36">
        <v>258384</v>
      </c>
      <c r="S9" s="36">
        <v>71675</v>
      </c>
      <c r="T9" s="36">
        <v>11132</v>
      </c>
      <c r="Y9" s="36">
        <f t="shared" ref="Y9:Y69" si="5">SUM(B9:C9)</f>
        <v>258384</v>
      </c>
      <c r="Z9" s="36">
        <f t="shared" si="0"/>
        <v>71675</v>
      </c>
      <c r="AA9" s="36">
        <f t="shared" si="1"/>
        <v>282060</v>
      </c>
      <c r="AB9" s="36">
        <f t="shared" si="2"/>
        <v>122911</v>
      </c>
      <c r="AC9" s="36">
        <f t="shared" si="3"/>
        <v>13794</v>
      </c>
      <c r="AD9" s="36">
        <f>AE9-SUM(Y9:AC9)</f>
        <v>12959</v>
      </c>
      <c r="AE9" s="36">
        <f t="shared" si="4"/>
        <v>761783</v>
      </c>
    </row>
    <row r="10" spans="1:31" x14ac:dyDescent="0.15">
      <c r="A10" s="36" t="s">
        <v>164</v>
      </c>
      <c r="B10" s="36">
        <v>43299</v>
      </c>
      <c r="C10" s="36">
        <v>0</v>
      </c>
      <c r="D10" s="36">
        <v>0</v>
      </c>
      <c r="E10" s="36">
        <v>6898</v>
      </c>
      <c r="F10" s="36">
        <v>155223</v>
      </c>
      <c r="G10" s="36">
        <v>231742</v>
      </c>
      <c r="H10" s="36">
        <v>21134</v>
      </c>
      <c r="I10" s="36">
        <v>677709</v>
      </c>
      <c r="J10" s="36">
        <v>4005</v>
      </c>
      <c r="K10" s="36">
        <v>17672</v>
      </c>
      <c r="L10" s="36">
        <v>59059</v>
      </c>
      <c r="M10" s="36">
        <v>0</v>
      </c>
      <c r="N10" s="36">
        <v>0</v>
      </c>
      <c r="O10" s="36">
        <v>361</v>
      </c>
      <c r="P10" s="36">
        <v>1217102</v>
      </c>
      <c r="Q10" s="36">
        <v>758445</v>
      </c>
      <c r="R10" s="36">
        <v>43299</v>
      </c>
      <c r="S10" s="36">
        <v>162121</v>
      </c>
      <c r="T10" s="36">
        <v>22038</v>
      </c>
      <c r="Y10" s="36">
        <f t="shared" si="5"/>
        <v>43299</v>
      </c>
      <c r="Z10" s="36">
        <f t="shared" si="0"/>
        <v>162121</v>
      </c>
      <c r="AA10" s="36">
        <f t="shared" si="1"/>
        <v>231742</v>
      </c>
      <c r="AB10" s="36">
        <f t="shared" si="2"/>
        <v>677709</v>
      </c>
      <c r="AC10" s="36">
        <f t="shared" si="3"/>
        <v>21134</v>
      </c>
      <c r="AD10" s="36">
        <f t="shared" ref="AD10:AD69" si="6">AE10-SUM(Y10:AC10)</f>
        <v>81097</v>
      </c>
      <c r="AE10" s="36">
        <f t="shared" si="4"/>
        <v>1217102</v>
      </c>
    </row>
    <row r="11" spans="1:31" x14ac:dyDescent="0.15">
      <c r="A11" s="36" t="s">
        <v>163</v>
      </c>
      <c r="B11" s="36">
        <v>530</v>
      </c>
      <c r="C11" s="36">
        <v>0</v>
      </c>
      <c r="D11" s="36">
        <v>0</v>
      </c>
      <c r="E11" s="36">
        <v>103608</v>
      </c>
      <c r="F11" s="36">
        <v>247583</v>
      </c>
      <c r="G11" s="36">
        <v>612967</v>
      </c>
      <c r="H11" s="36">
        <v>4472</v>
      </c>
      <c r="I11" s="36">
        <v>20044</v>
      </c>
      <c r="J11" s="36">
        <v>0</v>
      </c>
      <c r="K11" s="36">
        <v>662</v>
      </c>
      <c r="L11" s="36">
        <v>53</v>
      </c>
      <c r="M11" s="36">
        <v>0</v>
      </c>
      <c r="N11" s="36">
        <v>0</v>
      </c>
      <c r="O11" s="36">
        <v>0</v>
      </c>
      <c r="P11" s="36">
        <v>989919</v>
      </c>
      <c r="Q11" s="36">
        <v>20759</v>
      </c>
      <c r="R11" s="36">
        <v>530</v>
      </c>
      <c r="S11" s="36">
        <v>351191</v>
      </c>
      <c r="T11" s="36">
        <v>662</v>
      </c>
      <c r="Y11" s="36">
        <f t="shared" si="5"/>
        <v>530</v>
      </c>
      <c r="Z11" s="36">
        <f t="shared" si="0"/>
        <v>351191</v>
      </c>
      <c r="AA11" s="36">
        <f t="shared" si="1"/>
        <v>612967</v>
      </c>
      <c r="AB11" s="36">
        <f t="shared" si="2"/>
        <v>20044</v>
      </c>
      <c r="AC11" s="36">
        <f t="shared" si="3"/>
        <v>4472</v>
      </c>
      <c r="AD11" s="36">
        <f t="shared" si="6"/>
        <v>715</v>
      </c>
      <c r="AE11" s="36">
        <f t="shared" si="4"/>
        <v>989919</v>
      </c>
    </row>
    <row r="12" spans="1:31" x14ac:dyDescent="0.15">
      <c r="A12" s="36" t="s">
        <v>162</v>
      </c>
      <c r="B12" s="36">
        <v>390739</v>
      </c>
      <c r="C12" s="36">
        <v>1234</v>
      </c>
      <c r="D12" s="36">
        <v>0</v>
      </c>
      <c r="E12" s="36">
        <v>12</v>
      </c>
      <c r="F12" s="36">
        <v>20253</v>
      </c>
      <c r="G12" s="36">
        <v>711852</v>
      </c>
      <c r="H12" s="36">
        <v>299154</v>
      </c>
      <c r="I12" s="36">
        <v>304781</v>
      </c>
      <c r="J12" s="36">
        <v>455</v>
      </c>
      <c r="K12" s="36">
        <v>14295</v>
      </c>
      <c r="L12" s="36">
        <v>5641</v>
      </c>
      <c r="M12" s="36">
        <v>0</v>
      </c>
      <c r="N12" s="36">
        <v>0</v>
      </c>
      <c r="O12" s="36">
        <v>257</v>
      </c>
      <c r="P12" s="36">
        <v>1748673</v>
      </c>
      <c r="Q12" s="36">
        <v>321931</v>
      </c>
      <c r="R12" s="36">
        <v>391973</v>
      </c>
      <c r="S12" s="36">
        <v>20265</v>
      </c>
      <c r="T12" s="36">
        <v>15007</v>
      </c>
      <c r="Y12" s="36">
        <f t="shared" si="5"/>
        <v>391973</v>
      </c>
      <c r="Z12" s="36">
        <f t="shared" si="0"/>
        <v>20265</v>
      </c>
      <c r="AA12" s="36">
        <f t="shared" si="1"/>
        <v>711852</v>
      </c>
      <c r="AB12" s="36">
        <f t="shared" si="2"/>
        <v>304781</v>
      </c>
      <c r="AC12" s="36">
        <f t="shared" si="3"/>
        <v>299154</v>
      </c>
      <c r="AD12" s="36">
        <f t="shared" si="6"/>
        <v>20648</v>
      </c>
      <c r="AE12" s="36">
        <f t="shared" si="4"/>
        <v>1748673</v>
      </c>
    </row>
    <row r="13" spans="1:31" x14ac:dyDescent="0.15">
      <c r="A13" s="36" t="s">
        <v>165</v>
      </c>
      <c r="B13" s="36">
        <v>1389883</v>
      </c>
      <c r="C13" s="36">
        <v>0</v>
      </c>
      <c r="D13" s="36">
        <v>0</v>
      </c>
      <c r="E13" s="36">
        <v>0</v>
      </c>
      <c r="F13" s="36">
        <v>131013</v>
      </c>
      <c r="G13" s="36">
        <v>577406</v>
      </c>
      <c r="H13" s="36">
        <v>83581</v>
      </c>
      <c r="I13" s="36">
        <v>317304</v>
      </c>
      <c r="J13" s="36">
        <v>20347</v>
      </c>
      <c r="K13" s="36">
        <v>47637</v>
      </c>
      <c r="L13" s="36">
        <v>41049</v>
      </c>
      <c r="M13" s="36">
        <v>0</v>
      </c>
      <c r="N13" s="36">
        <v>0</v>
      </c>
      <c r="O13" s="36">
        <v>0</v>
      </c>
      <c r="P13" s="36">
        <v>2608220</v>
      </c>
      <c r="Q13" s="36">
        <v>423255</v>
      </c>
      <c r="R13" s="36">
        <v>1389883</v>
      </c>
      <c r="S13" s="36">
        <v>131013</v>
      </c>
      <c r="T13" s="36">
        <v>67984</v>
      </c>
      <c r="Y13" s="36">
        <f t="shared" si="5"/>
        <v>1389883</v>
      </c>
      <c r="Z13" s="36">
        <f t="shared" si="0"/>
        <v>131013</v>
      </c>
      <c r="AA13" s="36">
        <f t="shared" si="1"/>
        <v>577406</v>
      </c>
      <c r="AB13" s="36">
        <f t="shared" si="2"/>
        <v>317304</v>
      </c>
      <c r="AC13" s="36">
        <f>H13</f>
        <v>83581</v>
      </c>
      <c r="AD13" s="36">
        <f t="shared" si="6"/>
        <v>109033</v>
      </c>
      <c r="AE13" s="36">
        <f t="shared" si="4"/>
        <v>2608220</v>
      </c>
    </row>
    <row r="14" spans="1:31" x14ac:dyDescent="0.15">
      <c r="A14" s="36" t="s">
        <v>227</v>
      </c>
      <c r="B14" s="36">
        <v>4145616</v>
      </c>
      <c r="C14" s="36">
        <v>0</v>
      </c>
      <c r="D14" s="36">
        <v>0</v>
      </c>
      <c r="E14" s="36">
        <v>0</v>
      </c>
      <c r="F14" s="36">
        <v>9748</v>
      </c>
      <c r="G14" s="36">
        <v>123676</v>
      </c>
      <c r="H14" s="36">
        <v>132538</v>
      </c>
      <c r="I14" s="36">
        <v>1051137</v>
      </c>
      <c r="J14" s="36">
        <v>125</v>
      </c>
      <c r="K14" s="36">
        <v>185318</v>
      </c>
      <c r="L14" s="36">
        <v>57489</v>
      </c>
      <c r="M14" s="36">
        <v>0</v>
      </c>
      <c r="N14" s="36">
        <v>0</v>
      </c>
      <c r="O14" s="36">
        <v>0</v>
      </c>
      <c r="P14" s="36">
        <v>5705647</v>
      </c>
      <c r="Q14" s="36">
        <v>1281113</v>
      </c>
      <c r="R14" s="36">
        <v>4145616</v>
      </c>
      <c r="S14" s="36">
        <v>9748</v>
      </c>
      <c r="T14" s="36">
        <v>185443</v>
      </c>
      <c r="Y14" s="36">
        <f t="shared" si="5"/>
        <v>4145616</v>
      </c>
      <c r="Z14" s="36">
        <f t="shared" si="0"/>
        <v>9748</v>
      </c>
      <c r="AA14" s="36">
        <f t="shared" si="1"/>
        <v>123676</v>
      </c>
      <c r="AB14" s="36">
        <f t="shared" si="2"/>
        <v>1051137</v>
      </c>
      <c r="AC14" s="36">
        <f t="shared" si="3"/>
        <v>132538</v>
      </c>
      <c r="AD14" s="36">
        <f t="shared" si="6"/>
        <v>242932</v>
      </c>
      <c r="AE14" s="36">
        <f t="shared" si="4"/>
        <v>5705647</v>
      </c>
    </row>
    <row r="15" spans="1:31" x14ac:dyDescent="0.15">
      <c r="A15" s="36" t="s">
        <v>161</v>
      </c>
      <c r="B15" s="36" t="s">
        <v>59</v>
      </c>
      <c r="C15" s="36" t="s">
        <v>59</v>
      </c>
      <c r="D15" s="36" t="s">
        <v>59</v>
      </c>
      <c r="E15" s="36" t="s">
        <v>59</v>
      </c>
      <c r="F15" s="36" t="s">
        <v>59</v>
      </c>
      <c r="G15" s="36" t="s">
        <v>59</v>
      </c>
      <c r="H15" s="36" t="s">
        <v>59</v>
      </c>
      <c r="I15" s="36" t="s">
        <v>59</v>
      </c>
      <c r="J15" s="36" t="s">
        <v>59</v>
      </c>
      <c r="K15" s="36" t="s">
        <v>59</v>
      </c>
      <c r="L15" s="36" t="s">
        <v>59</v>
      </c>
      <c r="M15" s="36" t="s">
        <v>59</v>
      </c>
      <c r="N15" s="36" t="s">
        <v>59</v>
      </c>
      <c r="O15" s="36" t="s">
        <v>59</v>
      </c>
      <c r="P15" s="36" t="s">
        <v>59</v>
      </c>
      <c r="Q15" s="36" t="s">
        <v>59</v>
      </c>
      <c r="R15" s="36" t="s">
        <v>59</v>
      </c>
      <c r="S15" s="36" t="s">
        <v>59</v>
      </c>
      <c r="T15" s="36" t="s">
        <v>59</v>
      </c>
      <c r="Y15" s="36">
        <f t="shared" si="5"/>
        <v>0</v>
      </c>
      <c r="Z15" s="36">
        <f t="shared" si="0"/>
        <v>0</v>
      </c>
      <c r="AA15" s="36" t="str">
        <f t="shared" si="1"/>
        <v>x</v>
      </c>
      <c r="AB15" s="36" t="str">
        <f t="shared" si="2"/>
        <v>x</v>
      </c>
      <c r="AC15" s="36" t="str">
        <f t="shared" si="3"/>
        <v>x</v>
      </c>
      <c r="AD15" s="36" t="e">
        <f t="shared" si="6"/>
        <v>#VALUE!</v>
      </c>
      <c r="AE15" s="36" t="str">
        <f t="shared" si="4"/>
        <v>x</v>
      </c>
    </row>
    <row r="16" spans="1:31" x14ac:dyDescent="0.15">
      <c r="A16" s="36" t="s">
        <v>160</v>
      </c>
      <c r="B16" s="36" t="s">
        <v>59</v>
      </c>
      <c r="C16" s="36" t="s">
        <v>59</v>
      </c>
      <c r="D16" s="36" t="s">
        <v>59</v>
      </c>
      <c r="E16" s="36" t="s">
        <v>59</v>
      </c>
      <c r="F16" s="36" t="s">
        <v>59</v>
      </c>
      <c r="G16" s="36" t="s">
        <v>59</v>
      </c>
      <c r="H16" s="36" t="s">
        <v>59</v>
      </c>
      <c r="I16" s="36" t="s">
        <v>59</v>
      </c>
      <c r="J16" s="36" t="s">
        <v>59</v>
      </c>
      <c r="K16" s="36" t="s">
        <v>59</v>
      </c>
      <c r="L16" s="36" t="s">
        <v>59</v>
      </c>
      <c r="M16" s="36" t="s">
        <v>59</v>
      </c>
      <c r="N16" s="36" t="s">
        <v>59</v>
      </c>
      <c r="O16" s="36" t="s">
        <v>59</v>
      </c>
      <c r="P16" s="36" t="s">
        <v>59</v>
      </c>
      <c r="Q16" s="36" t="s">
        <v>59</v>
      </c>
      <c r="R16" s="36" t="s">
        <v>59</v>
      </c>
      <c r="S16" s="36" t="s">
        <v>59</v>
      </c>
      <c r="T16" s="36" t="s">
        <v>59</v>
      </c>
      <c r="Y16" s="36">
        <f t="shared" si="5"/>
        <v>0</v>
      </c>
      <c r="Z16" s="36">
        <f t="shared" si="0"/>
        <v>0</v>
      </c>
      <c r="AA16" s="36" t="str">
        <f t="shared" si="1"/>
        <v>x</v>
      </c>
      <c r="AB16" s="36" t="str">
        <f t="shared" si="2"/>
        <v>x</v>
      </c>
      <c r="AC16" s="36" t="str">
        <f t="shared" si="3"/>
        <v>x</v>
      </c>
      <c r="AD16" s="36" t="e">
        <f t="shared" si="6"/>
        <v>#VALUE!</v>
      </c>
      <c r="AE16" s="36" t="str">
        <f t="shared" si="4"/>
        <v>x</v>
      </c>
    </row>
    <row r="17" spans="1:31" x14ac:dyDescent="0.15">
      <c r="A17" s="36" t="s">
        <v>159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4724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4724</v>
      </c>
      <c r="Q17" s="36">
        <v>4724</v>
      </c>
      <c r="R17" s="36">
        <v>0</v>
      </c>
      <c r="S17" s="36">
        <v>0</v>
      </c>
      <c r="T17" s="36">
        <v>0</v>
      </c>
      <c r="Y17" s="36">
        <f t="shared" si="5"/>
        <v>0</v>
      </c>
      <c r="Z17" s="36">
        <f t="shared" si="0"/>
        <v>0</v>
      </c>
      <c r="AA17" s="36">
        <f t="shared" si="1"/>
        <v>0</v>
      </c>
      <c r="AB17" s="36">
        <f t="shared" si="2"/>
        <v>4724</v>
      </c>
      <c r="AC17" s="36">
        <f t="shared" si="3"/>
        <v>0</v>
      </c>
      <c r="AD17" s="36">
        <f t="shared" si="6"/>
        <v>0</v>
      </c>
      <c r="AE17" s="36">
        <f t="shared" si="4"/>
        <v>4724</v>
      </c>
    </row>
    <row r="18" spans="1:31" x14ac:dyDescent="0.15">
      <c r="A18" s="36" t="s">
        <v>158</v>
      </c>
      <c r="B18" s="36">
        <v>0</v>
      </c>
      <c r="C18" s="36">
        <v>0</v>
      </c>
      <c r="D18" s="36">
        <v>0</v>
      </c>
      <c r="E18" s="36">
        <v>0</v>
      </c>
      <c r="F18" s="36">
        <v>1163</v>
      </c>
      <c r="G18" s="36">
        <v>62825</v>
      </c>
      <c r="H18" s="36">
        <v>0</v>
      </c>
      <c r="I18" s="36">
        <v>254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64242</v>
      </c>
      <c r="Q18" s="36">
        <v>254</v>
      </c>
      <c r="R18" s="36">
        <v>0</v>
      </c>
      <c r="S18" s="36">
        <v>1163</v>
      </c>
      <c r="T18" s="36">
        <v>0</v>
      </c>
      <c r="Y18" s="36">
        <f t="shared" si="5"/>
        <v>0</v>
      </c>
      <c r="Z18" s="36">
        <f t="shared" si="0"/>
        <v>1163</v>
      </c>
      <c r="AA18" s="36">
        <f t="shared" si="1"/>
        <v>62825</v>
      </c>
      <c r="AB18" s="36">
        <f t="shared" si="2"/>
        <v>254</v>
      </c>
      <c r="AC18" s="36">
        <f t="shared" si="3"/>
        <v>0</v>
      </c>
      <c r="AD18" s="36">
        <f t="shared" si="6"/>
        <v>0</v>
      </c>
      <c r="AE18" s="36">
        <f t="shared" si="4"/>
        <v>64242</v>
      </c>
    </row>
    <row r="19" spans="1:31" x14ac:dyDescent="0.15">
      <c r="A19" s="36" t="s">
        <v>157</v>
      </c>
      <c r="B19" s="36">
        <v>0</v>
      </c>
      <c r="C19" s="36">
        <v>0</v>
      </c>
      <c r="D19" s="36">
        <v>0</v>
      </c>
      <c r="E19" s="36">
        <v>0</v>
      </c>
      <c r="F19" s="36">
        <v>4439</v>
      </c>
      <c r="G19" s="36">
        <v>0</v>
      </c>
      <c r="H19" s="36">
        <v>0</v>
      </c>
      <c r="I19" s="36">
        <v>5041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9480</v>
      </c>
      <c r="Q19" s="36">
        <v>5041</v>
      </c>
      <c r="R19" s="36">
        <v>0</v>
      </c>
      <c r="S19" s="36">
        <v>4439</v>
      </c>
      <c r="T19" s="36">
        <v>0</v>
      </c>
      <c r="Y19" s="36">
        <f t="shared" si="5"/>
        <v>0</v>
      </c>
      <c r="Z19" s="36">
        <f t="shared" si="0"/>
        <v>4439</v>
      </c>
      <c r="AA19" s="36">
        <f t="shared" si="1"/>
        <v>0</v>
      </c>
      <c r="AB19" s="36">
        <f t="shared" si="2"/>
        <v>5041</v>
      </c>
      <c r="AC19" s="36">
        <f t="shared" si="3"/>
        <v>0</v>
      </c>
      <c r="AD19" s="36">
        <f t="shared" si="6"/>
        <v>0</v>
      </c>
      <c r="AE19" s="36">
        <f t="shared" si="4"/>
        <v>9480</v>
      </c>
    </row>
    <row r="20" spans="1:31" x14ac:dyDescent="0.15">
      <c r="A20" s="36" t="s">
        <v>156</v>
      </c>
      <c r="B20" s="36">
        <v>4038</v>
      </c>
      <c r="C20" s="36">
        <v>0</v>
      </c>
      <c r="D20" s="36">
        <v>0</v>
      </c>
      <c r="E20" s="36">
        <v>0</v>
      </c>
      <c r="F20" s="36">
        <v>19540</v>
      </c>
      <c r="G20" s="36">
        <v>67378</v>
      </c>
      <c r="H20" s="36">
        <v>5756</v>
      </c>
      <c r="I20" s="36">
        <v>41022</v>
      </c>
      <c r="J20" s="36">
        <v>0</v>
      </c>
      <c r="K20" s="36">
        <v>746</v>
      </c>
      <c r="L20" s="36">
        <v>2780</v>
      </c>
      <c r="M20" s="36">
        <v>0</v>
      </c>
      <c r="N20" s="36">
        <v>0</v>
      </c>
      <c r="O20" s="36">
        <v>0</v>
      </c>
      <c r="P20" s="36">
        <v>141260</v>
      </c>
      <c r="Q20" s="36">
        <v>44548</v>
      </c>
      <c r="R20" s="36">
        <v>4038</v>
      </c>
      <c r="S20" s="36">
        <v>19540</v>
      </c>
      <c r="T20" s="36">
        <v>746</v>
      </c>
      <c r="Y20" s="36">
        <f t="shared" si="5"/>
        <v>4038</v>
      </c>
      <c r="Z20" s="36">
        <f t="shared" si="0"/>
        <v>19540</v>
      </c>
      <c r="AA20" s="36">
        <f t="shared" si="1"/>
        <v>67378</v>
      </c>
      <c r="AB20" s="36">
        <f t="shared" si="2"/>
        <v>41022</v>
      </c>
      <c r="AC20" s="36">
        <f t="shared" si="3"/>
        <v>5756</v>
      </c>
      <c r="AD20" s="36">
        <f t="shared" si="6"/>
        <v>3526</v>
      </c>
      <c r="AE20" s="36">
        <f t="shared" si="4"/>
        <v>141260</v>
      </c>
    </row>
    <row r="21" spans="1:31" x14ac:dyDescent="0.15">
      <c r="A21" s="36" t="s">
        <v>155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3289</v>
      </c>
      <c r="H21" s="36">
        <v>2465</v>
      </c>
      <c r="I21" s="36">
        <v>1992</v>
      </c>
      <c r="J21" s="36">
        <v>0</v>
      </c>
      <c r="K21" s="36">
        <v>4</v>
      </c>
      <c r="L21" s="36">
        <v>0</v>
      </c>
      <c r="M21" s="36">
        <v>0</v>
      </c>
      <c r="N21" s="36">
        <v>0</v>
      </c>
      <c r="O21" s="36">
        <v>0</v>
      </c>
      <c r="P21" s="36">
        <v>7750</v>
      </c>
      <c r="Q21" s="36">
        <v>1996</v>
      </c>
      <c r="R21" s="36">
        <v>0</v>
      </c>
      <c r="S21" s="36">
        <v>0</v>
      </c>
      <c r="T21" s="36">
        <v>4</v>
      </c>
      <c r="Y21" s="36">
        <f t="shared" si="5"/>
        <v>0</v>
      </c>
      <c r="Z21" s="36">
        <f t="shared" si="0"/>
        <v>0</v>
      </c>
      <c r="AA21" s="36">
        <f t="shared" si="1"/>
        <v>3289</v>
      </c>
      <c r="AB21" s="36">
        <f t="shared" si="2"/>
        <v>1992</v>
      </c>
      <c r="AC21" s="36">
        <f t="shared" si="3"/>
        <v>2465</v>
      </c>
      <c r="AD21" s="36">
        <f t="shared" si="6"/>
        <v>4</v>
      </c>
      <c r="AE21" s="36">
        <f t="shared" si="4"/>
        <v>7750</v>
      </c>
    </row>
    <row r="22" spans="1:31" x14ac:dyDescent="0.15">
      <c r="A22" s="36" t="s">
        <v>199</v>
      </c>
      <c r="B22" s="36">
        <v>151849</v>
      </c>
      <c r="C22" s="36">
        <v>0</v>
      </c>
      <c r="D22" s="36">
        <v>0</v>
      </c>
      <c r="E22" s="36">
        <v>0</v>
      </c>
      <c r="F22" s="36">
        <v>5013</v>
      </c>
      <c r="G22" s="36">
        <v>54394</v>
      </c>
      <c r="H22" s="36">
        <v>0</v>
      </c>
      <c r="I22" s="36">
        <v>18386</v>
      </c>
      <c r="J22" s="36">
        <v>1</v>
      </c>
      <c r="K22" s="36">
        <v>15110</v>
      </c>
      <c r="L22" s="36">
        <v>3511</v>
      </c>
      <c r="M22" s="36">
        <v>0</v>
      </c>
      <c r="N22" s="36">
        <v>0</v>
      </c>
      <c r="O22" s="36">
        <v>0</v>
      </c>
      <c r="P22" s="36">
        <v>248264</v>
      </c>
      <c r="Q22" s="36">
        <v>37008</v>
      </c>
      <c r="R22" s="36">
        <v>151849</v>
      </c>
      <c r="S22" s="36">
        <v>5013</v>
      </c>
      <c r="T22" s="36">
        <v>15111</v>
      </c>
      <c r="Y22" s="36">
        <f>SUM(B22:C22)</f>
        <v>151849</v>
      </c>
      <c r="Z22" s="36">
        <f t="shared" si="0"/>
        <v>5013</v>
      </c>
      <c r="AA22" s="36">
        <f t="shared" si="1"/>
        <v>54394</v>
      </c>
      <c r="AB22" s="36">
        <f t="shared" si="2"/>
        <v>18386</v>
      </c>
      <c r="AC22" s="36">
        <f t="shared" si="3"/>
        <v>0</v>
      </c>
      <c r="AD22" s="36">
        <f t="shared" si="6"/>
        <v>18622</v>
      </c>
      <c r="AE22" s="36">
        <f t="shared" si="4"/>
        <v>248264</v>
      </c>
    </row>
    <row r="23" spans="1:31" x14ac:dyDescent="0.15">
      <c r="A23" s="36" t="s">
        <v>198</v>
      </c>
      <c r="B23" s="36">
        <v>4912</v>
      </c>
      <c r="C23" s="36">
        <v>0</v>
      </c>
      <c r="D23" s="36">
        <v>0</v>
      </c>
      <c r="E23" s="36">
        <v>0</v>
      </c>
      <c r="F23" s="36">
        <v>609</v>
      </c>
      <c r="G23" s="36">
        <v>5401</v>
      </c>
      <c r="H23" s="36">
        <v>0</v>
      </c>
      <c r="I23" s="36">
        <v>41002</v>
      </c>
      <c r="J23" s="36">
        <v>0</v>
      </c>
      <c r="K23" s="36">
        <v>4631</v>
      </c>
      <c r="L23" s="36">
        <v>5027</v>
      </c>
      <c r="M23" s="36">
        <v>0</v>
      </c>
      <c r="N23" s="36">
        <v>0</v>
      </c>
      <c r="O23" s="36">
        <v>13</v>
      </c>
      <c r="P23" s="36">
        <v>61595</v>
      </c>
      <c r="Q23" s="36">
        <v>49971</v>
      </c>
      <c r="R23" s="36">
        <v>4912</v>
      </c>
      <c r="S23" s="36">
        <v>609</v>
      </c>
      <c r="T23" s="36">
        <v>4644</v>
      </c>
      <c r="Y23" s="36">
        <f t="shared" si="5"/>
        <v>4912</v>
      </c>
      <c r="Z23" s="36">
        <f t="shared" si="0"/>
        <v>609</v>
      </c>
      <c r="AA23" s="36">
        <f t="shared" si="1"/>
        <v>5401</v>
      </c>
      <c r="AB23" s="36">
        <f t="shared" si="2"/>
        <v>41002</v>
      </c>
      <c r="AC23" s="36">
        <f t="shared" si="3"/>
        <v>0</v>
      </c>
      <c r="AD23" s="36">
        <f t="shared" si="6"/>
        <v>9671</v>
      </c>
      <c r="AE23" s="36">
        <f t="shared" si="4"/>
        <v>61595</v>
      </c>
    </row>
    <row r="24" spans="1:31" x14ac:dyDescent="0.15">
      <c r="A24" s="36" t="s">
        <v>154</v>
      </c>
      <c r="B24" s="36">
        <v>0</v>
      </c>
      <c r="C24" s="36">
        <v>0</v>
      </c>
      <c r="D24" s="36">
        <v>0</v>
      </c>
      <c r="E24" s="36">
        <v>0</v>
      </c>
      <c r="F24" s="36">
        <v>39</v>
      </c>
      <c r="G24" s="36">
        <v>23210</v>
      </c>
      <c r="H24" s="36">
        <v>0</v>
      </c>
      <c r="I24" s="36">
        <v>1300</v>
      </c>
      <c r="J24" s="36">
        <v>0</v>
      </c>
      <c r="K24" s="36">
        <v>5</v>
      </c>
      <c r="L24" s="36">
        <v>174</v>
      </c>
      <c r="M24" s="36">
        <v>0</v>
      </c>
      <c r="N24" s="36">
        <v>0</v>
      </c>
      <c r="O24" s="36">
        <v>0</v>
      </c>
      <c r="P24" s="36">
        <v>24728</v>
      </c>
      <c r="Q24" s="36">
        <v>1392</v>
      </c>
      <c r="R24" s="36">
        <v>0</v>
      </c>
      <c r="S24" s="36">
        <v>39</v>
      </c>
      <c r="T24" s="36">
        <v>5</v>
      </c>
      <c r="Y24" s="36">
        <f t="shared" si="5"/>
        <v>0</v>
      </c>
      <c r="Z24" s="36">
        <f t="shared" si="0"/>
        <v>39</v>
      </c>
      <c r="AA24" s="36">
        <f t="shared" si="1"/>
        <v>23210</v>
      </c>
      <c r="AB24" s="36">
        <f t="shared" si="2"/>
        <v>1300</v>
      </c>
      <c r="AC24" s="36">
        <f t="shared" si="3"/>
        <v>0</v>
      </c>
      <c r="AD24" s="36">
        <f t="shared" si="6"/>
        <v>179</v>
      </c>
      <c r="AE24" s="36">
        <f t="shared" si="4"/>
        <v>24728</v>
      </c>
    </row>
    <row r="25" spans="1:31" x14ac:dyDescent="0.15">
      <c r="A25" s="36" t="s">
        <v>153</v>
      </c>
      <c r="B25" s="36">
        <v>0</v>
      </c>
      <c r="C25" s="36">
        <v>0</v>
      </c>
      <c r="D25" s="36">
        <v>0</v>
      </c>
      <c r="E25" s="36">
        <v>0</v>
      </c>
      <c r="F25" s="36">
        <v>7</v>
      </c>
      <c r="G25" s="36">
        <v>27246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27253</v>
      </c>
      <c r="Q25" s="36">
        <v>0</v>
      </c>
      <c r="R25" s="36">
        <v>0</v>
      </c>
      <c r="S25" s="36">
        <v>7</v>
      </c>
      <c r="T25" s="36">
        <v>0</v>
      </c>
      <c r="Y25" s="36">
        <f t="shared" si="5"/>
        <v>0</v>
      </c>
      <c r="Z25" s="36">
        <f t="shared" si="0"/>
        <v>7</v>
      </c>
      <c r="AA25" s="36">
        <f t="shared" si="1"/>
        <v>27246</v>
      </c>
      <c r="AB25" s="36">
        <f t="shared" si="2"/>
        <v>0</v>
      </c>
      <c r="AC25" s="36">
        <f t="shared" si="3"/>
        <v>0</v>
      </c>
      <c r="AD25" s="36">
        <f t="shared" si="6"/>
        <v>0</v>
      </c>
      <c r="AE25" s="36">
        <f t="shared" si="4"/>
        <v>27253</v>
      </c>
    </row>
    <row r="26" spans="1:31" x14ac:dyDescent="0.15">
      <c r="A26" s="36" t="s">
        <v>152</v>
      </c>
      <c r="B26" s="36">
        <v>1100</v>
      </c>
      <c r="C26" s="36">
        <v>0</v>
      </c>
      <c r="D26" s="36">
        <v>0</v>
      </c>
      <c r="E26" s="36">
        <v>0</v>
      </c>
      <c r="F26" s="36">
        <v>8209</v>
      </c>
      <c r="G26" s="36">
        <v>45799</v>
      </c>
      <c r="H26" s="36">
        <v>0</v>
      </c>
      <c r="I26" s="36">
        <v>588</v>
      </c>
      <c r="J26" s="36">
        <v>0</v>
      </c>
      <c r="K26" s="36">
        <v>149</v>
      </c>
      <c r="L26" s="36">
        <v>0</v>
      </c>
      <c r="M26" s="36">
        <v>0</v>
      </c>
      <c r="N26" s="36">
        <v>0</v>
      </c>
      <c r="O26" s="36">
        <v>0</v>
      </c>
      <c r="P26" s="36">
        <v>55845</v>
      </c>
      <c r="Q26" s="36">
        <v>737</v>
      </c>
      <c r="R26" s="36">
        <v>1100</v>
      </c>
      <c r="S26" s="36">
        <v>8209</v>
      </c>
      <c r="T26" s="36">
        <v>149</v>
      </c>
      <c r="Y26" s="36">
        <f t="shared" si="5"/>
        <v>1100</v>
      </c>
      <c r="Z26" s="36">
        <f t="shared" si="0"/>
        <v>8209</v>
      </c>
      <c r="AA26" s="36">
        <f t="shared" si="1"/>
        <v>45799</v>
      </c>
      <c r="AB26" s="36">
        <f t="shared" si="2"/>
        <v>588</v>
      </c>
      <c r="AC26" s="36">
        <f t="shared" si="3"/>
        <v>0</v>
      </c>
      <c r="AD26" s="36">
        <f t="shared" si="6"/>
        <v>149</v>
      </c>
      <c r="AE26" s="36">
        <f t="shared" si="4"/>
        <v>55845</v>
      </c>
    </row>
    <row r="27" spans="1:31" x14ac:dyDescent="0.15">
      <c r="A27" s="36" t="s">
        <v>151</v>
      </c>
      <c r="B27" s="36">
        <v>0</v>
      </c>
      <c r="C27" s="36">
        <v>26</v>
      </c>
      <c r="D27" s="36">
        <v>0</v>
      </c>
      <c r="E27" s="36">
        <v>0</v>
      </c>
      <c r="F27" s="36">
        <v>379</v>
      </c>
      <c r="G27" s="36">
        <v>34042</v>
      </c>
      <c r="H27" s="36">
        <v>0</v>
      </c>
      <c r="I27" s="36">
        <v>121</v>
      </c>
      <c r="J27" s="36">
        <v>0</v>
      </c>
      <c r="K27" s="36">
        <v>12</v>
      </c>
      <c r="L27" s="36">
        <v>155</v>
      </c>
      <c r="M27" s="36">
        <v>0</v>
      </c>
      <c r="N27" s="36">
        <v>0</v>
      </c>
      <c r="O27" s="36">
        <v>0</v>
      </c>
      <c r="P27" s="36">
        <v>34735</v>
      </c>
      <c r="Q27" s="36">
        <v>251</v>
      </c>
      <c r="R27" s="36">
        <v>26</v>
      </c>
      <c r="S27" s="36">
        <v>379</v>
      </c>
      <c r="T27" s="36">
        <v>12</v>
      </c>
      <c r="Y27" s="36">
        <f t="shared" si="5"/>
        <v>26</v>
      </c>
      <c r="Z27" s="36">
        <f t="shared" si="0"/>
        <v>379</v>
      </c>
      <c r="AA27" s="36">
        <f t="shared" si="1"/>
        <v>34042</v>
      </c>
      <c r="AB27" s="36">
        <f t="shared" si="2"/>
        <v>121</v>
      </c>
      <c r="AC27" s="36">
        <f t="shared" si="3"/>
        <v>0</v>
      </c>
      <c r="AD27" s="36">
        <f t="shared" si="6"/>
        <v>167</v>
      </c>
      <c r="AE27" s="36">
        <f t="shared" si="4"/>
        <v>34735</v>
      </c>
    </row>
    <row r="28" spans="1:31" x14ac:dyDescent="0.15">
      <c r="A28" s="36" t="s">
        <v>197</v>
      </c>
      <c r="B28" s="36">
        <v>4402</v>
      </c>
      <c r="C28" s="36">
        <v>0</v>
      </c>
      <c r="D28" s="36">
        <v>0</v>
      </c>
      <c r="E28" s="36">
        <v>0</v>
      </c>
      <c r="F28" s="36">
        <v>217</v>
      </c>
      <c r="G28" s="36">
        <v>19292</v>
      </c>
      <c r="H28" s="36">
        <v>33703</v>
      </c>
      <c r="I28" s="36">
        <v>274</v>
      </c>
      <c r="J28" s="36">
        <v>0</v>
      </c>
      <c r="K28" s="36">
        <v>7505</v>
      </c>
      <c r="L28" s="36">
        <v>5671</v>
      </c>
      <c r="M28" s="36">
        <v>0</v>
      </c>
      <c r="N28" s="36">
        <v>0</v>
      </c>
      <c r="O28" s="36">
        <v>391</v>
      </c>
      <c r="P28" s="36">
        <v>71455</v>
      </c>
      <c r="Q28" s="36">
        <v>12169</v>
      </c>
      <c r="R28" s="36">
        <v>4402</v>
      </c>
      <c r="S28" s="36">
        <v>217</v>
      </c>
      <c r="T28" s="36">
        <v>7896</v>
      </c>
      <c r="Y28" s="36">
        <f t="shared" si="5"/>
        <v>4402</v>
      </c>
      <c r="Z28" s="36">
        <f t="shared" si="0"/>
        <v>217</v>
      </c>
      <c r="AA28" s="36">
        <f t="shared" si="1"/>
        <v>19292</v>
      </c>
      <c r="AB28" s="36">
        <f t="shared" si="2"/>
        <v>274</v>
      </c>
      <c r="AC28" s="36">
        <f t="shared" si="3"/>
        <v>33703</v>
      </c>
      <c r="AD28" s="36">
        <f t="shared" si="6"/>
        <v>13567</v>
      </c>
      <c r="AE28" s="36">
        <f t="shared" si="4"/>
        <v>71455</v>
      </c>
    </row>
    <row r="29" spans="1:31" x14ac:dyDescent="0.15">
      <c r="A29" s="36" t="s">
        <v>150</v>
      </c>
      <c r="B29" s="36">
        <v>0</v>
      </c>
      <c r="C29" s="36">
        <v>0</v>
      </c>
      <c r="D29" s="36">
        <v>0</v>
      </c>
      <c r="E29" s="36">
        <v>0</v>
      </c>
      <c r="F29" s="36">
        <v>183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1</v>
      </c>
      <c r="M29" s="36">
        <v>0</v>
      </c>
      <c r="N29" s="36">
        <v>0</v>
      </c>
      <c r="O29" s="36">
        <v>0</v>
      </c>
      <c r="P29" s="36">
        <v>184</v>
      </c>
      <c r="Q29" s="36">
        <v>1</v>
      </c>
      <c r="R29" s="36">
        <v>0</v>
      </c>
      <c r="S29" s="36">
        <v>183</v>
      </c>
      <c r="T29" s="36">
        <v>0</v>
      </c>
      <c r="Y29" s="36">
        <f t="shared" si="5"/>
        <v>0</v>
      </c>
      <c r="Z29" s="36">
        <f t="shared" si="0"/>
        <v>183</v>
      </c>
      <c r="AA29" s="36">
        <f t="shared" si="1"/>
        <v>0</v>
      </c>
      <c r="AB29" s="36">
        <f t="shared" si="2"/>
        <v>0</v>
      </c>
      <c r="AC29" s="36">
        <f t="shared" si="3"/>
        <v>0</v>
      </c>
      <c r="AD29" s="36">
        <f t="shared" si="6"/>
        <v>1</v>
      </c>
      <c r="AE29" s="36">
        <f t="shared" si="4"/>
        <v>184</v>
      </c>
    </row>
    <row r="30" spans="1:31" x14ac:dyDescent="0.15">
      <c r="A30" s="36" t="s">
        <v>149</v>
      </c>
      <c r="B30" s="36">
        <v>0</v>
      </c>
      <c r="C30" s="36">
        <v>0</v>
      </c>
      <c r="D30" s="36">
        <v>0</v>
      </c>
      <c r="E30" s="36">
        <v>0</v>
      </c>
      <c r="F30" s="36">
        <v>175</v>
      </c>
      <c r="G30" s="36">
        <v>6128</v>
      </c>
      <c r="H30" s="36">
        <v>0</v>
      </c>
      <c r="I30" s="36">
        <v>2251</v>
      </c>
      <c r="J30" s="36">
        <v>0</v>
      </c>
      <c r="K30" s="36">
        <v>14</v>
      </c>
      <c r="L30" s="36">
        <v>187</v>
      </c>
      <c r="M30" s="36">
        <v>0</v>
      </c>
      <c r="N30" s="36">
        <v>0</v>
      </c>
      <c r="O30" s="36">
        <v>0</v>
      </c>
      <c r="P30" s="36">
        <v>8755</v>
      </c>
      <c r="Q30" s="36">
        <v>2452</v>
      </c>
      <c r="R30" s="36">
        <v>0</v>
      </c>
      <c r="S30" s="36">
        <v>175</v>
      </c>
      <c r="T30" s="36">
        <v>14</v>
      </c>
      <c r="Y30" s="36">
        <f t="shared" si="5"/>
        <v>0</v>
      </c>
      <c r="Z30" s="36">
        <f t="shared" si="0"/>
        <v>175</v>
      </c>
      <c r="AA30" s="36">
        <f t="shared" si="1"/>
        <v>6128</v>
      </c>
      <c r="AB30" s="36">
        <f t="shared" si="2"/>
        <v>2251</v>
      </c>
      <c r="AC30" s="36">
        <f t="shared" si="3"/>
        <v>0</v>
      </c>
      <c r="AD30" s="36">
        <f t="shared" si="6"/>
        <v>201</v>
      </c>
      <c r="AE30" s="36">
        <f t="shared" si="4"/>
        <v>8755</v>
      </c>
    </row>
    <row r="31" spans="1:31" x14ac:dyDescent="0.15">
      <c r="A31" s="36" t="s">
        <v>148</v>
      </c>
      <c r="B31" s="36">
        <v>10151</v>
      </c>
      <c r="C31" s="36">
        <v>0</v>
      </c>
      <c r="D31" s="36">
        <v>0</v>
      </c>
      <c r="E31" s="36">
        <v>0</v>
      </c>
      <c r="F31" s="36">
        <v>44</v>
      </c>
      <c r="G31" s="36">
        <v>30</v>
      </c>
      <c r="H31" s="36">
        <v>0</v>
      </c>
      <c r="I31" s="36">
        <v>5935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16160</v>
      </c>
      <c r="Q31" s="36">
        <v>5935</v>
      </c>
      <c r="R31" s="36">
        <v>10151</v>
      </c>
      <c r="S31" s="36">
        <v>44</v>
      </c>
      <c r="T31" s="36">
        <v>0</v>
      </c>
      <c r="Y31" s="36">
        <f t="shared" si="5"/>
        <v>10151</v>
      </c>
      <c r="Z31" s="36">
        <f t="shared" si="0"/>
        <v>44</v>
      </c>
      <c r="AA31" s="36">
        <f t="shared" si="1"/>
        <v>30</v>
      </c>
      <c r="AB31" s="36">
        <f t="shared" si="2"/>
        <v>5935</v>
      </c>
      <c r="AC31" s="36">
        <f t="shared" si="3"/>
        <v>0</v>
      </c>
      <c r="AD31" s="36">
        <f t="shared" si="6"/>
        <v>0</v>
      </c>
      <c r="AE31" s="36">
        <f t="shared" si="4"/>
        <v>16160</v>
      </c>
    </row>
    <row r="32" spans="1:31" x14ac:dyDescent="0.15">
      <c r="A32" s="36" t="s">
        <v>147</v>
      </c>
      <c r="B32" s="36">
        <v>2263</v>
      </c>
      <c r="C32" s="36">
        <v>0</v>
      </c>
      <c r="D32" s="36">
        <v>0</v>
      </c>
      <c r="E32" s="36">
        <v>0</v>
      </c>
      <c r="F32" s="36">
        <v>99</v>
      </c>
      <c r="G32" s="36">
        <v>0</v>
      </c>
      <c r="H32" s="36">
        <v>0</v>
      </c>
      <c r="I32" s="36">
        <v>0</v>
      </c>
      <c r="J32" s="36">
        <v>0</v>
      </c>
      <c r="K32" s="36">
        <v>1</v>
      </c>
      <c r="L32" s="36">
        <v>0</v>
      </c>
      <c r="M32" s="36">
        <v>0</v>
      </c>
      <c r="N32" s="36">
        <v>0</v>
      </c>
      <c r="O32" s="36">
        <v>0</v>
      </c>
      <c r="P32" s="36">
        <v>2363</v>
      </c>
      <c r="Q32" s="36">
        <v>1</v>
      </c>
      <c r="R32" s="36">
        <v>2263</v>
      </c>
      <c r="S32" s="36">
        <v>99</v>
      </c>
      <c r="T32" s="36">
        <v>1</v>
      </c>
      <c r="Y32" s="36">
        <f t="shared" si="5"/>
        <v>2263</v>
      </c>
      <c r="Z32" s="36">
        <f t="shared" si="0"/>
        <v>99</v>
      </c>
      <c r="AA32" s="36">
        <f t="shared" si="1"/>
        <v>0</v>
      </c>
      <c r="AB32" s="36">
        <f t="shared" si="2"/>
        <v>0</v>
      </c>
      <c r="AC32" s="36">
        <f t="shared" si="3"/>
        <v>0</v>
      </c>
      <c r="AD32" s="36">
        <f t="shared" si="6"/>
        <v>1</v>
      </c>
      <c r="AE32" s="36">
        <f t="shared" si="4"/>
        <v>2363</v>
      </c>
    </row>
    <row r="33" spans="1:31" x14ac:dyDescent="0.15">
      <c r="A33" s="36" t="s">
        <v>146</v>
      </c>
      <c r="B33" s="36">
        <v>26754</v>
      </c>
      <c r="C33" s="36">
        <v>0</v>
      </c>
      <c r="D33" s="36">
        <v>0</v>
      </c>
      <c r="E33" s="36">
        <v>0</v>
      </c>
      <c r="F33" s="36">
        <v>35423</v>
      </c>
      <c r="G33" s="36">
        <v>81075</v>
      </c>
      <c r="H33" s="36">
        <v>15378</v>
      </c>
      <c r="I33" s="36">
        <v>373439</v>
      </c>
      <c r="J33" s="36">
        <v>0</v>
      </c>
      <c r="K33" s="36">
        <v>12208</v>
      </c>
      <c r="L33" s="36">
        <v>45994</v>
      </c>
      <c r="M33" s="36">
        <v>0</v>
      </c>
      <c r="N33" s="36">
        <v>0</v>
      </c>
      <c r="O33" s="36">
        <v>361</v>
      </c>
      <c r="P33" s="36">
        <v>590632</v>
      </c>
      <c r="Q33" s="36">
        <v>431641</v>
      </c>
      <c r="R33" s="36">
        <v>26754</v>
      </c>
      <c r="S33" s="36">
        <v>35423</v>
      </c>
      <c r="T33" s="36">
        <v>12569</v>
      </c>
      <c r="Y33" s="36">
        <f t="shared" si="5"/>
        <v>26754</v>
      </c>
      <c r="Z33" s="36">
        <f t="shared" si="0"/>
        <v>35423</v>
      </c>
      <c r="AA33" s="36">
        <f t="shared" si="1"/>
        <v>81075</v>
      </c>
      <c r="AB33" s="36">
        <f t="shared" si="2"/>
        <v>373439</v>
      </c>
      <c r="AC33" s="36">
        <f t="shared" si="3"/>
        <v>15378</v>
      </c>
      <c r="AD33" s="36">
        <f t="shared" si="6"/>
        <v>58563</v>
      </c>
      <c r="AE33" s="36">
        <f t="shared" si="4"/>
        <v>590632</v>
      </c>
    </row>
    <row r="34" spans="1:31" x14ac:dyDescent="0.15">
      <c r="A34" s="36" t="s">
        <v>145</v>
      </c>
      <c r="B34" s="36">
        <v>0</v>
      </c>
      <c r="C34" s="36">
        <v>0</v>
      </c>
      <c r="D34" s="36">
        <v>0</v>
      </c>
      <c r="E34" s="36">
        <v>0</v>
      </c>
      <c r="F34" s="36">
        <v>43</v>
      </c>
      <c r="G34" s="36">
        <v>4461</v>
      </c>
      <c r="H34" s="36">
        <v>0</v>
      </c>
      <c r="I34" s="36">
        <v>0</v>
      </c>
      <c r="J34" s="36">
        <v>0</v>
      </c>
      <c r="K34" s="36">
        <v>2</v>
      </c>
      <c r="L34" s="36">
        <v>0</v>
      </c>
      <c r="M34" s="36">
        <v>0</v>
      </c>
      <c r="N34" s="36">
        <v>0</v>
      </c>
      <c r="O34" s="36">
        <v>0</v>
      </c>
      <c r="P34" s="36">
        <v>4506</v>
      </c>
      <c r="Q34" s="36">
        <v>2</v>
      </c>
      <c r="R34" s="36">
        <v>0</v>
      </c>
      <c r="S34" s="36">
        <v>43</v>
      </c>
      <c r="T34" s="36">
        <v>2</v>
      </c>
      <c r="Y34" s="36">
        <f t="shared" si="5"/>
        <v>0</v>
      </c>
      <c r="Z34" s="36">
        <f t="shared" si="0"/>
        <v>43</v>
      </c>
      <c r="AA34" s="36">
        <f t="shared" si="1"/>
        <v>4461</v>
      </c>
      <c r="AB34" s="36">
        <f t="shared" si="2"/>
        <v>0</v>
      </c>
      <c r="AC34" s="36">
        <f t="shared" si="3"/>
        <v>0</v>
      </c>
      <c r="AD34" s="36">
        <f t="shared" si="6"/>
        <v>2</v>
      </c>
      <c r="AE34" s="36">
        <f t="shared" si="4"/>
        <v>4506</v>
      </c>
    </row>
    <row r="35" spans="1:31" x14ac:dyDescent="0.15">
      <c r="A35" s="36" t="s">
        <v>144</v>
      </c>
      <c r="B35" s="36">
        <v>21305</v>
      </c>
      <c r="C35" s="36">
        <v>0</v>
      </c>
      <c r="D35" s="36">
        <v>0</v>
      </c>
      <c r="E35" s="36">
        <v>0</v>
      </c>
      <c r="F35" s="36">
        <v>211</v>
      </c>
      <c r="G35" s="36">
        <v>2142</v>
      </c>
      <c r="H35" s="36">
        <v>15867</v>
      </c>
      <c r="I35" s="36">
        <v>4605</v>
      </c>
      <c r="J35" s="36">
        <v>0</v>
      </c>
      <c r="K35" s="36">
        <v>2583</v>
      </c>
      <c r="L35" s="36">
        <v>200</v>
      </c>
      <c r="M35" s="36">
        <v>0</v>
      </c>
      <c r="N35" s="36">
        <v>0</v>
      </c>
      <c r="O35" s="36">
        <v>14</v>
      </c>
      <c r="P35" s="36">
        <v>46927</v>
      </c>
      <c r="Q35" s="36">
        <v>7388</v>
      </c>
      <c r="R35" s="36">
        <v>21305</v>
      </c>
      <c r="S35" s="36">
        <v>211</v>
      </c>
      <c r="T35" s="36">
        <v>2597</v>
      </c>
      <c r="Y35" s="36">
        <f t="shared" si="5"/>
        <v>21305</v>
      </c>
      <c r="Z35" s="36">
        <f t="shared" si="0"/>
        <v>211</v>
      </c>
      <c r="AA35" s="36">
        <f t="shared" si="1"/>
        <v>2142</v>
      </c>
      <c r="AB35" s="36">
        <f t="shared" si="2"/>
        <v>4605</v>
      </c>
      <c r="AC35" s="36">
        <f t="shared" si="3"/>
        <v>15867</v>
      </c>
      <c r="AD35" s="36">
        <f t="shared" si="6"/>
        <v>2797</v>
      </c>
      <c r="AE35" s="36">
        <f t="shared" si="4"/>
        <v>46927</v>
      </c>
    </row>
    <row r="36" spans="1:31" x14ac:dyDescent="0.15">
      <c r="A36" s="36" t="s">
        <v>143</v>
      </c>
      <c r="B36" s="36">
        <v>863</v>
      </c>
      <c r="C36" s="36">
        <v>0</v>
      </c>
      <c r="D36" s="36">
        <v>0</v>
      </c>
      <c r="E36" s="36">
        <v>0</v>
      </c>
      <c r="F36" s="36">
        <v>327</v>
      </c>
      <c r="G36" s="36">
        <v>0</v>
      </c>
      <c r="H36" s="36">
        <v>0</v>
      </c>
      <c r="I36" s="36">
        <v>1852</v>
      </c>
      <c r="J36" s="36">
        <v>0</v>
      </c>
      <c r="K36" s="36">
        <v>3</v>
      </c>
      <c r="L36" s="36">
        <v>14</v>
      </c>
      <c r="M36" s="36">
        <v>0</v>
      </c>
      <c r="N36" s="36">
        <v>0</v>
      </c>
      <c r="O36" s="36">
        <v>0</v>
      </c>
      <c r="P36" s="36">
        <v>3059</v>
      </c>
      <c r="Q36" s="36">
        <v>1869</v>
      </c>
      <c r="R36" s="36">
        <v>863</v>
      </c>
      <c r="S36" s="36">
        <v>327</v>
      </c>
      <c r="T36" s="36">
        <v>3</v>
      </c>
      <c r="Y36" s="36">
        <f t="shared" si="5"/>
        <v>863</v>
      </c>
      <c r="Z36" s="36">
        <f t="shared" si="0"/>
        <v>327</v>
      </c>
      <c r="AA36" s="36">
        <f t="shared" si="1"/>
        <v>0</v>
      </c>
      <c r="AB36" s="36">
        <f t="shared" si="2"/>
        <v>1852</v>
      </c>
      <c r="AC36" s="36">
        <f t="shared" si="3"/>
        <v>0</v>
      </c>
      <c r="AD36" s="36">
        <f t="shared" si="6"/>
        <v>17</v>
      </c>
      <c r="AE36" s="36">
        <f t="shared" si="4"/>
        <v>3059</v>
      </c>
    </row>
    <row r="37" spans="1:31" x14ac:dyDescent="0.15">
      <c r="A37" s="36" t="s">
        <v>142</v>
      </c>
      <c r="B37" s="36">
        <v>0</v>
      </c>
      <c r="C37" s="36">
        <v>0</v>
      </c>
      <c r="D37" s="36">
        <v>0</v>
      </c>
      <c r="E37" s="36">
        <v>0</v>
      </c>
      <c r="F37" s="36">
        <v>886</v>
      </c>
      <c r="G37" s="36">
        <v>896</v>
      </c>
      <c r="H37" s="36">
        <v>0</v>
      </c>
      <c r="I37" s="36">
        <v>5068</v>
      </c>
      <c r="J37" s="36">
        <v>0</v>
      </c>
      <c r="K37" s="36">
        <v>0</v>
      </c>
      <c r="L37" s="36">
        <v>72</v>
      </c>
      <c r="M37" s="36">
        <v>0</v>
      </c>
      <c r="N37" s="36">
        <v>0</v>
      </c>
      <c r="O37" s="36">
        <v>0</v>
      </c>
      <c r="P37" s="36">
        <v>6922</v>
      </c>
      <c r="Q37" s="36">
        <v>5140</v>
      </c>
      <c r="R37" s="36">
        <v>0</v>
      </c>
      <c r="S37" s="36">
        <v>886</v>
      </c>
      <c r="T37" s="36">
        <v>0</v>
      </c>
      <c r="Y37" s="36">
        <f t="shared" si="5"/>
        <v>0</v>
      </c>
      <c r="Z37" s="36">
        <f t="shared" si="0"/>
        <v>886</v>
      </c>
      <c r="AA37" s="36">
        <f t="shared" si="1"/>
        <v>896</v>
      </c>
      <c r="AB37" s="36">
        <f t="shared" si="2"/>
        <v>5068</v>
      </c>
      <c r="AC37" s="36">
        <f t="shared" si="3"/>
        <v>0</v>
      </c>
      <c r="AD37" s="36">
        <f t="shared" si="6"/>
        <v>72</v>
      </c>
      <c r="AE37" s="36">
        <f t="shared" si="4"/>
        <v>6922</v>
      </c>
    </row>
    <row r="38" spans="1:31" x14ac:dyDescent="0.15">
      <c r="A38" s="36" t="s">
        <v>196</v>
      </c>
      <c r="B38" s="36">
        <v>64718</v>
      </c>
      <c r="C38" s="36">
        <v>0</v>
      </c>
      <c r="D38" s="36">
        <v>0</v>
      </c>
      <c r="E38" s="36">
        <v>0</v>
      </c>
      <c r="F38" s="36">
        <v>7974</v>
      </c>
      <c r="G38" s="36">
        <v>61355</v>
      </c>
      <c r="H38" s="36">
        <v>107678</v>
      </c>
      <c r="I38" s="36">
        <v>382463</v>
      </c>
      <c r="J38" s="36">
        <v>0</v>
      </c>
      <c r="K38" s="36">
        <v>26571</v>
      </c>
      <c r="L38" s="36">
        <v>5355</v>
      </c>
      <c r="M38" s="36">
        <v>0</v>
      </c>
      <c r="N38" s="36">
        <v>0</v>
      </c>
      <c r="O38" s="36">
        <v>0</v>
      </c>
      <c r="P38" s="36">
        <v>656114</v>
      </c>
      <c r="Q38" s="36">
        <v>412035</v>
      </c>
      <c r="R38" s="36">
        <v>64718</v>
      </c>
      <c r="S38" s="36">
        <v>7974</v>
      </c>
      <c r="T38" s="36">
        <v>26571</v>
      </c>
      <c r="Y38" s="36">
        <f t="shared" si="5"/>
        <v>64718</v>
      </c>
      <c r="Z38" s="36">
        <f t="shared" si="0"/>
        <v>7974</v>
      </c>
      <c r="AA38" s="36">
        <f t="shared" si="1"/>
        <v>61355</v>
      </c>
      <c r="AB38" s="36">
        <f t="shared" si="2"/>
        <v>382463</v>
      </c>
      <c r="AC38" s="36">
        <f t="shared" si="3"/>
        <v>107678</v>
      </c>
      <c r="AD38" s="36">
        <f t="shared" si="6"/>
        <v>31926</v>
      </c>
      <c r="AE38" s="36">
        <f t="shared" si="4"/>
        <v>656114</v>
      </c>
    </row>
    <row r="39" spans="1:31" x14ac:dyDescent="0.15">
      <c r="A39" s="36" t="s">
        <v>195</v>
      </c>
      <c r="B39" s="36">
        <v>26006</v>
      </c>
      <c r="C39" s="36">
        <v>0</v>
      </c>
      <c r="D39" s="36">
        <v>0</v>
      </c>
      <c r="E39" s="36">
        <v>0</v>
      </c>
      <c r="F39" s="36">
        <v>4584</v>
      </c>
      <c r="G39" s="36">
        <v>12480</v>
      </c>
      <c r="H39" s="36">
        <v>0</v>
      </c>
      <c r="I39" s="36">
        <v>23099</v>
      </c>
      <c r="J39" s="36">
        <v>0</v>
      </c>
      <c r="K39" s="36">
        <v>1932</v>
      </c>
      <c r="L39" s="36">
        <v>5327</v>
      </c>
      <c r="M39" s="36">
        <v>0</v>
      </c>
      <c r="N39" s="36">
        <v>0</v>
      </c>
      <c r="O39" s="36">
        <v>291</v>
      </c>
      <c r="P39" s="36">
        <v>73719</v>
      </c>
      <c r="Q39" s="36">
        <v>30358</v>
      </c>
      <c r="R39" s="36">
        <v>26006</v>
      </c>
      <c r="S39" s="36">
        <v>4584</v>
      </c>
      <c r="T39" s="36">
        <v>2223</v>
      </c>
      <c r="Y39" s="36">
        <f t="shared" si="5"/>
        <v>26006</v>
      </c>
      <c r="Z39" s="36">
        <f t="shared" si="0"/>
        <v>4584</v>
      </c>
      <c r="AA39" s="36">
        <f t="shared" si="1"/>
        <v>12480</v>
      </c>
      <c r="AB39" s="36">
        <f t="shared" si="2"/>
        <v>23099</v>
      </c>
      <c r="AC39" s="36">
        <f t="shared" si="3"/>
        <v>0</v>
      </c>
      <c r="AD39" s="36">
        <f t="shared" si="6"/>
        <v>7550</v>
      </c>
      <c r="AE39" s="36">
        <f t="shared" si="4"/>
        <v>73719</v>
      </c>
    </row>
    <row r="40" spans="1:31" s="48" customFormat="1" x14ac:dyDescent="0.15">
      <c r="A40" s="48" t="s">
        <v>141</v>
      </c>
      <c r="B40" s="48">
        <v>4115215</v>
      </c>
      <c r="C40" s="48">
        <v>0</v>
      </c>
      <c r="D40" s="48">
        <v>0</v>
      </c>
      <c r="E40" s="48">
        <v>0</v>
      </c>
      <c r="F40" s="48">
        <v>9517</v>
      </c>
      <c r="G40" s="48">
        <v>114505</v>
      </c>
      <c r="H40" s="48">
        <v>132538</v>
      </c>
      <c r="I40" s="48">
        <v>1051137</v>
      </c>
      <c r="J40" s="48">
        <v>125</v>
      </c>
      <c r="K40" s="48">
        <v>185315</v>
      </c>
      <c r="L40" s="48">
        <v>57393</v>
      </c>
      <c r="M40" s="48">
        <v>0</v>
      </c>
      <c r="N40" s="48">
        <v>0</v>
      </c>
      <c r="O40" s="48">
        <v>0</v>
      </c>
      <c r="P40" s="48">
        <v>5665745</v>
      </c>
      <c r="Q40" s="48">
        <v>1281014</v>
      </c>
      <c r="R40" s="48">
        <v>4115215</v>
      </c>
      <c r="S40" s="48">
        <v>9517</v>
      </c>
      <c r="T40" s="48">
        <v>185440</v>
      </c>
      <c r="Y40" s="48">
        <f t="shared" si="5"/>
        <v>4115215</v>
      </c>
      <c r="Z40" s="48">
        <f t="shared" si="0"/>
        <v>9517</v>
      </c>
      <c r="AA40" s="48">
        <f t="shared" si="1"/>
        <v>114505</v>
      </c>
      <c r="AB40" s="48">
        <f t="shared" si="2"/>
        <v>1051137</v>
      </c>
      <c r="AC40" s="48">
        <f t="shared" si="3"/>
        <v>132538</v>
      </c>
      <c r="AD40" s="48">
        <f t="shared" si="6"/>
        <v>242833</v>
      </c>
      <c r="AE40" s="48">
        <f t="shared" si="4"/>
        <v>5665745</v>
      </c>
    </row>
    <row r="41" spans="1:31" x14ac:dyDescent="0.15">
      <c r="A41" s="36" t="s">
        <v>140</v>
      </c>
      <c r="B41" s="36">
        <v>7136</v>
      </c>
      <c r="C41" s="36">
        <v>0</v>
      </c>
      <c r="D41" s="36">
        <v>0</v>
      </c>
      <c r="E41" s="36">
        <v>0</v>
      </c>
      <c r="F41" s="36">
        <v>165</v>
      </c>
      <c r="G41" s="36">
        <v>10705</v>
      </c>
      <c r="H41" s="36">
        <v>0</v>
      </c>
      <c r="I41" s="36">
        <v>49713</v>
      </c>
      <c r="J41" s="36">
        <v>0</v>
      </c>
      <c r="K41" s="36">
        <v>58</v>
      </c>
      <c r="L41" s="36">
        <v>2143</v>
      </c>
      <c r="M41" s="36">
        <v>0</v>
      </c>
      <c r="N41" s="36">
        <v>0</v>
      </c>
      <c r="O41" s="36">
        <v>0</v>
      </c>
      <c r="P41" s="36">
        <v>69920</v>
      </c>
      <c r="Q41" s="36">
        <v>51914</v>
      </c>
      <c r="R41" s="36">
        <v>7136</v>
      </c>
      <c r="S41" s="36">
        <v>165</v>
      </c>
      <c r="T41" s="36">
        <v>58</v>
      </c>
      <c r="Y41" s="36">
        <f t="shared" si="5"/>
        <v>7136</v>
      </c>
      <c r="Z41" s="36">
        <f t="shared" si="0"/>
        <v>165</v>
      </c>
      <c r="AA41" s="36">
        <f t="shared" si="1"/>
        <v>10705</v>
      </c>
      <c r="AB41" s="36">
        <f t="shared" si="2"/>
        <v>49713</v>
      </c>
      <c r="AC41" s="36">
        <f t="shared" si="3"/>
        <v>0</v>
      </c>
      <c r="AD41" s="36">
        <f t="shared" si="6"/>
        <v>2201</v>
      </c>
      <c r="AE41" s="36">
        <f t="shared" si="4"/>
        <v>69920</v>
      </c>
    </row>
    <row r="42" spans="1:31" x14ac:dyDescent="0.15">
      <c r="A42" s="36" t="s">
        <v>139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788</v>
      </c>
      <c r="H42" s="36">
        <v>0</v>
      </c>
      <c r="I42" s="36">
        <v>952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1740</v>
      </c>
      <c r="Q42" s="36">
        <v>952</v>
      </c>
      <c r="R42" s="36">
        <v>0</v>
      </c>
      <c r="S42" s="36">
        <v>0</v>
      </c>
      <c r="T42" s="36">
        <v>0</v>
      </c>
      <c r="Y42" s="36">
        <f t="shared" si="5"/>
        <v>0</v>
      </c>
      <c r="Z42" s="36">
        <f t="shared" si="0"/>
        <v>0</v>
      </c>
      <c r="AA42" s="36">
        <f t="shared" si="1"/>
        <v>788</v>
      </c>
      <c r="AB42" s="36">
        <f t="shared" si="2"/>
        <v>952</v>
      </c>
      <c r="AC42" s="36">
        <f t="shared" si="3"/>
        <v>0</v>
      </c>
      <c r="AD42" s="36">
        <f t="shared" si="6"/>
        <v>0</v>
      </c>
      <c r="AE42" s="36">
        <f t="shared" si="4"/>
        <v>1740</v>
      </c>
    </row>
    <row r="43" spans="1:31" x14ac:dyDescent="0.15">
      <c r="A43" s="36" t="s">
        <v>138</v>
      </c>
      <c r="B43" s="36">
        <v>0</v>
      </c>
      <c r="C43" s="36">
        <v>0</v>
      </c>
      <c r="D43" s="36">
        <v>0</v>
      </c>
      <c r="E43" s="36">
        <v>0</v>
      </c>
      <c r="F43" s="36">
        <v>1043</v>
      </c>
      <c r="G43" s="36">
        <v>0</v>
      </c>
      <c r="H43" s="36">
        <v>0</v>
      </c>
      <c r="I43" s="36">
        <v>6717</v>
      </c>
      <c r="J43" s="36">
        <v>1538</v>
      </c>
      <c r="K43" s="36">
        <v>738</v>
      </c>
      <c r="L43" s="36">
        <v>181</v>
      </c>
      <c r="M43" s="36">
        <v>0</v>
      </c>
      <c r="N43" s="36">
        <v>0</v>
      </c>
      <c r="O43" s="36">
        <v>0</v>
      </c>
      <c r="P43" s="36">
        <v>10217</v>
      </c>
      <c r="Q43" s="36">
        <v>9174</v>
      </c>
      <c r="R43" s="36">
        <v>0</v>
      </c>
      <c r="S43" s="36">
        <v>1043</v>
      </c>
      <c r="T43" s="36">
        <v>2276</v>
      </c>
      <c r="Y43" s="36">
        <f t="shared" si="5"/>
        <v>0</v>
      </c>
      <c r="Z43" s="36">
        <f t="shared" si="0"/>
        <v>1043</v>
      </c>
      <c r="AA43" s="36">
        <f t="shared" si="1"/>
        <v>0</v>
      </c>
      <c r="AB43" s="36">
        <f t="shared" si="2"/>
        <v>6717</v>
      </c>
      <c r="AC43" s="36">
        <f t="shared" si="3"/>
        <v>0</v>
      </c>
      <c r="AD43" s="36">
        <f t="shared" si="6"/>
        <v>2457</v>
      </c>
      <c r="AE43" s="36">
        <f t="shared" si="4"/>
        <v>10217</v>
      </c>
    </row>
    <row r="44" spans="1:31" x14ac:dyDescent="0.15">
      <c r="A44" s="36" t="s">
        <v>137</v>
      </c>
      <c r="B44" s="36">
        <v>0</v>
      </c>
      <c r="C44" s="36">
        <v>0</v>
      </c>
      <c r="D44" s="36">
        <v>0</v>
      </c>
      <c r="E44" s="36">
        <v>0</v>
      </c>
      <c r="F44" s="36">
        <v>508</v>
      </c>
      <c r="G44" s="36">
        <v>5795</v>
      </c>
      <c r="H44" s="36">
        <v>0</v>
      </c>
      <c r="I44" s="36">
        <v>1913</v>
      </c>
      <c r="J44" s="36">
        <v>0</v>
      </c>
      <c r="K44" s="36">
        <v>0</v>
      </c>
      <c r="L44" s="36">
        <v>70</v>
      </c>
      <c r="M44" s="36">
        <v>0</v>
      </c>
      <c r="N44" s="36">
        <v>0</v>
      </c>
      <c r="O44" s="36">
        <v>0</v>
      </c>
      <c r="P44" s="36">
        <v>8286</v>
      </c>
      <c r="Q44" s="36">
        <v>1983</v>
      </c>
      <c r="R44" s="36">
        <v>0</v>
      </c>
      <c r="S44" s="36">
        <v>508</v>
      </c>
      <c r="T44" s="36">
        <v>0</v>
      </c>
      <c r="Y44" s="36">
        <f t="shared" si="5"/>
        <v>0</v>
      </c>
      <c r="Z44" s="36">
        <f t="shared" si="0"/>
        <v>508</v>
      </c>
      <c r="AA44" s="36">
        <f t="shared" si="1"/>
        <v>5795</v>
      </c>
      <c r="AB44" s="36">
        <f t="shared" si="2"/>
        <v>1913</v>
      </c>
      <c r="AC44" s="36">
        <f t="shared" si="3"/>
        <v>0</v>
      </c>
      <c r="AD44" s="36">
        <f t="shared" si="6"/>
        <v>70</v>
      </c>
      <c r="AE44" s="36">
        <f t="shared" si="4"/>
        <v>8286</v>
      </c>
    </row>
    <row r="45" spans="1:31" x14ac:dyDescent="0.15">
      <c r="A45" s="36" t="s">
        <v>136</v>
      </c>
      <c r="B45" s="36">
        <v>2368</v>
      </c>
      <c r="C45" s="36">
        <v>0</v>
      </c>
      <c r="D45" s="36">
        <v>0</v>
      </c>
      <c r="E45" s="36">
        <v>0</v>
      </c>
      <c r="F45" s="36">
        <v>129</v>
      </c>
      <c r="G45" s="36">
        <v>1002</v>
      </c>
      <c r="H45" s="36">
        <v>0</v>
      </c>
      <c r="I45" s="36">
        <v>9007</v>
      </c>
      <c r="J45" s="36">
        <v>0</v>
      </c>
      <c r="K45" s="36">
        <v>765</v>
      </c>
      <c r="L45" s="36">
        <v>165</v>
      </c>
      <c r="M45" s="36">
        <v>0</v>
      </c>
      <c r="N45" s="36">
        <v>0</v>
      </c>
      <c r="O45" s="36">
        <v>0</v>
      </c>
      <c r="P45" s="36">
        <v>13436</v>
      </c>
      <c r="Q45" s="36">
        <v>9937</v>
      </c>
      <c r="R45" s="36">
        <v>2368</v>
      </c>
      <c r="S45" s="36">
        <v>129</v>
      </c>
      <c r="T45" s="36">
        <v>765</v>
      </c>
      <c r="Y45" s="36">
        <f t="shared" si="5"/>
        <v>2368</v>
      </c>
      <c r="Z45" s="36">
        <f t="shared" si="0"/>
        <v>129</v>
      </c>
      <c r="AA45" s="36">
        <f t="shared" si="1"/>
        <v>1002</v>
      </c>
      <c r="AB45" s="36">
        <f t="shared" si="2"/>
        <v>9007</v>
      </c>
      <c r="AC45" s="36">
        <f t="shared" si="3"/>
        <v>0</v>
      </c>
      <c r="AD45" s="36">
        <f t="shared" si="6"/>
        <v>930</v>
      </c>
      <c r="AE45" s="36">
        <f t="shared" si="4"/>
        <v>13436</v>
      </c>
    </row>
    <row r="46" spans="1:31" x14ac:dyDescent="0.15">
      <c r="A46" s="36" t="s">
        <v>135</v>
      </c>
      <c r="B46" s="36">
        <v>0</v>
      </c>
      <c r="C46" s="36">
        <v>0</v>
      </c>
      <c r="D46" s="36">
        <v>0</v>
      </c>
      <c r="E46" s="36">
        <v>6898</v>
      </c>
      <c r="F46" s="36">
        <v>8896</v>
      </c>
      <c r="G46" s="36">
        <v>2794</v>
      </c>
      <c r="H46" s="36">
        <v>0</v>
      </c>
      <c r="I46" s="36">
        <v>104</v>
      </c>
      <c r="J46" s="36">
        <v>0</v>
      </c>
      <c r="K46" s="36">
        <v>37</v>
      </c>
      <c r="L46" s="36">
        <v>637</v>
      </c>
      <c r="M46" s="36">
        <v>0</v>
      </c>
      <c r="N46" s="36">
        <v>0</v>
      </c>
      <c r="O46" s="36">
        <v>0</v>
      </c>
      <c r="P46" s="36">
        <v>19366</v>
      </c>
      <c r="Q46" s="36">
        <v>778</v>
      </c>
      <c r="R46" s="36">
        <v>0</v>
      </c>
      <c r="S46" s="36">
        <v>15794</v>
      </c>
      <c r="T46" s="36">
        <v>37</v>
      </c>
      <c r="Y46" s="36">
        <f t="shared" si="5"/>
        <v>0</v>
      </c>
      <c r="Z46" s="36">
        <f t="shared" si="0"/>
        <v>15794</v>
      </c>
      <c r="AA46" s="36">
        <f t="shared" si="1"/>
        <v>2794</v>
      </c>
      <c r="AB46" s="36">
        <f t="shared" si="2"/>
        <v>104</v>
      </c>
      <c r="AC46" s="36">
        <f t="shared" si="3"/>
        <v>0</v>
      </c>
      <c r="AD46" s="36">
        <f t="shared" si="6"/>
        <v>674</v>
      </c>
      <c r="AE46" s="36">
        <f t="shared" si="4"/>
        <v>19366</v>
      </c>
    </row>
    <row r="47" spans="1:31" x14ac:dyDescent="0.15">
      <c r="A47" s="36" t="s">
        <v>226</v>
      </c>
      <c r="B47" s="36">
        <v>0</v>
      </c>
      <c r="C47" s="36">
        <v>0</v>
      </c>
      <c r="D47" s="36">
        <v>0</v>
      </c>
      <c r="E47" s="36">
        <v>0</v>
      </c>
      <c r="F47" s="36">
        <v>859</v>
      </c>
      <c r="G47" s="36">
        <v>0</v>
      </c>
      <c r="H47" s="36">
        <v>0</v>
      </c>
      <c r="I47" s="36">
        <v>0</v>
      </c>
      <c r="J47" s="36">
        <v>0</v>
      </c>
      <c r="K47" s="36">
        <v>32</v>
      </c>
      <c r="L47" s="36">
        <v>0</v>
      </c>
      <c r="M47" s="36">
        <v>0</v>
      </c>
      <c r="N47" s="36">
        <v>0</v>
      </c>
      <c r="O47" s="36">
        <v>0</v>
      </c>
      <c r="P47" s="36">
        <v>891</v>
      </c>
      <c r="Q47" s="36">
        <v>32</v>
      </c>
      <c r="R47" s="36">
        <v>0</v>
      </c>
      <c r="S47" s="36">
        <v>859</v>
      </c>
      <c r="T47" s="36">
        <v>32</v>
      </c>
      <c r="Y47" s="36">
        <f t="shared" si="5"/>
        <v>0</v>
      </c>
      <c r="Z47" s="36">
        <f t="shared" si="0"/>
        <v>859</v>
      </c>
      <c r="AA47" s="36">
        <f t="shared" si="1"/>
        <v>0</v>
      </c>
      <c r="AB47" s="36">
        <f t="shared" si="2"/>
        <v>0</v>
      </c>
      <c r="AC47" s="36">
        <f t="shared" si="3"/>
        <v>0</v>
      </c>
      <c r="AD47" s="36">
        <f t="shared" si="6"/>
        <v>32</v>
      </c>
      <c r="AE47" s="36">
        <f t="shared" si="4"/>
        <v>891</v>
      </c>
    </row>
    <row r="48" spans="1:31" x14ac:dyDescent="0.15">
      <c r="A48" s="36" t="s">
        <v>134</v>
      </c>
      <c r="B48" s="36">
        <v>0</v>
      </c>
      <c r="C48" s="36">
        <v>0</v>
      </c>
      <c r="D48" s="36">
        <v>0</v>
      </c>
      <c r="E48" s="36">
        <v>0</v>
      </c>
      <c r="F48" s="36">
        <v>4033</v>
      </c>
      <c r="G48" s="36">
        <v>0</v>
      </c>
      <c r="H48" s="36">
        <v>0</v>
      </c>
      <c r="I48" s="36">
        <v>0</v>
      </c>
      <c r="J48" s="36">
        <v>0</v>
      </c>
      <c r="K48" s="36">
        <v>266</v>
      </c>
      <c r="L48" s="36">
        <v>51</v>
      </c>
      <c r="M48" s="36">
        <v>0</v>
      </c>
      <c r="N48" s="36">
        <v>0</v>
      </c>
      <c r="O48" s="36">
        <v>0</v>
      </c>
      <c r="P48" s="36">
        <v>4350</v>
      </c>
      <c r="Q48" s="36">
        <v>317</v>
      </c>
      <c r="R48" s="36">
        <v>0</v>
      </c>
      <c r="S48" s="36">
        <v>4033</v>
      </c>
      <c r="T48" s="36">
        <v>266</v>
      </c>
      <c r="Y48" s="36">
        <f t="shared" si="5"/>
        <v>0</v>
      </c>
      <c r="Z48" s="36">
        <f t="shared" si="0"/>
        <v>4033</v>
      </c>
      <c r="AA48" s="36">
        <f t="shared" si="1"/>
        <v>0</v>
      </c>
      <c r="AB48" s="36">
        <f t="shared" si="2"/>
        <v>0</v>
      </c>
      <c r="AC48" s="36">
        <f t="shared" si="3"/>
        <v>0</v>
      </c>
      <c r="AD48" s="36">
        <f t="shared" si="6"/>
        <v>317</v>
      </c>
      <c r="AE48" s="36">
        <f t="shared" si="4"/>
        <v>4350</v>
      </c>
    </row>
    <row r="49" spans="1:31" x14ac:dyDescent="0.15">
      <c r="A49" s="36" t="s">
        <v>194</v>
      </c>
      <c r="B49" s="36">
        <v>43723</v>
      </c>
      <c r="C49" s="36">
        <v>0</v>
      </c>
      <c r="D49" s="36">
        <v>0</v>
      </c>
      <c r="E49" s="36">
        <v>0</v>
      </c>
      <c r="F49" s="36">
        <v>38</v>
      </c>
      <c r="G49" s="36">
        <v>1647</v>
      </c>
      <c r="H49" s="36">
        <v>30325</v>
      </c>
      <c r="I49" s="36">
        <v>1909</v>
      </c>
      <c r="J49" s="36">
        <v>0</v>
      </c>
      <c r="K49" s="36">
        <v>2600</v>
      </c>
      <c r="L49" s="36">
        <v>4730</v>
      </c>
      <c r="M49" s="36">
        <v>0</v>
      </c>
      <c r="N49" s="36">
        <v>0</v>
      </c>
      <c r="O49" s="36">
        <v>0</v>
      </c>
      <c r="P49" s="36">
        <v>84972</v>
      </c>
      <c r="Q49" s="36">
        <v>9172</v>
      </c>
      <c r="R49" s="36">
        <v>43723</v>
      </c>
      <c r="S49" s="36">
        <v>38</v>
      </c>
      <c r="T49" s="36">
        <v>2600</v>
      </c>
      <c r="Y49" s="36">
        <f t="shared" si="5"/>
        <v>43723</v>
      </c>
      <c r="Z49" s="36">
        <f t="shared" si="0"/>
        <v>38</v>
      </c>
      <c r="AA49" s="36">
        <f t="shared" si="1"/>
        <v>1647</v>
      </c>
      <c r="AB49" s="36">
        <f t="shared" si="2"/>
        <v>1909</v>
      </c>
      <c r="AC49" s="36">
        <f t="shared" si="3"/>
        <v>30325</v>
      </c>
      <c r="AD49" s="36">
        <f t="shared" si="6"/>
        <v>7330</v>
      </c>
      <c r="AE49" s="36">
        <f t="shared" si="4"/>
        <v>84972</v>
      </c>
    </row>
    <row r="50" spans="1:31" x14ac:dyDescent="0.15">
      <c r="A50" s="36" t="s">
        <v>225</v>
      </c>
      <c r="B50" s="36">
        <v>4322</v>
      </c>
      <c r="C50" s="36">
        <v>0</v>
      </c>
      <c r="D50" s="36">
        <v>0</v>
      </c>
      <c r="E50" s="36">
        <v>0</v>
      </c>
      <c r="F50" s="36">
        <v>587</v>
      </c>
      <c r="G50" s="36">
        <v>0</v>
      </c>
      <c r="H50" s="36">
        <v>0</v>
      </c>
      <c r="I50" s="36">
        <v>13000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17909</v>
      </c>
      <c r="Q50" s="36">
        <v>13000</v>
      </c>
      <c r="R50" s="36">
        <v>4322</v>
      </c>
      <c r="S50" s="36">
        <v>587</v>
      </c>
      <c r="T50" s="36">
        <v>0</v>
      </c>
      <c r="Y50" s="36">
        <f t="shared" si="5"/>
        <v>4322</v>
      </c>
      <c r="Z50" s="36">
        <f t="shared" si="0"/>
        <v>587</v>
      </c>
      <c r="AA50" s="36">
        <f t="shared" si="1"/>
        <v>0</v>
      </c>
      <c r="AB50" s="36">
        <f t="shared" si="2"/>
        <v>13000</v>
      </c>
      <c r="AC50" s="36">
        <f t="shared" si="3"/>
        <v>0</v>
      </c>
      <c r="AD50" s="36">
        <f t="shared" si="6"/>
        <v>0</v>
      </c>
      <c r="AE50" s="36">
        <f t="shared" si="4"/>
        <v>17909</v>
      </c>
    </row>
    <row r="51" spans="1:31" x14ac:dyDescent="0.15">
      <c r="A51" s="36" t="s">
        <v>224</v>
      </c>
      <c r="B51" s="36">
        <v>0</v>
      </c>
      <c r="C51" s="36">
        <v>0</v>
      </c>
      <c r="D51" s="36">
        <v>0</v>
      </c>
      <c r="E51" s="36">
        <v>0</v>
      </c>
      <c r="F51" s="36">
        <v>4</v>
      </c>
      <c r="G51" s="36">
        <v>7</v>
      </c>
      <c r="H51" s="36">
        <v>0</v>
      </c>
      <c r="I51" s="36">
        <v>8820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8831</v>
      </c>
      <c r="Q51" s="36">
        <v>8820</v>
      </c>
      <c r="R51" s="36">
        <v>0</v>
      </c>
      <c r="S51" s="36">
        <v>4</v>
      </c>
      <c r="T51" s="36">
        <v>0</v>
      </c>
      <c r="Y51" s="36">
        <f t="shared" si="5"/>
        <v>0</v>
      </c>
      <c r="Z51" s="36">
        <f t="shared" si="0"/>
        <v>4</v>
      </c>
      <c r="AA51" s="36">
        <f t="shared" si="1"/>
        <v>7</v>
      </c>
      <c r="AB51" s="36">
        <f t="shared" si="2"/>
        <v>8820</v>
      </c>
      <c r="AC51" s="36">
        <f t="shared" si="3"/>
        <v>0</v>
      </c>
      <c r="AD51" s="36">
        <f t="shared" si="6"/>
        <v>0</v>
      </c>
      <c r="AE51" s="36">
        <f t="shared" si="4"/>
        <v>8831</v>
      </c>
    </row>
    <row r="52" spans="1:31" x14ac:dyDescent="0.15">
      <c r="A52" s="36" t="s">
        <v>193</v>
      </c>
      <c r="B52" s="36">
        <v>11064</v>
      </c>
      <c r="C52" s="36">
        <v>0</v>
      </c>
      <c r="D52" s="36">
        <v>0</v>
      </c>
      <c r="E52" s="36">
        <v>0</v>
      </c>
      <c r="F52" s="36">
        <v>317</v>
      </c>
      <c r="G52" s="36">
        <v>2096</v>
      </c>
      <c r="H52" s="36">
        <v>0</v>
      </c>
      <c r="I52" s="36">
        <v>15</v>
      </c>
      <c r="J52" s="36">
        <v>0</v>
      </c>
      <c r="K52" s="36">
        <v>13675</v>
      </c>
      <c r="L52" s="36">
        <v>5016</v>
      </c>
      <c r="M52" s="36">
        <v>0</v>
      </c>
      <c r="N52" s="36">
        <v>0</v>
      </c>
      <c r="O52" s="36">
        <v>0</v>
      </c>
      <c r="P52" s="36">
        <v>32183</v>
      </c>
      <c r="Q52" s="36">
        <v>17982</v>
      </c>
      <c r="R52" s="36">
        <v>11064</v>
      </c>
      <c r="S52" s="36">
        <v>317</v>
      </c>
      <c r="T52" s="36">
        <v>13675</v>
      </c>
      <c r="Y52" s="36">
        <f t="shared" si="5"/>
        <v>11064</v>
      </c>
      <c r="Z52" s="36">
        <f t="shared" si="0"/>
        <v>317</v>
      </c>
      <c r="AA52" s="36">
        <f t="shared" si="1"/>
        <v>2096</v>
      </c>
      <c r="AB52" s="36">
        <f t="shared" si="2"/>
        <v>15</v>
      </c>
      <c r="AC52" s="36">
        <f t="shared" si="3"/>
        <v>0</v>
      </c>
      <c r="AD52" s="36">
        <f t="shared" si="6"/>
        <v>18691</v>
      </c>
      <c r="AE52" s="36">
        <f t="shared" si="4"/>
        <v>32183</v>
      </c>
    </row>
    <row r="53" spans="1:31" x14ac:dyDescent="0.15">
      <c r="A53" s="36" t="s">
        <v>133</v>
      </c>
      <c r="B53" s="36">
        <v>2476</v>
      </c>
      <c r="C53" s="36">
        <v>0</v>
      </c>
      <c r="D53" s="36">
        <v>0</v>
      </c>
      <c r="E53" s="36">
        <v>0</v>
      </c>
      <c r="F53" s="36">
        <v>9642</v>
      </c>
      <c r="G53" s="36">
        <v>3993</v>
      </c>
      <c r="H53" s="36">
        <v>0</v>
      </c>
      <c r="I53" s="36">
        <v>1584</v>
      </c>
      <c r="J53" s="36">
        <v>0</v>
      </c>
      <c r="K53" s="36">
        <v>846</v>
      </c>
      <c r="L53" s="36">
        <v>32</v>
      </c>
      <c r="M53" s="36">
        <v>0</v>
      </c>
      <c r="N53" s="36">
        <v>0</v>
      </c>
      <c r="O53" s="36">
        <v>0</v>
      </c>
      <c r="P53" s="36">
        <v>18573</v>
      </c>
      <c r="Q53" s="36">
        <v>2462</v>
      </c>
      <c r="R53" s="36">
        <v>2476</v>
      </c>
      <c r="S53" s="36">
        <v>9642</v>
      </c>
      <c r="T53" s="36">
        <v>846</v>
      </c>
      <c r="Y53" s="36">
        <f t="shared" si="5"/>
        <v>2476</v>
      </c>
      <c r="Z53" s="36">
        <f t="shared" si="0"/>
        <v>9642</v>
      </c>
      <c r="AA53" s="36">
        <f t="shared" si="1"/>
        <v>3993</v>
      </c>
      <c r="AB53" s="36">
        <f t="shared" si="2"/>
        <v>1584</v>
      </c>
      <c r="AC53" s="36">
        <f t="shared" si="3"/>
        <v>0</v>
      </c>
      <c r="AD53" s="36">
        <f t="shared" si="6"/>
        <v>878</v>
      </c>
      <c r="AE53" s="36">
        <f t="shared" si="4"/>
        <v>18573</v>
      </c>
    </row>
    <row r="54" spans="1:31" x14ac:dyDescent="0.15">
      <c r="A54" s="36" t="s">
        <v>132</v>
      </c>
      <c r="B54" s="36">
        <v>0</v>
      </c>
      <c r="C54" s="36">
        <v>0</v>
      </c>
      <c r="D54" s="36">
        <v>0</v>
      </c>
      <c r="E54" s="36">
        <v>0</v>
      </c>
      <c r="F54" s="36">
        <v>9111</v>
      </c>
      <c r="G54" s="36">
        <v>3243</v>
      </c>
      <c r="H54" s="36">
        <v>0</v>
      </c>
      <c r="I54" s="36">
        <v>11458</v>
      </c>
      <c r="J54" s="36">
        <v>0</v>
      </c>
      <c r="K54" s="36">
        <v>96</v>
      </c>
      <c r="L54" s="36">
        <v>399</v>
      </c>
      <c r="M54" s="36">
        <v>0</v>
      </c>
      <c r="N54" s="36">
        <v>0</v>
      </c>
      <c r="O54" s="36">
        <v>0</v>
      </c>
      <c r="P54" s="36">
        <v>24307</v>
      </c>
      <c r="Q54" s="36">
        <v>11953</v>
      </c>
      <c r="R54" s="36">
        <v>0</v>
      </c>
      <c r="S54" s="36">
        <v>9111</v>
      </c>
      <c r="T54" s="36">
        <v>96</v>
      </c>
      <c r="Y54" s="36">
        <f t="shared" si="5"/>
        <v>0</v>
      </c>
      <c r="Z54" s="36">
        <f t="shared" si="0"/>
        <v>9111</v>
      </c>
      <c r="AA54" s="36">
        <f t="shared" si="1"/>
        <v>3243</v>
      </c>
      <c r="AB54" s="36">
        <f t="shared" si="2"/>
        <v>11458</v>
      </c>
      <c r="AC54" s="36">
        <f t="shared" si="3"/>
        <v>0</v>
      </c>
      <c r="AD54" s="36">
        <f t="shared" si="6"/>
        <v>495</v>
      </c>
      <c r="AE54" s="36">
        <f t="shared" si="4"/>
        <v>24307</v>
      </c>
    </row>
    <row r="55" spans="1:31" x14ac:dyDescent="0.15">
      <c r="A55" s="36" t="s">
        <v>131</v>
      </c>
      <c r="B55" s="36">
        <v>0</v>
      </c>
      <c r="C55" s="36">
        <v>0</v>
      </c>
      <c r="D55" s="36">
        <v>0</v>
      </c>
      <c r="E55" s="36">
        <v>0</v>
      </c>
      <c r="F55" s="36">
        <v>21029</v>
      </c>
      <c r="G55" s="36">
        <v>135177</v>
      </c>
      <c r="H55" s="36">
        <v>0</v>
      </c>
      <c r="I55" s="36">
        <v>13979</v>
      </c>
      <c r="J55" s="36">
        <v>0</v>
      </c>
      <c r="K55" s="36">
        <v>1562</v>
      </c>
      <c r="L55" s="36">
        <v>0</v>
      </c>
      <c r="M55" s="36">
        <v>0</v>
      </c>
      <c r="N55" s="36">
        <v>0</v>
      </c>
      <c r="O55" s="36">
        <v>0</v>
      </c>
      <c r="P55" s="36">
        <v>171747</v>
      </c>
      <c r="Q55" s="36">
        <v>15541</v>
      </c>
      <c r="R55" s="36">
        <v>0</v>
      </c>
      <c r="S55" s="36">
        <v>21029</v>
      </c>
      <c r="T55" s="36">
        <v>1562</v>
      </c>
      <c r="Y55" s="36">
        <f t="shared" si="5"/>
        <v>0</v>
      </c>
      <c r="Z55" s="36">
        <f t="shared" si="0"/>
        <v>21029</v>
      </c>
      <c r="AA55" s="36">
        <f t="shared" si="1"/>
        <v>135177</v>
      </c>
      <c r="AB55" s="36">
        <f t="shared" si="2"/>
        <v>13979</v>
      </c>
      <c r="AC55" s="36">
        <f t="shared" si="3"/>
        <v>0</v>
      </c>
      <c r="AD55" s="36">
        <f t="shared" si="6"/>
        <v>1562</v>
      </c>
      <c r="AE55" s="36">
        <f t="shared" si="4"/>
        <v>171747</v>
      </c>
    </row>
    <row r="56" spans="1:31" x14ac:dyDescent="0.15">
      <c r="A56" s="36" t="s">
        <v>130</v>
      </c>
      <c r="B56" s="36">
        <v>0</v>
      </c>
      <c r="C56" s="36">
        <v>0</v>
      </c>
      <c r="D56" s="36">
        <v>0</v>
      </c>
      <c r="E56" s="36">
        <v>0</v>
      </c>
      <c r="F56" s="36">
        <v>2508</v>
      </c>
      <c r="G56" s="36">
        <v>0</v>
      </c>
      <c r="H56" s="36">
        <v>0</v>
      </c>
      <c r="I56" s="36">
        <v>1718</v>
      </c>
      <c r="J56" s="36">
        <v>1558</v>
      </c>
      <c r="K56" s="36">
        <v>0</v>
      </c>
      <c r="L56" s="36">
        <v>439</v>
      </c>
      <c r="M56" s="36">
        <v>0</v>
      </c>
      <c r="N56" s="36">
        <v>0</v>
      </c>
      <c r="O56" s="36">
        <v>0</v>
      </c>
      <c r="P56" s="36">
        <v>6223</v>
      </c>
      <c r="Q56" s="36">
        <v>3715</v>
      </c>
      <c r="R56" s="36">
        <v>0</v>
      </c>
      <c r="S56" s="36">
        <v>2508</v>
      </c>
      <c r="T56" s="36">
        <v>1558</v>
      </c>
      <c r="Y56" s="36">
        <f t="shared" si="5"/>
        <v>0</v>
      </c>
      <c r="Z56" s="36">
        <f t="shared" si="0"/>
        <v>2508</v>
      </c>
      <c r="AA56" s="36">
        <f t="shared" si="1"/>
        <v>0</v>
      </c>
      <c r="AB56" s="36">
        <f t="shared" si="2"/>
        <v>1718</v>
      </c>
      <c r="AC56" s="36">
        <f t="shared" si="3"/>
        <v>0</v>
      </c>
      <c r="AD56" s="36">
        <f t="shared" si="6"/>
        <v>1997</v>
      </c>
      <c r="AE56" s="36">
        <f t="shared" si="4"/>
        <v>6223</v>
      </c>
    </row>
    <row r="57" spans="1:31" x14ac:dyDescent="0.15">
      <c r="A57" s="36" t="s">
        <v>129</v>
      </c>
      <c r="B57" s="36">
        <v>0</v>
      </c>
      <c r="C57" s="36">
        <v>0</v>
      </c>
      <c r="D57" s="36">
        <v>0</v>
      </c>
      <c r="E57" s="36">
        <v>0</v>
      </c>
      <c r="F57" s="36">
        <v>368</v>
      </c>
      <c r="G57" s="36">
        <v>0</v>
      </c>
      <c r="H57" s="36">
        <v>0</v>
      </c>
      <c r="I57" s="36">
        <v>0</v>
      </c>
      <c r="J57" s="36">
        <v>0</v>
      </c>
      <c r="K57" s="36">
        <v>2</v>
      </c>
      <c r="L57" s="36">
        <v>0</v>
      </c>
      <c r="M57" s="36">
        <v>0</v>
      </c>
      <c r="N57" s="36">
        <v>0</v>
      </c>
      <c r="O57" s="36">
        <v>0</v>
      </c>
      <c r="P57" s="36">
        <v>370</v>
      </c>
      <c r="Q57" s="36">
        <v>2</v>
      </c>
      <c r="R57" s="36">
        <v>0</v>
      </c>
      <c r="S57" s="36">
        <v>368</v>
      </c>
      <c r="T57" s="36">
        <v>2</v>
      </c>
      <c r="Y57" s="36">
        <f t="shared" si="5"/>
        <v>0</v>
      </c>
      <c r="Z57" s="36">
        <f t="shared" si="0"/>
        <v>368</v>
      </c>
      <c r="AA57" s="36">
        <f t="shared" si="1"/>
        <v>0</v>
      </c>
      <c r="AB57" s="36">
        <f t="shared" si="2"/>
        <v>0</v>
      </c>
      <c r="AC57" s="36">
        <f t="shared" si="3"/>
        <v>0</v>
      </c>
      <c r="AD57" s="36">
        <f t="shared" si="6"/>
        <v>2</v>
      </c>
      <c r="AE57" s="36">
        <f t="shared" si="4"/>
        <v>370</v>
      </c>
    </row>
    <row r="58" spans="1:31" x14ac:dyDescent="0.15">
      <c r="A58" s="36" t="s">
        <v>192</v>
      </c>
      <c r="B58" s="36">
        <v>517</v>
      </c>
      <c r="C58" s="36">
        <v>53</v>
      </c>
      <c r="D58" s="36">
        <v>10302</v>
      </c>
      <c r="E58" s="36">
        <v>0</v>
      </c>
      <c r="F58" s="36">
        <v>43</v>
      </c>
      <c r="G58" s="36">
        <v>69</v>
      </c>
      <c r="H58" s="36">
        <v>0</v>
      </c>
      <c r="I58" s="36">
        <v>27</v>
      </c>
      <c r="J58" s="36">
        <v>0</v>
      </c>
      <c r="K58" s="36">
        <v>604</v>
      </c>
      <c r="L58" s="36">
        <v>831</v>
      </c>
      <c r="M58" s="36">
        <v>0</v>
      </c>
      <c r="N58" s="36">
        <v>0</v>
      </c>
      <c r="O58" s="36">
        <v>0</v>
      </c>
      <c r="P58" s="36">
        <v>12446</v>
      </c>
      <c r="Q58" s="36">
        <v>1389</v>
      </c>
      <c r="R58" s="36">
        <v>10872</v>
      </c>
      <c r="S58" s="36">
        <v>43</v>
      </c>
      <c r="T58" s="36">
        <v>604</v>
      </c>
      <c r="Y58" s="36">
        <f t="shared" si="5"/>
        <v>570</v>
      </c>
      <c r="Z58" s="36">
        <f t="shared" si="0"/>
        <v>10345</v>
      </c>
      <c r="AA58" s="36">
        <f t="shared" si="1"/>
        <v>69</v>
      </c>
      <c r="AB58" s="36">
        <f t="shared" si="2"/>
        <v>27</v>
      </c>
      <c r="AC58" s="36">
        <f t="shared" si="3"/>
        <v>0</v>
      </c>
      <c r="AD58" s="36">
        <f t="shared" si="6"/>
        <v>1435</v>
      </c>
      <c r="AE58" s="36">
        <f t="shared" si="4"/>
        <v>12446</v>
      </c>
    </row>
    <row r="59" spans="1:31" x14ac:dyDescent="0.15">
      <c r="A59" s="36" t="s">
        <v>128</v>
      </c>
      <c r="B59" s="36">
        <v>0</v>
      </c>
      <c r="C59" s="36">
        <v>0</v>
      </c>
      <c r="D59" s="36">
        <v>0</v>
      </c>
      <c r="E59" s="36">
        <v>0</v>
      </c>
      <c r="F59" s="36">
        <v>9</v>
      </c>
      <c r="G59" s="36">
        <v>0</v>
      </c>
      <c r="H59" s="36">
        <v>0</v>
      </c>
      <c r="I59" s="36">
        <v>9195</v>
      </c>
      <c r="J59" s="36">
        <v>19</v>
      </c>
      <c r="K59" s="36">
        <v>392</v>
      </c>
      <c r="L59" s="36">
        <v>0</v>
      </c>
      <c r="M59" s="36">
        <v>0</v>
      </c>
      <c r="N59" s="36">
        <v>0</v>
      </c>
      <c r="O59" s="36">
        <v>0</v>
      </c>
      <c r="P59" s="36">
        <v>9615</v>
      </c>
      <c r="Q59" s="36">
        <v>9606</v>
      </c>
      <c r="R59" s="36">
        <v>0</v>
      </c>
      <c r="S59" s="36">
        <v>9</v>
      </c>
      <c r="T59" s="36">
        <v>411</v>
      </c>
      <c r="Y59" s="36">
        <f t="shared" si="5"/>
        <v>0</v>
      </c>
      <c r="Z59" s="36">
        <f t="shared" si="0"/>
        <v>9</v>
      </c>
      <c r="AA59" s="36">
        <f t="shared" si="1"/>
        <v>0</v>
      </c>
      <c r="AB59" s="36">
        <f t="shared" si="2"/>
        <v>9195</v>
      </c>
      <c r="AC59" s="36">
        <f t="shared" si="3"/>
        <v>0</v>
      </c>
      <c r="AD59" s="36">
        <f t="shared" si="6"/>
        <v>411</v>
      </c>
      <c r="AE59" s="36">
        <f t="shared" si="4"/>
        <v>9615</v>
      </c>
    </row>
    <row r="60" spans="1:31" x14ac:dyDescent="0.15">
      <c r="A60" s="36" t="s">
        <v>191</v>
      </c>
      <c r="B60" s="36">
        <v>8416</v>
      </c>
      <c r="C60" s="36">
        <v>3402</v>
      </c>
      <c r="D60" s="36">
        <v>0</v>
      </c>
      <c r="E60" s="36">
        <v>0</v>
      </c>
      <c r="F60" s="36">
        <v>235</v>
      </c>
      <c r="G60" s="36">
        <v>5521</v>
      </c>
      <c r="H60" s="36">
        <v>23580</v>
      </c>
      <c r="I60" s="36">
        <v>13397</v>
      </c>
      <c r="J60" s="36">
        <v>0</v>
      </c>
      <c r="K60" s="36">
        <v>1132</v>
      </c>
      <c r="L60" s="36">
        <v>12137</v>
      </c>
      <c r="M60" s="36">
        <v>0</v>
      </c>
      <c r="N60" s="36">
        <v>0</v>
      </c>
      <c r="O60" s="36">
        <v>273</v>
      </c>
      <c r="P60" s="36">
        <v>68093</v>
      </c>
      <c r="Q60" s="36">
        <v>26271</v>
      </c>
      <c r="R60" s="36">
        <v>11818</v>
      </c>
      <c r="S60" s="36">
        <v>235</v>
      </c>
      <c r="T60" s="36">
        <v>1405</v>
      </c>
      <c r="Y60" s="36">
        <f t="shared" si="5"/>
        <v>11818</v>
      </c>
      <c r="Z60" s="36">
        <f t="shared" si="0"/>
        <v>235</v>
      </c>
      <c r="AA60" s="36">
        <f t="shared" si="1"/>
        <v>5521</v>
      </c>
      <c r="AB60" s="36">
        <f t="shared" si="2"/>
        <v>13397</v>
      </c>
      <c r="AC60" s="36">
        <f t="shared" si="3"/>
        <v>23580</v>
      </c>
      <c r="AD60" s="36">
        <f t="shared" si="6"/>
        <v>13542</v>
      </c>
      <c r="AE60" s="36">
        <f t="shared" si="4"/>
        <v>68093</v>
      </c>
    </row>
    <row r="61" spans="1:31" x14ac:dyDescent="0.15">
      <c r="A61" s="36" t="s">
        <v>127</v>
      </c>
      <c r="B61" s="36">
        <v>3737</v>
      </c>
      <c r="C61" s="36">
        <v>0</v>
      </c>
      <c r="D61" s="36">
        <v>0</v>
      </c>
      <c r="E61" s="36">
        <v>0</v>
      </c>
      <c r="F61" s="36">
        <v>149</v>
      </c>
      <c r="G61" s="36">
        <v>196</v>
      </c>
      <c r="H61" s="36">
        <v>0</v>
      </c>
      <c r="I61" s="36">
        <v>1207</v>
      </c>
      <c r="J61" s="36">
        <v>0</v>
      </c>
      <c r="K61" s="36">
        <v>85</v>
      </c>
      <c r="L61" s="36">
        <v>0</v>
      </c>
      <c r="M61" s="36">
        <v>0</v>
      </c>
      <c r="N61" s="36">
        <v>0</v>
      </c>
      <c r="O61" s="36">
        <v>0</v>
      </c>
      <c r="P61" s="36">
        <v>5374</v>
      </c>
      <c r="Q61" s="36">
        <v>1292</v>
      </c>
      <c r="R61" s="36">
        <v>3737</v>
      </c>
      <c r="S61" s="36">
        <v>149</v>
      </c>
      <c r="T61" s="36">
        <v>85</v>
      </c>
      <c r="Y61" s="36">
        <f t="shared" si="5"/>
        <v>3737</v>
      </c>
      <c r="Z61" s="36">
        <f t="shared" si="0"/>
        <v>149</v>
      </c>
      <c r="AA61" s="36">
        <f t="shared" si="1"/>
        <v>196</v>
      </c>
      <c r="AB61" s="36">
        <f t="shared" si="2"/>
        <v>1207</v>
      </c>
      <c r="AC61" s="36">
        <f t="shared" si="3"/>
        <v>0</v>
      </c>
      <c r="AD61" s="36">
        <f t="shared" si="6"/>
        <v>85</v>
      </c>
      <c r="AE61" s="36">
        <f t="shared" si="4"/>
        <v>5374</v>
      </c>
    </row>
    <row r="62" spans="1:31" s="47" customFormat="1" x14ac:dyDescent="0.15">
      <c r="A62" s="47" t="s">
        <v>43</v>
      </c>
      <c r="B62" s="47">
        <v>12014</v>
      </c>
      <c r="C62" s="47">
        <v>0</v>
      </c>
      <c r="D62" s="47">
        <v>0</v>
      </c>
      <c r="E62" s="47">
        <v>0</v>
      </c>
      <c r="F62" s="47">
        <v>1806</v>
      </c>
      <c r="G62" s="47">
        <v>12738</v>
      </c>
      <c r="H62" s="47">
        <v>436474</v>
      </c>
      <c r="I62" s="47">
        <v>62829</v>
      </c>
      <c r="J62" s="47">
        <v>0</v>
      </c>
      <c r="K62" s="47">
        <v>24192</v>
      </c>
      <c r="L62" s="47">
        <v>6926</v>
      </c>
      <c r="M62" s="47">
        <v>0</v>
      </c>
      <c r="N62" s="47">
        <v>0</v>
      </c>
      <c r="O62" s="47">
        <v>0</v>
      </c>
      <c r="P62" s="47">
        <v>556979</v>
      </c>
      <c r="Q62" s="47">
        <v>91406</v>
      </c>
      <c r="R62" s="47">
        <v>12014</v>
      </c>
      <c r="S62" s="47">
        <v>1806</v>
      </c>
      <c r="T62" s="47">
        <v>24192</v>
      </c>
      <c r="Y62" s="47">
        <f t="shared" si="5"/>
        <v>12014</v>
      </c>
      <c r="Z62" s="47">
        <f t="shared" si="0"/>
        <v>1806</v>
      </c>
      <c r="AA62" s="47">
        <f t="shared" si="1"/>
        <v>12738</v>
      </c>
      <c r="AB62" s="47">
        <f t="shared" si="2"/>
        <v>62829</v>
      </c>
      <c r="AC62" s="47">
        <f t="shared" si="3"/>
        <v>436474</v>
      </c>
      <c r="AD62" s="47">
        <f t="shared" si="6"/>
        <v>31118</v>
      </c>
      <c r="AE62" s="47">
        <f t="shared" si="4"/>
        <v>556979</v>
      </c>
    </row>
    <row r="63" spans="1:31" x14ac:dyDescent="0.15">
      <c r="A63" s="36" t="s">
        <v>126</v>
      </c>
      <c r="B63" s="36">
        <v>0</v>
      </c>
      <c r="C63" s="36">
        <v>0</v>
      </c>
      <c r="D63" s="36">
        <v>0</v>
      </c>
      <c r="E63" s="36">
        <v>0</v>
      </c>
      <c r="F63" s="36">
        <v>639</v>
      </c>
      <c r="G63" s="36">
        <v>921</v>
      </c>
      <c r="H63" s="36">
        <v>0</v>
      </c>
      <c r="I63" s="36">
        <v>795</v>
      </c>
      <c r="J63" s="36">
        <v>0</v>
      </c>
      <c r="K63" s="36">
        <v>2</v>
      </c>
      <c r="L63" s="36">
        <v>10</v>
      </c>
      <c r="M63" s="36">
        <v>0</v>
      </c>
      <c r="N63" s="36">
        <v>0</v>
      </c>
      <c r="O63" s="36">
        <v>0</v>
      </c>
      <c r="P63" s="36">
        <v>2367</v>
      </c>
      <c r="Q63" s="36">
        <v>807</v>
      </c>
      <c r="R63" s="36">
        <v>0</v>
      </c>
      <c r="S63" s="36">
        <v>639</v>
      </c>
      <c r="T63" s="36">
        <v>2</v>
      </c>
      <c r="Y63" s="36">
        <f t="shared" si="5"/>
        <v>0</v>
      </c>
      <c r="Z63" s="36">
        <f t="shared" si="0"/>
        <v>639</v>
      </c>
      <c r="AA63" s="36">
        <f t="shared" si="1"/>
        <v>921</v>
      </c>
      <c r="AB63" s="36">
        <f t="shared" si="2"/>
        <v>795</v>
      </c>
      <c r="AC63" s="36">
        <f t="shared" si="3"/>
        <v>0</v>
      </c>
      <c r="AD63" s="36">
        <f t="shared" si="6"/>
        <v>12</v>
      </c>
      <c r="AE63" s="36">
        <f t="shared" si="4"/>
        <v>2367</v>
      </c>
    </row>
    <row r="64" spans="1:31" x14ac:dyDescent="0.15">
      <c r="A64" s="36" t="s">
        <v>125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2036</v>
      </c>
      <c r="H64" s="36">
        <v>0</v>
      </c>
      <c r="I64" s="36">
        <v>8335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10371</v>
      </c>
      <c r="Q64" s="36">
        <v>8335</v>
      </c>
      <c r="R64" s="36">
        <v>0</v>
      </c>
      <c r="S64" s="36">
        <v>0</v>
      </c>
      <c r="T64" s="36">
        <v>0</v>
      </c>
      <c r="Y64" s="36">
        <f t="shared" si="5"/>
        <v>0</v>
      </c>
      <c r="Z64" s="36">
        <f t="shared" si="0"/>
        <v>0</v>
      </c>
      <c r="AA64" s="36">
        <f t="shared" si="1"/>
        <v>2036</v>
      </c>
      <c r="AB64" s="36">
        <f t="shared" si="2"/>
        <v>8335</v>
      </c>
      <c r="AC64" s="36">
        <f t="shared" si="3"/>
        <v>0</v>
      </c>
      <c r="AD64" s="36">
        <f t="shared" si="6"/>
        <v>0</v>
      </c>
      <c r="AE64" s="36">
        <f t="shared" si="4"/>
        <v>10371</v>
      </c>
    </row>
    <row r="65" spans="1:31" s="47" customFormat="1" x14ac:dyDescent="0.15">
      <c r="A65" s="47" t="s">
        <v>44</v>
      </c>
      <c r="B65" s="47">
        <v>284911</v>
      </c>
      <c r="C65" s="47">
        <v>0</v>
      </c>
      <c r="D65" s="47">
        <v>0</v>
      </c>
      <c r="E65" s="47">
        <v>0</v>
      </c>
      <c r="F65" s="47">
        <v>5659</v>
      </c>
      <c r="G65" s="47">
        <v>62270</v>
      </c>
      <c r="H65" s="47">
        <v>97129</v>
      </c>
      <c r="I65" s="47">
        <v>19587</v>
      </c>
      <c r="J65" s="47">
        <v>98</v>
      </c>
      <c r="K65" s="47">
        <v>95436</v>
      </c>
      <c r="L65" s="47">
        <v>56848</v>
      </c>
      <c r="M65" s="47">
        <v>0</v>
      </c>
      <c r="N65" s="47">
        <v>0</v>
      </c>
      <c r="O65" s="47">
        <v>0</v>
      </c>
      <c r="P65" s="47">
        <v>621938</v>
      </c>
      <c r="Q65" s="47">
        <v>162513</v>
      </c>
      <c r="R65" s="47">
        <v>284911</v>
      </c>
      <c r="S65" s="47">
        <v>5659</v>
      </c>
      <c r="T65" s="47">
        <v>95534</v>
      </c>
      <c r="Y65" s="47">
        <f t="shared" si="5"/>
        <v>284911</v>
      </c>
      <c r="Z65" s="47">
        <f t="shared" si="0"/>
        <v>5659</v>
      </c>
      <c r="AA65" s="47">
        <f t="shared" si="1"/>
        <v>62270</v>
      </c>
      <c r="AB65" s="47">
        <f t="shared" si="2"/>
        <v>19587</v>
      </c>
      <c r="AC65" s="47">
        <f t="shared" si="3"/>
        <v>97129</v>
      </c>
      <c r="AD65" s="47">
        <f t="shared" si="6"/>
        <v>152382</v>
      </c>
      <c r="AE65" s="47">
        <f t="shared" si="4"/>
        <v>621938</v>
      </c>
    </row>
    <row r="66" spans="1:31" x14ac:dyDescent="0.15">
      <c r="A66" s="36" t="s">
        <v>124</v>
      </c>
      <c r="B66" s="36">
        <v>0</v>
      </c>
      <c r="C66" s="36">
        <v>0</v>
      </c>
      <c r="D66" s="36">
        <v>0</v>
      </c>
      <c r="E66" s="36">
        <v>2213</v>
      </c>
      <c r="F66" s="36">
        <v>0</v>
      </c>
      <c r="G66" s="36">
        <v>2359</v>
      </c>
      <c r="H66" s="36">
        <v>0</v>
      </c>
      <c r="I66" s="36">
        <v>8387</v>
      </c>
      <c r="J66" s="36">
        <v>0</v>
      </c>
      <c r="K66" s="36">
        <v>4</v>
      </c>
      <c r="L66" s="36">
        <v>0</v>
      </c>
      <c r="M66" s="36">
        <v>0</v>
      </c>
      <c r="N66" s="36">
        <v>0</v>
      </c>
      <c r="O66" s="36">
        <v>0</v>
      </c>
      <c r="P66" s="36">
        <v>12963</v>
      </c>
      <c r="Q66" s="36">
        <v>8391</v>
      </c>
      <c r="R66" s="36">
        <v>0</v>
      </c>
      <c r="S66" s="36">
        <v>2213</v>
      </c>
      <c r="T66" s="36">
        <v>4</v>
      </c>
      <c r="Y66" s="36">
        <f t="shared" si="5"/>
        <v>0</v>
      </c>
      <c r="Z66" s="36">
        <f t="shared" si="0"/>
        <v>2213</v>
      </c>
      <c r="AA66" s="36">
        <f t="shared" si="1"/>
        <v>2359</v>
      </c>
      <c r="AB66" s="36">
        <f t="shared" si="2"/>
        <v>8387</v>
      </c>
      <c r="AC66" s="36">
        <f t="shared" si="3"/>
        <v>0</v>
      </c>
      <c r="AD66" s="36">
        <f t="shared" si="6"/>
        <v>4</v>
      </c>
      <c r="AE66" s="36">
        <f t="shared" si="4"/>
        <v>12963</v>
      </c>
    </row>
    <row r="67" spans="1:31" x14ac:dyDescent="0.15">
      <c r="A67" s="36" t="s">
        <v>123</v>
      </c>
      <c r="B67" s="36">
        <v>0</v>
      </c>
      <c r="C67" s="36">
        <v>0</v>
      </c>
      <c r="D67" s="36">
        <v>0</v>
      </c>
      <c r="E67" s="36">
        <v>0</v>
      </c>
      <c r="F67" s="36">
        <v>198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198</v>
      </c>
      <c r="Q67" s="36">
        <v>0</v>
      </c>
      <c r="R67" s="36">
        <v>0</v>
      </c>
      <c r="S67" s="36">
        <v>198</v>
      </c>
      <c r="T67" s="36">
        <v>0</v>
      </c>
      <c r="Y67" s="36">
        <f t="shared" si="5"/>
        <v>0</v>
      </c>
      <c r="Z67" s="36">
        <f t="shared" si="0"/>
        <v>198</v>
      </c>
      <c r="AA67" s="36">
        <f t="shared" si="1"/>
        <v>0</v>
      </c>
      <c r="AB67" s="36">
        <f t="shared" si="2"/>
        <v>0</v>
      </c>
      <c r="AC67" s="36">
        <f t="shared" si="3"/>
        <v>0</v>
      </c>
      <c r="AD67" s="36">
        <f t="shared" si="6"/>
        <v>0</v>
      </c>
      <c r="AE67" s="36">
        <f t="shared" si="4"/>
        <v>198</v>
      </c>
    </row>
    <row r="68" spans="1:31" x14ac:dyDescent="0.15">
      <c r="A68" s="36" t="s">
        <v>190</v>
      </c>
      <c r="B68" s="36">
        <v>25746</v>
      </c>
      <c r="C68" s="36">
        <v>0</v>
      </c>
      <c r="D68" s="36">
        <v>0</v>
      </c>
      <c r="E68" s="36">
        <v>0</v>
      </c>
      <c r="F68" s="36">
        <v>5544</v>
      </c>
      <c r="G68" s="36">
        <v>6776</v>
      </c>
      <c r="H68" s="36">
        <v>0</v>
      </c>
      <c r="I68" s="36">
        <v>4476</v>
      </c>
      <c r="J68" s="36">
        <v>0</v>
      </c>
      <c r="K68" s="36">
        <v>7481</v>
      </c>
      <c r="L68" s="36">
        <v>320</v>
      </c>
      <c r="M68" s="36">
        <v>0</v>
      </c>
      <c r="N68" s="36">
        <v>0</v>
      </c>
      <c r="O68" s="36">
        <v>0</v>
      </c>
      <c r="P68" s="36">
        <v>50343</v>
      </c>
      <c r="Q68" s="36">
        <v>12177</v>
      </c>
      <c r="R68" s="36">
        <v>25746</v>
      </c>
      <c r="S68" s="36">
        <v>5544</v>
      </c>
      <c r="T68" s="36">
        <v>7481</v>
      </c>
      <c r="Y68" s="36">
        <f t="shared" si="5"/>
        <v>25746</v>
      </c>
      <c r="Z68" s="36">
        <f t="shared" si="0"/>
        <v>5544</v>
      </c>
      <c r="AA68" s="36">
        <f t="shared" si="1"/>
        <v>6776</v>
      </c>
      <c r="AB68" s="36">
        <f t="shared" si="2"/>
        <v>4476</v>
      </c>
      <c r="AC68" s="36">
        <f t="shared" si="3"/>
        <v>0</v>
      </c>
      <c r="AD68" s="36">
        <f t="shared" si="6"/>
        <v>7801</v>
      </c>
      <c r="AE68" s="36">
        <f t="shared" si="4"/>
        <v>50343</v>
      </c>
    </row>
    <row r="69" spans="1:31" x14ac:dyDescent="0.15">
      <c r="A69" s="36" t="s">
        <v>122</v>
      </c>
      <c r="B69" s="36">
        <v>1855</v>
      </c>
      <c r="C69" s="36">
        <v>0</v>
      </c>
      <c r="D69" s="36">
        <v>0</v>
      </c>
      <c r="E69" s="36">
        <v>0</v>
      </c>
      <c r="F69" s="36">
        <v>1512</v>
      </c>
      <c r="G69" s="36">
        <v>0</v>
      </c>
      <c r="H69" s="36">
        <v>0</v>
      </c>
      <c r="I69" s="36">
        <v>4848</v>
      </c>
      <c r="J69" s="36">
        <v>247</v>
      </c>
      <c r="K69" s="36">
        <v>7</v>
      </c>
      <c r="L69" s="36">
        <v>2256</v>
      </c>
      <c r="M69" s="36">
        <v>0</v>
      </c>
      <c r="N69" s="36">
        <v>0</v>
      </c>
      <c r="O69" s="36">
        <v>0</v>
      </c>
      <c r="P69" s="36">
        <v>10725</v>
      </c>
      <c r="Q69" s="36">
        <v>7358</v>
      </c>
      <c r="R69" s="36">
        <v>1855</v>
      </c>
      <c r="S69" s="36">
        <v>1512</v>
      </c>
      <c r="T69" s="36">
        <v>254</v>
      </c>
      <c r="Y69" s="36">
        <f t="shared" si="5"/>
        <v>1855</v>
      </c>
      <c r="Z69" s="36">
        <f t="shared" si="0"/>
        <v>1512</v>
      </c>
      <c r="AA69" s="36">
        <f t="shared" si="1"/>
        <v>0</v>
      </c>
      <c r="AB69" s="36">
        <f t="shared" si="2"/>
        <v>4848</v>
      </c>
      <c r="AC69" s="36">
        <f t="shared" si="3"/>
        <v>0</v>
      </c>
      <c r="AD69" s="36">
        <f t="shared" si="6"/>
        <v>2510</v>
      </c>
      <c r="AE69" s="36">
        <f t="shared" si="4"/>
        <v>10725</v>
      </c>
    </row>
    <row r="70" spans="1:31" x14ac:dyDescent="0.15">
      <c r="A70" s="36" t="s">
        <v>121</v>
      </c>
      <c r="B70" s="36">
        <v>0</v>
      </c>
      <c r="C70" s="36">
        <v>0</v>
      </c>
      <c r="D70" s="36">
        <v>0</v>
      </c>
      <c r="E70" s="36">
        <v>0</v>
      </c>
      <c r="F70" s="36">
        <v>943</v>
      </c>
      <c r="G70" s="36">
        <v>0</v>
      </c>
      <c r="H70" s="36">
        <v>0</v>
      </c>
      <c r="I70" s="36">
        <v>90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1033</v>
      </c>
      <c r="Q70" s="36">
        <v>90</v>
      </c>
      <c r="R70" s="36">
        <v>0</v>
      </c>
      <c r="S70" s="36">
        <v>943</v>
      </c>
      <c r="T70" s="36">
        <v>0</v>
      </c>
      <c r="Y70" s="36">
        <f t="shared" ref="Y70:Y128" si="7">SUM(B70:C70)</f>
        <v>0</v>
      </c>
      <c r="Z70" s="36">
        <f t="shared" si="0"/>
        <v>943</v>
      </c>
      <c r="AA70" s="36">
        <f t="shared" si="1"/>
        <v>0</v>
      </c>
      <c r="AB70" s="36">
        <f t="shared" si="2"/>
        <v>90</v>
      </c>
      <c r="AC70" s="36">
        <f t="shared" si="3"/>
        <v>0</v>
      </c>
      <c r="AD70" s="36">
        <f t="shared" ref="AD70:AD133" si="8">AE70-SUM(Y70:AC70)</f>
        <v>0</v>
      </c>
      <c r="AE70" s="36">
        <f t="shared" si="4"/>
        <v>1033</v>
      </c>
    </row>
    <row r="71" spans="1:31" x14ac:dyDescent="0.15">
      <c r="A71" s="36" t="s">
        <v>120</v>
      </c>
      <c r="B71" s="36">
        <v>41</v>
      </c>
      <c r="C71" s="36">
        <v>0</v>
      </c>
      <c r="D71" s="36">
        <v>0</v>
      </c>
      <c r="E71" s="36">
        <v>0</v>
      </c>
      <c r="F71" s="36">
        <v>4474</v>
      </c>
      <c r="G71" s="36">
        <v>0</v>
      </c>
      <c r="H71" s="36">
        <v>0</v>
      </c>
      <c r="I71" s="36">
        <v>2602</v>
      </c>
      <c r="J71" s="36">
        <v>0</v>
      </c>
      <c r="K71" s="36">
        <v>398</v>
      </c>
      <c r="L71" s="36">
        <v>523</v>
      </c>
      <c r="M71" s="36">
        <v>0</v>
      </c>
      <c r="N71" s="36">
        <v>0</v>
      </c>
      <c r="O71" s="36">
        <v>0</v>
      </c>
      <c r="P71" s="36">
        <v>8038</v>
      </c>
      <c r="Q71" s="36">
        <v>3523</v>
      </c>
      <c r="R71" s="36">
        <v>41</v>
      </c>
      <c r="S71" s="36">
        <v>4474</v>
      </c>
      <c r="T71" s="36">
        <v>398</v>
      </c>
      <c r="Y71" s="36">
        <f t="shared" si="7"/>
        <v>41</v>
      </c>
      <c r="Z71" s="36">
        <f t="shared" ref="Z71:Z134" si="9">SUM(D71:F71)</f>
        <v>4474</v>
      </c>
      <c r="AA71" s="36">
        <f t="shared" ref="AA71:AA134" si="10">G71</f>
        <v>0</v>
      </c>
      <c r="AB71" s="36">
        <f t="shared" ref="AB71:AB134" si="11">I71</f>
        <v>2602</v>
      </c>
      <c r="AC71" s="36">
        <f t="shared" ref="AC71:AC134" si="12">H71</f>
        <v>0</v>
      </c>
      <c r="AD71" s="36">
        <f t="shared" si="8"/>
        <v>921</v>
      </c>
      <c r="AE71" s="36">
        <f t="shared" ref="AE71:AE134" si="13">P71</f>
        <v>8038</v>
      </c>
    </row>
    <row r="72" spans="1:31" x14ac:dyDescent="0.15">
      <c r="A72" s="36" t="s">
        <v>223</v>
      </c>
      <c r="B72" s="36">
        <v>30401</v>
      </c>
      <c r="C72" s="36">
        <v>0</v>
      </c>
      <c r="D72" s="36">
        <v>0</v>
      </c>
      <c r="E72" s="36">
        <v>0</v>
      </c>
      <c r="F72" s="36">
        <v>231</v>
      </c>
      <c r="G72" s="36">
        <v>9171</v>
      </c>
      <c r="H72" s="36">
        <v>0</v>
      </c>
      <c r="I72" s="36">
        <v>0</v>
      </c>
      <c r="J72" s="36">
        <v>0</v>
      </c>
      <c r="K72" s="36">
        <v>3</v>
      </c>
      <c r="L72" s="36">
        <v>96</v>
      </c>
      <c r="M72" s="36">
        <v>0</v>
      </c>
      <c r="N72" s="36">
        <v>0</v>
      </c>
      <c r="O72" s="36">
        <v>0</v>
      </c>
      <c r="P72" s="36">
        <v>39902</v>
      </c>
      <c r="Q72" s="36">
        <v>99</v>
      </c>
      <c r="R72" s="36">
        <v>30401</v>
      </c>
      <c r="S72" s="36">
        <v>231</v>
      </c>
      <c r="T72" s="36">
        <v>3</v>
      </c>
      <c r="Y72" s="36">
        <f t="shared" si="7"/>
        <v>30401</v>
      </c>
      <c r="Z72" s="36">
        <f t="shared" si="9"/>
        <v>231</v>
      </c>
      <c r="AA72" s="36">
        <f t="shared" si="10"/>
        <v>9171</v>
      </c>
      <c r="AB72" s="36">
        <f t="shared" si="11"/>
        <v>0</v>
      </c>
      <c r="AC72" s="36">
        <f t="shared" si="12"/>
        <v>0</v>
      </c>
      <c r="AD72" s="36">
        <f t="shared" si="8"/>
        <v>99</v>
      </c>
      <c r="AE72" s="36">
        <f t="shared" si="13"/>
        <v>39902</v>
      </c>
    </row>
    <row r="73" spans="1:31" x14ac:dyDescent="0.15">
      <c r="A73" s="36" t="s">
        <v>189</v>
      </c>
      <c r="B73" s="36">
        <v>6114</v>
      </c>
      <c r="C73" s="36">
        <v>0</v>
      </c>
      <c r="D73" s="36">
        <v>0</v>
      </c>
      <c r="E73" s="36">
        <v>0</v>
      </c>
      <c r="F73" s="36">
        <v>73</v>
      </c>
      <c r="G73" s="36">
        <v>4225</v>
      </c>
      <c r="H73" s="36">
        <v>15649</v>
      </c>
      <c r="I73" s="36">
        <v>302</v>
      </c>
      <c r="J73" s="36">
        <v>0</v>
      </c>
      <c r="K73" s="36">
        <v>768</v>
      </c>
      <c r="L73" s="36">
        <v>2240</v>
      </c>
      <c r="M73" s="36">
        <v>0</v>
      </c>
      <c r="N73" s="36">
        <v>0</v>
      </c>
      <c r="O73" s="36">
        <v>0</v>
      </c>
      <c r="P73" s="36">
        <v>29371</v>
      </c>
      <c r="Q73" s="36">
        <v>3137</v>
      </c>
      <c r="R73" s="36">
        <v>6114</v>
      </c>
      <c r="S73" s="36">
        <v>73</v>
      </c>
      <c r="T73" s="36">
        <v>768</v>
      </c>
      <c r="Y73" s="36">
        <f t="shared" si="7"/>
        <v>6114</v>
      </c>
      <c r="Z73" s="36">
        <f t="shared" si="9"/>
        <v>73</v>
      </c>
      <c r="AA73" s="36">
        <f t="shared" si="10"/>
        <v>4225</v>
      </c>
      <c r="AB73" s="36">
        <f t="shared" si="11"/>
        <v>302</v>
      </c>
      <c r="AC73" s="36">
        <f t="shared" si="12"/>
        <v>15649</v>
      </c>
      <c r="AD73" s="36">
        <f t="shared" si="8"/>
        <v>3008</v>
      </c>
      <c r="AE73" s="36">
        <f t="shared" si="13"/>
        <v>29371</v>
      </c>
    </row>
    <row r="74" spans="1:31" x14ac:dyDescent="0.15">
      <c r="A74" s="36" t="s">
        <v>188</v>
      </c>
      <c r="B74" s="36">
        <v>0</v>
      </c>
      <c r="C74" s="36">
        <v>0</v>
      </c>
      <c r="D74" s="36">
        <v>0</v>
      </c>
      <c r="E74" s="36">
        <v>0</v>
      </c>
      <c r="F74" s="36">
        <v>3</v>
      </c>
      <c r="G74" s="36">
        <v>0</v>
      </c>
      <c r="H74" s="36">
        <v>0</v>
      </c>
      <c r="I74" s="36">
        <v>12873</v>
      </c>
      <c r="J74" s="36">
        <v>5238</v>
      </c>
      <c r="K74" s="36">
        <v>8</v>
      </c>
      <c r="L74" s="36">
        <v>0</v>
      </c>
      <c r="M74" s="36">
        <v>0</v>
      </c>
      <c r="N74" s="36">
        <v>0</v>
      </c>
      <c r="O74" s="36">
        <v>0</v>
      </c>
      <c r="P74" s="36">
        <v>18122</v>
      </c>
      <c r="Q74" s="36">
        <v>18119</v>
      </c>
      <c r="R74" s="36">
        <v>0</v>
      </c>
      <c r="S74" s="36">
        <v>3</v>
      </c>
      <c r="T74" s="36">
        <v>5246</v>
      </c>
      <c r="Y74" s="36">
        <f t="shared" si="7"/>
        <v>0</v>
      </c>
      <c r="Z74" s="36">
        <f t="shared" si="9"/>
        <v>3</v>
      </c>
      <c r="AA74" s="36">
        <f t="shared" si="10"/>
        <v>0</v>
      </c>
      <c r="AB74" s="36">
        <f t="shared" si="11"/>
        <v>12873</v>
      </c>
      <c r="AC74" s="36">
        <f t="shared" si="12"/>
        <v>0</v>
      </c>
      <c r="AD74" s="36">
        <f t="shared" si="8"/>
        <v>5246</v>
      </c>
      <c r="AE74" s="36">
        <f t="shared" si="13"/>
        <v>18122</v>
      </c>
    </row>
    <row r="75" spans="1:31" x14ac:dyDescent="0.15">
      <c r="A75" s="36" t="s">
        <v>119</v>
      </c>
      <c r="B75" s="36">
        <v>966520</v>
      </c>
      <c r="C75" s="36">
        <v>0</v>
      </c>
      <c r="D75" s="36">
        <v>0</v>
      </c>
      <c r="E75" s="36">
        <v>0</v>
      </c>
      <c r="F75" s="36">
        <v>22696</v>
      </c>
      <c r="G75" s="36">
        <v>62929</v>
      </c>
      <c r="H75" s="36">
        <v>36102</v>
      </c>
      <c r="I75" s="36">
        <v>131643</v>
      </c>
      <c r="J75" s="36">
        <v>0</v>
      </c>
      <c r="K75" s="36">
        <v>42064</v>
      </c>
      <c r="L75" s="36">
        <v>25444</v>
      </c>
      <c r="M75" s="36">
        <v>0</v>
      </c>
      <c r="N75" s="36">
        <v>0</v>
      </c>
      <c r="O75" s="36">
        <v>0</v>
      </c>
      <c r="P75" s="36">
        <v>1287398</v>
      </c>
      <c r="Q75" s="36">
        <v>198383</v>
      </c>
      <c r="R75" s="36">
        <v>966520</v>
      </c>
      <c r="S75" s="36">
        <v>22696</v>
      </c>
      <c r="T75" s="36">
        <v>42064</v>
      </c>
      <c r="Y75" s="36">
        <f t="shared" si="7"/>
        <v>966520</v>
      </c>
      <c r="Z75" s="36">
        <f t="shared" si="9"/>
        <v>22696</v>
      </c>
      <c r="AA75" s="36">
        <f t="shared" si="10"/>
        <v>62929</v>
      </c>
      <c r="AB75" s="36">
        <f t="shared" si="11"/>
        <v>131643</v>
      </c>
      <c r="AC75" s="36">
        <f t="shared" si="12"/>
        <v>36102</v>
      </c>
      <c r="AD75" s="36">
        <f t="shared" si="8"/>
        <v>67508</v>
      </c>
      <c r="AE75" s="36">
        <f t="shared" si="13"/>
        <v>1287398</v>
      </c>
    </row>
    <row r="76" spans="1:31" x14ac:dyDescent="0.15">
      <c r="A76" s="36" t="s">
        <v>118</v>
      </c>
      <c r="B76" s="36">
        <v>120332</v>
      </c>
      <c r="C76" s="36">
        <v>0</v>
      </c>
      <c r="D76" s="36">
        <v>0</v>
      </c>
      <c r="E76" s="36">
        <v>0</v>
      </c>
      <c r="F76" s="36">
        <v>25782</v>
      </c>
      <c r="G76" s="36">
        <v>56287</v>
      </c>
      <c r="H76" s="36">
        <v>0</v>
      </c>
      <c r="I76" s="36">
        <v>15148</v>
      </c>
      <c r="J76" s="36">
        <v>10038</v>
      </c>
      <c r="K76" s="36">
        <v>11</v>
      </c>
      <c r="L76" s="36">
        <v>957</v>
      </c>
      <c r="M76" s="36">
        <v>0</v>
      </c>
      <c r="N76" s="36">
        <v>0</v>
      </c>
      <c r="O76" s="36">
        <v>0</v>
      </c>
      <c r="P76" s="36">
        <v>228555</v>
      </c>
      <c r="Q76" s="36">
        <v>26138</v>
      </c>
      <c r="R76" s="36">
        <v>120332</v>
      </c>
      <c r="S76" s="36">
        <v>25782</v>
      </c>
      <c r="T76" s="36">
        <v>10049</v>
      </c>
      <c r="Y76" s="36">
        <f t="shared" si="7"/>
        <v>120332</v>
      </c>
      <c r="Z76" s="36">
        <f t="shared" si="9"/>
        <v>25782</v>
      </c>
      <c r="AA76" s="36">
        <f t="shared" si="10"/>
        <v>56287</v>
      </c>
      <c r="AB76" s="36">
        <f t="shared" si="11"/>
        <v>15148</v>
      </c>
      <c r="AC76" s="36">
        <f t="shared" si="12"/>
        <v>0</v>
      </c>
      <c r="AD76" s="36">
        <f t="shared" si="8"/>
        <v>11006</v>
      </c>
      <c r="AE76" s="36">
        <f t="shared" si="13"/>
        <v>228555</v>
      </c>
    </row>
    <row r="77" spans="1:31" x14ac:dyDescent="0.15">
      <c r="A77" s="36" t="s">
        <v>117</v>
      </c>
      <c r="B77" s="36">
        <v>530</v>
      </c>
      <c r="C77" s="36">
        <v>0</v>
      </c>
      <c r="D77" s="36">
        <v>0</v>
      </c>
      <c r="E77" s="36">
        <v>0</v>
      </c>
      <c r="F77" s="36">
        <v>59493</v>
      </c>
      <c r="G77" s="36">
        <v>195847</v>
      </c>
      <c r="H77" s="36">
        <v>4472</v>
      </c>
      <c r="I77" s="36">
        <v>13862</v>
      </c>
      <c r="J77" s="36">
        <v>0</v>
      </c>
      <c r="K77" s="36">
        <v>358</v>
      </c>
      <c r="L77" s="36">
        <v>47</v>
      </c>
      <c r="M77" s="36">
        <v>0</v>
      </c>
      <c r="N77" s="36">
        <v>0</v>
      </c>
      <c r="O77" s="36">
        <v>0</v>
      </c>
      <c r="P77" s="36">
        <v>274609</v>
      </c>
      <c r="Q77" s="36">
        <v>14267</v>
      </c>
      <c r="R77" s="36">
        <v>530</v>
      </c>
      <c r="S77" s="36">
        <v>59493</v>
      </c>
      <c r="T77" s="36">
        <v>358</v>
      </c>
      <c r="Y77" s="36">
        <f t="shared" si="7"/>
        <v>530</v>
      </c>
      <c r="Z77" s="36">
        <f t="shared" si="9"/>
        <v>59493</v>
      </c>
      <c r="AA77" s="36">
        <f t="shared" si="10"/>
        <v>195847</v>
      </c>
      <c r="AB77" s="36">
        <f t="shared" si="11"/>
        <v>13862</v>
      </c>
      <c r="AC77" s="36">
        <f t="shared" si="12"/>
        <v>4472</v>
      </c>
      <c r="AD77" s="36">
        <f t="shared" si="8"/>
        <v>405</v>
      </c>
      <c r="AE77" s="36">
        <f t="shared" si="13"/>
        <v>274609</v>
      </c>
    </row>
    <row r="78" spans="1:31" x14ac:dyDescent="0.15">
      <c r="A78" s="36" t="s">
        <v>116</v>
      </c>
      <c r="B78" s="36">
        <v>0</v>
      </c>
      <c r="C78" s="36">
        <v>0</v>
      </c>
      <c r="D78" s="36">
        <v>0</v>
      </c>
      <c r="E78" s="36">
        <v>25856</v>
      </c>
      <c r="F78" s="36">
        <v>24107</v>
      </c>
      <c r="G78" s="36">
        <v>14874</v>
      </c>
      <c r="H78" s="36">
        <v>0</v>
      </c>
      <c r="I78" s="36">
        <v>2931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67768</v>
      </c>
      <c r="Q78" s="36">
        <v>2931</v>
      </c>
      <c r="R78" s="36">
        <v>0</v>
      </c>
      <c r="S78" s="36">
        <v>49963</v>
      </c>
      <c r="T78" s="36">
        <v>0</v>
      </c>
      <c r="Y78" s="36">
        <f t="shared" si="7"/>
        <v>0</v>
      </c>
      <c r="Z78" s="36">
        <f t="shared" si="9"/>
        <v>49963</v>
      </c>
      <c r="AA78" s="36">
        <f t="shared" si="10"/>
        <v>14874</v>
      </c>
      <c r="AB78" s="36">
        <f t="shared" si="11"/>
        <v>2931</v>
      </c>
      <c r="AC78" s="36">
        <f t="shared" si="12"/>
        <v>0</v>
      </c>
      <c r="AD78" s="36">
        <f t="shared" si="8"/>
        <v>0</v>
      </c>
      <c r="AE78" s="36">
        <f t="shared" si="13"/>
        <v>67768</v>
      </c>
    </row>
    <row r="79" spans="1:31" x14ac:dyDescent="0.15">
      <c r="A79" s="36" t="s">
        <v>187</v>
      </c>
      <c r="B79" s="36">
        <v>4016</v>
      </c>
      <c r="C79" s="36">
        <v>2468</v>
      </c>
      <c r="D79" s="36">
        <v>0</v>
      </c>
      <c r="E79" s="36">
        <v>0</v>
      </c>
      <c r="F79" s="36">
        <v>187</v>
      </c>
      <c r="G79" s="36">
        <v>12914</v>
      </c>
      <c r="H79" s="36">
        <v>0</v>
      </c>
      <c r="I79" s="36">
        <v>709</v>
      </c>
      <c r="J79" s="36">
        <v>0</v>
      </c>
      <c r="K79" s="36">
        <v>5141</v>
      </c>
      <c r="L79" s="36">
        <v>600</v>
      </c>
      <c r="M79" s="36">
        <v>0</v>
      </c>
      <c r="N79" s="36">
        <v>0</v>
      </c>
      <c r="O79" s="36">
        <v>0</v>
      </c>
      <c r="P79" s="36">
        <v>26035</v>
      </c>
      <c r="Q79" s="36">
        <v>6385</v>
      </c>
      <c r="R79" s="36">
        <v>6484</v>
      </c>
      <c r="S79" s="36">
        <v>187</v>
      </c>
      <c r="T79" s="36">
        <v>5141</v>
      </c>
      <c r="Y79" s="36">
        <f t="shared" si="7"/>
        <v>6484</v>
      </c>
      <c r="Z79" s="36">
        <f t="shared" si="9"/>
        <v>187</v>
      </c>
      <c r="AA79" s="36">
        <f t="shared" si="10"/>
        <v>12914</v>
      </c>
      <c r="AB79" s="36">
        <f t="shared" si="11"/>
        <v>709</v>
      </c>
      <c r="AC79" s="36">
        <f t="shared" si="12"/>
        <v>0</v>
      </c>
      <c r="AD79" s="36">
        <f t="shared" si="8"/>
        <v>5741</v>
      </c>
      <c r="AE79" s="36">
        <f t="shared" si="13"/>
        <v>26035</v>
      </c>
    </row>
    <row r="80" spans="1:31" x14ac:dyDescent="0.15">
      <c r="A80" s="36" t="s">
        <v>186</v>
      </c>
      <c r="B80" s="36">
        <v>30097</v>
      </c>
      <c r="C80" s="36">
        <v>0</v>
      </c>
      <c r="D80" s="36">
        <v>39</v>
      </c>
      <c r="E80" s="36">
        <v>0</v>
      </c>
      <c r="F80" s="36">
        <v>299</v>
      </c>
      <c r="G80" s="36">
        <v>29457</v>
      </c>
      <c r="H80" s="36">
        <v>0</v>
      </c>
      <c r="I80" s="36">
        <v>13</v>
      </c>
      <c r="J80" s="36">
        <v>0</v>
      </c>
      <c r="K80" s="36">
        <v>846</v>
      </c>
      <c r="L80" s="36">
        <v>62</v>
      </c>
      <c r="M80" s="36">
        <v>0</v>
      </c>
      <c r="N80" s="36">
        <v>0</v>
      </c>
      <c r="O80" s="36">
        <v>0</v>
      </c>
      <c r="P80" s="36">
        <v>60813</v>
      </c>
      <c r="Q80" s="36">
        <v>921</v>
      </c>
      <c r="R80" s="36">
        <v>30136</v>
      </c>
      <c r="S80" s="36">
        <v>299</v>
      </c>
      <c r="T80" s="36">
        <v>846</v>
      </c>
      <c r="Y80" s="36">
        <f t="shared" si="7"/>
        <v>30097</v>
      </c>
      <c r="Z80" s="36">
        <f t="shared" si="9"/>
        <v>338</v>
      </c>
      <c r="AA80" s="36">
        <f t="shared" si="10"/>
        <v>29457</v>
      </c>
      <c r="AB80" s="36">
        <f t="shared" si="11"/>
        <v>13</v>
      </c>
      <c r="AC80" s="36">
        <f t="shared" si="12"/>
        <v>0</v>
      </c>
      <c r="AD80" s="36">
        <f t="shared" si="8"/>
        <v>908</v>
      </c>
      <c r="AE80" s="36">
        <f t="shared" si="13"/>
        <v>60813</v>
      </c>
    </row>
    <row r="81" spans="1:31" s="47" customFormat="1" x14ac:dyDescent="0.15">
      <c r="A81" s="47" t="s">
        <v>47</v>
      </c>
      <c r="B81" s="47">
        <v>46524</v>
      </c>
      <c r="C81" s="47">
        <v>0</v>
      </c>
      <c r="D81" s="47">
        <v>0</v>
      </c>
      <c r="E81" s="47">
        <v>0</v>
      </c>
      <c r="F81" s="47">
        <v>14163</v>
      </c>
      <c r="G81" s="47">
        <v>93637</v>
      </c>
      <c r="H81" s="47">
        <v>0</v>
      </c>
      <c r="I81" s="47">
        <v>58545</v>
      </c>
      <c r="J81" s="47">
        <v>5916</v>
      </c>
      <c r="K81" s="47">
        <v>38145</v>
      </c>
      <c r="L81" s="47">
        <v>21186</v>
      </c>
      <c r="M81" s="47">
        <v>0</v>
      </c>
      <c r="N81" s="47">
        <v>0</v>
      </c>
      <c r="O81" s="47">
        <v>0</v>
      </c>
      <c r="P81" s="47">
        <v>278116</v>
      </c>
      <c r="Q81" s="47">
        <v>120679</v>
      </c>
      <c r="R81" s="47">
        <v>46524</v>
      </c>
      <c r="S81" s="47">
        <v>14163</v>
      </c>
      <c r="T81" s="47">
        <v>44061</v>
      </c>
      <c r="Y81" s="47">
        <f t="shared" si="7"/>
        <v>46524</v>
      </c>
      <c r="Z81" s="47">
        <f t="shared" si="9"/>
        <v>14163</v>
      </c>
      <c r="AA81" s="47">
        <f t="shared" si="10"/>
        <v>93637</v>
      </c>
      <c r="AB81" s="47">
        <f t="shared" si="11"/>
        <v>58545</v>
      </c>
      <c r="AC81" s="47">
        <f t="shared" si="12"/>
        <v>0</v>
      </c>
      <c r="AD81" s="47">
        <f t="shared" si="8"/>
        <v>65247</v>
      </c>
      <c r="AE81" s="47">
        <f t="shared" si="13"/>
        <v>278116</v>
      </c>
    </row>
    <row r="82" spans="1:31" x14ac:dyDescent="0.15">
      <c r="A82" s="36" t="s">
        <v>115</v>
      </c>
      <c r="B82" s="36">
        <v>0</v>
      </c>
      <c r="C82" s="36">
        <v>0</v>
      </c>
      <c r="D82" s="36">
        <v>0</v>
      </c>
      <c r="E82" s="36">
        <v>0</v>
      </c>
      <c r="F82" s="36">
        <v>3721</v>
      </c>
      <c r="G82" s="36">
        <v>0</v>
      </c>
      <c r="H82" s="36">
        <v>0</v>
      </c>
      <c r="I82" s="36">
        <v>136</v>
      </c>
      <c r="J82" s="36">
        <v>0</v>
      </c>
      <c r="K82" s="36">
        <v>119</v>
      </c>
      <c r="L82" s="36">
        <v>148</v>
      </c>
      <c r="M82" s="36">
        <v>0</v>
      </c>
      <c r="N82" s="36">
        <v>0</v>
      </c>
      <c r="O82" s="36">
        <v>0</v>
      </c>
      <c r="P82" s="36">
        <v>4124</v>
      </c>
      <c r="Q82" s="36">
        <v>403</v>
      </c>
      <c r="R82" s="36">
        <v>0</v>
      </c>
      <c r="S82" s="36">
        <v>3721</v>
      </c>
      <c r="T82" s="36">
        <v>119</v>
      </c>
      <c r="Y82" s="36">
        <f t="shared" si="7"/>
        <v>0</v>
      </c>
      <c r="Z82" s="36">
        <f t="shared" si="9"/>
        <v>3721</v>
      </c>
      <c r="AA82" s="36">
        <f t="shared" si="10"/>
        <v>0</v>
      </c>
      <c r="AB82" s="36">
        <f t="shared" si="11"/>
        <v>136</v>
      </c>
      <c r="AC82" s="36">
        <f t="shared" si="12"/>
        <v>0</v>
      </c>
      <c r="AD82" s="36">
        <f t="shared" si="8"/>
        <v>267</v>
      </c>
      <c r="AE82" s="36">
        <f t="shared" si="13"/>
        <v>4124</v>
      </c>
    </row>
    <row r="83" spans="1:31" s="48" customFormat="1" x14ac:dyDescent="0.15">
      <c r="A83" s="48" t="s">
        <v>45</v>
      </c>
      <c r="B83" s="48">
        <v>348830</v>
      </c>
      <c r="C83" s="48">
        <v>0</v>
      </c>
      <c r="D83" s="48">
        <v>0</v>
      </c>
      <c r="E83" s="48">
        <v>30975</v>
      </c>
      <c r="F83" s="48">
        <v>85460</v>
      </c>
      <c r="G83" s="48">
        <v>420825</v>
      </c>
      <c r="H83" s="48">
        <v>0</v>
      </c>
      <c r="I83" s="48">
        <v>81796</v>
      </c>
      <c r="J83" s="48">
        <v>2577</v>
      </c>
      <c r="K83" s="48">
        <v>29544</v>
      </c>
      <c r="L83" s="48">
        <v>35523</v>
      </c>
      <c r="M83" s="48">
        <v>0</v>
      </c>
      <c r="N83" s="48">
        <v>0</v>
      </c>
      <c r="O83" s="48">
        <v>0</v>
      </c>
      <c r="P83" s="48">
        <v>1035530</v>
      </c>
      <c r="Q83" s="48">
        <v>145260</v>
      </c>
      <c r="R83" s="48">
        <v>348830</v>
      </c>
      <c r="S83" s="48">
        <v>116435</v>
      </c>
      <c r="T83" s="48">
        <v>32121</v>
      </c>
      <c r="Y83" s="48">
        <f t="shared" si="7"/>
        <v>348830</v>
      </c>
      <c r="Z83" s="48">
        <f t="shared" si="9"/>
        <v>116435</v>
      </c>
      <c r="AA83" s="48">
        <f t="shared" si="10"/>
        <v>420825</v>
      </c>
      <c r="AB83" s="48">
        <f t="shared" si="11"/>
        <v>81796</v>
      </c>
      <c r="AC83" s="48">
        <f t="shared" si="12"/>
        <v>0</v>
      </c>
      <c r="AD83" s="48">
        <f t="shared" si="8"/>
        <v>67644</v>
      </c>
      <c r="AE83" s="48">
        <f t="shared" si="13"/>
        <v>1035530</v>
      </c>
    </row>
    <row r="84" spans="1:31" x14ac:dyDescent="0.15">
      <c r="A84" s="36" t="s">
        <v>114</v>
      </c>
      <c r="B84" s="36">
        <v>0</v>
      </c>
      <c r="C84" s="36">
        <v>0</v>
      </c>
      <c r="D84" s="36">
        <v>0</v>
      </c>
      <c r="E84" s="36">
        <v>0</v>
      </c>
      <c r="F84" s="36">
        <v>16858</v>
      </c>
      <c r="G84" s="36">
        <v>1296</v>
      </c>
      <c r="H84" s="36">
        <v>0</v>
      </c>
      <c r="I84" s="36">
        <v>58</v>
      </c>
      <c r="J84" s="36">
        <v>0</v>
      </c>
      <c r="K84" s="36">
        <v>2</v>
      </c>
      <c r="L84" s="36">
        <v>6</v>
      </c>
      <c r="M84" s="36">
        <v>0</v>
      </c>
      <c r="N84" s="36">
        <v>0</v>
      </c>
      <c r="O84" s="36">
        <v>0</v>
      </c>
      <c r="P84" s="36">
        <v>18220</v>
      </c>
      <c r="Q84" s="36">
        <v>66</v>
      </c>
      <c r="R84" s="36">
        <v>0</v>
      </c>
      <c r="S84" s="36">
        <v>16858</v>
      </c>
      <c r="T84" s="36">
        <v>2</v>
      </c>
      <c r="Y84" s="36">
        <f t="shared" si="7"/>
        <v>0</v>
      </c>
      <c r="Z84" s="36">
        <f t="shared" si="9"/>
        <v>16858</v>
      </c>
      <c r="AA84" s="36">
        <f t="shared" si="10"/>
        <v>1296</v>
      </c>
      <c r="AB84" s="36">
        <f t="shared" si="11"/>
        <v>58</v>
      </c>
      <c r="AC84" s="36">
        <f t="shared" si="12"/>
        <v>0</v>
      </c>
      <c r="AD84" s="36">
        <f t="shared" si="8"/>
        <v>8</v>
      </c>
      <c r="AE84" s="36">
        <f t="shared" si="13"/>
        <v>18220</v>
      </c>
    </row>
    <row r="85" spans="1:31" x14ac:dyDescent="0.15">
      <c r="A85" s="36" t="s">
        <v>113</v>
      </c>
      <c r="B85" s="36">
        <v>75594</v>
      </c>
      <c r="C85" s="36">
        <v>0</v>
      </c>
      <c r="D85" s="36">
        <v>0</v>
      </c>
      <c r="E85" s="36">
        <v>0</v>
      </c>
      <c r="F85" s="36">
        <v>1024</v>
      </c>
      <c r="G85" s="36">
        <v>20173</v>
      </c>
      <c r="H85" s="36">
        <v>0</v>
      </c>
      <c r="I85" s="36">
        <v>8263</v>
      </c>
      <c r="J85" s="36">
        <v>0</v>
      </c>
      <c r="K85" s="36">
        <v>14</v>
      </c>
      <c r="L85" s="36">
        <v>0</v>
      </c>
      <c r="M85" s="36">
        <v>0</v>
      </c>
      <c r="N85" s="36">
        <v>0</v>
      </c>
      <c r="O85" s="36">
        <v>0</v>
      </c>
      <c r="P85" s="36">
        <v>105068</v>
      </c>
      <c r="Q85" s="36">
        <v>8277</v>
      </c>
      <c r="R85" s="36">
        <v>75594</v>
      </c>
      <c r="S85" s="36">
        <v>1024</v>
      </c>
      <c r="T85" s="36">
        <v>14</v>
      </c>
      <c r="Y85" s="36">
        <f t="shared" si="7"/>
        <v>75594</v>
      </c>
      <c r="Z85" s="36">
        <f t="shared" si="9"/>
        <v>1024</v>
      </c>
      <c r="AA85" s="36">
        <f t="shared" si="10"/>
        <v>20173</v>
      </c>
      <c r="AB85" s="36">
        <f t="shared" si="11"/>
        <v>8263</v>
      </c>
      <c r="AC85" s="36">
        <f t="shared" si="12"/>
        <v>0</v>
      </c>
      <c r="AD85" s="36">
        <f t="shared" si="8"/>
        <v>14</v>
      </c>
      <c r="AE85" s="36">
        <f t="shared" si="13"/>
        <v>105068</v>
      </c>
    </row>
    <row r="86" spans="1:31" x14ac:dyDescent="0.15">
      <c r="A86" s="36" t="s">
        <v>112</v>
      </c>
      <c r="B86" s="36">
        <v>0</v>
      </c>
      <c r="C86" s="36">
        <v>0</v>
      </c>
      <c r="D86" s="36">
        <v>0</v>
      </c>
      <c r="E86" s="36">
        <v>0</v>
      </c>
      <c r="F86" s="36">
        <v>1714</v>
      </c>
      <c r="G86" s="36">
        <v>0</v>
      </c>
      <c r="H86" s="36">
        <v>0</v>
      </c>
      <c r="I86" s="36">
        <v>3310</v>
      </c>
      <c r="J86" s="36">
        <v>4059</v>
      </c>
      <c r="K86" s="36">
        <v>39</v>
      </c>
      <c r="L86" s="36">
        <v>136</v>
      </c>
      <c r="M86" s="36">
        <v>0</v>
      </c>
      <c r="N86" s="36">
        <v>0</v>
      </c>
      <c r="O86" s="36">
        <v>0</v>
      </c>
      <c r="P86" s="36">
        <v>9258</v>
      </c>
      <c r="Q86" s="36">
        <v>7544</v>
      </c>
      <c r="R86" s="36">
        <v>0</v>
      </c>
      <c r="S86" s="36">
        <v>1714</v>
      </c>
      <c r="T86" s="36">
        <v>4098</v>
      </c>
      <c r="Y86" s="36">
        <f t="shared" si="7"/>
        <v>0</v>
      </c>
      <c r="Z86" s="36">
        <f t="shared" si="9"/>
        <v>1714</v>
      </c>
      <c r="AA86" s="36">
        <f t="shared" si="10"/>
        <v>0</v>
      </c>
      <c r="AB86" s="36">
        <f t="shared" si="11"/>
        <v>3310</v>
      </c>
      <c r="AC86" s="36">
        <f t="shared" si="12"/>
        <v>0</v>
      </c>
      <c r="AD86" s="36">
        <f t="shared" si="8"/>
        <v>4234</v>
      </c>
      <c r="AE86" s="36">
        <f t="shared" si="13"/>
        <v>9258</v>
      </c>
    </row>
    <row r="87" spans="1:31" s="48" customFormat="1" x14ac:dyDescent="0.15">
      <c r="A87" s="48" t="s">
        <v>46</v>
      </c>
      <c r="B87" s="48">
        <v>231500</v>
      </c>
      <c r="C87" s="48">
        <v>0</v>
      </c>
      <c r="D87" s="48">
        <v>0</v>
      </c>
      <c r="E87" s="48">
        <v>0</v>
      </c>
      <c r="F87" s="48">
        <v>17395</v>
      </c>
      <c r="G87" s="48">
        <v>130458</v>
      </c>
      <c r="H87" s="48">
        <v>156407</v>
      </c>
      <c r="I87" s="48">
        <v>2752</v>
      </c>
      <c r="J87" s="48">
        <v>0</v>
      </c>
      <c r="K87" s="48">
        <v>5138</v>
      </c>
      <c r="L87" s="48">
        <v>2157</v>
      </c>
      <c r="M87" s="48">
        <v>0</v>
      </c>
      <c r="N87" s="48">
        <v>0</v>
      </c>
      <c r="O87" s="48">
        <v>58</v>
      </c>
      <c r="P87" s="48">
        <v>545865</v>
      </c>
      <c r="Q87" s="48">
        <v>8552</v>
      </c>
      <c r="R87" s="48">
        <v>231500</v>
      </c>
      <c r="S87" s="48">
        <v>17395</v>
      </c>
      <c r="T87" s="48">
        <v>5196</v>
      </c>
      <c r="Y87" s="48">
        <f t="shared" si="7"/>
        <v>231500</v>
      </c>
      <c r="Z87" s="48">
        <f t="shared" si="9"/>
        <v>17395</v>
      </c>
      <c r="AA87" s="48">
        <f t="shared" si="10"/>
        <v>130458</v>
      </c>
      <c r="AB87" s="48">
        <f t="shared" si="11"/>
        <v>2752</v>
      </c>
      <c r="AC87" s="48">
        <f t="shared" si="12"/>
        <v>156407</v>
      </c>
      <c r="AD87" s="48">
        <f t="shared" si="8"/>
        <v>7353</v>
      </c>
      <c r="AE87" s="48">
        <f t="shared" si="13"/>
        <v>545865</v>
      </c>
    </row>
    <row r="88" spans="1:31" x14ac:dyDescent="0.15">
      <c r="A88" s="36" t="s">
        <v>111</v>
      </c>
      <c r="B88" s="36">
        <v>5270</v>
      </c>
      <c r="C88" s="36">
        <v>0</v>
      </c>
      <c r="D88" s="36">
        <v>0</v>
      </c>
      <c r="E88" s="36">
        <v>0</v>
      </c>
      <c r="F88" s="36">
        <v>15</v>
      </c>
      <c r="G88" s="36">
        <v>0</v>
      </c>
      <c r="H88" s="36">
        <v>0</v>
      </c>
      <c r="I88" s="36">
        <v>151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5436</v>
      </c>
      <c r="Q88" s="36">
        <v>151</v>
      </c>
      <c r="R88" s="36">
        <v>5270</v>
      </c>
      <c r="S88" s="36">
        <v>15</v>
      </c>
      <c r="T88" s="36">
        <v>0</v>
      </c>
      <c r="Y88" s="36">
        <f t="shared" si="7"/>
        <v>5270</v>
      </c>
      <c r="Z88" s="36">
        <f t="shared" si="9"/>
        <v>15</v>
      </c>
      <c r="AA88" s="36">
        <f t="shared" si="10"/>
        <v>0</v>
      </c>
      <c r="AB88" s="36">
        <f t="shared" si="11"/>
        <v>151</v>
      </c>
      <c r="AC88" s="36">
        <f t="shared" si="12"/>
        <v>0</v>
      </c>
      <c r="AD88" s="36">
        <f t="shared" si="8"/>
        <v>0</v>
      </c>
      <c r="AE88" s="36">
        <f t="shared" si="13"/>
        <v>5436</v>
      </c>
    </row>
    <row r="89" spans="1:31" x14ac:dyDescent="0.15">
      <c r="A89" s="36" t="s">
        <v>110</v>
      </c>
      <c r="B89" s="36">
        <v>0</v>
      </c>
      <c r="C89" s="36">
        <v>0</v>
      </c>
      <c r="D89" s="36">
        <v>0</v>
      </c>
      <c r="E89" s="36">
        <v>0</v>
      </c>
      <c r="F89" s="36">
        <v>43156</v>
      </c>
      <c r="G89" s="36">
        <v>21984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65140</v>
      </c>
      <c r="Q89" s="36">
        <v>0</v>
      </c>
      <c r="R89" s="36">
        <v>0</v>
      </c>
      <c r="S89" s="36">
        <v>43156</v>
      </c>
      <c r="T89" s="36">
        <v>0</v>
      </c>
      <c r="Y89" s="36">
        <f t="shared" si="7"/>
        <v>0</v>
      </c>
      <c r="Z89" s="36">
        <f t="shared" si="9"/>
        <v>43156</v>
      </c>
      <c r="AA89" s="36">
        <f t="shared" si="10"/>
        <v>21984</v>
      </c>
      <c r="AB89" s="36">
        <f t="shared" si="11"/>
        <v>0</v>
      </c>
      <c r="AC89" s="36">
        <f t="shared" si="12"/>
        <v>0</v>
      </c>
      <c r="AD89" s="36">
        <f t="shared" si="8"/>
        <v>0</v>
      </c>
      <c r="AE89" s="36">
        <f t="shared" si="13"/>
        <v>65140</v>
      </c>
    </row>
    <row r="90" spans="1:31" x14ac:dyDescent="0.15">
      <c r="A90" s="36" t="s">
        <v>109</v>
      </c>
      <c r="B90" s="36">
        <v>1073</v>
      </c>
      <c r="C90" s="36">
        <v>0</v>
      </c>
      <c r="D90" s="36">
        <v>0</v>
      </c>
      <c r="E90" s="36">
        <v>0</v>
      </c>
      <c r="F90" s="36">
        <v>84</v>
      </c>
      <c r="G90" s="36">
        <v>117</v>
      </c>
      <c r="H90" s="36">
        <v>0</v>
      </c>
      <c r="I90" s="36">
        <v>13298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14572</v>
      </c>
      <c r="Q90" s="36">
        <v>13298</v>
      </c>
      <c r="R90" s="36">
        <v>1073</v>
      </c>
      <c r="S90" s="36">
        <v>84</v>
      </c>
      <c r="T90" s="36">
        <v>0</v>
      </c>
      <c r="Y90" s="36">
        <f t="shared" si="7"/>
        <v>1073</v>
      </c>
      <c r="Z90" s="36">
        <f t="shared" si="9"/>
        <v>84</v>
      </c>
      <c r="AA90" s="36">
        <f t="shared" si="10"/>
        <v>117</v>
      </c>
      <c r="AB90" s="36">
        <f t="shared" si="11"/>
        <v>13298</v>
      </c>
      <c r="AC90" s="36">
        <f t="shared" si="12"/>
        <v>0</v>
      </c>
      <c r="AD90" s="36">
        <f t="shared" si="8"/>
        <v>0</v>
      </c>
      <c r="AE90" s="36">
        <f t="shared" si="13"/>
        <v>14572</v>
      </c>
    </row>
    <row r="91" spans="1:31" x14ac:dyDescent="0.15">
      <c r="A91" s="36" t="s">
        <v>108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2337</v>
      </c>
      <c r="H91" s="36">
        <v>0</v>
      </c>
      <c r="I91" s="36">
        <v>1994</v>
      </c>
      <c r="J91" s="36">
        <v>0</v>
      </c>
      <c r="K91" s="36">
        <v>141</v>
      </c>
      <c r="L91" s="36">
        <v>669</v>
      </c>
      <c r="M91" s="36">
        <v>0</v>
      </c>
      <c r="N91" s="36">
        <v>0</v>
      </c>
      <c r="O91" s="36">
        <v>0</v>
      </c>
      <c r="P91" s="36">
        <v>5141</v>
      </c>
      <c r="Q91" s="36">
        <v>2804</v>
      </c>
      <c r="R91" s="36">
        <v>0</v>
      </c>
      <c r="S91" s="36">
        <v>0</v>
      </c>
      <c r="T91" s="36">
        <v>141</v>
      </c>
      <c r="Y91" s="36">
        <f t="shared" si="7"/>
        <v>0</v>
      </c>
      <c r="Z91" s="36">
        <f t="shared" si="9"/>
        <v>0</v>
      </c>
      <c r="AA91" s="36">
        <f t="shared" si="10"/>
        <v>2337</v>
      </c>
      <c r="AB91" s="36">
        <f t="shared" si="11"/>
        <v>1994</v>
      </c>
      <c r="AC91" s="36">
        <f t="shared" si="12"/>
        <v>0</v>
      </c>
      <c r="AD91" s="36">
        <f t="shared" si="8"/>
        <v>810</v>
      </c>
      <c r="AE91" s="36">
        <f t="shared" si="13"/>
        <v>5141</v>
      </c>
    </row>
    <row r="92" spans="1:31" x14ac:dyDescent="0.15">
      <c r="A92" s="36" t="s">
        <v>107</v>
      </c>
      <c r="B92" s="36">
        <v>0</v>
      </c>
      <c r="C92" s="36">
        <v>0</v>
      </c>
      <c r="D92" s="36">
        <v>0</v>
      </c>
      <c r="E92" s="36">
        <v>0</v>
      </c>
      <c r="F92" s="36">
        <v>17759</v>
      </c>
      <c r="G92" s="36">
        <v>0</v>
      </c>
      <c r="H92" s="36">
        <v>0</v>
      </c>
      <c r="I92" s="36">
        <v>193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17952</v>
      </c>
      <c r="Q92" s="36">
        <v>193</v>
      </c>
      <c r="R92" s="36">
        <v>0</v>
      </c>
      <c r="S92" s="36">
        <v>17759</v>
      </c>
      <c r="T92" s="36">
        <v>0</v>
      </c>
      <c r="Y92" s="36">
        <f t="shared" si="7"/>
        <v>0</v>
      </c>
      <c r="Z92" s="36">
        <f t="shared" si="9"/>
        <v>17759</v>
      </c>
      <c r="AA92" s="36">
        <f t="shared" si="10"/>
        <v>0</v>
      </c>
      <c r="AB92" s="36">
        <f t="shared" si="11"/>
        <v>193</v>
      </c>
      <c r="AC92" s="36">
        <f t="shared" si="12"/>
        <v>0</v>
      </c>
      <c r="AD92" s="36">
        <f t="shared" si="8"/>
        <v>0</v>
      </c>
      <c r="AE92" s="36">
        <f t="shared" si="13"/>
        <v>17952</v>
      </c>
    </row>
    <row r="93" spans="1:31" x14ac:dyDescent="0.15">
      <c r="A93" s="36" t="s">
        <v>106</v>
      </c>
      <c r="B93" s="36">
        <v>0</v>
      </c>
      <c r="C93" s="36">
        <v>0</v>
      </c>
      <c r="D93" s="36">
        <v>0</v>
      </c>
      <c r="E93" s="36">
        <v>0</v>
      </c>
      <c r="F93" s="36">
        <v>17469</v>
      </c>
      <c r="G93" s="36">
        <v>20262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37731</v>
      </c>
      <c r="Q93" s="36">
        <v>0</v>
      </c>
      <c r="R93" s="36">
        <v>0</v>
      </c>
      <c r="S93" s="36">
        <v>17469</v>
      </c>
      <c r="T93" s="36">
        <v>0</v>
      </c>
      <c r="Y93" s="36">
        <f t="shared" si="7"/>
        <v>0</v>
      </c>
      <c r="Z93" s="36">
        <f t="shared" si="9"/>
        <v>17469</v>
      </c>
      <c r="AA93" s="36">
        <f t="shared" si="10"/>
        <v>20262</v>
      </c>
      <c r="AB93" s="36">
        <f t="shared" si="11"/>
        <v>0</v>
      </c>
      <c r="AC93" s="36">
        <f t="shared" si="12"/>
        <v>0</v>
      </c>
      <c r="AD93" s="36">
        <f t="shared" si="8"/>
        <v>0</v>
      </c>
      <c r="AE93" s="36">
        <f t="shared" si="13"/>
        <v>37731</v>
      </c>
    </row>
    <row r="94" spans="1:31" x14ac:dyDescent="0.15">
      <c r="A94" s="36" t="s">
        <v>105</v>
      </c>
      <c r="B94" s="36">
        <v>0</v>
      </c>
      <c r="C94" s="36">
        <v>2</v>
      </c>
      <c r="D94" s="36">
        <v>0</v>
      </c>
      <c r="E94" s="36">
        <v>0</v>
      </c>
      <c r="F94" s="36">
        <v>160</v>
      </c>
      <c r="G94" s="36">
        <v>1749</v>
      </c>
      <c r="H94" s="36">
        <v>0</v>
      </c>
      <c r="I94" s="36">
        <v>399</v>
      </c>
      <c r="J94" s="36">
        <v>0</v>
      </c>
      <c r="K94" s="36">
        <v>712</v>
      </c>
      <c r="L94" s="36">
        <v>443</v>
      </c>
      <c r="M94" s="36">
        <v>0</v>
      </c>
      <c r="N94" s="36">
        <v>0</v>
      </c>
      <c r="O94" s="36">
        <v>243</v>
      </c>
      <c r="P94" s="36">
        <v>3708</v>
      </c>
      <c r="Q94" s="36">
        <v>1511</v>
      </c>
      <c r="R94" s="36">
        <v>2</v>
      </c>
      <c r="S94" s="36">
        <v>160</v>
      </c>
      <c r="T94" s="36">
        <v>955</v>
      </c>
      <c r="Y94" s="36">
        <f t="shared" si="7"/>
        <v>2</v>
      </c>
      <c r="Z94" s="36">
        <f t="shared" si="9"/>
        <v>160</v>
      </c>
      <c r="AA94" s="36">
        <f t="shared" si="10"/>
        <v>1749</v>
      </c>
      <c r="AB94" s="36">
        <f t="shared" si="11"/>
        <v>399</v>
      </c>
      <c r="AC94" s="36">
        <f t="shared" si="12"/>
        <v>0</v>
      </c>
      <c r="AD94" s="36">
        <f t="shared" si="8"/>
        <v>1398</v>
      </c>
      <c r="AE94" s="36">
        <f t="shared" si="13"/>
        <v>3708</v>
      </c>
    </row>
    <row r="95" spans="1:31" x14ac:dyDescent="0.15">
      <c r="A95" s="36" t="s">
        <v>185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1452</v>
      </c>
      <c r="H95" s="36">
        <v>0</v>
      </c>
      <c r="I95" s="36">
        <v>108</v>
      </c>
      <c r="J95" s="36">
        <v>0</v>
      </c>
      <c r="K95" s="36">
        <v>175</v>
      </c>
      <c r="L95" s="36">
        <v>171</v>
      </c>
      <c r="M95" s="36">
        <v>0</v>
      </c>
      <c r="N95" s="36">
        <v>0</v>
      </c>
      <c r="O95" s="36">
        <v>0</v>
      </c>
      <c r="P95" s="36">
        <v>1906</v>
      </c>
      <c r="Q95" s="36">
        <v>399</v>
      </c>
      <c r="R95" s="36">
        <v>0</v>
      </c>
      <c r="S95" s="36">
        <v>0</v>
      </c>
      <c r="T95" s="36">
        <v>175</v>
      </c>
      <c r="Y95" s="36">
        <f t="shared" si="7"/>
        <v>0</v>
      </c>
      <c r="Z95" s="36">
        <f t="shared" si="9"/>
        <v>0</v>
      </c>
      <c r="AA95" s="36">
        <f t="shared" si="10"/>
        <v>1452</v>
      </c>
      <c r="AB95" s="36">
        <f t="shared" si="11"/>
        <v>108</v>
      </c>
      <c r="AC95" s="36">
        <f t="shared" si="12"/>
        <v>0</v>
      </c>
      <c r="AD95" s="36">
        <f t="shared" si="8"/>
        <v>346</v>
      </c>
      <c r="AE95" s="36">
        <f t="shared" si="13"/>
        <v>1906</v>
      </c>
    </row>
    <row r="96" spans="1:31" x14ac:dyDescent="0.15">
      <c r="A96" s="36" t="s">
        <v>104</v>
      </c>
      <c r="B96" s="36">
        <v>55827</v>
      </c>
      <c r="C96" s="36">
        <v>0</v>
      </c>
      <c r="D96" s="36">
        <v>0</v>
      </c>
      <c r="E96" s="36">
        <v>0</v>
      </c>
      <c r="F96" s="36">
        <v>3490</v>
      </c>
      <c r="G96" s="36">
        <v>73836</v>
      </c>
      <c r="H96" s="36">
        <v>0</v>
      </c>
      <c r="I96" s="36">
        <v>13388</v>
      </c>
      <c r="J96" s="36">
        <v>0</v>
      </c>
      <c r="K96" s="36">
        <v>227</v>
      </c>
      <c r="L96" s="36">
        <v>701</v>
      </c>
      <c r="M96" s="36">
        <v>0</v>
      </c>
      <c r="N96" s="36">
        <v>0</v>
      </c>
      <c r="O96" s="36">
        <v>0</v>
      </c>
      <c r="P96" s="36">
        <v>147469</v>
      </c>
      <c r="Q96" s="36">
        <v>14316</v>
      </c>
      <c r="R96" s="36">
        <v>55827</v>
      </c>
      <c r="S96" s="36">
        <v>3490</v>
      </c>
      <c r="T96" s="36">
        <v>227</v>
      </c>
      <c r="Y96" s="36">
        <f t="shared" si="7"/>
        <v>55827</v>
      </c>
      <c r="Z96" s="36">
        <f t="shared" si="9"/>
        <v>3490</v>
      </c>
      <c r="AA96" s="36">
        <f t="shared" si="10"/>
        <v>73836</v>
      </c>
      <c r="AB96" s="36">
        <f t="shared" si="11"/>
        <v>13388</v>
      </c>
      <c r="AC96" s="36">
        <f t="shared" si="12"/>
        <v>0</v>
      </c>
      <c r="AD96" s="36">
        <f t="shared" si="8"/>
        <v>928</v>
      </c>
      <c r="AE96" s="36">
        <f t="shared" si="13"/>
        <v>147469</v>
      </c>
    </row>
    <row r="97" spans="1:31" x14ac:dyDescent="0.15">
      <c r="A97" s="36" t="s">
        <v>103</v>
      </c>
      <c r="B97" s="36">
        <v>0</v>
      </c>
      <c r="C97" s="36">
        <v>0</v>
      </c>
      <c r="D97" s="36">
        <v>0</v>
      </c>
      <c r="E97" s="36">
        <v>0</v>
      </c>
      <c r="F97" s="36">
        <v>2170</v>
      </c>
      <c r="G97" s="36">
        <v>0</v>
      </c>
      <c r="H97" s="36">
        <v>0</v>
      </c>
      <c r="I97" s="36">
        <v>0</v>
      </c>
      <c r="J97" s="36">
        <v>0</v>
      </c>
      <c r="K97" s="36">
        <v>68</v>
      </c>
      <c r="L97" s="36">
        <v>7</v>
      </c>
      <c r="M97" s="36">
        <v>0</v>
      </c>
      <c r="N97" s="36">
        <v>0</v>
      </c>
      <c r="O97" s="36">
        <v>0</v>
      </c>
      <c r="P97" s="36">
        <v>2245</v>
      </c>
      <c r="Q97" s="36">
        <v>75</v>
      </c>
      <c r="R97" s="36">
        <v>0</v>
      </c>
      <c r="S97" s="36">
        <v>2170</v>
      </c>
      <c r="T97" s="36">
        <v>68</v>
      </c>
      <c r="Y97" s="36">
        <f t="shared" si="7"/>
        <v>0</v>
      </c>
      <c r="Z97" s="36">
        <f t="shared" si="9"/>
        <v>2170</v>
      </c>
      <c r="AA97" s="36">
        <f t="shared" si="10"/>
        <v>0</v>
      </c>
      <c r="AB97" s="36">
        <f t="shared" si="11"/>
        <v>0</v>
      </c>
      <c r="AC97" s="36">
        <f t="shared" si="12"/>
        <v>0</v>
      </c>
      <c r="AD97" s="36">
        <f t="shared" si="8"/>
        <v>75</v>
      </c>
      <c r="AE97" s="36">
        <f t="shared" si="13"/>
        <v>2245</v>
      </c>
    </row>
    <row r="98" spans="1:31" x14ac:dyDescent="0.15">
      <c r="A98" s="36" t="s">
        <v>102</v>
      </c>
      <c r="B98" s="36">
        <v>1260</v>
      </c>
      <c r="C98" s="36">
        <v>0</v>
      </c>
      <c r="D98" s="36">
        <v>0</v>
      </c>
      <c r="E98" s="36">
        <v>0</v>
      </c>
      <c r="F98" s="36">
        <v>1078</v>
      </c>
      <c r="G98" s="36">
        <v>0</v>
      </c>
      <c r="H98" s="36">
        <v>0</v>
      </c>
      <c r="I98" s="36">
        <v>91</v>
      </c>
      <c r="J98" s="36">
        <v>0</v>
      </c>
      <c r="K98" s="36">
        <v>28</v>
      </c>
      <c r="L98" s="36">
        <v>477</v>
      </c>
      <c r="M98" s="36">
        <v>0</v>
      </c>
      <c r="N98" s="36">
        <v>0</v>
      </c>
      <c r="O98" s="36">
        <v>0</v>
      </c>
      <c r="P98" s="36">
        <v>2934</v>
      </c>
      <c r="Q98" s="36">
        <v>596</v>
      </c>
      <c r="R98" s="36">
        <v>1260</v>
      </c>
      <c r="S98" s="36">
        <v>1078</v>
      </c>
      <c r="T98" s="36">
        <v>28</v>
      </c>
      <c r="Y98" s="36">
        <f t="shared" si="7"/>
        <v>1260</v>
      </c>
      <c r="Z98" s="36">
        <f t="shared" si="9"/>
        <v>1078</v>
      </c>
      <c r="AA98" s="36">
        <f t="shared" si="10"/>
        <v>0</v>
      </c>
      <c r="AB98" s="36">
        <f t="shared" si="11"/>
        <v>91</v>
      </c>
      <c r="AC98" s="36">
        <f t="shared" si="12"/>
        <v>0</v>
      </c>
      <c r="AD98" s="36">
        <f t="shared" si="8"/>
        <v>505</v>
      </c>
      <c r="AE98" s="36">
        <f t="shared" si="13"/>
        <v>2934</v>
      </c>
    </row>
    <row r="99" spans="1:31" x14ac:dyDescent="0.15">
      <c r="A99" s="36" t="s">
        <v>184</v>
      </c>
      <c r="B99" s="36">
        <v>33881</v>
      </c>
      <c r="C99" s="36">
        <v>0</v>
      </c>
      <c r="D99" s="36">
        <v>0</v>
      </c>
      <c r="E99" s="36">
        <v>0</v>
      </c>
      <c r="F99" s="36">
        <v>33006</v>
      </c>
      <c r="G99" s="36">
        <v>171962</v>
      </c>
      <c r="H99" s="36">
        <v>9677</v>
      </c>
      <c r="I99" s="36">
        <v>38893</v>
      </c>
      <c r="J99" s="36">
        <v>6000</v>
      </c>
      <c r="K99" s="36">
        <v>6647</v>
      </c>
      <c r="L99" s="36">
        <v>1430</v>
      </c>
      <c r="M99" s="36">
        <v>0</v>
      </c>
      <c r="N99" s="36">
        <v>0</v>
      </c>
      <c r="O99" s="36">
        <v>0</v>
      </c>
      <c r="P99" s="36">
        <v>301496</v>
      </c>
      <c r="Q99" s="36">
        <v>52893</v>
      </c>
      <c r="R99" s="36">
        <v>33881</v>
      </c>
      <c r="S99" s="36">
        <v>33006</v>
      </c>
      <c r="T99" s="36">
        <v>12647</v>
      </c>
      <c r="Y99" s="36">
        <f t="shared" si="7"/>
        <v>33881</v>
      </c>
      <c r="Z99" s="36">
        <f t="shared" si="9"/>
        <v>33006</v>
      </c>
      <c r="AA99" s="36">
        <f t="shared" si="10"/>
        <v>171962</v>
      </c>
      <c r="AB99" s="36">
        <f t="shared" si="11"/>
        <v>38893</v>
      </c>
      <c r="AC99" s="36">
        <f t="shared" si="12"/>
        <v>9677</v>
      </c>
      <c r="AD99" s="36">
        <f t="shared" si="8"/>
        <v>14077</v>
      </c>
      <c r="AE99" s="36">
        <f t="shared" si="13"/>
        <v>301496</v>
      </c>
    </row>
    <row r="100" spans="1:31" x14ac:dyDescent="0.15">
      <c r="A100" s="36" t="s">
        <v>207</v>
      </c>
      <c r="B100" s="36">
        <v>0</v>
      </c>
      <c r="C100" s="36">
        <v>0</v>
      </c>
      <c r="D100" s="36">
        <v>0</v>
      </c>
      <c r="E100" s="36">
        <v>0</v>
      </c>
      <c r="F100" s="36">
        <v>14</v>
      </c>
      <c r="G100" s="36">
        <v>5005</v>
      </c>
      <c r="H100" s="36">
        <v>0</v>
      </c>
      <c r="I100" s="36">
        <v>317</v>
      </c>
      <c r="J100" s="36">
        <v>0</v>
      </c>
      <c r="K100" s="36">
        <v>2</v>
      </c>
      <c r="L100" s="36">
        <v>13</v>
      </c>
      <c r="M100" s="36">
        <v>0</v>
      </c>
      <c r="N100" s="36">
        <v>0</v>
      </c>
      <c r="O100" s="36">
        <v>0</v>
      </c>
      <c r="P100" s="36">
        <v>5351</v>
      </c>
      <c r="Q100" s="36">
        <v>332</v>
      </c>
      <c r="R100" s="36">
        <v>0</v>
      </c>
      <c r="S100" s="36">
        <v>14</v>
      </c>
      <c r="T100" s="36">
        <v>2</v>
      </c>
      <c r="Y100" s="36">
        <f t="shared" si="7"/>
        <v>0</v>
      </c>
      <c r="Z100" s="36">
        <f t="shared" si="9"/>
        <v>14</v>
      </c>
      <c r="AA100" s="36">
        <f t="shared" si="10"/>
        <v>5005</v>
      </c>
      <c r="AB100" s="36">
        <f t="shared" si="11"/>
        <v>317</v>
      </c>
      <c r="AC100" s="36">
        <f t="shared" si="12"/>
        <v>0</v>
      </c>
      <c r="AD100" s="36">
        <f t="shared" si="8"/>
        <v>15</v>
      </c>
      <c r="AE100" s="36">
        <f t="shared" si="13"/>
        <v>5351</v>
      </c>
    </row>
    <row r="101" spans="1:31" x14ac:dyDescent="0.15">
      <c r="A101" s="36" t="s">
        <v>101</v>
      </c>
      <c r="B101" s="36">
        <v>4964</v>
      </c>
      <c r="C101" s="36">
        <v>0</v>
      </c>
      <c r="D101" s="36">
        <v>0</v>
      </c>
      <c r="E101" s="36">
        <v>0</v>
      </c>
      <c r="F101" s="36">
        <v>242</v>
      </c>
      <c r="G101" s="36">
        <v>0</v>
      </c>
      <c r="H101" s="36">
        <v>0</v>
      </c>
      <c r="I101" s="36">
        <v>0</v>
      </c>
      <c r="J101" s="36">
        <v>0</v>
      </c>
      <c r="K101" s="36">
        <v>170</v>
      </c>
      <c r="L101" s="36">
        <v>0</v>
      </c>
      <c r="M101" s="36">
        <v>0</v>
      </c>
      <c r="N101" s="36">
        <v>0</v>
      </c>
      <c r="O101" s="36">
        <v>0</v>
      </c>
      <c r="P101" s="36">
        <v>5376</v>
      </c>
      <c r="Q101" s="36">
        <v>170</v>
      </c>
      <c r="R101" s="36">
        <v>4964</v>
      </c>
      <c r="S101" s="36">
        <v>242</v>
      </c>
      <c r="T101" s="36">
        <v>170</v>
      </c>
      <c r="Y101" s="36">
        <f t="shared" si="7"/>
        <v>4964</v>
      </c>
      <c r="Z101" s="36">
        <f t="shared" si="9"/>
        <v>242</v>
      </c>
      <c r="AA101" s="36">
        <f t="shared" si="10"/>
        <v>0</v>
      </c>
      <c r="AB101" s="36">
        <f t="shared" si="11"/>
        <v>0</v>
      </c>
      <c r="AC101" s="36">
        <f t="shared" si="12"/>
        <v>0</v>
      </c>
      <c r="AD101" s="36">
        <f t="shared" si="8"/>
        <v>170</v>
      </c>
      <c r="AE101" s="36">
        <f t="shared" si="13"/>
        <v>5376</v>
      </c>
    </row>
    <row r="102" spans="1:31" x14ac:dyDescent="0.15">
      <c r="A102" s="36" t="s">
        <v>100</v>
      </c>
      <c r="B102" s="36">
        <v>1422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1752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3174</v>
      </c>
      <c r="Q102" s="36">
        <v>1752</v>
      </c>
      <c r="R102" s="36">
        <v>1422</v>
      </c>
      <c r="S102" s="36">
        <v>0</v>
      </c>
      <c r="T102" s="36">
        <v>0</v>
      </c>
      <c r="Y102" s="36">
        <f t="shared" si="7"/>
        <v>1422</v>
      </c>
      <c r="Z102" s="36">
        <f t="shared" si="9"/>
        <v>0</v>
      </c>
      <c r="AA102" s="36">
        <f t="shared" si="10"/>
        <v>0</v>
      </c>
      <c r="AB102" s="36">
        <f t="shared" si="11"/>
        <v>1752</v>
      </c>
      <c r="AC102" s="36">
        <f t="shared" si="12"/>
        <v>0</v>
      </c>
      <c r="AD102" s="36">
        <f t="shared" si="8"/>
        <v>0</v>
      </c>
      <c r="AE102" s="36">
        <f t="shared" si="13"/>
        <v>3174</v>
      </c>
    </row>
    <row r="103" spans="1:31" x14ac:dyDescent="0.15">
      <c r="A103" s="36" t="s">
        <v>99</v>
      </c>
      <c r="B103" s="36">
        <v>15818</v>
      </c>
      <c r="C103" s="36">
        <v>0</v>
      </c>
      <c r="D103" s="36">
        <v>0</v>
      </c>
      <c r="E103" s="36">
        <v>0</v>
      </c>
      <c r="F103" s="36">
        <v>3767</v>
      </c>
      <c r="G103" s="36">
        <v>5600</v>
      </c>
      <c r="H103" s="36">
        <v>0</v>
      </c>
      <c r="I103" s="36">
        <v>1637</v>
      </c>
      <c r="J103" s="36">
        <v>0</v>
      </c>
      <c r="K103" s="36">
        <v>1924</v>
      </c>
      <c r="L103" s="36">
        <v>0</v>
      </c>
      <c r="M103" s="36">
        <v>0</v>
      </c>
      <c r="N103" s="36">
        <v>0</v>
      </c>
      <c r="O103" s="36">
        <v>0</v>
      </c>
      <c r="P103" s="36">
        <v>28746</v>
      </c>
      <c r="Q103" s="36">
        <v>3561</v>
      </c>
      <c r="R103" s="36">
        <v>15818</v>
      </c>
      <c r="S103" s="36">
        <v>3767</v>
      </c>
      <c r="T103" s="36">
        <v>1924</v>
      </c>
      <c r="Y103" s="36">
        <f t="shared" si="7"/>
        <v>15818</v>
      </c>
      <c r="Z103" s="36">
        <f t="shared" si="9"/>
        <v>3767</v>
      </c>
      <c r="AA103" s="36">
        <f t="shared" si="10"/>
        <v>5600</v>
      </c>
      <c r="AB103" s="36">
        <f t="shared" si="11"/>
        <v>1637</v>
      </c>
      <c r="AC103" s="36">
        <f t="shared" si="12"/>
        <v>0</v>
      </c>
      <c r="AD103" s="36">
        <f t="shared" si="8"/>
        <v>1924</v>
      </c>
      <c r="AE103" s="36">
        <f t="shared" si="13"/>
        <v>28746</v>
      </c>
    </row>
    <row r="104" spans="1:31" x14ac:dyDescent="0.15">
      <c r="A104" s="36" t="s">
        <v>98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1569</v>
      </c>
      <c r="H104" s="36">
        <v>0</v>
      </c>
      <c r="I104" s="36">
        <v>16175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17744</v>
      </c>
      <c r="Q104" s="36">
        <v>16175</v>
      </c>
      <c r="R104" s="36">
        <v>0</v>
      </c>
      <c r="S104" s="36">
        <v>0</v>
      </c>
      <c r="T104" s="36">
        <v>0</v>
      </c>
      <c r="Y104" s="36">
        <f t="shared" si="7"/>
        <v>0</v>
      </c>
      <c r="Z104" s="36">
        <f t="shared" si="9"/>
        <v>0</v>
      </c>
      <c r="AA104" s="36">
        <f t="shared" si="10"/>
        <v>1569</v>
      </c>
      <c r="AB104" s="36">
        <f t="shared" si="11"/>
        <v>16175</v>
      </c>
      <c r="AC104" s="36">
        <f t="shared" si="12"/>
        <v>0</v>
      </c>
      <c r="AD104" s="36">
        <f t="shared" si="8"/>
        <v>0</v>
      </c>
      <c r="AE104" s="36">
        <f t="shared" si="13"/>
        <v>17744</v>
      </c>
    </row>
    <row r="105" spans="1:31" x14ac:dyDescent="0.15">
      <c r="A105" s="36" t="s">
        <v>97</v>
      </c>
      <c r="B105" s="36">
        <v>286</v>
      </c>
      <c r="C105" s="36">
        <v>0</v>
      </c>
      <c r="D105" s="36">
        <v>0</v>
      </c>
      <c r="E105" s="36">
        <v>0</v>
      </c>
      <c r="F105" s="36">
        <v>65</v>
      </c>
      <c r="G105" s="36">
        <v>4977</v>
      </c>
      <c r="H105" s="36">
        <v>0</v>
      </c>
      <c r="I105" s="36">
        <v>8829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14157</v>
      </c>
      <c r="Q105" s="36">
        <v>8829</v>
      </c>
      <c r="R105" s="36">
        <v>286</v>
      </c>
      <c r="S105" s="36">
        <v>65</v>
      </c>
      <c r="T105" s="36">
        <v>0</v>
      </c>
      <c r="Y105" s="36">
        <f t="shared" si="7"/>
        <v>286</v>
      </c>
      <c r="Z105" s="36">
        <f t="shared" si="9"/>
        <v>65</v>
      </c>
      <c r="AA105" s="36">
        <f t="shared" si="10"/>
        <v>4977</v>
      </c>
      <c r="AB105" s="36">
        <f t="shared" si="11"/>
        <v>8829</v>
      </c>
      <c r="AC105" s="36">
        <f t="shared" si="12"/>
        <v>0</v>
      </c>
      <c r="AD105" s="36">
        <f t="shared" si="8"/>
        <v>0</v>
      </c>
      <c r="AE105" s="36">
        <f t="shared" si="13"/>
        <v>14157</v>
      </c>
    </row>
    <row r="106" spans="1:31" x14ac:dyDescent="0.15">
      <c r="A106" s="36" t="s">
        <v>96</v>
      </c>
      <c r="B106" s="36">
        <v>0</v>
      </c>
      <c r="C106" s="36">
        <v>0</v>
      </c>
      <c r="D106" s="36">
        <v>0</v>
      </c>
      <c r="E106" s="36">
        <v>0</v>
      </c>
      <c r="F106" s="36">
        <v>13</v>
      </c>
      <c r="G106" s="36">
        <v>0</v>
      </c>
      <c r="H106" s="36">
        <v>0</v>
      </c>
      <c r="I106" s="36">
        <v>1485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1498</v>
      </c>
      <c r="Q106" s="36">
        <v>1485</v>
      </c>
      <c r="R106" s="36">
        <v>0</v>
      </c>
      <c r="S106" s="36">
        <v>13</v>
      </c>
      <c r="T106" s="36">
        <v>0</v>
      </c>
      <c r="Y106" s="36">
        <f t="shared" si="7"/>
        <v>0</v>
      </c>
      <c r="Z106" s="36">
        <f t="shared" si="9"/>
        <v>13</v>
      </c>
      <c r="AA106" s="36">
        <f t="shared" si="10"/>
        <v>0</v>
      </c>
      <c r="AB106" s="36">
        <f t="shared" si="11"/>
        <v>1485</v>
      </c>
      <c r="AC106" s="36">
        <f t="shared" si="12"/>
        <v>0</v>
      </c>
      <c r="AD106" s="36">
        <f t="shared" si="8"/>
        <v>0</v>
      </c>
      <c r="AE106" s="36">
        <f t="shared" si="13"/>
        <v>1498</v>
      </c>
    </row>
    <row r="107" spans="1:31" x14ac:dyDescent="0.15">
      <c r="A107" s="36" t="s">
        <v>95</v>
      </c>
      <c r="B107" s="36">
        <v>0</v>
      </c>
      <c r="C107" s="36">
        <v>0</v>
      </c>
      <c r="D107" s="36">
        <v>0</v>
      </c>
      <c r="E107" s="36">
        <v>0</v>
      </c>
      <c r="F107" s="36">
        <v>1</v>
      </c>
      <c r="G107" s="36">
        <v>0</v>
      </c>
      <c r="H107" s="36">
        <v>0</v>
      </c>
      <c r="I107" s="36">
        <v>3789</v>
      </c>
      <c r="J107" s="36">
        <v>0</v>
      </c>
      <c r="K107" s="36">
        <v>7</v>
      </c>
      <c r="L107" s="36">
        <v>0</v>
      </c>
      <c r="M107" s="36">
        <v>0</v>
      </c>
      <c r="N107" s="36">
        <v>0</v>
      </c>
      <c r="O107" s="36">
        <v>0</v>
      </c>
      <c r="P107" s="36">
        <v>3797</v>
      </c>
      <c r="Q107" s="36">
        <v>3796</v>
      </c>
      <c r="R107" s="36">
        <v>0</v>
      </c>
      <c r="S107" s="36">
        <v>1</v>
      </c>
      <c r="T107" s="36">
        <v>7</v>
      </c>
      <c r="Y107" s="36">
        <f t="shared" si="7"/>
        <v>0</v>
      </c>
      <c r="Z107" s="36">
        <f t="shared" si="9"/>
        <v>1</v>
      </c>
      <c r="AA107" s="36">
        <f t="shared" si="10"/>
        <v>0</v>
      </c>
      <c r="AB107" s="36">
        <f t="shared" si="11"/>
        <v>3789</v>
      </c>
      <c r="AC107" s="36">
        <f t="shared" si="12"/>
        <v>0</v>
      </c>
      <c r="AD107" s="36">
        <f t="shared" si="8"/>
        <v>7</v>
      </c>
      <c r="AE107" s="36">
        <f t="shared" si="13"/>
        <v>3797</v>
      </c>
    </row>
    <row r="108" spans="1:31" x14ac:dyDescent="0.15">
      <c r="A108" s="36" t="s">
        <v>183</v>
      </c>
      <c r="B108" s="36">
        <v>32420</v>
      </c>
      <c r="C108" s="36">
        <v>0</v>
      </c>
      <c r="D108" s="36">
        <v>0</v>
      </c>
      <c r="E108" s="36">
        <v>0</v>
      </c>
      <c r="F108" s="36">
        <v>1906</v>
      </c>
      <c r="G108" s="36">
        <v>51522</v>
      </c>
      <c r="H108" s="36">
        <v>4091</v>
      </c>
      <c r="I108" s="36">
        <v>112</v>
      </c>
      <c r="J108" s="36">
        <v>0</v>
      </c>
      <c r="K108" s="36">
        <v>6727</v>
      </c>
      <c r="L108" s="36">
        <v>6640</v>
      </c>
      <c r="M108" s="36">
        <v>0</v>
      </c>
      <c r="N108" s="36">
        <v>0</v>
      </c>
      <c r="O108" s="36">
        <v>0</v>
      </c>
      <c r="P108" s="36">
        <v>103418</v>
      </c>
      <c r="Q108" s="36">
        <v>11708</v>
      </c>
      <c r="R108" s="36">
        <v>32420</v>
      </c>
      <c r="S108" s="36">
        <v>1906</v>
      </c>
      <c r="T108" s="36">
        <v>6727</v>
      </c>
      <c r="Y108" s="36">
        <f t="shared" si="7"/>
        <v>32420</v>
      </c>
      <c r="Z108" s="36">
        <f t="shared" si="9"/>
        <v>1906</v>
      </c>
      <c r="AA108" s="36">
        <f t="shared" si="10"/>
        <v>51522</v>
      </c>
      <c r="AB108" s="36">
        <f t="shared" si="11"/>
        <v>112</v>
      </c>
      <c r="AC108" s="36">
        <f t="shared" si="12"/>
        <v>4091</v>
      </c>
      <c r="AD108" s="36">
        <f t="shared" si="8"/>
        <v>13367</v>
      </c>
      <c r="AE108" s="36">
        <f t="shared" si="13"/>
        <v>103418</v>
      </c>
    </row>
    <row r="109" spans="1:31" x14ac:dyDescent="0.15">
      <c r="A109" s="36" t="s">
        <v>182</v>
      </c>
      <c r="B109" s="36">
        <v>1962</v>
      </c>
      <c r="C109" s="36">
        <v>0</v>
      </c>
      <c r="D109" s="36">
        <v>0</v>
      </c>
      <c r="E109" s="36">
        <v>0</v>
      </c>
      <c r="F109" s="36">
        <v>7</v>
      </c>
      <c r="G109" s="36">
        <v>7091</v>
      </c>
      <c r="H109" s="36">
        <v>0</v>
      </c>
      <c r="I109" s="36">
        <v>24336</v>
      </c>
      <c r="J109" s="36">
        <v>7258</v>
      </c>
      <c r="K109" s="36">
        <v>2265</v>
      </c>
      <c r="L109" s="36">
        <v>634</v>
      </c>
      <c r="M109" s="36">
        <v>0</v>
      </c>
      <c r="N109" s="36">
        <v>0</v>
      </c>
      <c r="O109" s="36">
        <v>0</v>
      </c>
      <c r="P109" s="36">
        <v>43553</v>
      </c>
      <c r="Q109" s="36">
        <v>34458</v>
      </c>
      <c r="R109" s="36">
        <v>1962</v>
      </c>
      <c r="S109" s="36">
        <v>7</v>
      </c>
      <c r="T109" s="36">
        <v>9523</v>
      </c>
      <c r="Y109" s="36">
        <f t="shared" si="7"/>
        <v>1962</v>
      </c>
      <c r="Z109" s="36">
        <f t="shared" si="9"/>
        <v>7</v>
      </c>
      <c r="AA109" s="36">
        <f t="shared" si="10"/>
        <v>7091</v>
      </c>
      <c r="AB109" s="36">
        <f t="shared" si="11"/>
        <v>24336</v>
      </c>
      <c r="AC109" s="36">
        <f t="shared" si="12"/>
        <v>0</v>
      </c>
      <c r="AD109" s="36">
        <f t="shared" si="8"/>
        <v>10157</v>
      </c>
      <c r="AE109" s="36">
        <f t="shared" si="13"/>
        <v>43553</v>
      </c>
    </row>
    <row r="110" spans="1:31" x14ac:dyDescent="0.15">
      <c r="A110" s="36" t="s">
        <v>94</v>
      </c>
      <c r="B110" s="36">
        <v>0</v>
      </c>
      <c r="C110" s="36">
        <v>0</v>
      </c>
      <c r="D110" s="36">
        <v>0</v>
      </c>
      <c r="E110" s="36">
        <v>0</v>
      </c>
      <c r="F110" s="36">
        <v>2049</v>
      </c>
      <c r="G110" s="36">
        <v>0</v>
      </c>
      <c r="H110" s="36">
        <v>0</v>
      </c>
      <c r="I110" s="36">
        <v>395</v>
      </c>
      <c r="J110" s="36">
        <v>662</v>
      </c>
      <c r="K110" s="36">
        <v>846</v>
      </c>
      <c r="L110" s="36">
        <v>492</v>
      </c>
      <c r="M110" s="36">
        <v>0</v>
      </c>
      <c r="N110" s="36">
        <v>0</v>
      </c>
      <c r="O110" s="36">
        <v>0</v>
      </c>
      <c r="P110" s="36">
        <v>4444</v>
      </c>
      <c r="Q110" s="36">
        <v>2395</v>
      </c>
      <c r="R110" s="36">
        <v>0</v>
      </c>
      <c r="S110" s="36">
        <v>2049</v>
      </c>
      <c r="T110" s="36">
        <v>1508</v>
      </c>
      <c r="Y110" s="36">
        <f t="shared" si="7"/>
        <v>0</v>
      </c>
      <c r="Z110" s="36">
        <f t="shared" si="9"/>
        <v>2049</v>
      </c>
      <c r="AA110" s="36">
        <f t="shared" si="10"/>
        <v>0</v>
      </c>
      <c r="AB110" s="36">
        <f t="shared" si="11"/>
        <v>395</v>
      </c>
      <c r="AC110" s="36">
        <f t="shared" si="12"/>
        <v>0</v>
      </c>
      <c r="AD110" s="36">
        <f t="shared" si="8"/>
        <v>2000</v>
      </c>
      <c r="AE110" s="36">
        <f t="shared" si="13"/>
        <v>4444</v>
      </c>
    </row>
    <row r="111" spans="1:31" x14ac:dyDescent="0.15">
      <c r="A111" s="36" t="s">
        <v>208</v>
      </c>
      <c r="B111" s="36">
        <v>494</v>
      </c>
      <c r="C111" s="36">
        <v>0</v>
      </c>
      <c r="D111" s="36">
        <v>0</v>
      </c>
      <c r="E111" s="36">
        <v>0</v>
      </c>
      <c r="F111" s="36">
        <v>192</v>
      </c>
      <c r="G111" s="36">
        <v>0</v>
      </c>
      <c r="H111" s="36">
        <v>0</v>
      </c>
      <c r="I111" s="36">
        <v>0</v>
      </c>
      <c r="J111" s="36">
        <v>0</v>
      </c>
      <c r="K111" s="36">
        <v>4</v>
      </c>
      <c r="L111" s="36">
        <v>0</v>
      </c>
      <c r="M111" s="36">
        <v>0</v>
      </c>
      <c r="N111" s="36">
        <v>0</v>
      </c>
      <c r="O111" s="36">
        <v>0</v>
      </c>
      <c r="P111" s="36">
        <v>690</v>
      </c>
      <c r="Q111" s="36">
        <v>4</v>
      </c>
      <c r="R111" s="36">
        <v>494</v>
      </c>
      <c r="S111" s="36">
        <v>192</v>
      </c>
      <c r="T111" s="36">
        <v>4</v>
      </c>
      <c r="Y111" s="36">
        <f t="shared" si="7"/>
        <v>494</v>
      </c>
      <c r="Z111" s="36">
        <f t="shared" si="9"/>
        <v>192</v>
      </c>
      <c r="AA111" s="36">
        <f t="shared" si="10"/>
        <v>0</v>
      </c>
      <c r="AB111" s="36">
        <f t="shared" si="11"/>
        <v>0</v>
      </c>
      <c r="AC111" s="36">
        <f t="shared" si="12"/>
        <v>0</v>
      </c>
      <c r="AD111" s="36">
        <f t="shared" si="8"/>
        <v>4</v>
      </c>
      <c r="AE111" s="36">
        <f t="shared" si="13"/>
        <v>690</v>
      </c>
    </row>
    <row r="112" spans="1:31" x14ac:dyDescent="0.15">
      <c r="A112" s="36" t="s">
        <v>93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25044</v>
      </c>
      <c r="H112" s="36">
        <v>0</v>
      </c>
      <c r="I112" s="36">
        <v>5346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30390</v>
      </c>
      <c r="Q112" s="36">
        <v>5346</v>
      </c>
      <c r="R112" s="36">
        <v>0</v>
      </c>
      <c r="S112" s="36">
        <v>0</v>
      </c>
      <c r="T112" s="36">
        <v>0</v>
      </c>
      <c r="Y112" s="36">
        <f t="shared" si="7"/>
        <v>0</v>
      </c>
      <c r="Z112" s="36">
        <f t="shared" si="9"/>
        <v>0</v>
      </c>
      <c r="AA112" s="36">
        <f t="shared" si="10"/>
        <v>25044</v>
      </c>
      <c r="AB112" s="36">
        <f t="shared" si="11"/>
        <v>5346</v>
      </c>
      <c r="AC112" s="36">
        <f t="shared" si="12"/>
        <v>0</v>
      </c>
      <c r="AD112" s="36">
        <f t="shared" si="8"/>
        <v>0</v>
      </c>
      <c r="AE112" s="36">
        <f t="shared" si="13"/>
        <v>30390</v>
      </c>
    </row>
    <row r="113" spans="1:31" x14ac:dyDescent="0.15">
      <c r="A113" s="36" t="s">
        <v>181</v>
      </c>
      <c r="B113" s="36">
        <v>157</v>
      </c>
      <c r="C113" s="36">
        <v>0</v>
      </c>
      <c r="D113" s="36">
        <v>0</v>
      </c>
      <c r="E113" s="36">
        <v>0</v>
      </c>
      <c r="F113" s="36">
        <v>28</v>
      </c>
      <c r="G113" s="36">
        <v>2601</v>
      </c>
      <c r="H113" s="36">
        <v>0</v>
      </c>
      <c r="I113" s="36">
        <v>135894</v>
      </c>
      <c r="J113" s="36">
        <v>0</v>
      </c>
      <c r="K113" s="36">
        <v>2216</v>
      </c>
      <c r="L113" s="36">
        <v>386</v>
      </c>
      <c r="M113" s="36">
        <v>0</v>
      </c>
      <c r="N113" s="36">
        <v>0</v>
      </c>
      <c r="O113" s="36">
        <v>303</v>
      </c>
      <c r="P113" s="36">
        <v>141585</v>
      </c>
      <c r="Q113" s="36">
        <v>138311</v>
      </c>
      <c r="R113" s="36">
        <v>157</v>
      </c>
      <c r="S113" s="36">
        <v>28</v>
      </c>
      <c r="T113" s="36">
        <v>2519</v>
      </c>
      <c r="Y113" s="36">
        <f t="shared" si="7"/>
        <v>157</v>
      </c>
      <c r="Z113" s="36">
        <f t="shared" si="9"/>
        <v>28</v>
      </c>
      <c r="AA113" s="36">
        <f t="shared" si="10"/>
        <v>2601</v>
      </c>
      <c r="AB113" s="36">
        <f t="shared" si="11"/>
        <v>135894</v>
      </c>
      <c r="AC113" s="36">
        <f t="shared" si="12"/>
        <v>0</v>
      </c>
      <c r="AD113" s="36">
        <f t="shared" si="8"/>
        <v>2905</v>
      </c>
      <c r="AE113" s="36">
        <f t="shared" si="13"/>
        <v>141585</v>
      </c>
    </row>
    <row r="114" spans="1:31" x14ac:dyDescent="0.15">
      <c r="A114" s="36" t="s">
        <v>92</v>
      </c>
      <c r="B114" s="36">
        <v>0</v>
      </c>
      <c r="C114" s="36">
        <v>0</v>
      </c>
      <c r="D114" s="36">
        <v>0</v>
      </c>
      <c r="E114" s="36">
        <v>0</v>
      </c>
      <c r="F114" s="36">
        <v>757</v>
      </c>
      <c r="G114" s="36">
        <v>28371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29128</v>
      </c>
      <c r="Q114" s="36">
        <v>0</v>
      </c>
      <c r="R114" s="36">
        <v>0</v>
      </c>
      <c r="S114" s="36">
        <v>757</v>
      </c>
      <c r="T114" s="36">
        <v>0</v>
      </c>
      <c r="Y114" s="36">
        <f t="shared" si="7"/>
        <v>0</v>
      </c>
      <c r="Z114" s="36">
        <f t="shared" si="9"/>
        <v>757</v>
      </c>
      <c r="AA114" s="36">
        <f t="shared" si="10"/>
        <v>28371</v>
      </c>
      <c r="AB114" s="36">
        <f t="shared" si="11"/>
        <v>0</v>
      </c>
      <c r="AC114" s="36">
        <f t="shared" si="12"/>
        <v>0</v>
      </c>
      <c r="AD114" s="36">
        <f t="shared" si="8"/>
        <v>0</v>
      </c>
      <c r="AE114" s="36">
        <f t="shared" si="13"/>
        <v>29128</v>
      </c>
    </row>
    <row r="115" spans="1:31" x14ac:dyDescent="0.15">
      <c r="A115" s="36" t="s">
        <v>91</v>
      </c>
      <c r="B115" s="36">
        <v>164</v>
      </c>
      <c r="C115" s="36">
        <v>0</v>
      </c>
      <c r="D115" s="36">
        <v>0</v>
      </c>
      <c r="E115" s="36">
        <v>0</v>
      </c>
      <c r="F115" s="36">
        <v>41779</v>
      </c>
      <c r="G115" s="36">
        <v>26447</v>
      </c>
      <c r="H115" s="36">
        <v>5090</v>
      </c>
      <c r="I115" s="36">
        <v>31428</v>
      </c>
      <c r="J115" s="36">
        <v>0</v>
      </c>
      <c r="K115" s="36">
        <v>397</v>
      </c>
      <c r="L115" s="36">
        <v>0</v>
      </c>
      <c r="M115" s="36">
        <v>0</v>
      </c>
      <c r="N115" s="36">
        <v>0</v>
      </c>
      <c r="O115" s="36">
        <v>0</v>
      </c>
      <c r="P115" s="36">
        <v>105305</v>
      </c>
      <c r="Q115" s="36">
        <v>31825</v>
      </c>
      <c r="R115" s="36">
        <v>164</v>
      </c>
      <c r="S115" s="36">
        <v>41779</v>
      </c>
      <c r="T115" s="36">
        <v>397</v>
      </c>
      <c r="Y115" s="36">
        <f t="shared" si="7"/>
        <v>164</v>
      </c>
      <c r="Z115" s="36">
        <f t="shared" si="9"/>
        <v>41779</v>
      </c>
      <c r="AA115" s="36">
        <f t="shared" si="10"/>
        <v>26447</v>
      </c>
      <c r="AB115" s="36">
        <f t="shared" si="11"/>
        <v>31428</v>
      </c>
      <c r="AC115" s="36">
        <f t="shared" si="12"/>
        <v>5090</v>
      </c>
      <c r="AD115" s="36">
        <f t="shared" si="8"/>
        <v>397</v>
      </c>
      <c r="AE115" s="36">
        <f t="shared" si="13"/>
        <v>105305</v>
      </c>
    </row>
    <row r="116" spans="1:31" x14ac:dyDescent="0.15">
      <c r="A116" s="36" t="s">
        <v>90</v>
      </c>
      <c r="B116" s="36">
        <v>687</v>
      </c>
      <c r="C116" s="36">
        <v>0</v>
      </c>
      <c r="D116" s="36">
        <v>0</v>
      </c>
      <c r="E116" s="36">
        <v>0</v>
      </c>
      <c r="F116" s="36">
        <v>3418</v>
      </c>
      <c r="G116" s="36">
        <v>0</v>
      </c>
      <c r="H116" s="36">
        <v>0</v>
      </c>
      <c r="I116" s="36">
        <v>5034</v>
      </c>
      <c r="J116" s="36">
        <v>0</v>
      </c>
      <c r="K116" s="36">
        <v>117</v>
      </c>
      <c r="L116" s="36">
        <v>31</v>
      </c>
      <c r="M116" s="36">
        <v>0</v>
      </c>
      <c r="N116" s="36">
        <v>0</v>
      </c>
      <c r="O116" s="36">
        <v>0</v>
      </c>
      <c r="P116" s="36">
        <v>9287</v>
      </c>
      <c r="Q116" s="36">
        <v>5182</v>
      </c>
      <c r="R116" s="36">
        <v>687</v>
      </c>
      <c r="S116" s="36">
        <v>3418</v>
      </c>
      <c r="T116" s="36">
        <v>117</v>
      </c>
      <c r="Y116" s="36">
        <f t="shared" si="7"/>
        <v>687</v>
      </c>
      <c r="Z116" s="36">
        <f t="shared" si="9"/>
        <v>3418</v>
      </c>
      <c r="AA116" s="36">
        <f t="shared" si="10"/>
        <v>0</v>
      </c>
      <c r="AB116" s="36">
        <f t="shared" si="11"/>
        <v>5034</v>
      </c>
      <c r="AC116" s="36">
        <f t="shared" si="12"/>
        <v>0</v>
      </c>
      <c r="AD116" s="36">
        <f t="shared" si="8"/>
        <v>148</v>
      </c>
      <c r="AE116" s="36">
        <f t="shared" si="13"/>
        <v>9287</v>
      </c>
    </row>
    <row r="117" spans="1:31" x14ac:dyDescent="0.15">
      <c r="A117" s="36" t="s">
        <v>89</v>
      </c>
      <c r="B117" s="36">
        <v>0</v>
      </c>
      <c r="C117" s="36">
        <v>0</v>
      </c>
      <c r="D117" s="36">
        <v>0</v>
      </c>
      <c r="E117" s="36">
        <v>0</v>
      </c>
      <c r="F117" s="36">
        <v>6</v>
      </c>
      <c r="G117" s="36">
        <v>0</v>
      </c>
      <c r="H117" s="36">
        <v>0</v>
      </c>
      <c r="I117" s="36">
        <v>55276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55282</v>
      </c>
      <c r="Q117" s="36">
        <v>55276</v>
      </c>
      <c r="R117" s="36">
        <v>0</v>
      </c>
      <c r="S117" s="36">
        <v>6</v>
      </c>
      <c r="T117" s="36">
        <v>0</v>
      </c>
      <c r="Y117" s="36">
        <f t="shared" si="7"/>
        <v>0</v>
      </c>
      <c r="Z117" s="36">
        <f t="shared" si="9"/>
        <v>6</v>
      </c>
      <c r="AA117" s="36">
        <f t="shared" si="10"/>
        <v>0</v>
      </c>
      <c r="AB117" s="36">
        <f t="shared" si="11"/>
        <v>55276</v>
      </c>
      <c r="AC117" s="36">
        <f t="shared" si="12"/>
        <v>0</v>
      </c>
      <c r="AD117" s="36">
        <f t="shared" si="8"/>
        <v>0</v>
      </c>
      <c r="AE117" s="36">
        <f t="shared" si="13"/>
        <v>55282</v>
      </c>
    </row>
    <row r="118" spans="1:31" x14ac:dyDescent="0.15">
      <c r="A118" s="36" t="s">
        <v>88</v>
      </c>
      <c r="B118" s="36">
        <v>312</v>
      </c>
      <c r="C118" s="36">
        <v>0</v>
      </c>
      <c r="D118" s="36">
        <v>0</v>
      </c>
      <c r="E118" s="36">
        <v>0</v>
      </c>
      <c r="F118" s="36">
        <v>560</v>
      </c>
      <c r="G118" s="36">
        <v>20893</v>
      </c>
      <c r="H118" s="36">
        <v>0</v>
      </c>
      <c r="I118" s="36">
        <v>22199</v>
      </c>
      <c r="J118" s="36">
        <v>0</v>
      </c>
      <c r="K118" s="36">
        <v>272</v>
      </c>
      <c r="L118" s="36">
        <v>1291</v>
      </c>
      <c r="M118" s="36">
        <v>0</v>
      </c>
      <c r="N118" s="36">
        <v>0</v>
      </c>
      <c r="O118" s="36">
        <v>0</v>
      </c>
      <c r="P118" s="36">
        <v>45527</v>
      </c>
      <c r="Q118" s="36">
        <v>23762</v>
      </c>
      <c r="R118" s="36">
        <v>312</v>
      </c>
      <c r="S118" s="36">
        <v>560</v>
      </c>
      <c r="T118" s="36">
        <v>272</v>
      </c>
      <c r="Y118" s="36">
        <f t="shared" si="7"/>
        <v>312</v>
      </c>
      <c r="Z118" s="36">
        <f t="shared" si="9"/>
        <v>560</v>
      </c>
      <c r="AA118" s="36">
        <f t="shared" si="10"/>
        <v>20893</v>
      </c>
      <c r="AB118" s="36">
        <f t="shared" si="11"/>
        <v>22199</v>
      </c>
      <c r="AC118" s="36">
        <f t="shared" si="12"/>
        <v>0</v>
      </c>
      <c r="AD118" s="36">
        <f t="shared" si="8"/>
        <v>1563</v>
      </c>
      <c r="AE118" s="36">
        <f t="shared" si="13"/>
        <v>45527</v>
      </c>
    </row>
    <row r="119" spans="1:31" x14ac:dyDescent="0.15">
      <c r="A119" s="36" t="s">
        <v>87</v>
      </c>
      <c r="B119" s="36">
        <v>33054</v>
      </c>
      <c r="C119" s="36">
        <v>0</v>
      </c>
      <c r="D119" s="36">
        <v>0</v>
      </c>
      <c r="E119" s="36">
        <v>0</v>
      </c>
      <c r="F119" s="36">
        <v>5708</v>
      </c>
      <c r="G119" s="36">
        <v>18690</v>
      </c>
      <c r="H119" s="36">
        <v>0</v>
      </c>
      <c r="I119" s="36">
        <v>9137</v>
      </c>
      <c r="J119" s="36">
        <v>10308</v>
      </c>
      <c r="K119" s="36">
        <v>169</v>
      </c>
      <c r="L119" s="36">
        <v>196</v>
      </c>
      <c r="M119" s="36">
        <v>0</v>
      </c>
      <c r="N119" s="36">
        <v>0</v>
      </c>
      <c r="O119" s="36">
        <v>0</v>
      </c>
      <c r="P119" s="36">
        <v>77262</v>
      </c>
      <c r="Q119" s="36">
        <v>19777</v>
      </c>
      <c r="R119" s="36">
        <v>33054</v>
      </c>
      <c r="S119" s="36">
        <v>5708</v>
      </c>
      <c r="T119" s="36">
        <v>10477</v>
      </c>
      <c r="Y119" s="36">
        <f t="shared" si="7"/>
        <v>33054</v>
      </c>
      <c r="Z119" s="36">
        <f t="shared" si="9"/>
        <v>5708</v>
      </c>
      <c r="AA119" s="36">
        <f t="shared" si="10"/>
        <v>18690</v>
      </c>
      <c r="AB119" s="36">
        <f t="shared" si="11"/>
        <v>9137</v>
      </c>
      <c r="AC119" s="36">
        <f t="shared" si="12"/>
        <v>0</v>
      </c>
      <c r="AD119" s="36">
        <f t="shared" si="8"/>
        <v>10673</v>
      </c>
      <c r="AE119" s="36">
        <f t="shared" si="13"/>
        <v>77262</v>
      </c>
    </row>
    <row r="120" spans="1:31" x14ac:dyDescent="0.15">
      <c r="A120" s="36" t="s">
        <v>180</v>
      </c>
      <c r="B120" s="36">
        <v>131551</v>
      </c>
      <c r="C120" s="36">
        <v>0</v>
      </c>
      <c r="D120" s="36">
        <v>0</v>
      </c>
      <c r="E120" s="36">
        <v>0</v>
      </c>
      <c r="F120" s="36">
        <v>1594</v>
      </c>
      <c r="G120" s="36">
        <v>5328</v>
      </c>
      <c r="H120" s="36">
        <v>0</v>
      </c>
      <c r="I120" s="36">
        <v>2183</v>
      </c>
      <c r="J120" s="36">
        <v>0</v>
      </c>
      <c r="K120" s="36">
        <v>7691</v>
      </c>
      <c r="L120" s="36">
        <v>10027</v>
      </c>
      <c r="M120" s="36">
        <v>0</v>
      </c>
      <c r="N120" s="36">
        <v>0</v>
      </c>
      <c r="O120" s="36">
        <v>134</v>
      </c>
      <c r="P120" s="36">
        <v>158508</v>
      </c>
      <c r="Q120" s="36">
        <v>19843</v>
      </c>
      <c r="R120" s="36">
        <v>131551</v>
      </c>
      <c r="S120" s="36">
        <v>1594</v>
      </c>
      <c r="T120" s="36">
        <v>7825</v>
      </c>
      <c r="Y120" s="36">
        <f t="shared" si="7"/>
        <v>131551</v>
      </c>
      <c r="Z120" s="36">
        <f t="shared" si="9"/>
        <v>1594</v>
      </c>
      <c r="AA120" s="36">
        <f t="shared" si="10"/>
        <v>5328</v>
      </c>
      <c r="AB120" s="36">
        <f t="shared" si="11"/>
        <v>2183</v>
      </c>
      <c r="AC120" s="36">
        <f t="shared" si="12"/>
        <v>0</v>
      </c>
      <c r="AD120" s="36">
        <f t="shared" si="8"/>
        <v>17852</v>
      </c>
      <c r="AE120" s="36">
        <f t="shared" si="13"/>
        <v>158508</v>
      </c>
    </row>
    <row r="121" spans="1:31" x14ac:dyDescent="0.15">
      <c r="A121" s="36" t="s">
        <v>179</v>
      </c>
      <c r="B121" s="36">
        <v>11952</v>
      </c>
      <c r="C121" s="36">
        <v>0</v>
      </c>
      <c r="D121" s="36">
        <v>0</v>
      </c>
      <c r="E121" s="36">
        <v>0</v>
      </c>
      <c r="F121" s="36">
        <v>1357</v>
      </c>
      <c r="G121" s="36">
        <v>6834</v>
      </c>
      <c r="H121" s="36">
        <v>0</v>
      </c>
      <c r="I121" s="36">
        <v>15569</v>
      </c>
      <c r="J121" s="36">
        <v>205</v>
      </c>
      <c r="K121" s="36">
        <v>12738</v>
      </c>
      <c r="L121" s="36">
        <v>3297</v>
      </c>
      <c r="M121" s="36">
        <v>0</v>
      </c>
      <c r="N121" s="36">
        <v>0</v>
      </c>
      <c r="O121" s="36">
        <v>7</v>
      </c>
      <c r="P121" s="36">
        <v>51959</v>
      </c>
      <c r="Q121" s="36">
        <v>31560</v>
      </c>
      <c r="R121" s="36">
        <v>11952</v>
      </c>
      <c r="S121" s="36">
        <v>1357</v>
      </c>
      <c r="T121" s="36">
        <v>12950</v>
      </c>
      <c r="Y121" s="36">
        <f t="shared" si="7"/>
        <v>11952</v>
      </c>
      <c r="Z121" s="36">
        <f t="shared" si="9"/>
        <v>1357</v>
      </c>
      <c r="AA121" s="36">
        <f t="shared" si="10"/>
        <v>6834</v>
      </c>
      <c r="AB121" s="36">
        <f t="shared" si="11"/>
        <v>15569</v>
      </c>
      <c r="AC121" s="36">
        <f t="shared" si="12"/>
        <v>0</v>
      </c>
      <c r="AD121" s="36">
        <f t="shared" si="8"/>
        <v>16247</v>
      </c>
      <c r="AE121" s="36">
        <f t="shared" si="13"/>
        <v>51959</v>
      </c>
    </row>
    <row r="122" spans="1:31" x14ac:dyDescent="0.15">
      <c r="A122" s="36" t="s">
        <v>86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38692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38692</v>
      </c>
      <c r="Q122" s="36">
        <v>0</v>
      </c>
      <c r="R122" s="36">
        <v>0</v>
      </c>
      <c r="S122" s="36">
        <v>0</v>
      </c>
      <c r="T122" s="36">
        <v>0</v>
      </c>
      <c r="Y122" s="36">
        <f t="shared" si="7"/>
        <v>0</v>
      </c>
      <c r="Z122" s="36">
        <f t="shared" si="9"/>
        <v>0</v>
      </c>
      <c r="AA122" s="36">
        <f t="shared" si="10"/>
        <v>38692</v>
      </c>
      <c r="AB122" s="36">
        <f t="shared" si="11"/>
        <v>0</v>
      </c>
      <c r="AC122" s="36">
        <f t="shared" si="12"/>
        <v>0</v>
      </c>
      <c r="AD122" s="36">
        <f t="shared" si="8"/>
        <v>0</v>
      </c>
      <c r="AE122" s="36">
        <f t="shared" si="13"/>
        <v>38692</v>
      </c>
    </row>
    <row r="123" spans="1:31" x14ac:dyDescent="0.15">
      <c r="A123" s="36" t="s">
        <v>85</v>
      </c>
      <c r="B123" s="36">
        <v>17808</v>
      </c>
      <c r="C123" s="36">
        <v>0</v>
      </c>
      <c r="D123" s="36">
        <v>0</v>
      </c>
      <c r="E123" s="36">
        <v>0</v>
      </c>
      <c r="F123" s="36">
        <v>486</v>
      </c>
      <c r="G123" s="36">
        <v>8104</v>
      </c>
      <c r="H123" s="36">
        <v>11676</v>
      </c>
      <c r="I123" s="36">
        <v>18806</v>
      </c>
      <c r="J123" s="36">
        <v>0</v>
      </c>
      <c r="K123" s="36">
        <v>7817</v>
      </c>
      <c r="L123" s="36">
        <v>505</v>
      </c>
      <c r="M123" s="36">
        <v>0</v>
      </c>
      <c r="N123" s="36">
        <v>0</v>
      </c>
      <c r="O123" s="36">
        <v>0</v>
      </c>
      <c r="P123" s="36">
        <v>65202</v>
      </c>
      <c r="Q123" s="36">
        <v>27128</v>
      </c>
      <c r="R123" s="36">
        <v>17808</v>
      </c>
      <c r="S123" s="36">
        <v>486</v>
      </c>
      <c r="T123" s="36">
        <v>7817</v>
      </c>
      <c r="Y123" s="36">
        <f t="shared" si="7"/>
        <v>17808</v>
      </c>
      <c r="Z123" s="36">
        <f t="shared" si="9"/>
        <v>486</v>
      </c>
      <c r="AA123" s="36">
        <f t="shared" si="10"/>
        <v>8104</v>
      </c>
      <c r="AB123" s="36">
        <f t="shared" si="11"/>
        <v>18806</v>
      </c>
      <c r="AC123" s="36">
        <f t="shared" si="12"/>
        <v>11676</v>
      </c>
      <c r="AD123" s="36">
        <f t="shared" si="8"/>
        <v>8322</v>
      </c>
      <c r="AE123" s="36">
        <f t="shared" si="13"/>
        <v>65202</v>
      </c>
    </row>
    <row r="124" spans="1:31" x14ac:dyDescent="0.15">
      <c r="A124" s="36" t="s">
        <v>84</v>
      </c>
      <c r="B124" s="36">
        <v>157097</v>
      </c>
      <c r="C124" s="36">
        <v>1202</v>
      </c>
      <c r="D124" s="36">
        <v>0</v>
      </c>
      <c r="E124" s="36">
        <v>12</v>
      </c>
      <c r="F124" s="36">
        <v>10691</v>
      </c>
      <c r="G124" s="36">
        <v>533493</v>
      </c>
      <c r="H124" s="36">
        <v>180757</v>
      </c>
      <c r="I124" s="36">
        <v>175267</v>
      </c>
      <c r="J124" s="36">
        <v>455</v>
      </c>
      <c r="K124" s="36">
        <v>256</v>
      </c>
      <c r="L124" s="36">
        <v>3103</v>
      </c>
      <c r="M124" s="36">
        <v>0</v>
      </c>
      <c r="N124" s="36">
        <v>0</v>
      </c>
      <c r="O124" s="36">
        <v>0</v>
      </c>
      <c r="P124" s="36">
        <v>1062333</v>
      </c>
      <c r="Q124" s="36">
        <v>176010</v>
      </c>
      <c r="R124" s="36">
        <v>158299</v>
      </c>
      <c r="S124" s="36">
        <v>10703</v>
      </c>
      <c r="T124" s="36">
        <v>711</v>
      </c>
      <c r="Y124" s="36">
        <f t="shared" si="7"/>
        <v>158299</v>
      </c>
      <c r="Z124" s="36">
        <f t="shared" si="9"/>
        <v>10703</v>
      </c>
      <c r="AA124" s="36">
        <f t="shared" si="10"/>
        <v>533493</v>
      </c>
      <c r="AB124" s="36">
        <f t="shared" si="11"/>
        <v>175267</v>
      </c>
      <c r="AC124" s="36">
        <f t="shared" si="12"/>
        <v>180757</v>
      </c>
      <c r="AD124" s="36">
        <f t="shared" si="8"/>
        <v>3814</v>
      </c>
      <c r="AE124" s="36">
        <f t="shared" si="13"/>
        <v>1062333</v>
      </c>
    </row>
    <row r="125" spans="1:31" x14ac:dyDescent="0.15">
      <c r="A125" s="36" t="s">
        <v>83</v>
      </c>
      <c r="B125" s="36">
        <v>0</v>
      </c>
      <c r="C125" s="36">
        <v>0</v>
      </c>
      <c r="D125" s="36">
        <v>0</v>
      </c>
      <c r="E125" s="36">
        <v>77752</v>
      </c>
      <c r="F125" s="36">
        <v>74533</v>
      </c>
      <c r="G125" s="36">
        <v>159520</v>
      </c>
      <c r="H125" s="36">
        <v>0</v>
      </c>
      <c r="I125" s="36">
        <v>0</v>
      </c>
      <c r="J125" s="36">
        <v>0</v>
      </c>
      <c r="K125" s="36">
        <v>1</v>
      </c>
      <c r="L125" s="36">
        <v>0</v>
      </c>
      <c r="M125" s="36">
        <v>0</v>
      </c>
      <c r="N125" s="36">
        <v>0</v>
      </c>
      <c r="O125" s="36">
        <v>0</v>
      </c>
      <c r="P125" s="36">
        <v>311806</v>
      </c>
      <c r="Q125" s="36">
        <v>1</v>
      </c>
      <c r="R125" s="36">
        <v>0</v>
      </c>
      <c r="S125" s="36">
        <v>152285</v>
      </c>
      <c r="T125" s="36">
        <v>1</v>
      </c>
      <c r="Y125" s="36">
        <f t="shared" si="7"/>
        <v>0</v>
      </c>
      <c r="Z125" s="36">
        <f t="shared" si="9"/>
        <v>152285</v>
      </c>
      <c r="AA125" s="36">
        <f t="shared" si="10"/>
        <v>159520</v>
      </c>
      <c r="AB125" s="36">
        <f t="shared" si="11"/>
        <v>0</v>
      </c>
      <c r="AC125" s="36">
        <f t="shared" si="12"/>
        <v>0</v>
      </c>
      <c r="AD125" s="36">
        <f t="shared" si="8"/>
        <v>1</v>
      </c>
      <c r="AE125" s="36">
        <f t="shared" si="13"/>
        <v>311806</v>
      </c>
    </row>
    <row r="126" spans="1:31" x14ac:dyDescent="0.15">
      <c r="A126" s="36" t="s">
        <v>82</v>
      </c>
      <c r="B126" s="36">
        <v>0</v>
      </c>
      <c r="C126" s="36">
        <v>0</v>
      </c>
      <c r="D126" s="36">
        <v>0</v>
      </c>
      <c r="E126" s="36">
        <v>0</v>
      </c>
      <c r="F126" s="36">
        <v>3117</v>
      </c>
      <c r="G126" s="36">
        <v>156</v>
      </c>
      <c r="H126" s="36">
        <v>0</v>
      </c>
      <c r="I126" s="36">
        <v>323</v>
      </c>
      <c r="J126" s="36">
        <v>0</v>
      </c>
      <c r="K126" s="36">
        <v>4</v>
      </c>
      <c r="L126" s="36">
        <v>62</v>
      </c>
      <c r="M126" s="36">
        <v>0</v>
      </c>
      <c r="N126" s="36">
        <v>0</v>
      </c>
      <c r="O126" s="36">
        <v>67</v>
      </c>
      <c r="P126" s="36">
        <v>3729</v>
      </c>
      <c r="Q126" s="36">
        <v>389</v>
      </c>
      <c r="R126" s="36">
        <v>0</v>
      </c>
      <c r="S126" s="36">
        <v>3117</v>
      </c>
      <c r="T126" s="36">
        <v>71</v>
      </c>
      <c r="Y126" s="36">
        <f t="shared" si="7"/>
        <v>0</v>
      </c>
      <c r="Z126" s="36">
        <f t="shared" si="9"/>
        <v>3117</v>
      </c>
      <c r="AA126" s="36">
        <f t="shared" si="10"/>
        <v>156</v>
      </c>
      <c r="AB126" s="36">
        <f t="shared" si="11"/>
        <v>323</v>
      </c>
      <c r="AC126" s="36">
        <f t="shared" si="12"/>
        <v>0</v>
      </c>
      <c r="AD126" s="36">
        <f t="shared" si="8"/>
        <v>133</v>
      </c>
      <c r="AE126" s="36">
        <f t="shared" si="13"/>
        <v>3729</v>
      </c>
    </row>
    <row r="127" spans="1:31" x14ac:dyDescent="0.15">
      <c r="A127" s="36" t="s">
        <v>81</v>
      </c>
      <c r="B127" s="36">
        <v>22166</v>
      </c>
      <c r="C127" s="36">
        <v>0</v>
      </c>
      <c r="D127" s="36">
        <v>0</v>
      </c>
      <c r="E127" s="36">
        <v>0</v>
      </c>
      <c r="F127" s="36">
        <v>10</v>
      </c>
      <c r="G127" s="36">
        <v>235</v>
      </c>
      <c r="H127" s="36">
        <v>0</v>
      </c>
      <c r="I127" s="36">
        <v>11003</v>
      </c>
      <c r="J127" s="36">
        <v>0</v>
      </c>
      <c r="K127" s="36">
        <v>6</v>
      </c>
      <c r="L127" s="36">
        <v>26</v>
      </c>
      <c r="M127" s="36">
        <v>0</v>
      </c>
      <c r="N127" s="36">
        <v>0</v>
      </c>
      <c r="O127" s="36">
        <v>0</v>
      </c>
      <c r="P127" s="36">
        <v>33446</v>
      </c>
      <c r="Q127" s="36">
        <v>11032</v>
      </c>
      <c r="R127" s="36">
        <v>22166</v>
      </c>
      <c r="S127" s="36">
        <v>10</v>
      </c>
      <c r="T127" s="36">
        <v>6</v>
      </c>
      <c r="Y127" s="36">
        <f t="shared" si="7"/>
        <v>22166</v>
      </c>
      <c r="Z127" s="36">
        <f t="shared" si="9"/>
        <v>10</v>
      </c>
      <c r="AA127" s="36">
        <f t="shared" si="10"/>
        <v>235</v>
      </c>
      <c r="AB127" s="36">
        <f t="shared" si="11"/>
        <v>11003</v>
      </c>
      <c r="AC127" s="36">
        <f t="shared" si="12"/>
        <v>0</v>
      </c>
      <c r="AD127" s="36">
        <f t="shared" si="8"/>
        <v>32</v>
      </c>
      <c r="AE127" s="36">
        <f t="shared" si="13"/>
        <v>33446</v>
      </c>
    </row>
    <row r="128" spans="1:31" x14ac:dyDescent="0.15">
      <c r="A128" s="36" t="s">
        <v>80</v>
      </c>
      <c r="B128" s="36">
        <v>542</v>
      </c>
      <c r="C128" s="36">
        <v>0</v>
      </c>
      <c r="D128" s="36">
        <v>0</v>
      </c>
      <c r="E128" s="36">
        <v>0</v>
      </c>
      <c r="F128" s="36">
        <v>345</v>
      </c>
      <c r="G128" s="36">
        <v>47042</v>
      </c>
      <c r="H128" s="36">
        <v>0</v>
      </c>
      <c r="I128" s="36">
        <v>0</v>
      </c>
      <c r="J128" s="36">
        <v>0</v>
      </c>
      <c r="K128" s="36">
        <v>36</v>
      </c>
      <c r="L128" s="36">
        <v>1415</v>
      </c>
      <c r="M128" s="36">
        <v>0</v>
      </c>
      <c r="N128" s="36">
        <v>0</v>
      </c>
      <c r="O128" s="36">
        <v>0</v>
      </c>
      <c r="P128" s="36">
        <v>49380</v>
      </c>
      <c r="Q128" s="36">
        <v>821</v>
      </c>
      <c r="R128" s="36">
        <v>542</v>
      </c>
      <c r="S128" s="36">
        <v>345</v>
      </c>
      <c r="T128" s="36">
        <v>36</v>
      </c>
      <c r="Y128" s="36">
        <f t="shared" si="7"/>
        <v>542</v>
      </c>
      <c r="Z128" s="36">
        <f t="shared" si="9"/>
        <v>345</v>
      </c>
      <c r="AA128" s="36">
        <f t="shared" si="10"/>
        <v>47042</v>
      </c>
      <c r="AB128" s="36">
        <f t="shared" si="11"/>
        <v>0</v>
      </c>
      <c r="AC128" s="36">
        <f t="shared" si="12"/>
        <v>0</v>
      </c>
      <c r="AD128" s="36">
        <f t="shared" si="8"/>
        <v>1451</v>
      </c>
      <c r="AE128" s="36">
        <f t="shared" si="13"/>
        <v>49380</v>
      </c>
    </row>
    <row r="129" spans="1:31" x14ac:dyDescent="0.15">
      <c r="A129" s="36" t="s">
        <v>178</v>
      </c>
      <c r="B129" s="36">
        <v>3356</v>
      </c>
      <c r="C129" s="36">
        <v>0</v>
      </c>
      <c r="D129" s="36">
        <v>0</v>
      </c>
      <c r="E129" s="36">
        <v>0</v>
      </c>
      <c r="F129" s="36">
        <v>302</v>
      </c>
      <c r="G129" s="36">
        <v>1619</v>
      </c>
      <c r="H129" s="36">
        <v>15499</v>
      </c>
      <c r="I129" s="36">
        <v>4209</v>
      </c>
      <c r="J129" s="36">
        <v>0</v>
      </c>
      <c r="K129" s="36">
        <v>721</v>
      </c>
      <c r="L129" s="36">
        <v>1442</v>
      </c>
      <c r="M129" s="36">
        <v>0</v>
      </c>
      <c r="N129" s="36">
        <v>0</v>
      </c>
      <c r="O129" s="36">
        <v>0</v>
      </c>
      <c r="P129" s="36">
        <v>27148</v>
      </c>
      <c r="Q129" s="36">
        <v>6229</v>
      </c>
      <c r="R129" s="36">
        <v>3356</v>
      </c>
      <c r="S129" s="36">
        <v>302</v>
      </c>
      <c r="T129" s="36">
        <v>721</v>
      </c>
      <c r="Y129" s="36">
        <f>SUM(B129:C129)</f>
        <v>3356</v>
      </c>
      <c r="Z129" s="36">
        <f t="shared" si="9"/>
        <v>302</v>
      </c>
      <c r="AA129" s="36">
        <f t="shared" si="10"/>
        <v>1619</v>
      </c>
      <c r="AB129" s="36">
        <f t="shared" si="11"/>
        <v>4209</v>
      </c>
      <c r="AC129" s="36">
        <f t="shared" si="12"/>
        <v>15499</v>
      </c>
      <c r="AD129" s="36">
        <f t="shared" si="8"/>
        <v>2163</v>
      </c>
      <c r="AE129" s="36">
        <f t="shared" si="13"/>
        <v>27148</v>
      </c>
    </row>
    <row r="130" spans="1:31" x14ac:dyDescent="0.15">
      <c r="A130" s="36" t="s">
        <v>177</v>
      </c>
      <c r="B130" s="36">
        <v>3759</v>
      </c>
      <c r="C130" s="36">
        <v>0</v>
      </c>
      <c r="D130" s="36">
        <v>0</v>
      </c>
      <c r="E130" s="36">
        <v>0</v>
      </c>
      <c r="F130" s="36">
        <v>42</v>
      </c>
      <c r="G130" s="36">
        <v>374</v>
      </c>
      <c r="H130" s="36">
        <v>6370</v>
      </c>
      <c r="I130" s="36">
        <v>6092</v>
      </c>
      <c r="J130" s="36">
        <v>0</v>
      </c>
      <c r="K130" s="36">
        <v>261</v>
      </c>
      <c r="L130" s="36">
        <v>265</v>
      </c>
      <c r="M130" s="36">
        <v>0</v>
      </c>
      <c r="N130" s="36">
        <v>0</v>
      </c>
      <c r="O130" s="36">
        <v>0</v>
      </c>
      <c r="P130" s="36">
        <v>17163</v>
      </c>
      <c r="Q130" s="36">
        <v>6611</v>
      </c>
      <c r="R130" s="36">
        <v>3759</v>
      </c>
      <c r="S130" s="36">
        <v>42</v>
      </c>
      <c r="T130" s="36">
        <v>261</v>
      </c>
      <c r="Y130" s="36">
        <f t="shared" ref="Y130:Y174" si="14">SUM(B130:C130)</f>
        <v>3759</v>
      </c>
      <c r="Z130" s="36">
        <f t="shared" si="9"/>
        <v>42</v>
      </c>
      <c r="AA130" s="36">
        <f t="shared" si="10"/>
        <v>374</v>
      </c>
      <c r="AB130" s="36">
        <f t="shared" si="11"/>
        <v>6092</v>
      </c>
      <c r="AC130" s="36">
        <f t="shared" si="12"/>
        <v>6370</v>
      </c>
      <c r="AD130" s="36">
        <f t="shared" si="8"/>
        <v>526</v>
      </c>
      <c r="AE130" s="36">
        <f t="shared" si="13"/>
        <v>17163</v>
      </c>
    </row>
    <row r="131" spans="1:31" x14ac:dyDescent="0.15">
      <c r="A131" s="36" t="s">
        <v>79</v>
      </c>
      <c r="B131" s="36">
        <v>232020</v>
      </c>
      <c r="C131" s="36">
        <v>0</v>
      </c>
      <c r="D131" s="36">
        <v>0</v>
      </c>
      <c r="E131" s="36">
        <v>0</v>
      </c>
      <c r="F131" s="36">
        <v>189</v>
      </c>
      <c r="G131" s="36">
        <v>0</v>
      </c>
      <c r="H131" s="36">
        <v>13794</v>
      </c>
      <c r="I131" s="36">
        <v>975</v>
      </c>
      <c r="J131" s="36">
        <v>0</v>
      </c>
      <c r="K131" s="36">
        <v>2190</v>
      </c>
      <c r="L131" s="36">
        <v>303</v>
      </c>
      <c r="M131" s="36">
        <v>0</v>
      </c>
      <c r="N131" s="36">
        <v>0</v>
      </c>
      <c r="O131" s="36">
        <v>0</v>
      </c>
      <c r="P131" s="36">
        <v>249471</v>
      </c>
      <c r="Q131" s="36">
        <v>3468</v>
      </c>
      <c r="R131" s="36">
        <v>232020</v>
      </c>
      <c r="S131" s="36">
        <v>189</v>
      </c>
      <c r="T131" s="36">
        <v>2190</v>
      </c>
      <c r="Y131" s="36">
        <f t="shared" si="14"/>
        <v>232020</v>
      </c>
      <c r="Z131" s="36">
        <f t="shared" si="9"/>
        <v>189</v>
      </c>
      <c r="AA131" s="36">
        <f t="shared" si="10"/>
        <v>0</v>
      </c>
      <c r="AB131" s="36">
        <f t="shared" si="11"/>
        <v>975</v>
      </c>
      <c r="AC131" s="36">
        <f t="shared" si="12"/>
        <v>13794</v>
      </c>
      <c r="AD131" s="36">
        <f t="shared" si="8"/>
        <v>2493</v>
      </c>
      <c r="AE131" s="36">
        <f t="shared" si="13"/>
        <v>249471</v>
      </c>
    </row>
    <row r="132" spans="1:31" x14ac:dyDescent="0.15">
      <c r="A132" s="36" t="s">
        <v>209</v>
      </c>
      <c r="B132" s="36">
        <v>0</v>
      </c>
      <c r="C132" s="36">
        <v>0</v>
      </c>
      <c r="D132" s="36">
        <v>0</v>
      </c>
      <c r="E132" s="36">
        <v>0</v>
      </c>
      <c r="F132" s="36">
        <v>486</v>
      </c>
      <c r="G132" s="36">
        <v>0</v>
      </c>
      <c r="H132" s="36">
        <v>0</v>
      </c>
      <c r="I132" s="36">
        <v>0</v>
      </c>
      <c r="J132" s="36">
        <v>0</v>
      </c>
      <c r="K132" s="36">
        <v>2</v>
      </c>
      <c r="L132" s="36">
        <v>0</v>
      </c>
      <c r="M132" s="36">
        <v>0</v>
      </c>
      <c r="N132" s="36">
        <v>0</v>
      </c>
      <c r="O132" s="36">
        <v>0</v>
      </c>
      <c r="P132" s="36">
        <v>488</v>
      </c>
      <c r="Q132" s="36">
        <v>2</v>
      </c>
      <c r="R132" s="36">
        <v>0</v>
      </c>
      <c r="S132" s="36">
        <v>486</v>
      </c>
      <c r="T132" s="36">
        <v>2</v>
      </c>
      <c r="Y132" s="36">
        <f t="shared" si="14"/>
        <v>0</v>
      </c>
      <c r="Z132" s="36">
        <f t="shared" si="9"/>
        <v>486</v>
      </c>
      <c r="AA132" s="36">
        <f t="shared" si="10"/>
        <v>0</v>
      </c>
      <c r="AB132" s="36">
        <f t="shared" si="11"/>
        <v>0</v>
      </c>
      <c r="AC132" s="36">
        <f t="shared" si="12"/>
        <v>0</v>
      </c>
      <c r="AD132" s="36">
        <f t="shared" si="8"/>
        <v>2</v>
      </c>
      <c r="AE132" s="36">
        <f t="shared" si="13"/>
        <v>488</v>
      </c>
    </row>
    <row r="133" spans="1:31" x14ac:dyDescent="0.15">
      <c r="A133" s="36" t="s">
        <v>176</v>
      </c>
      <c r="B133" s="36">
        <v>45295</v>
      </c>
      <c r="C133" s="36">
        <v>0</v>
      </c>
      <c r="D133" s="36">
        <v>0</v>
      </c>
      <c r="E133" s="36">
        <v>0</v>
      </c>
      <c r="F133" s="36">
        <v>14121</v>
      </c>
      <c r="G133" s="36">
        <v>47273</v>
      </c>
      <c r="H133" s="36">
        <v>57305</v>
      </c>
      <c r="I133" s="36">
        <v>39169</v>
      </c>
      <c r="J133" s="36">
        <v>0</v>
      </c>
      <c r="K133" s="36">
        <v>65686</v>
      </c>
      <c r="L133" s="36">
        <v>6100</v>
      </c>
      <c r="M133" s="36">
        <v>0</v>
      </c>
      <c r="N133" s="36">
        <v>0</v>
      </c>
      <c r="O133" s="36">
        <v>0</v>
      </c>
      <c r="P133" s="36">
        <v>274949</v>
      </c>
      <c r="Q133" s="36">
        <v>110269</v>
      </c>
      <c r="R133" s="36">
        <v>45295</v>
      </c>
      <c r="S133" s="36">
        <v>14121</v>
      </c>
      <c r="T133" s="36">
        <v>65686</v>
      </c>
      <c r="Y133" s="36">
        <f t="shared" si="14"/>
        <v>45295</v>
      </c>
      <c r="Z133" s="36">
        <f t="shared" si="9"/>
        <v>14121</v>
      </c>
      <c r="AA133" s="36">
        <f t="shared" si="10"/>
        <v>47273</v>
      </c>
      <c r="AB133" s="36">
        <f t="shared" si="11"/>
        <v>39169</v>
      </c>
      <c r="AC133" s="36">
        <f t="shared" si="12"/>
        <v>57305</v>
      </c>
      <c r="AD133" s="36">
        <f t="shared" si="8"/>
        <v>71786</v>
      </c>
      <c r="AE133" s="36">
        <f t="shared" si="13"/>
        <v>274949</v>
      </c>
    </row>
    <row r="134" spans="1:31" x14ac:dyDescent="0.15">
      <c r="A134" s="36" t="s">
        <v>78</v>
      </c>
      <c r="B134" s="36">
        <v>3202</v>
      </c>
      <c r="C134" s="36">
        <v>0</v>
      </c>
      <c r="D134" s="36">
        <v>0</v>
      </c>
      <c r="E134" s="36">
        <v>0</v>
      </c>
      <c r="F134" s="36">
        <v>4374</v>
      </c>
      <c r="G134" s="36">
        <v>0</v>
      </c>
      <c r="H134" s="36">
        <v>0</v>
      </c>
      <c r="I134" s="36">
        <v>4552</v>
      </c>
      <c r="J134" s="36">
        <v>0</v>
      </c>
      <c r="K134" s="36">
        <v>292</v>
      </c>
      <c r="L134" s="36">
        <v>41</v>
      </c>
      <c r="M134" s="36">
        <v>0</v>
      </c>
      <c r="N134" s="36">
        <v>0</v>
      </c>
      <c r="O134" s="36">
        <v>0</v>
      </c>
      <c r="P134" s="36">
        <v>12461</v>
      </c>
      <c r="Q134" s="36">
        <v>4885</v>
      </c>
      <c r="R134" s="36">
        <v>3202</v>
      </c>
      <c r="S134" s="36">
        <v>4374</v>
      </c>
      <c r="T134" s="36">
        <v>292</v>
      </c>
      <c r="Y134" s="36">
        <f t="shared" si="14"/>
        <v>3202</v>
      </c>
      <c r="Z134" s="36">
        <f t="shared" si="9"/>
        <v>4374</v>
      </c>
      <c r="AA134" s="36">
        <f t="shared" si="10"/>
        <v>0</v>
      </c>
      <c r="AB134" s="36">
        <f t="shared" si="11"/>
        <v>4552</v>
      </c>
      <c r="AC134" s="36">
        <f t="shared" si="12"/>
        <v>0</v>
      </c>
      <c r="AD134" s="36">
        <f t="shared" ref="AD134" si="15">AE134-SUM(Y134:AC134)</f>
        <v>333</v>
      </c>
      <c r="AE134" s="36">
        <f t="shared" si="13"/>
        <v>12461</v>
      </c>
    </row>
    <row r="135" spans="1:31" x14ac:dyDescent="0.15">
      <c r="A135" s="36" t="s">
        <v>77</v>
      </c>
      <c r="B135" s="36">
        <v>0</v>
      </c>
      <c r="C135" s="36">
        <v>0</v>
      </c>
      <c r="D135" s="36">
        <v>0</v>
      </c>
      <c r="E135" s="36">
        <v>0</v>
      </c>
      <c r="F135" s="36">
        <v>2463</v>
      </c>
      <c r="G135" s="36">
        <v>0</v>
      </c>
      <c r="H135" s="36">
        <v>0</v>
      </c>
      <c r="I135" s="36">
        <v>8913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11376</v>
      </c>
      <c r="Q135" s="36">
        <v>8913</v>
      </c>
      <c r="R135" s="36">
        <v>0</v>
      </c>
      <c r="S135" s="36">
        <v>2463</v>
      </c>
      <c r="T135" s="36">
        <v>0</v>
      </c>
      <c r="Y135" s="36">
        <f t="shared" si="14"/>
        <v>0</v>
      </c>
      <c r="Z135" s="36">
        <f t="shared" ref="Z135:Z174" si="16">SUM(D135:F135)</f>
        <v>2463</v>
      </c>
      <c r="AA135" s="36">
        <f t="shared" ref="AA135:AA174" si="17">G135</f>
        <v>0</v>
      </c>
      <c r="AB135" s="36">
        <f t="shared" ref="AB135:AB174" si="18">I135</f>
        <v>8913</v>
      </c>
      <c r="AC135" s="36">
        <f t="shared" ref="AC135:AC174" si="19">H135</f>
        <v>0</v>
      </c>
      <c r="AD135" s="36">
        <f t="shared" ref="AD135:AD174" si="20">AE135-SUM(Y135:AC135)</f>
        <v>0</v>
      </c>
      <c r="AE135" s="36">
        <f t="shared" ref="AE135:AE174" si="21">P135</f>
        <v>11376</v>
      </c>
    </row>
    <row r="136" spans="1:31" x14ac:dyDescent="0.15">
      <c r="A136" s="36" t="s">
        <v>222</v>
      </c>
      <c r="B136" s="36">
        <v>0</v>
      </c>
      <c r="C136" s="36">
        <v>0</v>
      </c>
      <c r="D136" s="36">
        <v>0</v>
      </c>
      <c r="E136" s="36">
        <v>0</v>
      </c>
      <c r="F136" s="36">
        <v>821</v>
      </c>
      <c r="G136" s="36">
        <v>0</v>
      </c>
      <c r="H136" s="36">
        <v>0</v>
      </c>
      <c r="I136" s="36">
        <v>1359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2180</v>
      </c>
      <c r="Q136" s="36">
        <v>1359</v>
      </c>
      <c r="R136" s="36">
        <v>0</v>
      </c>
      <c r="S136" s="36">
        <v>821</v>
      </c>
      <c r="T136" s="36">
        <v>0</v>
      </c>
      <c r="Y136" s="36">
        <f t="shared" si="14"/>
        <v>0</v>
      </c>
      <c r="Z136" s="36">
        <f t="shared" si="16"/>
        <v>821</v>
      </c>
      <c r="AA136" s="36">
        <f t="shared" si="17"/>
        <v>0</v>
      </c>
      <c r="AB136" s="36">
        <f t="shared" si="18"/>
        <v>1359</v>
      </c>
      <c r="AC136" s="36">
        <f t="shared" si="19"/>
        <v>0</v>
      </c>
      <c r="AD136" s="36">
        <f t="shared" si="20"/>
        <v>0</v>
      </c>
      <c r="AE136" s="36">
        <f t="shared" si="21"/>
        <v>2180</v>
      </c>
    </row>
    <row r="137" spans="1:31" x14ac:dyDescent="0.15">
      <c r="A137" s="36" t="s">
        <v>175</v>
      </c>
      <c r="B137" s="36">
        <v>779</v>
      </c>
      <c r="C137" s="36">
        <v>215</v>
      </c>
      <c r="D137" s="36">
        <v>0</v>
      </c>
      <c r="E137" s="36">
        <v>0</v>
      </c>
      <c r="F137" s="36">
        <v>300</v>
      </c>
      <c r="G137" s="36">
        <v>413</v>
      </c>
      <c r="H137" s="36">
        <v>64877</v>
      </c>
      <c r="I137" s="36">
        <v>63764</v>
      </c>
      <c r="J137" s="36">
        <v>0</v>
      </c>
      <c r="K137" s="36">
        <v>11281</v>
      </c>
      <c r="L137" s="36">
        <v>11925</v>
      </c>
      <c r="M137" s="36">
        <v>0</v>
      </c>
      <c r="N137" s="36">
        <v>0</v>
      </c>
      <c r="O137" s="36">
        <v>0</v>
      </c>
      <c r="P137" s="36">
        <v>153554</v>
      </c>
      <c r="Q137" s="36">
        <v>85741</v>
      </c>
      <c r="R137" s="36">
        <v>994</v>
      </c>
      <c r="S137" s="36">
        <v>300</v>
      </c>
      <c r="T137" s="36">
        <v>11281</v>
      </c>
      <c r="Y137" s="36">
        <f t="shared" si="14"/>
        <v>994</v>
      </c>
      <c r="Z137" s="36">
        <f t="shared" si="16"/>
        <v>300</v>
      </c>
      <c r="AA137" s="36">
        <f t="shared" si="17"/>
        <v>413</v>
      </c>
      <c r="AB137" s="36">
        <f t="shared" si="18"/>
        <v>63764</v>
      </c>
      <c r="AC137" s="36">
        <f t="shared" si="19"/>
        <v>64877</v>
      </c>
      <c r="AD137" s="36">
        <f t="shared" si="20"/>
        <v>23206</v>
      </c>
      <c r="AE137" s="36">
        <f t="shared" si="21"/>
        <v>153554</v>
      </c>
    </row>
    <row r="138" spans="1:31" x14ac:dyDescent="0.15">
      <c r="A138" s="36" t="s">
        <v>174</v>
      </c>
      <c r="B138" s="36">
        <v>0</v>
      </c>
      <c r="C138" s="36">
        <v>0</v>
      </c>
      <c r="D138" s="36">
        <v>0</v>
      </c>
      <c r="E138" s="36">
        <v>0</v>
      </c>
      <c r="F138" s="36">
        <v>42</v>
      </c>
      <c r="G138" s="36">
        <v>521</v>
      </c>
      <c r="H138" s="36">
        <v>27557</v>
      </c>
      <c r="I138" s="36">
        <v>38036</v>
      </c>
      <c r="J138" s="36">
        <v>0</v>
      </c>
      <c r="K138" s="36">
        <v>943</v>
      </c>
      <c r="L138" s="36">
        <v>3003</v>
      </c>
      <c r="M138" s="36">
        <v>0</v>
      </c>
      <c r="N138" s="36">
        <v>0</v>
      </c>
      <c r="O138" s="36">
        <v>0</v>
      </c>
      <c r="P138" s="36">
        <v>70102</v>
      </c>
      <c r="Q138" s="36">
        <v>40670</v>
      </c>
      <c r="R138" s="36">
        <v>0</v>
      </c>
      <c r="S138" s="36">
        <v>42</v>
      </c>
      <c r="T138" s="36">
        <v>943</v>
      </c>
      <c r="Y138" s="36">
        <f t="shared" si="14"/>
        <v>0</v>
      </c>
      <c r="Z138" s="36">
        <f t="shared" si="16"/>
        <v>42</v>
      </c>
      <c r="AA138" s="36">
        <f t="shared" si="17"/>
        <v>521</v>
      </c>
      <c r="AB138" s="36">
        <f t="shared" si="18"/>
        <v>38036</v>
      </c>
      <c r="AC138" s="36">
        <f t="shared" si="19"/>
        <v>27557</v>
      </c>
      <c r="AD138" s="36">
        <f t="shared" si="20"/>
        <v>3946</v>
      </c>
      <c r="AE138" s="36">
        <f t="shared" si="21"/>
        <v>70102</v>
      </c>
    </row>
    <row r="139" spans="1:31" x14ac:dyDescent="0.15">
      <c r="A139" s="36" t="s">
        <v>76</v>
      </c>
      <c r="B139" s="36">
        <v>0</v>
      </c>
      <c r="C139" s="36">
        <v>0</v>
      </c>
      <c r="D139" s="36">
        <v>0</v>
      </c>
      <c r="E139" s="36">
        <v>0</v>
      </c>
      <c r="F139" s="36">
        <v>4742</v>
      </c>
      <c r="G139" s="36">
        <v>13984</v>
      </c>
      <c r="H139" s="36">
        <v>0</v>
      </c>
      <c r="I139" s="36">
        <v>3000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21726</v>
      </c>
      <c r="Q139" s="36">
        <v>3000</v>
      </c>
      <c r="R139" s="36">
        <v>0</v>
      </c>
      <c r="S139" s="36">
        <v>4742</v>
      </c>
      <c r="T139" s="36">
        <v>0</v>
      </c>
      <c r="Y139" s="36">
        <f t="shared" si="14"/>
        <v>0</v>
      </c>
      <c r="Z139" s="36">
        <f t="shared" si="16"/>
        <v>4742</v>
      </c>
      <c r="AA139" s="36">
        <f t="shared" si="17"/>
        <v>13984</v>
      </c>
      <c r="AB139" s="36">
        <f t="shared" si="18"/>
        <v>3000</v>
      </c>
      <c r="AC139" s="36">
        <f t="shared" si="19"/>
        <v>0</v>
      </c>
      <c r="AD139" s="36">
        <f t="shared" si="20"/>
        <v>0</v>
      </c>
      <c r="AE139" s="36">
        <f t="shared" si="21"/>
        <v>21726</v>
      </c>
    </row>
    <row r="140" spans="1:31" x14ac:dyDescent="0.15">
      <c r="A140" s="36" t="s">
        <v>75</v>
      </c>
      <c r="B140" s="36">
        <v>125415</v>
      </c>
      <c r="C140" s="36">
        <v>0</v>
      </c>
      <c r="D140" s="36">
        <v>0</v>
      </c>
      <c r="E140" s="36">
        <v>0</v>
      </c>
      <c r="F140" s="36">
        <v>8565</v>
      </c>
      <c r="G140" s="36">
        <v>70483</v>
      </c>
      <c r="H140" s="36">
        <v>42389</v>
      </c>
      <c r="I140" s="36">
        <v>4318</v>
      </c>
      <c r="J140" s="36">
        <v>0</v>
      </c>
      <c r="K140" s="36">
        <v>2052</v>
      </c>
      <c r="L140" s="36">
        <v>3682</v>
      </c>
      <c r="M140" s="36">
        <v>0</v>
      </c>
      <c r="N140" s="36">
        <v>0</v>
      </c>
      <c r="O140" s="36">
        <v>0</v>
      </c>
      <c r="P140" s="36">
        <v>256904</v>
      </c>
      <c r="Q140" s="36">
        <v>8417</v>
      </c>
      <c r="R140" s="36">
        <v>125415</v>
      </c>
      <c r="S140" s="36">
        <v>8565</v>
      </c>
      <c r="T140" s="36">
        <v>2052</v>
      </c>
      <c r="Y140" s="36">
        <f t="shared" si="14"/>
        <v>125415</v>
      </c>
      <c r="Z140" s="36">
        <f t="shared" si="16"/>
        <v>8565</v>
      </c>
      <c r="AA140" s="36">
        <f t="shared" si="17"/>
        <v>70483</v>
      </c>
      <c r="AB140" s="36">
        <f t="shared" si="18"/>
        <v>4318</v>
      </c>
      <c r="AC140" s="36">
        <f t="shared" si="19"/>
        <v>42389</v>
      </c>
      <c r="AD140" s="36">
        <f t="shared" si="20"/>
        <v>5734</v>
      </c>
      <c r="AE140" s="36">
        <f t="shared" si="21"/>
        <v>256904</v>
      </c>
    </row>
    <row r="141" spans="1:31" x14ac:dyDescent="0.15">
      <c r="A141" s="36" t="s">
        <v>74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472</v>
      </c>
      <c r="H141" s="36">
        <v>0</v>
      </c>
      <c r="I141" s="36">
        <v>16000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16472</v>
      </c>
      <c r="Q141" s="36">
        <v>16000</v>
      </c>
      <c r="R141" s="36">
        <v>0</v>
      </c>
      <c r="S141" s="36">
        <v>0</v>
      </c>
      <c r="T141" s="36">
        <v>0</v>
      </c>
      <c r="Y141" s="36">
        <f t="shared" si="14"/>
        <v>0</v>
      </c>
      <c r="Z141" s="36">
        <f t="shared" si="16"/>
        <v>0</v>
      </c>
      <c r="AA141" s="36">
        <f t="shared" si="17"/>
        <v>472</v>
      </c>
      <c r="AB141" s="36">
        <f t="shared" si="18"/>
        <v>16000</v>
      </c>
      <c r="AC141" s="36">
        <f t="shared" si="19"/>
        <v>0</v>
      </c>
      <c r="AD141" s="36">
        <f t="shared" si="20"/>
        <v>0</v>
      </c>
      <c r="AE141" s="36">
        <f t="shared" si="21"/>
        <v>16472</v>
      </c>
    </row>
    <row r="142" spans="1:31" x14ac:dyDescent="0.15">
      <c r="A142" s="36" t="s">
        <v>210</v>
      </c>
      <c r="B142" s="36">
        <v>0</v>
      </c>
      <c r="C142" s="36">
        <v>0</v>
      </c>
      <c r="D142" s="36">
        <v>0</v>
      </c>
      <c r="E142" s="36">
        <v>0</v>
      </c>
      <c r="F142" s="36">
        <v>963</v>
      </c>
      <c r="G142" s="36">
        <v>2626</v>
      </c>
      <c r="H142" s="36">
        <v>0</v>
      </c>
      <c r="I142" s="36">
        <v>2590</v>
      </c>
      <c r="J142" s="36">
        <v>0</v>
      </c>
      <c r="K142" s="36">
        <v>18</v>
      </c>
      <c r="L142" s="36">
        <v>22</v>
      </c>
      <c r="M142" s="36">
        <v>0</v>
      </c>
      <c r="N142" s="36">
        <v>0</v>
      </c>
      <c r="O142" s="36">
        <v>0</v>
      </c>
      <c r="P142" s="36">
        <v>6219</v>
      </c>
      <c r="Q142" s="36">
        <v>2630</v>
      </c>
      <c r="R142" s="36">
        <v>0</v>
      </c>
      <c r="S142" s="36">
        <v>963</v>
      </c>
      <c r="T142" s="36">
        <v>18</v>
      </c>
      <c r="Y142" s="36">
        <f t="shared" si="14"/>
        <v>0</v>
      </c>
      <c r="Z142" s="36">
        <f t="shared" si="16"/>
        <v>963</v>
      </c>
      <c r="AA142" s="36">
        <f t="shared" si="17"/>
        <v>2626</v>
      </c>
      <c r="AB142" s="36">
        <f t="shared" si="18"/>
        <v>2590</v>
      </c>
      <c r="AC142" s="36">
        <f t="shared" si="19"/>
        <v>0</v>
      </c>
      <c r="AD142" s="36">
        <f t="shared" si="20"/>
        <v>40</v>
      </c>
      <c r="AE142" s="36">
        <f t="shared" si="21"/>
        <v>6219</v>
      </c>
    </row>
    <row r="143" spans="1:31" x14ac:dyDescent="0.15">
      <c r="A143" s="36" t="s">
        <v>73</v>
      </c>
      <c r="B143" s="36">
        <v>37579</v>
      </c>
      <c r="C143" s="36">
        <v>0</v>
      </c>
      <c r="D143" s="36">
        <v>0</v>
      </c>
      <c r="E143" s="36">
        <v>0</v>
      </c>
      <c r="F143" s="36">
        <v>1721</v>
      </c>
      <c r="G143" s="36">
        <v>118560</v>
      </c>
      <c r="H143" s="36">
        <v>0</v>
      </c>
      <c r="I143" s="36">
        <v>5540</v>
      </c>
      <c r="J143" s="36">
        <v>1</v>
      </c>
      <c r="K143" s="36">
        <v>1690</v>
      </c>
      <c r="L143" s="36">
        <v>8540</v>
      </c>
      <c r="M143" s="36">
        <v>0</v>
      </c>
      <c r="N143" s="36">
        <v>0</v>
      </c>
      <c r="O143" s="36">
        <v>0</v>
      </c>
      <c r="P143" s="36">
        <v>173631</v>
      </c>
      <c r="Q143" s="36">
        <v>15771</v>
      </c>
      <c r="R143" s="36">
        <v>37579</v>
      </c>
      <c r="S143" s="36">
        <v>1721</v>
      </c>
      <c r="T143" s="36">
        <v>1691</v>
      </c>
      <c r="Y143" s="36">
        <f t="shared" si="14"/>
        <v>37579</v>
      </c>
      <c r="Z143" s="36">
        <f t="shared" si="16"/>
        <v>1721</v>
      </c>
      <c r="AA143" s="36">
        <f t="shared" si="17"/>
        <v>118560</v>
      </c>
      <c r="AB143" s="36">
        <f t="shared" si="18"/>
        <v>5540</v>
      </c>
      <c r="AC143" s="36">
        <f t="shared" si="19"/>
        <v>0</v>
      </c>
      <c r="AD143" s="36">
        <f t="shared" si="20"/>
        <v>10231</v>
      </c>
      <c r="AE143" s="36">
        <f t="shared" si="21"/>
        <v>173631</v>
      </c>
    </row>
    <row r="144" spans="1:31" x14ac:dyDescent="0.15">
      <c r="A144" s="36" t="s">
        <v>72</v>
      </c>
      <c r="B144" s="36">
        <v>0</v>
      </c>
      <c r="C144" s="36">
        <v>0</v>
      </c>
      <c r="D144" s="36">
        <v>0</v>
      </c>
      <c r="E144" s="36">
        <v>0</v>
      </c>
      <c r="F144" s="36">
        <v>17</v>
      </c>
      <c r="G144" s="36">
        <v>0</v>
      </c>
      <c r="H144" s="36">
        <v>0</v>
      </c>
      <c r="I144" s="36">
        <v>120</v>
      </c>
      <c r="J144" s="36">
        <v>0</v>
      </c>
      <c r="K144" s="36">
        <v>0</v>
      </c>
      <c r="L144" s="36">
        <v>5</v>
      </c>
      <c r="M144" s="36">
        <v>0</v>
      </c>
      <c r="N144" s="36">
        <v>0</v>
      </c>
      <c r="O144" s="36">
        <v>0</v>
      </c>
      <c r="P144" s="36">
        <v>142</v>
      </c>
      <c r="Q144" s="36">
        <v>125</v>
      </c>
      <c r="R144" s="36">
        <v>0</v>
      </c>
      <c r="S144" s="36">
        <v>17</v>
      </c>
      <c r="T144" s="36">
        <v>0</v>
      </c>
      <c r="Y144" s="36">
        <f t="shared" si="14"/>
        <v>0</v>
      </c>
      <c r="Z144" s="36">
        <f t="shared" si="16"/>
        <v>17</v>
      </c>
      <c r="AA144" s="36">
        <f t="shared" si="17"/>
        <v>0</v>
      </c>
      <c r="AB144" s="36">
        <f t="shared" si="18"/>
        <v>120</v>
      </c>
      <c r="AC144" s="36">
        <f t="shared" si="19"/>
        <v>0</v>
      </c>
      <c r="AD144" s="36">
        <f t="shared" si="20"/>
        <v>5</v>
      </c>
      <c r="AE144" s="36">
        <f t="shared" si="21"/>
        <v>142</v>
      </c>
    </row>
    <row r="145" spans="1:31" x14ac:dyDescent="0.15">
      <c r="A145" s="36" t="s">
        <v>71</v>
      </c>
      <c r="B145" s="36">
        <v>0</v>
      </c>
      <c r="C145" s="36">
        <v>0</v>
      </c>
      <c r="D145" s="36">
        <v>0</v>
      </c>
      <c r="E145" s="36">
        <v>0</v>
      </c>
      <c r="F145" s="36">
        <v>24</v>
      </c>
      <c r="G145" s="36">
        <v>9867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9891</v>
      </c>
      <c r="Q145" s="36">
        <v>0</v>
      </c>
      <c r="R145" s="36">
        <v>0</v>
      </c>
      <c r="S145" s="36">
        <v>24</v>
      </c>
      <c r="T145" s="36">
        <v>0</v>
      </c>
      <c r="Y145" s="36">
        <f t="shared" si="14"/>
        <v>0</v>
      </c>
      <c r="Z145" s="36">
        <f t="shared" si="16"/>
        <v>24</v>
      </c>
      <c r="AA145" s="36">
        <f t="shared" si="17"/>
        <v>9867</v>
      </c>
      <c r="AB145" s="36">
        <f t="shared" si="18"/>
        <v>0</v>
      </c>
      <c r="AC145" s="36">
        <f t="shared" si="19"/>
        <v>0</v>
      </c>
      <c r="AD145" s="36">
        <f t="shared" si="20"/>
        <v>0</v>
      </c>
      <c r="AE145" s="36">
        <f t="shared" si="21"/>
        <v>9891</v>
      </c>
    </row>
    <row r="146" spans="1:31" x14ac:dyDescent="0.15">
      <c r="A146" s="36" t="s">
        <v>70</v>
      </c>
      <c r="B146" s="36">
        <v>0</v>
      </c>
      <c r="C146" s="36">
        <v>0</v>
      </c>
      <c r="D146" s="36">
        <v>0</v>
      </c>
      <c r="E146" s="36">
        <v>0</v>
      </c>
      <c r="F146" s="36">
        <v>334</v>
      </c>
      <c r="G146" s="36">
        <v>17920</v>
      </c>
      <c r="H146" s="36">
        <v>0</v>
      </c>
      <c r="I146" s="36">
        <v>56</v>
      </c>
      <c r="J146" s="36">
        <v>0</v>
      </c>
      <c r="K146" s="36">
        <v>532</v>
      </c>
      <c r="L146" s="36">
        <v>0</v>
      </c>
      <c r="M146" s="36">
        <v>0</v>
      </c>
      <c r="N146" s="36">
        <v>0</v>
      </c>
      <c r="O146" s="36">
        <v>182</v>
      </c>
      <c r="P146" s="36">
        <v>19024</v>
      </c>
      <c r="Q146" s="36">
        <v>588</v>
      </c>
      <c r="R146" s="36">
        <v>0</v>
      </c>
      <c r="S146" s="36">
        <v>334</v>
      </c>
      <c r="T146" s="36">
        <v>714</v>
      </c>
      <c r="Y146" s="36">
        <f t="shared" si="14"/>
        <v>0</v>
      </c>
      <c r="Z146" s="36">
        <f t="shared" si="16"/>
        <v>334</v>
      </c>
      <c r="AA146" s="36">
        <f t="shared" si="17"/>
        <v>17920</v>
      </c>
      <c r="AB146" s="36">
        <f t="shared" si="18"/>
        <v>56</v>
      </c>
      <c r="AC146" s="36">
        <f t="shared" si="19"/>
        <v>0</v>
      </c>
      <c r="AD146" s="36">
        <f t="shared" si="20"/>
        <v>714</v>
      </c>
      <c r="AE146" s="36">
        <f t="shared" si="21"/>
        <v>19024</v>
      </c>
    </row>
    <row r="147" spans="1:31" x14ac:dyDescent="0.15">
      <c r="A147" s="36" t="s">
        <v>173</v>
      </c>
      <c r="B147" s="36">
        <v>76263</v>
      </c>
      <c r="C147" s="36">
        <v>0</v>
      </c>
      <c r="D147" s="36">
        <v>0</v>
      </c>
      <c r="E147" s="36">
        <v>0</v>
      </c>
      <c r="F147" s="36">
        <v>2146</v>
      </c>
      <c r="G147" s="36">
        <v>120576</v>
      </c>
      <c r="H147" s="36">
        <v>0</v>
      </c>
      <c r="I147" s="36">
        <v>40645</v>
      </c>
      <c r="J147" s="36">
        <v>2364</v>
      </c>
      <c r="K147" s="36">
        <v>8783</v>
      </c>
      <c r="L147" s="36">
        <v>1186</v>
      </c>
      <c r="M147" s="36">
        <v>0</v>
      </c>
      <c r="N147" s="36">
        <v>0</v>
      </c>
      <c r="O147" s="36">
        <v>0</v>
      </c>
      <c r="P147" s="36">
        <v>251963</v>
      </c>
      <c r="Q147" s="36">
        <v>52628</v>
      </c>
      <c r="R147" s="36">
        <v>76263</v>
      </c>
      <c r="S147" s="36">
        <v>2146</v>
      </c>
      <c r="T147" s="36">
        <v>11147</v>
      </c>
      <c r="Y147" s="36">
        <f t="shared" si="14"/>
        <v>76263</v>
      </c>
      <c r="Z147" s="36">
        <f t="shared" si="16"/>
        <v>2146</v>
      </c>
      <c r="AA147" s="36">
        <f t="shared" si="17"/>
        <v>120576</v>
      </c>
      <c r="AB147" s="36">
        <f t="shared" si="18"/>
        <v>40645</v>
      </c>
      <c r="AC147" s="36">
        <f t="shared" si="19"/>
        <v>0</v>
      </c>
      <c r="AD147" s="36">
        <f t="shared" si="20"/>
        <v>12333</v>
      </c>
      <c r="AE147" s="36">
        <f t="shared" si="21"/>
        <v>251963</v>
      </c>
    </row>
    <row r="148" spans="1:31" x14ac:dyDescent="0.15">
      <c r="A148" s="36" t="s">
        <v>69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v>20400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20400</v>
      </c>
      <c r="Q148" s="36">
        <v>0</v>
      </c>
      <c r="R148" s="36">
        <v>0</v>
      </c>
      <c r="S148" s="36">
        <v>0</v>
      </c>
      <c r="T148" s="36">
        <v>0</v>
      </c>
      <c r="Y148" s="36">
        <f t="shared" si="14"/>
        <v>0</v>
      </c>
      <c r="Z148" s="36">
        <f t="shared" si="16"/>
        <v>0</v>
      </c>
      <c r="AA148" s="36">
        <f t="shared" si="17"/>
        <v>20400</v>
      </c>
      <c r="AB148" s="36">
        <f t="shared" si="18"/>
        <v>0</v>
      </c>
      <c r="AC148" s="36">
        <f t="shared" si="19"/>
        <v>0</v>
      </c>
      <c r="AD148" s="36">
        <f t="shared" si="20"/>
        <v>0</v>
      </c>
      <c r="AE148" s="36">
        <f t="shared" si="21"/>
        <v>20400</v>
      </c>
    </row>
    <row r="149" spans="1:31" x14ac:dyDescent="0.15">
      <c r="A149" s="36" t="s">
        <v>68</v>
      </c>
      <c r="B149" s="36">
        <v>70485</v>
      </c>
      <c r="C149" s="36">
        <v>4</v>
      </c>
      <c r="D149" s="36">
        <v>0</v>
      </c>
      <c r="E149" s="36">
        <v>0</v>
      </c>
      <c r="F149" s="36">
        <v>216</v>
      </c>
      <c r="G149" s="36">
        <v>12714</v>
      </c>
      <c r="H149" s="36">
        <v>88389</v>
      </c>
      <c r="I149" s="36">
        <v>8475</v>
      </c>
      <c r="J149" s="36">
        <v>0</v>
      </c>
      <c r="K149" s="36">
        <v>1559</v>
      </c>
      <c r="L149" s="36">
        <v>130</v>
      </c>
      <c r="M149" s="36">
        <v>0</v>
      </c>
      <c r="N149" s="36">
        <v>0</v>
      </c>
      <c r="O149" s="36">
        <v>0</v>
      </c>
      <c r="P149" s="36">
        <v>181972</v>
      </c>
      <c r="Q149" s="36">
        <v>10164</v>
      </c>
      <c r="R149" s="36">
        <v>70489</v>
      </c>
      <c r="S149" s="36">
        <v>216</v>
      </c>
      <c r="T149" s="36">
        <v>1559</v>
      </c>
      <c r="Y149" s="36">
        <f t="shared" si="14"/>
        <v>70489</v>
      </c>
      <c r="Z149" s="36">
        <f t="shared" si="16"/>
        <v>216</v>
      </c>
      <c r="AA149" s="36">
        <f t="shared" si="17"/>
        <v>12714</v>
      </c>
      <c r="AB149" s="36">
        <f t="shared" si="18"/>
        <v>8475</v>
      </c>
      <c r="AC149" s="36">
        <f t="shared" si="19"/>
        <v>88389</v>
      </c>
      <c r="AD149" s="36">
        <f t="shared" si="20"/>
        <v>1689</v>
      </c>
      <c r="AE149" s="36">
        <f t="shared" si="21"/>
        <v>181972</v>
      </c>
    </row>
    <row r="150" spans="1:31" x14ac:dyDescent="0.15">
      <c r="A150" s="36" t="s">
        <v>67</v>
      </c>
      <c r="B150" s="36">
        <v>0</v>
      </c>
      <c r="C150" s="36">
        <v>0</v>
      </c>
      <c r="D150" s="36">
        <v>0</v>
      </c>
      <c r="E150" s="36">
        <v>0</v>
      </c>
      <c r="F150" s="36">
        <v>1473</v>
      </c>
      <c r="G150" s="36">
        <v>108205</v>
      </c>
      <c r="H150" s="36">
        <v>0</v>
      </c>
      <c r="I150" s="36">
        <v>0</v>
      </c>
      <c r="J150" s="36">
        <v>0</v>
      </c>
      <c r="K150" s="36">
        <v>301</v>
      </c>
      <c r="L150" s="36">
        <v>0</v>
      </c>
      <c r="M150" s="36">
        <v>0</v>
      </c>
      <c r="N150" s="36">
        <v>0</v>
      </c>
      <c r="O150" s="36">
        <v>0</v>
      </c>
      <c r="P150" s="36">
        <v>109979</v>
      </c>
      <c r="Q150" s="36">
        <v>301</v>
      </c>
      <c r="R150" s="36">
        <v>0</v>
      </c>
      <c r="S150" s="36">
        <v>1473</v>
      </c>
      <c r="T150" s="36">
        <v>301</v>
      </c>
      <c r="Y150" s="36">
        <f t="shared" si="14"/>
        <v>0</v>
      </c>
      <c r="Z150" s="36">
        <f t="shared" si="16"/>
        <v>1473</v>
      </c>
      <c r="AA150" s="36">
        <f t="shared" si="17"/>
        <v>108205</v>
      </c>
      <c r="AB150" s="36">
        <f t="shared" si="18"/>
        <v>0</v>
      </c>
      <c r="AC150" s="36">
        <f t="shared" si="19"/>
        <v>0</v>
      </c>
      <c r="AD150" s="36">
        <f t="shared" si="20"/>
        <v>301</v>
      </c>
      <c r="AE150" s="36">
        <f t="shared" si="21"/>
        <v>109979</v>
      </c>
    </row>
    <row r="151" spans="1:31" s="47" customFormat="1" x14ac:dyDescent="0.15">
      <c r="A151" s="47" t="s">
        <v>42</v>
      </c>
      <c r="B151" s="47">
        <v>102014</v>
      </c>
      <c r="C151" s="47">
        <v>0</v>
      </c>
      <c r="D151" s="47">
        <v>0</v>
      </c>
      <c r="E151" s="47">
        <v>0</v>
      </c>
      <c r="F151" s="47">
        <v>1670</v>
      </c>
      <c r="G151" s="47">
        <v>100670</v>
      </c>
      <c r="H151" s="47">
        <v>63748</v>
      </c>
      <c r="I151" s="47">
        <v>5885</v>
      </c>
      <c r="J151" s="47">
        <v>0</v>
      </c>
      <c r="K151" s="47">
        <v>36067</v>
      </c>
      <c r="L151" s="47">
        <v>25988</v>
      </c>
      <c r="M151" s="47">
        <v>0</v>
      </c>
      <c r="N151" s="47">
        <v>0</v>
      </c>
      <c r="O151" s="47">
        <v>0</v>
      </c>
      <c r="P151" s="47">
        <v>336042</v>
      </c>
      <c r="Q151" s="47">
        <v>65324</v>
      </c>
      <c r="R151" s="47">
        <v>102014</v>
      </c>
      <c r="S151" s="47">
        <v>1670</v>
      </c>
      <c r="T151" s="47">
        <v>36067</v>
      </c>
      <c r="Y151" s="47">
        <f t="shared" si="14"/>
        <v>102014</v>
      </c>
      <c r="Z151" s="47">
        <f t="shared" si="16"/>
        <v>1670</v>
      </c>
      <c r="AA151" s="47">
        <f t="shared" si="17"/>
        <v>100670</v>
      </c>
      <c r="AB151" s="47">
        <f t="shared" si="18"/>
        <v>5885</v>
      </c>
      <c r="AC151" s="47">
        <f t="shared" si="19"/>
        <v>63748</v>
      </c>
      <c r="AD151" s="47">
        <f t="shared" si="20"/>
        <v>62055</v>
      </c>
      <c r="AE151" s="47">
        <f t="shared" si="21"/>
        <v>336042</v>
      </c>
    </row>
    <row r="152" spans="1:31" s="47" customFormat="1" x14ac:dyDescent="0.15">
      <c r="A152" s="47" t="s">
        <v>41</v>
      </c>
      <c r="B152" s="47">
        <v>1712577</v>
      </c>
      <c r="C152" s="47">
        <v>0</v>
      </c>
      <c r="D152" s="47">
        <v>0</v>
      </c>
      <c r="E152" s="47">
        <v>0</v>
      </c>
      <c r="F152" s="47">
        <v>39877</v>
      </c>
      <c r="G152" s="47">
        <v>1161333</v>
      </c>
      <c r="H152" s="47">
        <v>830584</v>
      </c>
      <c r="I152" s="47">
        <v>261473</v>
      </c>
      <c r="J152" s="47">
        <v>18710</v>
      </c>
      <c r="K152" s="47">
        <v>212833</v>
      </c>
      <c r="L152" s="47">
        <v>81769</v>
      </c>
      <c r="M152" s="47">
        <v>0</v>
      </c>
      <c r="N152" s="47">
        <v>0</v>
      </c>
      <c r="O152" s="47">
        <v>0</v>
      </c>
      <c r="P152" s="47">
        <v>4319156</v>
      </c>
      <c r="Q152" s="47">
        <v>559496</v>
      </c>
      <c r="R152" s="47">
        <v>1712577</v>
      </c>
      <c r="S152" s="47">
        <v>39877</v>
      </c>
      <c r="T152" s="47">
        <v>231543</v>
      </c>
      <c r="Y152" s="47">
        <f t="shared" si="14"/>
        <v>1712577</v>
      </c>
      <c r="Z152" s="47">
        <f t="shared" si="16"/>
        <v>39877</v>
      </c>
      <c r="AA152" s="47">
        <f t="shared" si="17"/>
        <v>1161333</v>
      </c>
      <c r="AB152" s="47">
        <f t="shared" si="18"/>
        <v>261473</v>
      </c>
      <c r="AC152" s="47">
        <f t="shared" si="19"/>
        <v>830584</v>
      </c>
      <c r="AD152" s="47">
        <f t="shared" si="20"/>
        <v>313312</v>
      </c>
      <c r="AE152" s="47">
        <f t="shared" si="21"/>
        <v>4319156</v>
      </c>
    </row>
    <row r="153" spans="1:31" x14ac:dyDescent="0.15">
      <c r="A153" s="36" t="s">
        <v>66</v>
      </c>
      <c r="B153" s="36">
        <v>0</v>
      </c>
      <c r="C153" s="46">
        <v>0</v>
      </c>
      <c r="D153" s="36">
        <v>0</v>
      </c>
      <c r="E153" s="36">
        <v>0</v>
      </c>
      <c r="F153" s="36">
        <v>1179</v>
      </c>
      <c r="G153" s="36">
        <v>3</v>
      </c>
      <c r="H153" s="36">
        <v>0</v>
      </c>
      <c r="I153" s="36">
        <v>9649</v>
      </c>
      <c r="J153" s="36">
        <v>0</v>
      </c>
      <c r="K153" s="36">
        <v>733</v>
      </c>
      <c r="L153" s="36">
        <v>1447</v>
      </c>
      <c r="M153" s="36">
        <v>0</v>
      </c>
      <c r="N153" s="36">
        <v>0</v>
      </c>
      <c r="O153" s="36">
        <v>0</v>
      </c>
      <c r="P153" s="36">
        <v>13011</v>
      </c>
      <c r="Q153" s="36">
        <v>11829</v>
      </c>
      <c r="R153" s="36">
        <v>0</v>
      </c>
      <c r="S153" s="36">
        <v>1179</v>
      </c>
      <c r="T153" s="36">
        <v>733</v>
      </c>
      <c r="Y153" s="36">
        <f t="shared" si="14"/>
        <v>0</v>
      </c>
      <c r="Z153" s="36">
        <f t="shared" si="16"/>
        <v>1179</v>
      </c>
      <c r="AA153" s="36">
        <f t="shared" si="17"/>
        <v>3</v>
      </c>
      <c r="AB153" s="36">
        <f t="shared" si="18"/>
        <v>9649</v>
      </c>
      <c r="AC153" s="36">
        <f t="shared" si="19"/>
        <v>0</v>
      </c>
      <c r="AD153" s="36">
        <f t="shared" si="20"/>
        <v>2180</v>
      </c>
      <c r="AE153" s="36">
        <f t="shared" si="21"/>
        <v>13011</v>
      </c>
    </row>
    <row r="154" spans="1:31" x14ac:dyDescent="0.15">
      <c r="A154" s="36" t="s">
        <v>65</v>
      </c>
      <c r="B154" s="36">
        <v>2263</v>
      </c>
      <c r="C154" s="36">
        <v>0</v>
      </c>
      <c r="D154" s="36">
        <v>0</v>
      </c>
      <c r="E154" s="36">
        <v>0</v>
      </c>
      <c r="F154" s="36">
        <v>201</v>
      </c>
      <c r="G154" s="36">
        <v>41106</v>
      </c>
      <c r="H154" s="36">
        <v>0</v>
      </c>
      <c r="I154" s="36">
        <v>11830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55400</v>
      </c>
      <c r="Q154" s="36">
        <v>11830</v>
      </c>
      <c r="R154" s="36">
        <v>2263</v>
      </c>
      <c r="S154" s="36">
        <v>201</v>
      </c>
      <c r="T154" s="36">
        <v>0</v>
      </c>
      <c r="Y154" s="36">
        <f t="shared" si="14"/>
        <v>2263</v>
      </c>
      <c r="Z154" s="36">
        <f t="shared" si="16"/>
        <v>201</v>
      </c>
      <c r="AA154" s="36">
        <f t="shared" si="17"/>
        <v>41106</v>
      </c>
      <c r="AB154" s="36">
        <f t="shared" si="18"/>
        <v>11830</v>
      </c>
      <c r="AC154" s="36">
        <f t="shared" si="19"/>
        <v>0</v>
      </c>
      <c r="AD154" s="36">
        <f t="shared" si="20"/>
        <v>0</v>
      </c>
      <c r="AE154" s="36">
        <f t="shared" si="21"/>
        <v>55400</v>
      </c>
    </row>
    <row r="155" spans="1:31" x14ac:dyDescent="0.15">
      <c r="A155" s="36" t="s">
        <v>64</v>
      </c>
      <c r="B155" s="36">
        <v>0</v>
      </c>
      <c r="C155" s="36">
        <v>0</v>
      </c>
      <c r="D155" s="36">
        <v>0</v>
      </c>
      <c r="E155" s="36">
        <v>0</v>
      </c>
      <c r="F155" s="36">
        <v>17905</v>
      </c>
      <c r="G155" s="36">
        <v>22633</v>
      </c>
      <c r="H155" s="36">
        <v>0</v>
      </c>
      <c r="I155" s="36">
        <v>87194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127732</v>
      </c>
      <c r="Q155" s="36">
        <v>87194</v>
      </c>
      <c r="R155" s="36">
        <v>0</v>
      </c>
      <c r="S155" s="36">
        <v>17905</v>
      </c>
      <c r="T155" s="36">
        <v>0</v>
      </c>
      <c r="Y155" s="36">
        <f t="shared" si="14"/>
        <v>0</v>
      </c>
      <c r="Z155" s="36">
        <f t="shared" si="16"/>
        <v>17905</v>
      </c>
      <c r="AA155" s="36">
        <f t="shared" si="17"/>
        <v>22633</v>
      </c>
      <c r="AB155" s="36">
        <f t="shared" si="18"/>
        <v>87194</v>
      </c>
      <c r="AC155" s="36">
        <f t="shared" si="19"/>
        <v>0</v>
      </c>
      <c r="AD155" s="36">
        <f t="shared" si="20"/>
        <v>0</v>
      </c>
      <c r="AE155" s="36">
        <f t="shared" si="21"/>
        <v>127732</v>
      </c>
    </row>
    <row r="156" spans="1:31" x14ac:dyDescent="0.15">
      <c r="A156" s="36" t="s">
        <v>63</v>
      </c>
      <c r="B156" s="36">
        <v>34563</v>
      </c>
      <c r="C156" s="36">
        <v>0</v>
      </c>
      <c r="D156" s="36">
        <v>0</v>
      </c>
      <c r="E156" s="36">
        <v>0</v>
      </c>
      <c r="F156" s="36">
        <v>449</v>
      </c>
      <c r="G156" s="36">
        <v>47211</v>
      </c>
      <c r="H156" s="36">
        <v>0</v>
      </c>
      <c r="I156" s="36">
        <v>58544</v>
      </c>
      <c r="J156" s="36">
        <v>0</v>
      </c>
      <c r="K156" s="36">
        <v>87</v>
      </c>
      <c r="L156" s="36">
        <v>59</v>
      </c>
      <c r="M156" s="36">
        <v>0</v>
      </c>
      <c r="N156" s="36">
        <v>0</v>
      </c>
      <c r="O156" s="36">
        <v>0</v>
      </c>
      <c r="P156" s="36">
        <v>140913</v>
      </c>
      <c r="Q156" s="36">
        <v>58690</v>
      </c>
      <c r="R156" s="36">
        <v>34563</v>
      </c>
      <c r="S156" s="36">
        <v>449</v>
      </c>
      <c r="T156" s="36">
        <v>87</v>
      </c>
      <c r="Y156" s="36">
        <f t="shared" si="14"/>
        <v>34563</v>
      </c>
      <c r="Z156" s="36">
        <f t="shared" si="16"/>
        <v>449</v>
      </c>
      <c r="AA156" s="36">
        <f t="shared" si="17"/>
        <v>47211</v>
      </c>
      <c r="AB156" s="36">
        <f t="shared" si="18"/>
        <v>58544</v>
      </c>
      <c r="AC156" s="36">
        <f t="shared" si="19"/>
        <v>0</v>
      </c>
      <c r="AD156" s="36">
        <f t="shared" si="20"/>
        <v>146</v>
      </c>
      <c r="AE156" s="36">
        <f t="shared" si="21"/>
        <v>140913</v>
      </c>
    </row>
    <row r="157" spans="1:31" x14ac:dyDescent="0.15">
      <c r="A157" s="36" t="s">
        <v>62</v>
      </c>
      <c r="B157" s="36">
        <v>0</v>
      </c>
      <c r="C157" s="36">
        <v>0</v>
      </c>
      <c r="D157" s="36">
        <v>0</v>
      </c>
      <c r="E157" s="36">
        <v>0</v>
      </c>
      <c r="F157" s="36">
        <v>4698</v>
      </c>
      <c r="G157" s="36">
        <v>2948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7646</v>
      </c>
      <c r="Q157" s="36">
        <v>0</v>
      </c>
      <c r="R157" s="36">
        <v>0</v>
      </c>
      <c r="S157" s="36">
        <v>4698</v>
      </c>
      <c r="T157" s="36">
        <v>0</v>
      </c>
      <c r="Y157" s="36">
        <f t="shared" si="14"/>
        <v>0</v>
      </c>
      <c r="Z157" s="36">
        <f t="shared" si="16"/>
        <v>4698</v>
      </c>
      <c r="AA157" s="36">
        <f t="shared" si="17"/>
        <v>2948</v>
      </c>
      <c r="AB157" s="36">
        <f t="shared" si="18"/>
        <v>0</v>
      </c>
      <c r="AC157" s="36">
        <f t="shared" si="19"/>
        <v>0</v>
      </c>
      <c r="AD157" s="36">
        <f t="shared" si="20"/>
        <v>0</v>
      </c>
      <c r="AE157" s="36">
        <f t="shared" si="21"/>
        <v>7646</v>
      </c>
    </row>
    <row r="158" spans="1:31" x14ac:dyDescent="0.15">
      <c r="A158" s="36" t="s">
        <v>61</v>
      </c>
      <c r="B158" s="36">
        <v>0</v>
      </c>
      <c r="C158" s="36">
        <v>0</v>
      </c>
      <c r="D158" s="36">
        <v>0</v>
      </c>
      <c r="E158" s="36">
        <v>0</v>
      </c>
      <c r="F158" s="36">
        <v>410</v>
      </c>
      <c r="G158" s="36">
        <v>0</v>
      </c>
      <c r="H158" s="36">
        <v>0</v>
      </c>
      <c r="I158" s="36">
        <v>14042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14452</v>
      </c>
      <c r="Q158" s="36">
        <v>14042</v>
      </c>
      <c r="R158" s="36">
        <v>0</v>
      </c>
      <c r="S158" s="36">
        <v>410</v>
      </c>
      <c r="T158" s="36">
        <v>0</v>
      </c>
      <c r="Y158" s="36">
        <f t="shared" si="14"/>
        <v>0</v>
      </c>
      <c r="Z158" s="36">
        <f t="shared" si="16"/>
        <v>410</v>
      </c>
      <c r="AA158" s="36">
        <f t="shared" si="17"/>
        <v>0</v>
      </c>
      <c r="AB158" s="36">
        <f t="shared" si="18"/>
        <v>14042</v>
      </c>
      <c r="AC158" s="36">
        <f t="shared" si="19"/>
        <v>0</v>
      </c>
      <c r="AD158" s="36">
        <f t="shared" si="20"/>
        <v>0</v>
      </c>
      <c r="AE158" s="36">
        <f t="shared" si="21"/>
        <v>14452</v>
      </c>
    </row>
    <row r="159" spans="1:31" x14ac:dyDescent="0.15">
      <c r="A159" s="36" t="s">
        <v>60</v>
      </c>
      <c r="B159" s="36">
        <v>4397</v>
      </c>
      <c r="C159" s="36">
        <v>0</v>
      </c>
      <c r="D159" s="36">
        <v>0</v>
      </c>
      <c r="E159" s="36">
        <v>0</v>
      </c>
      <c r="F159" s="36">
        <v>51</v>
      </c>
      <c r="G159" s="36">
        <v>0</v>
      </c>
      <c r="H159" s="36">
        <v>0</v>
      </c>
      <c r="I159" s="36">
        <v>5431</v>
      </c>
      <c r="J159" s="36">
        <v>0</v>
      </c>
      <c r="K159" s="36">
        <v>0</v>
      </c>
      <c r="L159" s="36">
        <v>144</v>
      </c>
      <c r="M159" s="36">
        <v>0</v>
      </c>
      <c r="N159" s="36">
        <v>0</v>
      </c>
      <c r="O159" s="36">
        <v>0</v>
      </c>
      <c r="P159" s="36">
        <v>10023</v>
      </c>
      <c r="Q159" s="36">
        <v>5575</v>
      </c>
      <c r="R159" s="36">
        <v>4397</v>
      </c>
      <c r="S159" s="36">
        <v>51</v>
      </c>
      <c r="T159" s="36">
        <v>0</v>
      </c>
      <c r="Y159" s="36">
        <f t="shared" si="14"/>
        <v>4397</v>
      </c>
      <c r="Z159" s="36">
        <f t="shared" si="16"/>
        <v>51</v>
      </c>
      <c r="AA159" s="36">
        <f t="shared" si="17"/>
        <v>0</v>
      </c>
      <c r="AB159" s="36">
        <f t="shared" si="18"/>
        <v>5431</v>
      </c>
      <c r="AC159" s="36">
        <f t="shared" si="19"/>
        <v>0</v>
      </c>
      <c r="AD159" s="36">
        <f t="shared" si="20"/>
        <v>144</v>
      </c>
      <c r="AE159" s="36">
        <f t="shared" si="21"/>
        <v>10023</v>
      </c>
    </row>
    <row r="160" spans="1:31" x14ac:dyDescent="0.15">
      <c r="A160" s="36" t="s">
        <v>221</v>
      </c>
      <c r="B160" s="36" t="s">
        <v>59</v>
      </c>
      <c r="C160" s="36" t="s">
        <v>59</v>
      </c>
      <c r="D160" s="36" t="s">
        <v>59</v>
      </c>
      <c r="E160" s="36" t="s">
        <v>59</v>
      </c>
      <c r="F160" s="36" t="s">
        <v>59</v>
      </c>
      <c r="G160" s="36" t="s">
        <v>59</v>
      </c>
      <c r="H160" s="36" t="s">
        <v>59</v>
      </c>
      <c r="I160" s="36" t="s">
        <v>59</v>
      </c>
      <c r="J160" s="36" t="s">
        <v>59</v>
      </c>
      <c r="K160" s="36" t="s">
        <v>59</v>
      </c>
      <c r="L160" s="36" t="s">
        <v>59</v>
      </c>
      <c r="M160" s="36" t="s">
        <v>59</v>
      </c>
      <c r="N160" s="36" t="s">
        <v>59</v>
      </c>
      <c r="O160" s="36" t="s">
        <v>59</v>
      </c>
      <c r="P160" s="36" t="s">
        <v>59</v>
      </c>
      <c r="Q160" s="36" t="s">
        <v>59</v>
      </c>
      <c r="R160" s="36" t="s">
        <v>59</v>
      </c>
      <c r="S160" s="36" t="s">
        <v>59</v>
      </c>
      <c r="T160" s="36" t="s">
        <v>59</v>
      </c>
      <c r="Y160" s="36">
        <f t="shared" si="14"/>
        <v>0</v>
      </c>
      <c r="Z160" s="36">
        <f t="shared" si="16"/>
        <v>0</v>
      </c>
      <c r="AA160" s="36" t="str">
        <f t="shared" si="17"/>
        <v>x</v>
      </c>
      <c r="AB160" s="36" t="str">
        <f t="shared" si="18"/>
        <v>x</v>
      </c>
      <c r="AC160" s="36" t="str">
        <f t="shared" si="19"/>
        <v>x</v>
      </c>
      <c r="AD160" s="36" t="e">
        <f t="shared" si="20"/>
        <v>#VALUE!</v>
      </c>
      <c r="AE160" s="36" t="str">
        <f t="shared" si="21"/>
        <v>x</v>
      </c>
    </row>
    <row r="161" spans="1:31" x14ac:dyDescent="0.15">
      <c r="A161" s="36" t="s">
        <v>220</v>
      </c>
      <c r="B161" s="36" t="s">
        <v>59</v>
      </c>
      <c r="C161" s="36" t="s">
        <v>59</v>
      </c>
      <c r="D161" s="36" t="s">
        <v>59</v>
      </c>
      <c r="E161" s="36" t="s">
        <v>59</v>
      </c>
      <c r="F161" s="36" t="s">
        <v>59</v>
      </c>
      <c r="G161" s="36" t="s">
        <v>59</v>
      </c>
      <c r="H161" s="36" t="s">
        <v>59</v>
      </c>
      <c r="I161" s="36" t="s">
        <v>59</v>
      </c>
      <c r="J161" s="36" t="s">
        <v>59</v>
      </c>
      <c r="K161" s="36" t="s">
        <v>59</v>
      </c>
      <c r="L161" s="36" t="s">
        <v>59</v>
      </c>
      <c r="M161" s="36" t="s">
        <v>59</v>
      </c>
      <c r="N161" s="36" t="s">
        <v>59</v>
      </c>
      <c r="O161" s="36" t="s">
        <v>59</v>
      </c>
      <c r="P161" s="36" t="s">
        <v>59</v>
      </c>
      <c r="Q161" s="36" t="s">
        <v>59</v>
      </c>
      <c r="R161" s="36" t="s">
        <v>59</v>
      </c>
      <c r="S161" s="36" t="s">
        <v>59</v>
      </c>
      <c r="T161" s="36" t="s">
        <v>59</v>
      </c>
      <c r="Y161" s="36">
        <f t="shared" si="14"/>
        <v>0</v>
      </c>
      <c r="Z161" s="36">
        <f t="shared" si="16"/>
        <v>0</v>
      </c>
      <c r="AA161" s="36" t="str">
        <f t="shared" si="17"/>
        <v>x</v>
      </c>
      <c r="AB161" s="36" t="str">
        <f t="shared" si="18"/>
        <v>x</v>
      </c>
      <c r="AC161" s="36" t="str">
        <f t="shared" si="19"/>
        <v>x</v>
      </c>
      <c r="AD161" s="36" t="e">
        <f t="shared" si="20"/>
        <v>#VALUE!</v>
      </c>
      <c r="AE161" s="36" t="str">
        <f t="shared" si="21"/>
        <v>x</v>
      </c>
    </row>
    <row r="162" spans="1:31" x14ac:dyDescent="0.15">
      <c r="A162" s="36" t="s">
        <v>58</v>
      </c>
      <c r="B162" s="36">
        <v>2132</v>
      </c>
      <c r="C162" s="36">
        <v>0</v>
      </c>
      <c r="D162" s="36">
        <v>0</v>
      </c>
      <c r="E162" s="36">
        <v>0</v>
      </c>
      <c r="F162" s="36">
        <v>7872</v>
      </c>
      <c r="G162" s="36">
        <v>115</v>
      </c>
      <c r="H162" s="36">
        <v>0</v>
      </c>
      <c r="I162" s="36">
        <v>8013</v>
      </c>
      <c r="J162" s="36">
        <v>0</v>
      </c>
      <c r="K162" s="36">
        <v>101</v>
      </c>
      <c r="L162" s="36">
        <v>525</v>
      </c>
      <c r="M162" s="36">
        <v>0</v>
      </c>
      <c r="N162" s="36">
        <v>0</v>
      </c>
      <c r="O162" s="36">
        <v>0</v>
      </c>
      <c r="P162" s="36">
        <v>18758</v>
      </c>
      <c r="Q162" s="36">
        <v>8639</v>
      </c>
      <c r="R162" s="36">
        <v>2132</v>
      </c>
      <c r="S162" s="36">
        <v>7872</v>
      </c>
      <c r="T162" s="36">
        <v>101</v>
      </c>
      <c r="Y162" s="36">
        <f t="shared" si="14"/>
        <v>2132</v>
      </c>
      <c r="Z162" s="36">
        <f t="shared" si="16"/>
        <v>7872</v>
      </c>
      <c r="AA162" s="36">
        <f t="shared" si="17"/>
        <v>115</v>
      </c>
      <c r="AB162" s="36">
        <f t="shared" si="18"/>
        <v>8013</v>
      </c>
      <c r="AC162" s="36">
        <f t="shared" si="19"/>
        <v>0</v>
      </c>
      <c r="AD162" s="36">
        <f t="shared" si="20"/>
        <v>626</v>
      </c>
      <c r="AE162" s="36">
        <f t="shared" si="21"/>
        <v>18758</v>
      </c>
    </row>
    <row r="163" spans="1:31" x14ac:dyDescent="0.15">
      <c r="A163" s="36" t="s">
        <v>57</v>
      </c>
      <c r="B163" s="36">
        <v>0</v>
      </c>
      <c r="C163" s="36">
        <v>0</v>
      </c>
      <c r="D163" s="36">
        <v>0</v>
      </c>
      <c r="E163" s="36">
        <v>0</v>
      </c>
      <c r="F163" s="36">
        <v>31249</v>
      </c>
      <c r="G163" s="36">
        <v>3030</v>
      </c>
      <c r="H163" s="36">
        <v>0</v>
      </c>
      <c r="I163" s="36">
        <v>921</v>
      </c>
      <c r="J163" s="36">
        <v>0</v>
      </c>
      <c r="K163" s="36">
        <v>405</v>
      </c>
      <c r="L163" s="36">
        <v>79</v>
      </c>
      <c r="M163" s="36">
        <v>0</v>
      </c>
      <c r="N163" s="36">
        <v>0</v>
      </c>
      <c r="O163" s="36">
        <v>0</v>
      </c>
      <c r="P163" s="36">
        <v>35684</v>
      </c>
      <c r="Q163" s="36">
        <v>1405</v>
      </c>
      <c r="R163" s="36">
        <v>0</v>
      </c>
      <c r="S163" s="36">
        <v>31249</v>
      </c>
      <c r="T163" s="36">
        <v>405</v>
      </c>
      <c r="Y163" s="36">
        <f t="shared" si="14"/>
        <v>0</v>
      </c>
      <c r="Z163" s="36">
        <f t="shared" si="16"/>
        <v>31249</v>
      </c>
      <c r="AA163" s="36">
        <f t="shared" si="17"/>
        <v>3030</v>
      </c>
      <c r="AB163" s="36">
        <f t="shared" si="18"/>
        <v>921</v>
      </c>
      <c r="AC163" s="36">
        <f t="shared" si="19"/>
        <v>0</v>
      </c>
      <c r="AD163" s="36">
        <f t="shared" si="20"/>
        <v>484</v>
      </c>
      <c r="AE163" s="36">
        <f t="shared" si="21"/>
        <v>35684</v>
      </c>
    </row>
    <row r="164" spans="1:31" x14ac:dyDescent="0.15">
      <c r="A164" s="36" t="s">
        <v>56</v>
      </c>
      <c r="B164" s="36">
        <v>1150</v>
      </c>
      <c r="C164" s="36">
        <v>0</v>
      </c>
      <c r="D164" s="36">
        <v>0</v>
      </c>
      <c r="E164" s="36">
        <v>0</v>
      </c>
      <c r="F164" s="36">
        <v>6630</v>
      </c>
      <c r="G164" s="36">
        <v>684</v>
      </c>
      <c r="H164" s="36">
        <v>0</v>
      </c>
      <c r="I164" s="36">
        <v>15548</v>
      </c>
      <c r="J164" s="36">
        <v>0</v>
      </c>
      <c r="K164" s="36">
        <v>281</v>
      </c>
      <c r="L164" s="36">
        <v>0</v>
      </c>
      <c r="M164" s="36">
        <v>0</v>
      </c>
      <c r="N164" s="36">
        <v>0</v>
      </c>
      <c r="O164" s="36">
        <v>0</v>
      </c>
      <c r="P164" s="36">
        <v>24293</v>
      </c>
      <c r="Q164" s="36">
        <v>15829</v>
      </c>
      <c r="R164" s="36">
        <v>1150</v>
      </c>
      <c r="S164" s="36">
        <v>6630</v>
      </c>
      <c r="T164" s="36">
        <v>281</v>
      </c>
      <c r="Y164" s="36">
        <f t="shared" si="14"/>
        <v>1150</v>
      </c>
      <c r="Z164" s="36">
        <f t="shared" si="16"/>
        <v>6630</v>
      </c>
      <c r="AA164" s="36">
        <f t="shared" si="17"/>
        <v>684</v>
      </c>
      <c r="AB164" s="36">
        <f t="shared" si="18"/>
        <v>15548</v>
      </c>
      <c r="AC164" s="36">
        <f t="shared" si="19"/>
        <v>0</v>
      </c>
      <c r="AD164" s="36">
        <f t="shared" si="20"/>
        <v>281</v>
      </c>
      <c r="AE164" s="36">
        <f t="shared" si="21"/>
        <v>24293</v>
      </c>
    </row>
    <row r="165" spans="1:31" x14ac:dyDescent="0.15">
      <c r="A165" s="36" t="s">
        <v>219</v>
      </c>
      <c r="B165" s="36">
        <v>3461325</v>
      </c>
      <c r="C165" s="36">
        <v>6138</v>
      </c>
      <c r="D165" s="36">
        <v>10341</v>
      </c>
      <c r="E165" s="36">
        <v>30975</v>
      </c>
      <c r="F165" s="36">
        <v>246017</v>
      </c>
      <c r="G165" s="36">
        <v>2615124</v>
      </c>
      <c r="H165" s="36">
        <v>1980653</v>
      </c>
      <c r="I165" s="36">
        <v>1400822</v>
      </c>
      <c r="J165" s="36">
        <v>48367</v>
      </c>
      <c r="K165" s="36">
        <v>655493</v>
      </c>
      <c r="L165" s="36">
        <v>327730</v>
      </c>
      <c r="M165" s="36">
        <v>0</v>
      </c>
      <c r="N165" s="36">
        <v>0</v>
      </c>
      <c r="O165" s="36">
        <v>1470</v>
      </c>
      <c r="P165" s="36">
        <v>10784455</v>
      </c>
      <c r="Q165" s="36">
        <v>2381644</v>
      </c>
      <c r="R165" s="36">
        <v>3477804</v>
      </c>
      <c r="S165" s="36">
        <v>276992</v>
      </c>
      <c r="T165" s="36">
        <v>705330</v>
      </c>
      <c r="Y165" s="36">
        <f t="shared" si="14"/>
        <v>3467463</v>
      </c>
      <c r="Z165" s="36">
        <f t="shared" si="16"/>
        <v>287333</v>
      </c>
      <c r="AA165" s="36">
        <f t="shared" si="17"/>
        <v>2615124</v>
      </c>
      <c r="AB165" s="36">
        <f t="shared" si="18"/>
        <v>1400822</v>
      </c>
      <c r="AC165" s="36">
        <f t="shared" si="19"/>
        <v>1980653</v>
      </c>
      <c r="AD165" s="36">
        <f t="shared" si="20"/>
        <v>1033060</v>
      </c>
      <c r="AE165" s="36">
        <f t="shared" si="21"/>
        <v>10784455</v>
      </c>
    </row>
    <row r="166" spans="1:31" x14ac:dyDescent="0.15">
      <c r="A166" s="36" t="s">
        <v>55</v>
      </c>
      <c r="B166" s="36">
        <v>6228451</v>
      </c>
      <c r="C166" s="36">
        <v>1234</v>
      </c>
      <c r="D166" s="36">
        <v>0</v>
      </c>
      <c r="E166" s="36">
        <v>112731</v>
      </c>
      <c r="F166" s="36">
        <v>633282</v>
      </c>
      <c r="G166" s="36">
        <v>2539703</v>
      </c>
      <c r="H166" s="36">
        <v>554673</v>
      </c>
      <c r="I166" s="36">
        <v>2493886</v>
      </c>
      <c r="J166" s="36">
        <v>29010</v>
      </c>
      <c r="K166" s="36">
        <v>272389</v>
      </c>
      <c r="L166" s="36">
        <v>165118</v>
      </c>
      <c r="M166" s="36">
        <v>0</v>
      </c>
      <c r="N166" s="36">
        <v>0</v>
      </c>
      <c r="O166" s="36">
        <v>867</v>
      </c>
      <c r="P166" s="36">
        <v>13031344</v>
      </c>
      <c r="Q166" s="36">
        <v>2941124</v>
      </c>
      <c r="R166" s="36">
        <v>6229685</v>
      </c>
      <c r="S166" s="36">
        <v>746013</v>
      </c>
      <c r="T166" s="36">
        <v>302266</v>
      </c>
      <c r="Y166" s="36">
        <f t="shared" si="14"/>
        <v>6229685</v>
      </c>
      <c r="Z166" s="36">
        <f t="shared" si="16"/>
        <v>746013</v>
      </c>
      <c r="AA166" s="36">
        <f t="shared" si="17"/>
        <v>2539703</v>
      </c>
      <c r="AB166" s="36">
        <f t="shared" si="18"/>
        <v>2493886</v>
      </c>
      <c r="AC166" s="36">
        <f t="shared" si="19"/>
        <v>554673</v>
      </c>
      <c r="AD166" s="36">
        <f t="shared" si="20"/>
        <v>467384</v>
      </c>
      <c r="AE166" s="36">
        <f t="shared" si="21"/>
        <v>13031344</v>
      </c>
    </row>
    <row r="167" spans="1:31" x14ac:dyDescent="0.15">
      <c r="A167" s="36" t="s">
        <v>218</v>
      </c>
      <c r="B167" s="36">
        <v>3367582</v>
      </c>
      <c r="C167" s="36">
        <v>6138</v>
      </c>
      <c r="D167" s="36">
        <v>10302</v>
      </c>
      <c r="E167" s="36">
        <v>30975</v>
      </c>
      <c r="F167" s="36">
        <v>208083</v>
      </c>
      <c r="G167" s="36">
        <v>2400851</v>
      </c>
      <c r="H167" s="36">
        <v>1964606</v>
      </c>
      <c r="I167" s="36">
        <v>1319852</v>
      </c>
      <c r="J167" s="36">
        <v>37129</v>
      </c>
      <c r="K167" s="36">
        <v>645799</v>
      </c>
      <c r="L167" s="36">
        <v>320646</v>
      </c>
      <c r="M167" s="36">
        <v>0</v>
      </c>
      <c r="N167" s="36">
        <v>0</v>
      </c>
      <c r="O167" s="36">
        <v>1179</v>
      </c>
      <c r="P167" s="36">
        <v>10313142</v>
      </c>
      <c r="Q167" s="36">
        <v>2272742</v>
      </c>
      <c r="R167" s="36">
        <v>3384022</v>
      </c>
      <c r="S167" s="36">
        <v>239058</v>
      </c>
      <c r="T167" s="36">
        <v>684107</v>
      </c>
      <c r="Y167" s="36">
        <f t="shared" si="14"/>
        <v>3373720</v>
      </c>
      <c r="Z167" s="36">
        <f t="shared" si="16"/>
        <v>249360</v>
      </c>
      <c r="AA167" s="36">
        <f t="shared" si="17"/>
        <v>2400851</v>
      </c>
      <c r="AB167" s="36">
        <f t="shared" si="18"/>
        <v>1319852</v>
      </c>
      <c r="AC167" s="36">
        <f t="shared" si="19"/>
        <v>1964606</v>
      </c>
      <c r="AD167" s="36">
        <f t="shared" si="20"/>
        <v>1004753</v>
      </c>
      <c r="AE167" s="36">
        <f t="shared" si="21"/>
        <v>10313142</v>
      </c>
    </row>
    <row r="168" spans="1:31" x14ac:dyDescent="0.15">
      <c r="A168" s="36" t="s">
        <v>217</v>
      </c>
      <c r="B168" s="36">
        <v>824966</v>
      </c>
      <c r="C168" s="36">
        <v>6140</v>
      </c>
      <c r="D168" s="36">
        <v>10302</v>
      </c>
      <c r="E168" s="36">
        <v>0</v>
      </c>
      <c r="F168" s="36">
        <v>57372</v>
      </c>
      <c r="G168" s="36">
        <v>457405</v>
      </c>
      <c r="H168" s="36">
        <v>876293</v>
      </c>
      <c r="I168" s="36">
        <v>374974</v>
      </c>
      <c r="J168" s="36">
        <v>6219</v>
      </c>
      <c r="K168" s="36">
        <v>355009</v>
      </c>
      <c r="L168" s="36">
        <v>189427</v>
      </c>
      <c r="M168" s="36">
        <v>0</v>
      </c>
      <c r="N168" s="36">
        <v>0</v>
      </c>
      <c r="O168" s="36">
        <v>1075</v>
      </c>
      <c r="P168" s="36">
        <v>3159182</v>
      </c>
      <c r="Q168" s="36">
        <v>900095</v>
      </c>
      <c r="R168" s="36">
        <v>841408</v>
      </c>
      <c r="S168" s="36">
        <v>57372</v>
      </c>
      <c r="T168" s="36">
        <v>362303</v>
      </c>
      <c r="Y168" s="36">
        <f t="shared" si="14"/>
        <v>831106</v>
      </c>
      <c r="Z168" s="36">
        <f t="shared" si="16"/>
        <v>67674</v>
      </c>
      <c r="AA168" s="36">
        <f t="shared" si="17"/>
        <v>457405</v>
      </c>
      <c r="AB168" s="36">
        <f t="shared" si="18"/>
        <v>374974</v>
      </c>
      <c r="AC168" s="36">
        <f t="shared" si="19"/>
        <v>876293</v>
      </c>
      <c r="AD168" s="36">
        <f t="shared" si="20"/>
        <v>551730</v>
      </c>
      <c r="AE168" s="36">
        <f t="shared" si="21"/>
        <v>3159182</v>
      </c>
    </row>
    <row r="169" spans="1:31" x14ac:dyDescent="0.15">
      <c r="A169" s="36" t="s">
        <v>53</v>
      </c>
      <c r="B169" s="36">
        <v>307029</v>
      </c>
      <c r="C169" s="36">
        <v>1287</v>
      </c>
      <c r="D169" s="36">
        <v>10302</v>
      </c>
      <c r="E169" s="36">
        <v>12</v>
      </c>
      <c r="F169" s="36">
        <v>12851</v>
      </c>
      <c r="G169" s="36">
        <v>700212</v>
      </c>
      <c r="H169" s="36">
        <v>271611</v>
      </c>
      <c r="I169" s="36">
        <v>247618</v>
      </c>
      <c r="J169" s="36">
        <v>455</v>
      </c>
      <c r="K169" s="36">
        <v>3309</v>
      </c>
      <c r="L169" s="36">
        <v>5518</v>
      </c>
      <c r="M169" s="36">
        <v>0</v>
      </c>
      <c r="N169" s="36">
        <v>0</v>
      </c>
      <c r="O169" s="36">
        <v>243</v>
      </c>
      <c r="P169" s="36">
        <v>1560447</v>
      </c>
      <c r="Q169" s="36">
        <v>253589</v>
      </c>
      <c r="R169" s="36">
        <v>318618</v>
      </c>
      <c r="S169" s="36">
        <v>12863</v>
      </c>
      <c r="T169" s="36">
        <v>4007</v>
      </c>
      <c r="Y169" s="36">
        <f>SUM(B169:C169)</f>
        <v>308316</v>
      </c>
      <c r="Z169" s="36">
        <f t="shared" si="16"/>
        <v>23165</v>
      </c>
      <c r="AA169" s="36">
        <f t="shared" si="17"/>
        <v>700212</v>
      </c>
      <c r="AB169" s="36">
        <f t="shared" si="18"/>
        <v>247618</v>
      </c>
      <c r="AC169" s="36">
        <f t="shared" si="19"/>
        <v>271611</v>
      </c>
      <c r="AD169" s="36">
        <f t="shared" si="20"/>
        <v>9525</v>
      </c>
      <c r="AE169" s="36">
        <f t="shared" si="21"/>
        <v>1560447</v>
      </c>
    </row>
    <row r="170" spans="1:31" x14ac:dyDescent="0.15">
      <c r="A170" s="36" t="s">
        <v>52</v>
      </c>
      <c r="B170" s="36">
        <v>48873</v>
      </c>
      <c r="C170" s="36">
        <v>0</v>
      </c>
      <c r="D170" s="36">
        <v>0</v>
      </c>
      <c r="E170" s="36">
        <v>0</v>
      </c>
      <c r="F170" s="36">
        <v>389</v>
      </c>
      <c r="G170" s="36">
        <v>1837</v>
      </c>
      <c r="H170" s="36">
        <v>6370</v>
      </c>
      <c r="I170" s="36">
        <v>35147</v>
      </c>
      <c r="J170" s="36">
        <v>0</v>
      </c>
      <c r="K170" s="36">
        <v>1117</v>
      </c>
      <c r="L170" s="36">
        <v>456</v>
      </c>
      <c r="M170" s="36">
        <v>0</v>
      </c>
      <c r="N170" s="36">
        <v>0</v>
      </c>
      <c r="O170" s="36">
        <v>0</v>
      </c>
      <c r="P170" s="36">
        <v>94189</v>
      </c>
      <c r="Q170" s="36">
        <v>36710</v>
      </c>
      <c r="R170" s="36">
        <v>48873</v>
      </c>
      <c r="S170" s="36">
        <v>389</v>
      </c>
      <c r="T170" s="36">
        <v>1117</v>
      </c>
      <c r="Y170" s="36">
        <f t="shared" si="14"/>
        <v>48873</v>
      </c>
      <c r="Z170" s="36">
        <f t="shared" si="16"/>
        <v>389</v>
      </c>
      <c r="AA170" s="36">
        <f t="shared" si="17"/>
        <v>1837</v>
      </c>
      <c r="AB170" s="36">
        <f t="shared" si="18"/>
        <v>35147</v>
      </c>
      <c r="AC170" s="36">
        <f t="shared" si="19"/>
        <v>6370</v>
      </c>
      <c r="AD170" s="36">
        <f t="shared" si="20"/>
        <v>1573</v>
      </c>
      <c r="AE170" s="36">
        <f t="shared" si="21"/>
        <v>94189</v>
      </c>
    </row>
    <row r="171" spans="1:31" x14ac:dyDescent="0.15">
      <c r="A171" s="36" t="s">
        <v>54</v>
      </c>
      <c r="B171" s="36">
        <v>530</v>
      </c>
      <c r="C171" s="36">
        <v>0</v>
      </c>
      <c r="D171" s="36">
        <v>0</v>
      </c>
      <c r="E171" s="36">
        <v>103608</v>
      </c>
      <c r="F171" s="36">
        <v>252849</v>
      </c>
      <c r="G171" s="36">
        <v>673129</v>
      </c>
      <c r="H171" s="36">
        <v>4472</v>
      </c>
      <c r="I171" s="36">
        <v>126086</v>
      </c>
      <c r="J171" s="36">
        <v>0</v>
      </c>
      <c r="K171" s="36">
        <v>756</v>
      </c>
      <c r="L171" s="36">
        <v>446</v>
      </c>
      <c r="M171" s="36">
        <v>0</v>
      </c>
      <c r="N171" s="36">
        <v>0</v>
      </c>
      <c r="O171" s="36">
        <v>0</v>
      </c>
      <c r="P171" s="36">
        <v>1161876</v>
      </c>
      <c r="Q171" s="36">
        <v>127288</v>
      </c>
      <c r="R171" s="36">
        <v>530</v>
      </c>
      <c r="S171" s="36">
        <v>356457</v>
      </c>
      <c r="T171" s="36">
        <v>756</v>
      </c>
      <c r="Y171" s="36">
        <f t="shared" si="14"/>
        <v>530</v>
      </c>
      <c r="Z171" s="36">
        <f t="shared" si="16"/>
        <v>356457</v>
      </c>
      <c r="AA171" s="36">
        <f t="shared" si="17"/>
        <v>673129</v>
      </c>
      <c r="AB171" s="36">
        <f t="shared" si="18"/>
        <v>126086</v>
      </c>
      <c r="AC171" s="36">
        <f t="shared" si="19"/>
        <v>4472</v>
      </c>
      <c r="AD171" s="36">
        <f t="shared" si="20"/>
        <v>1202</v>
      </c>
      <c r="AE171" s="36">
        <f t="shared" si="21"/>
        <v>1161876</v>
      </c>
    </row>
    <row r="172" spans="1:31" x14ac:dyDescent="0.15">
      <c r="A172" s="36" t="s">
        <v>216</v>
      </c>
      <c r="B172" s="36">
        <v>2571588</v>
      </c>
      <c r="C172" s="36">
        <v>0</v>
      </c>
      <c r="D172" s="36">
        <v>0</v>
      </c>
      <c r="E172" s="36">
        <v>30975</v>
      </c>
      <c r="F172" s="36">
        <v>156609</v>
      </c>
      <c r="G172" s="36">
        <v>1912828</v>
      </c>
      <c r="H172" s="36">
        <v>1535613</v>
      </c>
      <c r="I172" s="36">
        <v>872578</v>
      </c>
      <c r="J172" s="36">
        <v>27301</v>
      </c>
      <c r="K172" s="36">
        <v>462788</v>
      </c>
      <c r="L172" s="36">
        <v>233595</v>
      </c>
      <c r="M172" s="36">
        <v>0</v>
      </c>
      <c r="N172" s="36">
        <v>0</v>
      </c>
      <c r="O172" s="36">
        <v>0</v>
      </c>
      <c r="P172" s="36">
        <v>7803875</v>
      </c>
      <c r="Q172" s="36">
        <v>1556713</v>
      </c>
      <c r="R172" s="36">
        <v>2571588</v>
      </c>
      <c r="S172" s="36">
        <v>187584</v>
      </c>
      <c r="T172" s="36">
        <v>490089</v>
      </c>
      <c r="Y172" s="36">
        <f t="shared" si="14"/>
        <v>2571588</v>
      </c>
      <c r="Z172" s="36">
        <f t="shared" si="16"/>
        <v>187584</v>
      </c>
      <c r="AA172" s="36">
        <f t="shared" si="17"/>
        <v>1912828</v>
      </c>
      <c r="AB172" s="36">
        <f t="shared" si="18"/>
        <v>872578</v>
      </c>
      <c r="AC172" s="36">
        <f t="shared" si="19"/>
        <v>1535613</v>
      </c>
      <c r="AD172" s="36">
        <f t="shared" si="20"/>
        <v>723684</v>
      </c>
      <c r="AE172" s="36">
        <f t="shared" si="21"/>
        <v>7803875</v>
      </c>
    </row>
    <row r="173" spans="1:31" x14ac:dyDescent="0.15">
      <c r="A173" s="36" t="s">
        <v>215</v>
      </c>
      <c r="B173" s="36">
        <v>2728685</v>
      </c>
      <c r="C173" s="36">
        <v>1202</v>
      </c>
      <c r="D173" s="36">
        <v>0</v>
      </c>
      <c r="E173" s="36">
        <v>30987</v>
      </c>
      <c r="F173" s="36">
        <v>167300</v>
      </c>
      <c r="G173" s="36">
        <v>2446321</v>
      </c>
      <c r="H173" s="36">
        <v>1716370</v>
      </c>
      <c r="I173" s="36">
        <v>1047845</v>
      </c>
      <c r="J173" s="36">
        <v>27756</v>
      </c>
      <c r="K173" s="36">
        <v>463044</v>
      </c>
      <c r="L173" s="36">
        <v>236698</v>
      </c>
      <c r="M173" s="36">
        <v>0</v>
      </c>
      <c r="N173" s="36">
        <v>0</v>
      </c>
      <c r="O173" s="36">
        <v>0</v>
      </c>
      <c r="P173" s="36">
        <v>8866208</v>
      </c>
      <c r="Q173" s="36">
        <v>1732723</v>
      </c>
      <c r="R173" s="36">
        <v>2729887</v>
      </c>
      <c r="S173" s="36">
        <v>198287</v>
      </c>
      <c r="T173" s="36">
        <v>490800</v>
      </c>
      <c r="Y173" s="36">
        <f t="shared" si="14"/>
        <v>2729887</v>
      </c>
      <c r="Z173" s="36">
        <f t="shared" si="16"/>
        <v>198287</v>
      </c>
      <c r="AA173" s="36">
        <f t="shared" si="17"/>
        <v>2446321</v>
      </c>
      <c r="AB173" s="36">
        <f t="shared" si="18"/>
        <v>1047845</v>
      </c>
      <c r="AC173" s="36">
        <f t="shared" si="19"/>
        <v>1716370</v>
      </c>
      <c r="AD173" s="36">
        <f t="shared" si="20"/>
        <v>727498</v>
      </c>
      <c r="AE173" s="36">
        <f t="shared" si="21"/>
        <v>8866208</v>
      </c>
    </row>
    <row r="174" spans="1:31" x14ac:dyDescent="0.15">
      <c r="A174" s="36" t="s">
        <v>214</v>
      </c>
      <c r="B174" s="36">
        <v>9096961</v>
      </c>
      <c r="C174" s="36">
        <v>7342</v>
      </c>
      <c r="D174" s="36">
        <v>10302</v>
      </c>
      <c r="E174" s="36">
        <v>108739</v>
      </c>
      <c r="F174" s="36">
        <v>446845</v>
      </c>
      <c r="G174" s="36">
        <v>3662666</v>
      </c>
      <c r="H174" s="36">
        <v>2364964</v>
      </c>
      <c r="I174" s="36">
        <v>2990013</v>
      </c>
      <c r="J174" s="36">
        <v>46489</v>
      </c>
      <c r="K174" s="36">
        <v>902429</v>
      </c>
      <c r="L174" s="36">
        <v>456428</v>
      </c>
      <c r="M174" s="36">
        <v>0</v>
      </c>
      <c r="N174" s="36">
        <v>0</v>
      </c>
      <c r="O174" s="36">
        <v>1494</v>
      </c>
      <c r="P174" s="36">
        <v>20094672</v>
      </c>
      <c r="Q174" s="36">
        <v>4329269</v>
      </c>
      <c r="R174" s="36">
        <v>9114605</v>
      </c>
      <c r="S174" s="36">
        <v>555584</v>
      </c>
      <c r="T174" s="36">
        <v>950412</v>
      </c>
      <c r="Y174" s="36">
        <f t="shared" si="14"/>
        <v>9104303</v>
      </c>
      <c r="Z174" s="36">
        <f t="shared" si="16"/>
        <v>565886</v>
      </c>
      <c r="AA174" s="36">
        <f t="shared" si="17"/>
        <v>3662666</v>
      </c>
      <c r="AB174" s="36">
        <f t="shared" si="18"/>
        <v>2990013</v>
      </c>
      <c r="AC174" s="36">
        <f t="shared" si="19"/>
        <v>2364964</v>
      </c>
      <c r="AD174" s="36">
        <f t="shared" si="20"/>
        <v>1406840</v>
      </c>
      <c r="AE174" s="36">
        <f t="shared" si="21"/>
        <v>20094672</v>
      </c>
    </row>
  </sheetData>
  <phoneticPr fontId="2"/>
  <pageMargins left="0.75" right="0.75" top="1" bottom="1" header="0.51200000000000001" footer="0.51200000000000001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</vt:lpstr>
      <vt:lpstr>2015世界発電量</vt:lpstr>
      <vt:lpstr>2014世界発電量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2015-01-16T00:07:35Z</cp:lastPrinted>
  <dcterms:created xsi:type="dcterms:W3CDTF">2006-02-04T05:39:07Z</dcterms:created>
  <dcterms:modified xsi:type="dcterms:W3CDTF">2018-01-18T05:10:25Z</dcterms:modified>
</cp:coreProperties>
</file>