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6585"/>
  </bookViews>
  <sheets>
    <sheet name="表" sheetId="3" r:id="rId1"/>
    <sheet name="データ" sheetId="6" r:id="rId2"/>
  </sheets>
  <calcPr calcId="125725"/>
</workbook>
</file>

<file path=xl/calcChain.xml><?xml version="1.0" encoding="utf-8"?>
<calcChain xmlns="http://schemas.openxmlformats.org/spreadsheetml/2006/main">
  <c r="BR15" i="6"/>
  <c r="BR1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AT26"/>
  <c r="I15" i="3"/>
  <c r="E16"/>
  <c r="E15"/>
  <c r="E14"/>
  <c r="E13"/>
  <c r="E12"/>
  <c r="E11"/>
  <c r="E10"/>
  <c r="E9"/>
  <c r="I8" s="1"/>
  <c r="E8"/>
  <c r="E7"/>
  <c r="E6"/>
  <c r="E5"/>
  <c r="I4" s="1"/>
  <c r="E4"/>
  <c r="BR25" i="6"/>
  <c r="BR24"/>
  <c r="BR20"/>
  <c r="BR6"/>
  <c r="BR7"/>
  <c r="BR8"/>
  <c r="BR9"/>
  <c r="BR10"/>
  <c r="BR11"/>
  <c r="BR12"/>
  <c r="BR13"/>
  <c r="BR14"/>
  <c r="BR5"/>
  <c r="I16" i="3" l="1"/>
  <c r="D7"/>
  <c r="D14"/>
  <c r="D8"/>
  <c r="D4"/>
  <c r="D16"/>
  <c r="D6"/>
  <c r="D5"/>
  <c r="D9"/>
  <c r="D10"/>
  <c r="D13"/>
  <c r="D11"/>
  <c r="D12"/>
  <c r="D15"/>
  <c r="H4" l="1"/>
  <c r="H8"/>
  <c r="H9" s="1"/>
  <c r="I5"/>
  <c r="I9"/>
  <c r="H5"/>
  <c r="F5"/>
  <c r="H15"/>
  <c r="H16" s="1"/>
  <c r="F4"/>
  <c r="F12"/>
  <c r="F6"/>
  <c r="F8"/>
  <c r="F9"/>
  <c r="F16"/>
  <c r="F11"/>
  <c r="F15"/>
  <c r="F13"/>
  <c r="F7"/>
  <c r="F10"/>
  <c r="F14"/>
</calcChain>
</file>

<file path=xl/sharedStrings.xml><?xml version="1.0" encoding="utf-8"?>
<sst xmlns="http://schemas.openxmlformats.org/spreadsheetml/2006/main" count="301" uniqueCount="111">
  <si>
    <t>バイオマス
(Mtoe)</t>
    <phoneticPr fontId="2"/>
  </si>
  <si>
    <t>シェア</t>
    <phoneticPr fontId="2"/>
  </si>
  <si>
    <t>OECD</t>
    <phoneticPr fontId="2"/>
  </si>
  <si>
    <t>欧州</t>
    <phoneticPr fontId="2"/>
  </si>
  <si>
    <t>米州</t>
    <phoneticPr fontId="2"/>
  </si>
  <si>
    <t>アジア・オセアニア</t>
    <phoneticPr fontId="2"/>
  </si>
  <si>
    <t>非OECD</t>
    <phoneticPr fontId="2"/>
  </si>
  <si>
    <t>アフリカ</t>
    <phoneticPr fontId="2"/>
  </si>
  <si>
    <t>中南米</t>
    <phoneticPr fontId="2"/>
  </si>
  <si>
    <t>アジア（中国除く）</t>
    <phoneticPr fontId="2"/>
  </si>
  <si>
    <t>中国</t>
    <phoneticPr fontId="2"/>
  </si>
  <si>
    <t>非OECD欧州及びユーラシア</t>
    <phoneticPr fontId="2"/>
  </si>
  <si>
    <t>中東</t>
    <phoneticPr fontId="2"/>
  </si>
  <si>
    <t>世界計</t>
    <phoneticPr fontId="2"/>
  </si>
  <si>
    <t>日本</t>
    <phoneticPr fontId="2"/>
  </si>
  <si>
    <t>UNIT: ktoe</t>
  </si>
  <si>
    <t>Hard coal (if no detail)</t>
  </si>
  <si>
    <t>Brown coal (if no detail)</t>
  </si>
  <si>
    <t>Anthracite</t>
  </si>
  <si>
    <t>Coking coal</t>
  </si>
  <si>
    <t>Other bituminous coal</t>
  </si>
  <si>
    <t>Sub-bituminous coal</t>
  </si>
  <si>
    <t>Lignite</t>
  </si>
  <si>
    <t>Patent fuel</t>
  </si>
  <si>
    <t>Coke oven coke</t>
  </si>
  <si>
    <t>Gas coke</t>
  </si>
  <si>
    <t>Coal tar</t>
  </si>
  <si>
    <t>BKB</t>
  </si>
  <si>
    <t>Gas works gas</t>
  </si>
  <si>
    <t>Coke oven gas</t>
  </si>
  <si>
    <t>Blast furnace gas</t>
  </si>
  <si>
    <t>Other recovered gases</t>
  </si>
  <si>
    <t>Peat</t>
  </si>
  <si>
    <t>Peat products</t>
  </si>
  <si>
    <t>Oil shale and oil sands</t>
  </si>
  <si>
    <t>Natural gas</t>
  </si>
  <si>
    <t>Crude/NGL/feedstocks (if no detail)</t>
  </si>
  <si>
    <t>Crude oil</t>
  </si>
  <si>
    <t>Natural gas liquids</t>
  </si>
  <si>
    <t>Refinery feedstocks</t>
  </si>
  <si>
    <t>Additives/blending components</t>
  </si>
  <si>
    <t>Other hydrocarbons</t>
  </si>
  <si>
    <t>Refinery gas</t>
  </si>
  <si>
    <t>Ethane</t>
  </si>
  <si>
    <t>Liquefied petroleum gases (LPG)</t>
  </si>
  <si>
    <t>Motor gasoline excl. biofuels</t>
  </si>
  <si>
    <t>Aviation gasoline</t>
  </si>
  <si>
    <t>Gasoline type jet fuel</t>
  </si>
  <si>
    <t>Kerosene type jet fuel excl. biofuels</t>
  </si>
  <si>
    <t>Other kerosene</t>
  </si>
  <si>
    <t>Gas/diesel oil excl. biofuels</t>
  </si>
  <si>
    <t>Fuel oil</t>
  </si>
  <si>
    <t>Naphtha</t>
  </si>
  <si>
    <t>White spirit &amp; SBP</t>
  </si>
  <si>
    <t>Lubricants</t>
  </si>
  <si>
    <t>Bitumen</t>
  </si>
  <si>
    <t>Paraffin waxes</t>
  </si>
  <si>
    <t>Petroleum coke</t>
  </si>
  <si>
    <t>Other oil products</t>
  </si>
  <si>
    <t>Industrial waste</t>
  </si>
  <si>
    <t>Municipal waste (renewable)</t>
  </si>
  <si>
    <t>Municipal waste (non-renewable)</t>
  </si>
  <si>
    <t>Primary solid biofuels</t>
  </si>
  <si>
    <t>Biogases</t>
  </si>
  <si>
    <t>Biogasoline</t>
  </si>
  <si>
    <t>Biodiesels</t>
  </si>
  <si>
    <t>Other liquid biofuels</t>
  </si>
  <si>
    <t>Non-specified primary biofuels and waste</t>
  </si>
  <si>
    <t>Charcoal</t>
  </si>
  <si>
    <t>Elec/heat output from non-specified manufactured gases</t>
  </si>
  <si>
    <t>Heat output from non-specified combustible fuels</t>
  </si>
  <si>
    <t>Nuclear</t>
  </si>
  <si>
    <t>Hydro</t>
  </si>
  <si>
    <t>Geothermal</t>
  </si>
  <si>
    <t>Solar photovoltaics</t>
  </si>
  <si>
    <t>Solar thermal</t>
  </si>
  <si>
    <t>Tide, wave and ocean</t>
  </si>
  <si>
    <t>Wind</t>
  </si>
  <si>
    <t>Other sources</t>
  </si>
  <si>
    <t>Electricity</t>
  </si>
  <si>
    <t>Heat</t>
  </si>
  <si>
    <t>Total</t>
  </si>
  <si>
    <t>Memo: Renewables</t>
  </si>
  <si>
    <t>x</t>
  </si>
  <si>
    <t>Japan</t>
  </si>
  <si>
    <t>OECD Americas</t>
  </si>
  <si>
    <t>OECD Asia Oceania</t>
  </si>
  <si>
    <t>OECD Europe</t>
  </si>
  <si>
    <t>FLOW: Total primary energy supply</t>
  </si>
  <si>
    <t>World</t>
  </si>
  <si>
    <t>Africa</t>
  </si>
  <si>
    <t>Non-OECD Americas</t>
  </si>
  <si>
    <t>Middle East</t>
  </si>
  <si>
    <t>Non-OECD Europe and Eurasia</t>
  </si>
  <si>
    <t>（注）中国の値は香港を含む。</t>
    <rPh sb="6" eb="7">
      <t>アタイ</t>
    </rPh>
    <phoneticPr fontId="2"/>
  </si>
  <si>
    <t>一次ｴﾈﾙｷﾞｰ
総供給 (Mtoe)</t>
    <rPh sb="9" eb="10">
      <t>ソウ</t>
    </rPh>
    <phoneticPr fontId="2"/>
  </si>
  <si>
    <t>China (P.R. of China and Hong Kong, China)</t>
  </si>
  <si>
    <t>Biomass Total</t>
    <phoneticPr fontId="2"/>
  </si>
  <si>
    <t>Memo: OECD Total</t>
  </si>
  <si>
    <t>Memo: Non-OECD Total</t>
  </si>
  <si>
    <t>確認</t>
    <rPh sb="0" eb="2">
      <t>カクニン</t>
    </rPh>
    <phoneticPr fontId="2"/>
  </si>
  <si>
    <t>【第222-2-13】世界各地域のバイオマス利用状況（2015年）</t>
    <phoneticPr fontId="2"/>
  </si>
  <si>
    <t>出典：IEA「World Energy Statistics and Balances 2017」を基に作成</t>
    <rPh sb="50" eb="51">
      <t>モト</t>
    </rPh>
    <phoneticPr fontId="2"/>
  </si>
  <si>
    <t>TIME: 2015</t>
  </si>
  <si>
    <t>Bio jet kerosene</t>
  </si>
  <si>
    <t>Non-OECD Asia (excluding China)</t>
  </si>
  <si>
    <t>World marine bunkers</t>
  </si>
  <si>
    <t>World aviation bunkers</t>
  </si>
  <si>
    <t>←OECD TotalとNon-OECD Totalの和がWorldに一致しないのは、この二つのせい</t>
    <rPh sb="27" eb="28">
      <t>ワ</t>
    </rPh>
    <rPh sb="35" eb="37">
      <t>イッチ</t>
    </rPh>
    <rPh sb="45" eb="46">
      <t>フタ</t>
    </rPh>
    <phoneticPr fontId="2"/>
  </si>
  <si>
    <t>出典：IEA「World Energy Balances 2017 Edition」を基に作成</t>
    <phoneticPr fontId="2"/>
  </si>
  <si>
    <t>←OECD＋非OECDに一致しないのは、MarineおよびAviation Bunkersがあるため</t>
    <rPh sb="6" eb="7">
      <t>ヒ</t>
    </rPh>
    <rPh sb="12" eb="14">
      <t>イッチ</t>
    </rPh>
    <phoneticPr fontId="2"/>
  </si>
</sst>
</file>

<file path=xl/styles.xml><?xml version="1.0" encoding="utf-8"?>
<styleSheet xmlns="http://schemas.openxmlformats.org/spreadsheetml/2006/main">
  <numFmts count="2">
    <numFmt numFmtId="176" formatCode="0.0%"/>
    <numFmt numFmtId="177" formatCode="#,##0.0_ ;[Red]\-#,##0.0\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" fillId="0" borderId="1" xfId="0" applyFont="1" applyFill="1" applyBorder="1"/>
    <xf numFmtId="177" fontId="1" fillId="0" borderId="0" xfId="2" applyNumberFormat="1" applyFont="1" applyFill="1" applyBorder="1" applyAlignment="1">
      <alignment vertical="center"/>
    </xf>
    <xf numFmtId="177" fontId="1" fillId="0" borderId="1" xfId="2" applyNumberFormat="1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5" xfId="1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177" fontId="1" fillId="0" borderId="7" xfId="2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vertical="center"/>
    </xf>
    <xf numFmtId="0" fontId="3" fillId="3" borderId="9" xfId="0" applyFont="1" applyFill="1" applyBorder="1"/>
    <xf numFmtId="0" fontId="3" fillId="3" borderId="10" xfId="0" applyFont="1" applyFill="1" applyBorder="1"/>
    <xf numFmtId="177" fontId="1" fillId="3" borderId="10" xfId="2" applyNumberFormat="1" applyFont="1" applyFill="1" applyBorder="1" applyAlignment="1">
      <alignment vertical="center"/>
    </xf>
    <xf numFmtId="176" fontId="1" fillId="3" borderId="11" xfId="1" applyNumberFormat="1" applyFont="1" applyFill="1" applyBorder="1" applyAlignment="1">
      <alignment vertical="center"/>
    </xf>
    <xf numFmtId="0" fontId="1" fillId="3" borderId="10" xfId="0" applyFont="1" applyFill="1" applyBorder="1"/>
    <xf numFmtId="0" fontId="3" fillId="3" borderId="9" xfId="0" applyFont="1" applyFill="1" applyBorder="1" applyAlignment="1">
      <alignment horizontal="left" vertical="center"/>
    </xf>
    <xf numFmtId="0" fontId="4" fillId="0" borderId="0" xfId="0" applyFont="1"/>
    <xf numFmtId="177" fontId="1" fillId="0" borderId="0" xfId="0" applyNumberFormat="1" applyFont="1" applyFill="1"/>
    <xf numFmtId="0" fontId="0" fillId="0" borderId="3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7" fontId="0" fillId="0" borderId="0" xfId="0" applyNumberFormat="1" applyFill="1"/>
    <xf numFmtId="0" fontId="5" fillId="0" borderId="0" xfId="0" applyFont="1" applyFill="1" applyAlignment="1">
      <alignment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0" fillId="0" borderId="0" xfId="0" applyAlignment="1">
      <alignment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zoomScaleNormal="100" zoomScaleSheetLayoutView="100" workbookViewId="0">
      <selection activeCell="B3" sqref="B3:F16"/>
    </sheetView>
  </sheetViews>
  <sheetFormatPr defaultRowHeight="13.5"/>
  <cols>
    <col min="1" max="1" width="9" style="1"/>
    <col min="2" max="2" width="2.625" style="1" customWidth="1"/>
    <col min="3" max="3" width="28.125" style="1" bestFit="1" customWidth="1"/>
    <col min="4" max="5" width="12.5" style="1" customWidth="1"/>
    <col min="6" max="6" width="9.625" style="1" customWidth="1"/>
    <col min="7" max="7" width="12.125" style="1" customWidth="1"/>
    <col min="8" max="16384" width="9" style="1"/>
  </cols>
  <sheetData>
    <row r="1" spans="1:10">
      <c r="A1" s="31" t="s">
        <v>101</v>
      </c>
    </row>
    <row r="2" spans="1:10" ht="14.25" thickBot="1">
      <c r="B2" s="2"/>
    </row>
    <row r="3" spans="1:10" ht="27">
      <c r="B3" s="11"/>
      <c r="C3" s="12"/>
      <c r="D3" s="13" t="s">
        <v>0</v>
      </c>
      <c r="E3" s="28" t="s">
        <v>95</v>
      </c>
      <c r="F3" s="14" t="s">
        <v>1</v>
      </c>
      <c r="H3" s="29" t="s">
        <v>100</v>
      </c>
    </row>
    <row r="4" spans="1:10">
      <c r="B4" s="20" t="s">
        <v>2</v>
      </c>
      <c r="C4" s="21"/>
      <c r="D4" s="22">
        <f>データ!BR24/1000</f>
        <v>277.166</v>
      </c>
      <c r="E4" s="22">
        <f>データ!BP24/1000</f>
        <v>5259.4489999999996</v>
      </c>
      <c r="F4" s="23">
        <f>D4/E4</f>
        <v>5.2698676230152633E-2</v>
      </c>
      <c r="H4" s="27">
        <f>SUM(D5:D7)</f>
        <v>277.16800000000001</v>
      </c>
      <c r="I4" s="27">
        <f>SUM(E5:E7)</f>
        <v>5259.4499999999989</v>
      </c>
    </row>
    <row r="5" spans="1:10">
      <c r="B5" s="32"/>
      <c r="C5" s="3" t="s">
        <v>3</v>
      </c>
      <c r="D5" s="6">
        <f>データ!BR8/1000</f>
        <v>134.685</v>
      </c>
      <c r="E5" s="6">
        <f>データ!BP8/1000</f>
        <v>1706.12</v>
      </c>
      <c r="F5" s="15">
        <f>D5/E5</f>
        <v>7.8942278386045533E-2</v>
      </c>
      <c r="H5" s="27">
        <f>D4-H4</f>
        <v>-2.0000000000095497E-3</v>
      </c>
      <c r="I5" s="27">
        <f>E4-I4</f>
        <v>-9.9999999929423211E-4</v>
      </c>
    </row>
    <row r="6" spans="1:10">
      <c r="B6" s="32"/>
      <c r="C6" s="3" t="s">
        <v>4</v>
      </c>
      <c r="D6" s="6">
        <f>データ!BR6/1000</f>
        <v>123.622</v>
      </c>
      <c r="E6" s="6">
        <f>データ!BP6/1000</f>
        <v>2681.9479999999999</v>
      </c>
      <c r="F6" s="15">
        <f t="shared" ref="F6:F7" si="0">D6/E6</f>
        <v>4.609410771573498E-2</v>
      </c>
    </row>
    <row r="7" spans="1:10">
      <c r="B7" s="33"/>
      <c r="C7" s="5" t="s">
        <v>5</v>
      </c>
      <c r="D7" s="7">
        <f>データ!BR7/1000</f>
        <v>18.861000000000001</v>
      </c>
      <c r="E7" s="7">
        <f>データ!BP7/1000</f>
        <v>871.38199999999995</v>
      </c>
      <c r="F7" s="15">
        <f t="shared" si="0"/>
        <v>2.1644927253489286E-2</v>
      </c>
    </row>
    <row r="8" spans="1:10">
      <c r="B8" s="25" t="s">
        <v>6</v>
      </c>
      <c r="C8" s="24"/>
      <c r="D8" s="22">
        <f>データ!BR25/1000</f>
        <v>1011.54</v>
      </c>
      <c r="E8" s="22">
        <f>データ!BP25/1000</f>
        <v>8006.1289999999999</v>
      </c>
      <c r="F8" s="23">
        <f>D8/E8</f>
        <v>0.1263457033979842</v>
      </c>
      <c r="H8" s="30">
        <f>SUM(D9:D14)</f>
        <v>1011.54</v>
      </c>
      <c r="I8" s="30">
        <f>SUM(E9:E14)</f>
        <v>8006.1299999999992</v>
      </c>
    </row>
    <row r="9" spans="1:10">
      <c r="B9" s="32"/>
      <c r="C9" s="3" t="s">
        <v>7</v>
      </c>
      <c r="D9" s="6">
        <f>データ!BR9/1000</f>
        <v>377.34399999999999</v>
      </c>
      <c r="E9" s="6">
        <f>データ!BP9/1000</f>
        <v>787.62099999999998</v>
      </c>
      <c r="F9" s="15">
        <f>D9/E9</f>
        <v>0.47909337105028943</v>
      </c>
      <c r="H9" s="27">
        <f>D8-H8</f>
        <v>0</v>
      </c>
      <c r="I9" s="27">
        <f>E8-I8</f>
        <v>-9.9999999929423211E-4</v>
      </c>
    </row>
    <row r="10" spans="1:10">
      <c r="B10" s="34"/>
      <c r="C10" s="3" t="s">
        <v>8</v>
      </c>
      <c r="D10" s="6">
        <f>データ!BR10/1000</f>
        <v>123.35899999999999</v>
      </c>
      <c r="E10" s="6">
        <f>データ!BP10/1000</f>
        <v>627.68700000000001</v>
      </c>
      <c r="F10" s="15">
        <f t="shared" ref="F10:F14" si="1">D10/E10</f>
        <v>0.19652948045761659</v>
      </c>
    </row>
    <row r="11" spans="1:10">
      <c r="B11" s="34"/>
      <c r="C11" s="4" t="s">
        <v>9</v>
      </c>
      <c r="D11" s="6">
        <f>データ!BR13/1000</f>
        <v>382.61099999999999</v>
      </c>
      <c r="E11" s="6">
        <f>データ!BP13/1000</f>
        <v>1769.1510000000001</v>
      </c>
      <c r="F11" s="15">
        <f t="shared" si="1"/>
        <v>0.21626814217667117</v>
      </c>
    </row>
    <row r="12" spans="1:10">
      <c r="B12" s="34"/>
      <c r="C12" s="3" t="s">
        <v>10</v>
      </c>
      <c r="D12" s="6">
        <f>データ!BR14/1000</f>
        <v>108.821</v>
      </c>
      <c r="E12" s="6">
        <f>データ!BP14/1000</f>
        <v>2987.143</v>
      </c>
      <c r="F12" s="15">
        <f t="shared" si="1"/>
        <v>3.6429792614548415E-2</v>
      </c>
    </row>
    <row r="13" spans="1:10">
      <c r="B13" s="34"/>
      <c r="C13" s="10" t="s">
        <v>11</v>
      </c>
      <c r="D13" s="6">
        <f>データ!BR12/1000</f>
        <v>18.606000000000002</v>
      </c>
      <c r="E13" s="6">
        <f>データ!BP12/1000</f>
        <v>1105.69</v>
      </c>
      <c r="F13" s="15">
        <f t="shared" si="1"/>
        <v>1.6827501379229261E-2</v>
      </c>
    </row>
    <row r="14" spans="1:10">
      <c r="B14" s="35"/>
      <c r="C14" s="5" t="s">
        <v>12</v>
      </c>
      <c r="D14" s="6">
        <f>データ!BR11/1000</f>
        <v>0.79900000000000004</v>
      </c>
      <c r="E14" s="6">
        <f>データ!BP11/1000</f>
        <v>728.83799999999997</v>
      </c>
      <c r="F14" s="15">
        <f t="shared" si="1"/>
        <v>1.0962655624432317E-3</v>
      </c>
    </row>
    <row r="15" spans="1:10">
      <c r="B15" s="36" t="s">
        <v>13</v>
      </c>
      <c r="C15" s="37"/>
      <c r="D15" s="22">
        <f>データ!BR5/1000</f>
        <v>1288.873</v>
      </c>
      <c r="E15" s="22">
        <f>データ!BP5/1000</f>
        <v>13647.367</v>
      </c>
      <c r="F15" s="23">
        <f>D15/E15</f>
        <v>9.4441147512190446E-2</v>
      </c>
      <c r="H15" s="27">
        <f>D4+D8</f>
        <v>1288.7059999999999</v>
      </c>
      <c r="I15" s="27">
        <f>E4+E8</f>
        <v>13265.578</v>
      </c>
      <c r="J15" s="9" t="s">
        <v>110</v>
      </c>
    </row>
    <row r="16" spans="1:10" ht="14.25" thickBot="1">
      <c r="B16" s="16"/>
      <c r="C16" s="17" t="s">
        <v>14</v>
      </c>
      <c r="D16" s="18">
        <f>データ!BR20/1000</f>
        <v>9.2959999999999994</v>
      </c>
      <c r="E16" s="18">
        <f>データ!BP20/1000</f>
        <v>429.78500000000003</v>
      </c>
      <c r="F16" s="19">
        <f>D16/E16</f>
        <v>2.162941936084321E-2</v>
      </c>
      <c r="H16" s="27">
        <f>D15-H15</f>
        <v>0.1670000000001437</v>
      </c>
      <c r="I16" s="27">
        <f>E15-I15</f>
        <v>381.78900000000067</v>
      </c>
    </row>
    <row r="18" spans="2:2">
      <c r="B18" s="9"/>
    </row>
    <row r="19" spans="2:2">
      <c r="B19" s="3"/>
    </row>
    <row r="20" spans="2:2">
      <c r="B20" s="3"/>
    </row>
    <row r="21" spans="2:2">
      <c r="B21" s="9" t="s">
        <v>94</v>
      </c>
    </row>
    <row r="22" spans="2:2">
      <c r="B22" s="9" t="s">
        <v>109</v>
      </c>
    </row>
  </sheetData>
  <mergeCells count="3">
    <mergeCell ref="B5:B7"/>
    <mergeCell ref="B9:B14"/>
    <mergeCell ref="B15:C1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95"/>
  <sheetViews>
    <sheetView workbookViewId="0">
      <selection activeCell="BS15" sqref="BS15"/>
    </sheetView>
  </sheetViews>
  <sheetFormatPr defaultRowHeight="13.5"/>
  <cols>
    <col min="1" max="1" width="19.625" customWidth="1"/>
    <col min="2" max="45" width="9" hidden="1" customWidth="1"/>
    <col min="46" max="46" width="9" customWidth="1"/>
    <col min="47" max="47" width="16.875" hidden="1" customWidth="1"/>
    <col min="48" max="48" width="9" customWidth="1"/>
    <col min="54" max="54" width="9" customWidth="1"/>
    <col min="55" max="67" width="9" hidden="1" customWidth="1"/>
    <col min="68" max="70" width="9" customWidth="1"/>
  </cols>
  <sheetData>
    <row r="1" spans="1:71">
      <c r="A1" s="8" t="s">
        <v>101</v>
      </c>
    </row>
    <row r="3" spans="1:71">
      <c r="A3" t="s">
        <v>15</v>
      </c>
      <c r="B3" t="s">
        <v>88</v>
      </c>
      <c r="C3" t="s">
        <v>103</v>
      </c>
    </row>
    <row r="4" spans="1:71" ht="66.75" customHeight="1"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L4" t="s">
        <v>26</v>
      </c>
      <c r="M4" t="s">
        <v>27</v>
      </c>
      <c r="N4" t="s">
        <v>28</v>
      </c>
      <c r="O4" t="s">
        <v>29</v>
      </c>
      <c r="P4" t="s">
        <v>30</v>
      </c>
      <c r="Q4" t="s">
        <v>31</v>
      </c>
      <c r="R4" t="s">
        <v>32</v>
      </c>
      <c r="S4" t="s">
        <v>33</v>
      </c>
      <c r="T4" t="s">
        <v>34</v>
      </c>
      <c r="U4" t="s">
        <v>35</v>
      </c>
      <c r="V4" t="s">
        <v>36</v>
      </c>
      <c r="W4" t="s">
        <v>37</v>
      </c>
      <c r="X4" t="s">
        <v>38</v>
      </c>
      <c r="Y4" t="s">
        <v>39</v>
      </c>
      <c r="Z4" t="s">
        <v>40</v>
      </c>
      <c r="AA4" t="s">
        <v>41</v>
      </c>
      <c r="AB4" t="s">
        <v>42</v>
      </c>
      <c r="AC4" t="s">
        <v>43</v>
      </c>
      <c r="AD4" t="s">
        <v>44</v>
      </c>
      <c r="AE4" t="s">
        <v>45</v>
      </c>
      <c r="AF4" t="s">
        <v>46</v>
      </c>
      <c r="AG4" t="s">
        <v>47</v>
      </c>
      <c r="AH4" t="s">
        <v>48</v>
      </c>
      <c r="AI4" t="s">
        <v>49</v>
      </c>
      <c r="AJ4" t="s">
        <v>50</v>
      </c>
      <c r="AK4" t="s">
        <v>51</v>
      </c>
      <c r="AL4" t="s">
        <v>52</v>
      </c>
      <c r="AM4" t="s">
        <v>53</v>
      </c>
      <c r="AN4" t="s">
        <v>54</v>
      </c>
      <c r="AO4" t="s">
        <v>55</v>
      </c>
      <c r="AP4" t="s">
        <v>56</v>
      </c>
      <c r="AQ4" t="s">
        <v>57</v>
      </c>
      <c r="AR4" t="s">
        <v>58</v>
      </c>
      <c r="AS4" t="s">
        <v>59</v>
      </c>
      <c r="AT4" s="38" t="s">
        <v>60</v>
      </c>
      <c r="AU4" s="38" t="s">
        <v>61</v>
      </c>
      <c r="AV4" s="38" t="s">
        <v>62</v>
      </c>
      <c r="AW4" s="38" t="s">
        <v>63</v>
      </c>
      <c r="AX4" s="38" t="s">
        <v>64</v>
      </c>
      <c r="AY4" s="38" t="s">
        <v>65</v>
      </c>
      <c r="AZ4" s="38" t="s">
        <v>104</v>
      </c>
      <c r="BA4" s="38" t="s">
        <v>66</v>
      </c>
      <c r="BB4" s="38" t="s">
        <v>67</v>
      </c>
      <c r="BC4" s="38" t="s">
        <v>68</v>
      </c>
      <c r="BD4" s="38" t="s">
        <v>69</v>
      </c>
      <c r="BE4" s="38" t="s">
        <v>70</v>
      </c>
      <c r="BF4" s="38" t="s">
        <v>71</v>
      </c>
      <c r="BG4" s="38" t="s">
        <v>72</v>
      </c>
      <c r="BH4" s="38" t="s">
        <v>73</v>
      </c>
      <c r="BI4" s="38" t="s">
        <v>74</v>
      </c>
      <c r="BJ4" s="38" t="s">
        <v>75</v>
      </c>
      <c r="BK4" s="38" t="s">
        <v>76</v>
      </c>
      <c r="BL4" s="38" t="s">
        <v>77</v>
      </c>
      <c r="BM4" s="38" t="s">
        <v>78</v>
      </c>
      <c r="BN4" s="38" t="s">
        <v>79</v>
      </c>
      <c r="BO4" s="38" t="s">
        <v>80</v>
      </c>
      <c r="BP4" s="38" t="s">
        <v>81</v>
      </c>
      <c r="BQ4" s="38" t="s">
        <v>82</v>
      </c>
      <c r="BR4" s="38" t="s">
        <v>97</v>
      </c>
    </row>
    <row r="5" spans="1:71">
      <c r="A5" t="s">
        <v>89</v>
      </c>
      <c r="B5" t="s">
        <v>83</v>
      </c>
      <c r="C5" t="s">
        <v>83</v>
      </c>
      <c r="D5">
        <v>51556</v>
      </c>
      <c r="E5">
        <v>676774</v>
      </c>
      <c r="F5">
        <v>2634077</v>
      </c>
      <c r="G5">
        <v>276223</v>
      </c>
      <c r="H5">
        <v>190323</v>
      </c>
      <c r="I5">
        <v>96</v>
      </c>
      <c r="J5">
        <v>772</v>
      </c>
      <c r="K5">
        <v>0</v>
      </c>
      <c r="L5">
        <v>-148</v>
      </c>
      <c r="M5">
        <v>-431</v>
      </c>
      <c r="N5">
        <v>0</v>
      </c>
      <c r="O5">
        <v>0</v>
      </c>
      <c r="P5">
        <v>0</v>
      </c>
      <c r="Q5">
        <v>0</v>
      </c>
      <c r="R5">
        <v>3011</v>
      </c>
      <c r="S5">
        <v>-7</v>
      </c>
      <c r="T5">
        <v>3841</v>
      </c>
      <c r="U5">
        <v>2943721</v>
      </c>
      <c r="V5" t="s">
        <v>83</v>
      </c>
      <c r="W5">
        <v>3998726</v>
      </c>
      <c r="X5">
        <v>370101</v>
      </c>
      <c r="Y5">
        <v>42452</v>
      </c>
      <c r="Z5">
        <v>10177</v>
      </c>
      <c r="AA5">
        <v>20652</v>
      </c>
      <c r="AB5">
        <v>0</v>
      </c>
      <c r="AC5">
        <v>-2276</v>
      </c>
      <c r="AD5">
        <v>-8751</v>
      </c>
      <c r="AE5">
        <v>-4283</v>
      </c>
      <c r="AF5">
        <v>282</v>
      </c>
      <c r="AG5">
        <v>18</v>
      </c>
      <c r="AH5">
        <v>-14319</v>
      </c>
      <c r="AI5">
        <v>-7926</v>
      </c>
      <c r="AJ5">
        <v>-19831</v>
      </c>
      <c r="AK5">
        <v>-55326</v>
      </c>
      <c r="AL5">
        <v>17176</v>
      </c>
      <c r="AM5">
        <v>979</v>
      </c>
      <c r="AN5">
        <v>-6686</v>
      </c>
      <c r="AO5">
        <v>-3103</v>
      </c>
      <c r="AP5">
        <v>-203</v>
      </c>
      <c r="AQ5">
        <v>-2668</v>
      </c>
      <c r="AR5">
        <v>-908</v>
      </c>
      <c r="AS5">
        <v>19107</v>
      </c>
      <c r="AT5">
        <v>16604</v>
      </c>
      <c r="AU5">
        <v>16084</v>
      </c>
      <c r="AV5">
        <v>1162590</v>
      </c>
      <c r="AW5">
        <v>30765</v>
      </c>
      <c r="AX5">
        <v>44306</v>
      </c>
      <c r="AY5">
        <v>23151</v>
      </c>
      <c r="AZ5">
        <v>0</v>
      </c>
      <c r="BA5">
        <v>11457</v>
      </c>
      <c r="BB5">
        <v>0</v>
      </c>
      <c r="BC5">
        <v>-593</v>
      </c>
      <c r="BD5">
        <v>0</v>
      </c>
      <c r="BE5">
        <v>0</v>
      </c>
      <c r="BF5">
        <v>670730</v>
      </c>
      <c r="BG5">
        <v>334396</v>
      </c>
      <c r="BH5">
        <v>74083</v>
      </c>
      <c r="BI5">
        <v>21204</v>
      </c>
      <c r="BJ5">
        <v>32745</v>
      </c>
      <c r="BK5">
        <v>87</v>
      </c>
      <c r="BL5">
        <v>72070</v>
      </c>
      <c r="BM5">
        <v>376</v>
      </c>
      <c r="BN5">
        <v>2285</v>
      </c>
      <c r="BO5">
        <v>1831</v>
      </c>
      <c r="BP5">
        <v>13647367</v>
      </c>
      <c r="BQ5">
        <v>1822864</v>
      </c>
      <c r="BR5">
        <f>AT5+AV5+AW5+AX5+AY5+AZ5+BA5+BB5</f>
        <v>1288873</v>
      </c>
    </row>
    <row r="6" spans="1:71">
      <c r="A6" t="s">
        <v>85</v>
      </c>
      <c r="B6" t="s">
        <v>83</v>
      </c>
      <c r="C6" t="s">
        <v>83</v>
      </c>
      <c r="D6">
        <v>1462</v>
      </c>
      <c r="E6">
        <v>19822</v>
      </c>
      <c r="F6">
        <v>194179</v>
      </c>
      <c r="G6">
        <v>172399</v>
      </c>
      <c r="H6">
        <v>25646</v>
      </c>
      <c r="I6">
        <v>0</v>
      </c>
      <c r="J6">
        <v>-150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802040</v>
      </c>
      <c r="V6" t="s">
        <v>83</v>
      </c>
      <c r="W6">
        <v>956173</v>
      </c>
      <c r="X6">
        <v>120789</v>
      </c>
      <c r="Y6">
        <v>15509</v>
      </c>
      <c r="Z6">
        <v>3826</v>
      </c>
      <c r="AA6">
        <v>21201</v>
      </c>
      <c r="AB6">
        <v>0</v>
      </c>
      <c r="AC6">
        <v>-1549</v>
      </c>
      <c r="AD6">
        <v>-16999</v>
      </c>
      <c r="AE6">
        <v>20848</v>
      </c>
      <c r="AF6">
        <v>33</v>
      </c>
      <c r="AG6">
        <v>1</v>
      </c>
      <c r="AH6">
        <v>-26018</v>
      </c>
      <c r="AI6">
        <v>-315</v>
      </c>
      <c r="AJ6">
        <v>-50883</v>
      </c>
      <c r="AK6">
        <v>-21615</v>
      </c>
      <c r="AL6">
        <v>-1061</v>
      </c>
      <c r="AM6">
        <v>691</v>
      </c>
      <c r="AN6">
        <v>-2433</v>
      </c>
      <c r="AO6">
        <v>-1307</v>
      </c>
      <c r="AP6">
        <v>58</v>
      </c>
      <c r="AQ6">
        <v>-22836</v>
      </c>
      <c r="AR6">
        <v>94</v>
      </c>
      <c r="AS6">
        <v>1360</v>
      </c>
      <c r="AT6">
        <v>3703</v>
      </c>
      <c r="AU6">
        <v>3508</v>
      </c>
      <c r="AV6">
        <v>79445</v>
      </c>
      <c r="AW6">
        <v>4787</v>
      </c>
      <c r="AX6">
        <v>32100</v>
      </c>
      <c r="AY6">
        <v>3297</v>
      </c>
      <c r="AZ6">
        <v>0</v>
      </c>
      <c r="BA6">
        <v>290</v>
      </c>
      <c r="BB6">
        <v>0</v>
      </c>
      <c r="BC6">
        <v>0</v>
      </c>
      <c r="BD6">
        <v>0</v>
      </c>
      <c r="BE6">
        <v>0</v>
      </c>
      <c r="BF6">
        <v>245827</v>
      </c>
      <c r="BG6">
        <v>59024</v>
      </c>
      <c r="BH6">
        <v>12204</v>
      </c>
      <c r="BI6">
        <v>3138</v>
      </c>
      <c r="BJ6">
        <v>3297</v>
      </c>
      <c r="BK6">
        <v>1</v>
      </c>
      <c r="BL6">
        <v>19806</v>
      </c>
      <c r="BM6">
        <v>0</v>
      </c>
      <c r="BN6">
        <v>557</v>
      </c>
      <c r="BO6">
        <v>0</v>
      </c>
      <c r="BP6">
        <v>2681948</v>
      </c>
      <c r="BQ6">
        <v>221091</v>
      </c>
      <c r="BR6">
        <f t="shared" ref="BR6:BR16" si="0">AT6+AV6+AW6+AX6+AY6+AZ6+BA6+BB6</f>
        <v>123622</v>
      </c>
    </row>
    <row r="7" spans="1:71">
      <c r="A7" t="s">
        <v>86</v>
      </c>
      <c r="B7" t="s">
        <v>83</v>
      </c>
      <c r="C7" t="s">
        <v>83</v>
      </c>
      <c r="D7">
        <v>6649</v>
      </c>
      <c r="E7">
        <v>59117</v>
      </c>
      <c r="F7">
        <v>152167</v>
      </c>
      <c r="G7">
        <v>14690</v>
      </c>
      <c r="H7">
        <v>15412</v>
      </c>
      <c r="I7">
        <v>0</v>
      </c>
      <c r="J7">
        <v>1056</v>
      </c>
      <c r="K7">
        <v>0</v>
      </c>
      <c r="L7">
        <v>66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40</v>
      </c>
      <c r="U7">
        <v>182552</v>
      </c>
      <c r="V7" t="s">
        <v>83</v>
      </c>
      <c r="W7">
        <v>343172</v>
      </c>
      <c r="X7">
        <v>9396</v>
      </c>
      <c r="Y7">
        <v>3628</v>
      </c>
      <c r="Z7">
        <v>736</v>
      </c>
      <c r="AA7">
        <v>0</v>
      </c>
      <c r="AB7">
        <v>0</v>
      </c>
      <c r="AC7">
        <v>0</v>
      </c>
      <c r="AD7">
        <v>17534</v>
      </c>
      <c r="AE7">
        <v>-6439</v>
      </c>
      <c r="AF7">
        <v>-1</v>
      </c>
      <c r="AG7">
        <v>0</v>
      </c>
      <c r="AH7">
        <v>-29401</v>
      </c>
      <c r="AI7">
        <v>335</v>
      </c>
      <c r="AJ7">
        <v>-22813</v>
      </c>
      <c r="AK7">
        <v>-9182</v>
      </c>
      <c r="AL7">
        <v>39795</v>
      </c>
      <c r="AM7">
        <v>-145</v>
      </c>
      <c r="AN7">
        <v>-2253</v>
      </c>
      <c r="AO7">
        <v>-2437</v>
      </c>
      <c r="AP7">
        <v>-12</v>
      </c>
      <c r="AQ7">
        <v>4899</v>
      </c>
      <c r="AR7">
        <v>-1173</v>
      </c>
      <c r="AS7">
        <v>3885</v>
      </c>
      <c r="AT7">
        <v>814</v>
      </c>
      <c r="AU7">
        <v>1009</v>
      </c>
      <c r="AV7">
        <v>16339</v>
      </c>
      <c r="AW7">
        <v>735</v>
      </c>
      <c r="AX7">
        <v>128</v>
      </c>
      <c r="AY7">
        <v>566</v>
      </c>
      <c r="AZ7">
        <v>0</v>
      </c>
      <c r="BA7">
        <v>279</v>
      </c>
      <c r="BB7">
        <v>0</v>
      </c>
      <c r="BC7">
        <v>4</v>
      </c>
      <c r="BD7">
        <v>0</v>
      </c>
      <c r="BE7">
        <v>0</v>
      </c>
      <c r="BF7">
        <v>45397</v>
      </c>
      <c r="BG7">
        <v>10772</v>
      </c>
      <c r="BH7">
        <v>7393</v>
      </c>
      <c r="BI7">
        <v>4029</v>
      </c>
      <c r="BJ7">
        <v>1082</v>
      </c>
      <c r="BK7">
        <v>43</v>
      </c>
      <c r="BL7">
        <v>1736</v>
      </c>
      <c r="BM7">
        <v>167</v>
      </c>
      <c r="BN7">
        <v>-447</v>
      </c>
      <c r="BO7">
        <v>64</v>
      </c>
      <c r="BP7">
        <v>871382</v>
      </c>
      <c r="BQ7">
        <v>43921</v>
      </c>
      <c r="BR7">
        <f t="shared" si="0"/>
        <v>18861</v>
      </c>
    </row>
    <row r="8" spans="1:71">
      <c r="A8" t="s">
        <v>87</v>
      </c>
      <c r="B8" t="s">
        <v>83</v>
      </c>
      <c r="C8" t="s">
        <v>83</v>
      </c>
      <c r="D8">
        <v>4653</v>
      </c>
      <c r="E8">
        <v>44824</v>
      </c>
      <c r="F8">
        <v>146078</v>
      </c>
      <c r="G8">
        <v>1723</v>
      </c>
      <c r="H8">
        <v>81970</v>
      </c>
      <c r="I8">
        <v>145</v>
      </c>
      <c r="J8">
        <v>186</v>
      </c>
      <c r="K8">
        <v>0</v>
      </c>
      <c r="L8">
        <v>-196</v>
      </c>
      <c r="M8">
        <v>-414</v>
      </c>
      <c r="N8">
        <v>0</v>
      </c>
      <c r="O8">
        <v>0</v>
      </c>
      <c r="P8">
        <v>0</v>
      </c>
      <c r="Q8">
        <v>0</v>
      </c>
      <c r="R8">
        <v>2293</v>
      </c>
      <c r="S8">
        <v>11</v>
      </c>
      <c r="T8">
        <v>3801</v>
      </c>
      <c r="U8">
        <v>389453</v>
      </c>
      <c r="V8" t="s">
        <v>83</v>
      </c>
      <c r="W8">
        <v>606639</v>
      </c>
      <c r="X8">
        <v>23147</v>
      </c>
      <c r="Y8">
        <v>13766</v>
      </c>
      <c r="Z8">
        <v>2774</v>
      </c>
      <c r="AA8">
        <v>-685</v>
      </c>
      <c r="AB8">
        <v>0</v>
      </c>
      <c r="AC8">
        <v>-727</v>
      </c>
      <c r="AD8">
        <v>11981</v>
      </c>
      <c r="AE8">
        <v>-54789</v>
      </c>
      <c r="AF8">
        <v>-44</v>
      </c>
      <c r="AG8">
        <v>0</v>
      </c>
      <c r="AH8">
        <v>-33137</v>
      </c>
      <c r="AI8">
        <v>856</v>
      </c>
      <c r="AJ8">
        <v>23760</v>
      </c>
      <c r="AK8">
        <v>-47122</v>
      </c>
      <c r="AL8">
        <v>12873</v>
      </c>
      <c r="AM8">
        <v>-243</v>
      </c>
      <c r="AN8">
        <v>-2071</v>
      </c>
      <c r="AO8">
        <v>-3127</v>
      </c>
      <c r="AP8">
        <v>133</v>
      </c>
      <c r="AQ8">
        <v>4430</v>
      </c>
      <c r="AR8">
        <v>-3928</v>
      </c>
      <c r="AS8">
        <v>4101</v>
      </c>
      <c r="AT8">
        <v>10440</v>
      </c>
      <c r="AU8">
        <v>10150</v>
      </c>
      <c r="AV8">
        <v>92972</v>
      </c>
      <c r="AW8">
        <v>15925</v>
      </c>
      <c r="AX8">
        <v>2684</v>
      </c>
      <c r="AY8">
        <v>11460</v>
      </c>
      <c r="AZ8">
        <v>0</v>
      </c>
      <c r="BA8">
        <v>1204</v>
      </c>
      <c r="BB8">
        <v>0</v>
      </c>
      <c r="BC8">
        <v>128</v>
      </c>
      <c r="BD8">
        <v>0</v>
      </c>
      <c r="BE8">
        <v>0</v>
      </c>
      <c r="BF8">
        <v>222462</v>
      </c>
      <c r="BG8">
        <v>48946</v>
      </c>
      <c r="BH8">
        <v>15295</v>
      </c>
      <c r="BI8">
        <v>8594</v>
      </c>
      <c r="BJ8">
        <v>5030</v>
      </c>
      <c r="BK8">
        <v>42</v>
      </c>
      <c r="BL8">
        <v>26300</v>
      </c>
      <c r="BM8">
        <v>209</v>
      </c>
      <c r="BN8">
        <v>410</v>
      </c>
      <c r="BO8">
        <v>756</v>
      </c>
      <c r="BP8">
        <v>1706120</v>
      </c>
      <c r="BQ8">
        <v>239019</v>
      </c>
      <c r="BR8">
        <f t="shared" si="0"/>
        <v>134685</v>
      </c>
    </row>
    <row r="9" spans="1:71">
      <c r="A9" t="s">
        <v>90</v>
      </c>
      <c r="B9" t="s">
        <v>83</v>
      </c>
      <c r="C9" t="s">
        <v>83</v>
      </c>
      <c r="D9">
        <v>861</v>
      </c>
      <c r="E9">
        <v>3460</v>
      </c>
      <c r="F9">
        <v>102598</v>
      </c>
      <c r="G9">
        <v>0</v>
      </c>
      <c r="H9">
        <v>65</v>
      </c>
      <c r="I9">
        <v>0</v>
      </c>
      <c r="J9">
        <v>138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</v>
      </c>
      <c r="S9">
        <v>0</v>
      </c>
      <c r="T9">
        <v>0</v>
      </c>
      <c r="U9">
        <v>108260</v>
      </c>
      <c r="V9" t="s">
        <v>83</v>
      </c>
      <c r="W9">
        <v>99491</v>
      </c>
      <c r="X9">
        <v>17981</v>
      </c>
      <c r="Y9">
        <v>432</v>
      </c>
      <c r="Z9">
        <v>0</v>
      </c>
      <c r="AA9">
        <v>0</v>
      </c>
      <c r="AB9">
        <v>0</v>
      </c>
      <c r="AC9">
        <v>0</v>
      </c>
      <c r="AD9">
        <v>-1920</v>
      </c>
      <c r="AE9">
        <v>26946</v>
      </c>
      <c r="AF9">
        <v>56</v>
      </c>
      <c r="AG9">
        <v>0</v>
      </c>
      <c r="AH9">
        <v>-6037</v>
      </c>
      <c r="AI9">
        <v>3597</v>
      </c>
      <c r="AJ9">
        <v>44864</v>
      </c>
      <c r="AK9">
        <v>-4368</v>
      </c>
      <c r="AL9">
        <v>-11565</v>
      </c>
      <c r="AM9">
        <v>9</v>
      </c>
      <c r="AN9">
        <v>452</v>
      </c>
      <c r="AO9">
        <v>889</v>
      </c>
      <c r="AP9">
        <v>3</v>
      </c>
      <c r="AQ9">
        <v>1714</v>
      </c>
      <c r="AR9">
        <v>3417</v>
      </c>
      <c r="AS9">
        <v>72</v>
      </c>
      <c r="AT9">
        <v>0</v>
      </c>
      <c r="AU9">
        <v>0</v>
      </c>
      <c r="AV9">
        <v>377301</v>
      </c>
      <c r="AW9">
        <v>10</v>
      </c>
      <c r="AX9">
        <v>33</v>
      </c>
      <c r="AY9">
        <v>0</v>
      </c>
      <c r="AZ9">
        <v>0</v>
      </c>
      <c r="BA9">
        <v>0</v>
      </c>
      <c r="BB9">
        <v>0</v>
      </c>
      <c r="BC9">
        <v>-402</v>
      </c>
      <c r="BD9">
        <v>0</v>
      </c>
      <c r="BE9">
        <v>0</v>
      </c>
      <c r="BF9">
        <v>3189</v>
      </c>
      <c r="BG9">
        <v>10365</v>
      </c>
      <c r="BH9">
        <v>3851</v>
      </c>
      <c r="BI9">
        <v>224</v>
      </c>
      <c r="BJ9">
        <v>162</v>
      </c>
      <c r="BK9">
        <v>0</v>
      </c>
      <c r="BL9">
        <v>646</v>
      </c>
      <c r="BM9">
        <v>0</v>
      </c>
      <c r="BN9">
        <v>733</v>
      </c>
      <c r="BO9">
        <v>92</v>
      </c>
      <c r="BP9">
        <v>787621</v>
      </c>
      <c r="BQ9">
        <v>392189</v>
      </c>
      <c r="BR9">
        <f t="shared" si="0"/>
        <v>377344</v>
      </c>
    </row>
    <row r="10" spans="1:71">
      <c r="A10" t="s">
        <v>91</v>
      </c>
      <c r="B10" t="s">
        <v>83</v>
      </c>
      <c r="C10" t="s">
        <v>83</v>
      </c>
      <c r="D10">
        <v>2</v>
      </c>
      <c r="E10">
        <v>10579</v>
      </c>
      <c r="F10">
        <v>12000</v>
      </c>
      <c r="G10">
        <v>2055</v>
      </c>
      <c r="H10">
        <v>835</v>
      </c>
      <c r="I10">
        <v>1</v>
      </c>
      <c r="J10">
        <v>1163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</v>
      </c>
      <c r="S10">
        <v>0</v>
      </c>
      <c r="T10">
        <v>0</v>
      </c>
      <c r="U10">
        <v>138577</v>
      </c>
      <c r="V10" t="s">
        <v>83</v>
      </c>
      <c r="W10">
        <v>237233</v>
      </c>
      <c r="X10">
        <v>21105</v>
      </c>
      <c r="Y10">
        <v>266</v>
      </c>
      <c r="Z10">
        <v>423</v>
      </c>
      <c r="AA10">
        <v>0</v>
      </c>
      <c r="AB10">
        <v>0</v>
      </c>
      <c r="AC10">
        <v>0</v>
      </c>
      <c r="AD10">
        <v>4117</v>
      </c>
      <c r="AE10">
        <v>5664</v>
      </c>
      <c r="AF10">
        <v>-1</v>
      </c>
      <c r="AG10">
        <v>0</v>
      </c>
      <c r="AH10">
        <v>-8545</v>
      </c>
      <c r="AI10">
        <v>244</v>
      </c>
      <c r="AJ10">
        <v>26450</v>
      </c>
      <c r="AK10">
        <v>-25217</v>
      </c>
      <c r="AL10">
        <v>5233</v>
      </c>
      <c r="AM10">
        <v>-17</v>
      </c>
      <c r="AN10">
        <v>321</v>
      </c>
      <c r="AO10">
        <v>-128</v>
      </c>
      <c r="AP10">
        <v>-1</v>
      </c>
      <c r="AQ10">
        <v>1230</v>
      </c>
      <c r="AR10">
        <v>2718</v>
      </c>
      <c r="AS10">
        <v>0</v>
      </c>
      <c r="AT10">
        <v>0</v>
      </c>
      <c r="AU10">
        <v>0</v>
      </c>
      <c r="AV10">
        <v>102976</v>
      </c>
      <c r="AW10">
        <v>214</v>
      </c>
      <c r="AX10">
        <v>6655</v>
      </c>
      <c r="AY10">
        <v>3908</v>
      </c>
      <c r="AZ10">
        <v>0</v>
      </c>
      <c r="BA10">
        <v>9606</v>
      </c>
      <c r="BB10">
        <v>0</v>
      </c>
      <c r="BC10">
        <v>-50</v>
      </c>
      <c r="BD10">
        <v>0</v>
      </c>
      <c r="BE10">
        <v>0</v>
      </c>
      <c r="BF10">
        <v>5700</v>
      </c>
      <c r="BG10">
        <v>55617</v>
      </c>
      <c r="BH10">
        <v>3288</v>
      </c>
      <c r="BI10">
        <v>88</v>
      </c>
      <c r="BJ10">
        <v>729</v>
      </c>
      <c r="BK10">
        <v>0</v>
      </c>
      <c r="BL10">
        <v>2520</v>
      </c>
      <c r="BM10">
        <v>0</v>
      </c>
      <c r="BN10">
        <v>45</v>
      </c>
      <c r="BO10">
        <v>79</v>
      </c>
      <c r="BP10">
        <v>627687</v>
      </c>
      <c r="BQ10">
        <v>185549</v>
      </c>
      <c r="BR10">
        <f t="shared" si="0"/>
        <v>123359</v>
      </c>
    </row>
    <row r="11" spans="1:71">
      <c r="A11" t="s">
        <v>92</v>
      </c>
      <c r="B11" t="s">
        <v>83</v>
      </c>
      <c r="C11" t="s">
        <v>83</v>
      </c>
      <c r="D11">
        <v>205</v>
      </c>
      <c r="E11">
        <v>2207</v>
      </c>
      <c r="F11">
        <v>582</v>
      </c>
      <c r="G11">
        <v>0</v>
      </c>
      <c r="H11">
        <v>0</v>
      </c>
      <c r="I11">
        <v>0</v>
      </c>
      <c r="J11">
        <v>218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389834</v>
      </c>
      <c r="V11" t="s">
        <v>83</v>
      </c>
      <c r="W11">
        <v>361682</v>
      </c>
      <c r="X11">
        <v>133947</v>
      </c>
      <c r="Y11">
        <v>0</v>
      </c>
      <c r="Z11">
        <v>1820</v>
      </c>
      <c r="AA11">
        <v>0</v>
      </c>
      <c r="AB11">
        <v>0</v>
      </c>
      <c r="AC11">
        <v>0</v>
      </c>
      <c r="AD11">
        <v>-49462</v>
      </c>
      <c r="AE11">
        <v>13771</v>
      </c>
      <c r="AF11">
        <v>0</v>
      </c>
      <c r="AG11">
        <v>0</v>
      </c>
      <c r="AH11">
        <v>-26837</v>
      </c>
      <c r="AI11">
        <v>-11409</v>
      </c>
      <c r="AJ11">
        <v>-11346</v>
      </c>
      <c r="AK11">
        <v>-25593</v>
      </c>
      <c r="AL11">
        <v>-51524</v>
      </c>
      <c r="AM11">
        <v>0</v>
      </c>
      <c r="AN11">
        <v>-1896</v>
      </c>
      <c r="AO11">
        <v>-1110</v>
      </c>
      <c r="AP11">
        <v>0</v>
      </c>
      <c r="AQ11">
        <v>152</v>
      </c>
      <c r="AR11">
        <v>-533</v>
      </c>
      <c r="AS11">
        <v>0</v>
      </c>
      <c r="AT11">
        <v>0</v>
      </c>
      <c r="AU11">
        <v>0</v>
      </c>
      <c r="AV11">
        <v>793</v>
      </c>
      <c r="AW11">
        <v>6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68</v>
      </c>
      <c r="BD11">
        <v>0</v>
      </c>
      <c r="BE11">
        <v>0</v>
      </c>
      <c r="BF11">
        <v>759</v>
      </c>
      <c r="BG11">
        <v>1514</v>
      </c>
      <c r="BH11">
        <v>0</v>
      </c>
      <c r="BI11">
        <v>5</v>
      </c>
      <c r="BJ11">
        <v>247</v>
      </c>
      <c r="BK11">
        <v>0</v>
      </c>
      <c r="BL11">
        <v>30</v>
      </c>
      <c r="BM11">
        <v>0</v>
      </c>
      <c r="BN11">
        <v>710</v>
      </c>
      <c r="BO11">
        <v>0</v>
      </c>
      <c r="BP11">
        <v>728838</v>
      </c>
      <c r="BQ11">
        <v>2662</v>
      </c>
      <c r="BR11">
        <f t="shared" si="0"/>
        <v>799</v>
      </c>
    </row>
    <row r="12" spans="1:71">
      <c r="A12" t="s">
        <v>93</v>
      </c>
      <c r="B12" t="s">
        <v>83</v>
      </c>
      <c r="C12" t="s">
        <v>83</v>
      </c>
      <c r="D12">
        <v>2218</v>
      </c>
      <c r="E12">
        <v>60330</v>
      </c>
      <c r="F12">
        <v>92976</v>
      </c>
      <c r="G12">
        <v>3186</v>
      </c>
      <c r="H12">
        <v>50494</v>
      </c>
      <c r="I12">
        <v>0</v>
      </c>
      <c r="J12">
        <v>844</v>
      </c>
      <c r="K12">
        <v>0</v>
      </c>
      <c r="L12">
        <v>-17</v>
      </c>
      <c r="M12">
        <v>-18</v>
      </c>
      <c r="N12">
        <v>0</v>
      </c>
      <c r="O12">
        <v>0</v>
      </c>
      <c r="P12">
        <v>0</v>
      </c>
      <c r="Q12">
        <v>0</v>
      </c>
      <c r="R12">
        <v>711</v>
      </c>
      <c r="S12">
        <v>-17</v>
      </c>
      <c r="T12">
        <v>0</v>
      </c>
      <c r="U12">
        <v>525865</v>
      </c>
      <c r="V12" t="s">
        <v>83</v>
      </c>
      <c r="W12">
        <v>359962</v>
      </c>
      <c r="X12">
        <v>26244</v>
      </c>
      <c r="Y12">
        <v>2557</v>
      </c>
      <c r="Z12">
        <v>303</v>
      </c>
      <c r="AA12">
        <v>136</v>
      </c>
      <c r="AB12">
        <v>0</v>
      </c>
      <c r="AC12">
        <v>0</v>
      </c>
      <c r="AD12">
        <v>-4758</v>
      </c>
      <c r="AE12">
        <v>-8591</v>
      </c>
      <c r="AF12">
        <v>11</v>
      </c>
      <c r="AG12">
        <v>14</v>
      </c>
      <c r="AH12">
        <v>-10087</v>
      </c>
      <c r="AI12">
        <v>51</v>
      </c>
      <c r="AJ12">
        <v>-49984</v>
      </c>
      <c r="AK12">
        <v>-78238</v>
      </c>
      <c r="AL12">
        <v>-1025</v>
      </c>
      <c r="AM12">
        <v>-31</v>
      </c>
      <c r="AN12">
        <v>-243</v>
      </c>
      <c r="AO12">
        <v>506</v>
      </c>
      <c r="AP12">
        <v>6</v>
      </c>
      <c r="AQ12">
        <v>790</v>
      </c>
      <c r="AR12">
        <v>0</v>
      </c>
      <c r="AS12">
        <v>4897</v>
      </c>
      <c r="AT12">
        <v>68</v>
      </c>
      <c r="AU12">
        <v>66</v>
      </c>
      <c r="AV12">
        <v>17854</v>
      </c>
      <c r="AW12">
        <v>151</v>
      </c>
      <c r="AX12">
        <v>136</v>
      </c>
      <c r="AY12">
        <v>397</v>
      </c>
      <c r="AZ12">
        <v>0</v>
      </c>
      <c r="BA12">
        <v>0</v>
      </c>
      <c r="BB12">
        <v>0</v>
      </c>
      <c r="BC12">
        <v>-90</v>
      </c>
      <c r="BD12">
        <v>0</v>
      </c>
      <c r="BE12">
        <v>0</v>
      </c>
      <c r="BF12">
        <v>82048</v>
      </c>
      <c r="BG12">
        <v>24876</v>
      </c>
      <c r="BH12">
        <v>222</v>
      </c>
      <c r="BI12">
        <v>398</v>
      </c>
      <c r="BJ12">
        <v>120</v>
      </c>
      <c r="BK12">
        <v>0</v>
      </c>
      <c r="BL12">
        <v>1020</v>
      </c>
      <c r="BM12">
        <v>0</v>
      </c>
      <c r="BN12">
        <v>-1506</v>
      </c>
      <c r="BO12">
        <v>839</v>
      </c>
      <c r="BP12">
        <v>1105690</v>
      </c>
      <c r="BQ12">
        <v>45152</v>
      </c>
      <c r="BR12">
        <f t="shared" si="0"/>
        <v>18606</v>
      </c>
    </row>
    <row r="13" spans="1:71">
      <c r="A13" t="s">
        <v>105</v>
      </c>
      <c r="B13" t="s">
        <v>83</v>
      </c>
      <c r="C13" t="s">
        <v>83</v>
      </c>
      <c r="D13">
        <v>23121</v>
      </c>
      <c r="E13">
        <v>63631</v>
      </c>
      <c r="F13">
        <v>364649</v>
      </c>
      <c r="G13">
        <v>82170</v>
      </c>
      <c r="H13">
        <v>15901</v>
      </c>
      <c r="I13">
        <v>0</v>
      </c>
      <c r="J13">
        <v>2460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245944</v>
      </c>
      <c r="V13" t="s">
        <v>83</v>
      </c>
      <c r="W13">
        <v>493439</v>
      </c>
      <c r="X13">
        <v>17289</v>
      </c>
      <c r="Y13">
        <v>6295</v>
      </c>
      <c r="Z13">
        <v>295</v>
      </c>
      <c r="AA13">
        <v>0</v>
      </c>
      <c r="AB13">
        <v>0</v>
      </c>
      <c r="AC13">
        <v>0</v>
      </c>
      <c r="AD13">
        <v>17445</v>
      </c>
      <c r="AE13">
        <v>5215</v>
      </c>
      <c r="AF13">
        <v>14</v>
      </c>
      <c r="AG13">
        <v>0</v>
      </c>
      <c r="AH13">
        <v>-33688</v>
      </c>
      <c r="AI13">
        <v>-1302</v>
      </c>
      <c r="AJ13">
        <v>-17557</v>
      </c>
      <c r="AK13">
        <v>-1920</v>
      </c>
      <c r="AL13">
        <v>17635</v>
      </c>
      <c r="AM13">
        <v>778</v>
      </c>
      <c r="AN13">
        <v>1071</v>
      </c>
      <c r="AO13">
        <v>-517</v>
      </c>
      <c r="AP13">
        <v>124</v>
      </c>
      <c r="AQ13">
        <v>4188</v>
      </c>
      <c r="AR13">
        <v>-3877</v>
      </c>
      <c r="AS13">
        <v>0</v>
      </c>
      <c r="AT13">
        <v>1580</v>
      </c>
      <c r="AU13">
        <v>1353</v>
      </c>
      <c r="AV13">
        <v>375634</v>
      </c>
      <c r="AW13">
        <v>1448</v>
      </c>
      <c r="AX13">
        <v>1226</v>
      </c>
      <c r="AY13">
        <v>2646</v>
      </c>
      <c r="AZ13">
        <v>0</v>
      </c>
      <c r="BA13">
        <v>77</v>
      </c>
      <c r="BB13">
        <v>0</v>
      </c>
      <c r="BC13">
        <v>-253</v>
      </c>
      <c r="BD13">
        <v>0</v>
      </c>
      <c r="BE13">
        <v>0</v>
      </c>
      <c r="BF13">
        <v>20839</v>
      </c>
      <c r="BG13">
        <v>27438</v>
      </c>
      <c r="BH13">
        <v>26771</v>
      </c>
      <c r="BI13">
        <v>839</v>
      </c>
      <c r="BJ13">
        <v>767</v>
      </c>
      <c r="BK13">
        <v>0</v>
      </c>
      <c r="BL13">
        <v>4037</v>
      </c>
      <c r="BM13">
        <v>0</v>
      </c>
      <c r="BN13">
        <v>1945</v>
      </c>
      <c r="BO13">
        <v>0</v>
      </c>
      <c r="BP13">
        <v>1769151</v>
      </c>
      <c r="BQ13">
        <v>442210</v>
      </c>
      <c r="BR13">
        <f t="shared" si="0"/>
        <v>382611</v>
      </c>
    </row>
    <row r="14" spans="1:71">
      <c r="A14" t="s">
        <v>96</v>
      </c>
      <c r="B14" t="s">
        <v>83</v>
      </c>
      <c r="C14" t="s">
        <v>83</v>
      </c>
      <c r="D14">
        <v>12385</v>
      </c>
      <c r="E14">
        <v>412804</v>
      </c>
      <c r="F14">
        <v>1568849</v>
      </c>
      <c r="G14">
        <v>0</v>
      </c>
      <c r="H14">
        <v>0</v>
      </c>
      <c r="I14">
        <v>-51</v>
      </c>
      <c r="J14">
        <v>-5143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161196</v>
      </c>
      <c r="V14" t="s">
        <v>83</v>
      </c>
      <c r="W14">
        <v>540935</v>
      </c>
      <c r="X14">
        <v>204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13312</v>
      </c>
      <c r="AE14">
        <v>-6917</v>
      </c>
      <c r="AF14">
        <v>0</v>
      </c>
      <c r="AG14">
        <v>0</v>
      </c>
      <c r="AH14">
        <v>-17224</v>
      </c>
      <c r="AI14">
        <v>-148</v>
      </c>
      <c r="AJ14">
        <v>-4997</v>
      </c>
      <c r="AK14">
        <v>-3817</v>
      </c>
      <c r="AL14">
        <v>6815</v>
      </c>
      <c r="AM14">
        <v>-64</v>
      </c>
      <c r="AN14">
        <v>208</v>
      </c>
      <c r="AO14">
        <v>4128</v>
      </c>
      <c r="AP14">
        <v>-514</v>
      </c>
      <c r="AQ14">
        <v>2766</v>
      </c>
      <c r="AR14">
        <v>2373</v>
      </c>
      <c r="AS14">
        <v>4792</v>
      </c>
      <c r="AT14">
        <v>0</v>
      </c>
      <c r="AU14">
        <v>0</v>
      </c>
      <c r="AV14">
        <v>99277</v>
      </c>
      <c r="AW14">
        <v>7490</v>
      </c>
      <c r="AX14">
        <v>1344</v>
      </c>
      <c r="AY14">
        <v>710</v>
      </c>
      <c r="AZ14">
        <v>0</v>
      </c>
      <c r="BA14">
        <v>0</v>
      </c>
      <c r="BB14">
        <v>0</v>
      </c>
      <c r="BC14">
        <v>4</v>
      </c>
      <c r="BD14">
        <v>0</v>
      </c>
      <c r="BE14">
        <v>0</v>
      </c>
      <c r="BF14">
        <v>44509</v>
      </c>
      <c r="BG14">
        <v>95844</v>
      </c>
      <c r="BH14">
        <v>5059</v>
      </c>
      <c r="BI14">
        <v>3889</v>
      </c>
      <c r="BJ14">
        <v>21311</v>
      </c>
      <c r="BK14">
        <v>1</v>
      </c>
      <c r="BL14">
        <v>15976</v>
      </c>
      <c r="BM14">
        <v>0</v>
      </c>
      <c r="BN14">
        <v>-162</v>
      </c>
      <c r="BO14">
        <v>0</v>
      </c>
      <c r="BP14">
        <v>2987143</v>
      </c>
      <c r="BQ14">
        <v>250905</v>
      </c>
      <c r="BR14">
        <f t="shared" si="0"/>
        <v>108821</v>
      </c>
    </row>
    <row r="15" spans="1:71">
      <c r="A15" t="s">
        <v>106</v>
      </c>
      <c r="B15" t="s">
        <v>83</v>
      </c>
      <c r="C15" t="s">
        <v>83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t="s">
        <v>83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9</v>
      </c>
      <c r="AF15">
        <v>0</v>
      </c>
      <c r="AG15">
        <v>0</v>
      </c>
      <c r="AH15">
        <v>52</v>
      </c>
      <c r="AI15">
        <v>41</v>
      </c>
      <c r="AJ15">
        <v>42673</v>
      </c>
      <c r="AK15">
        <v>161746</v>
      </c>
      <c r="AL15">
        <v>0</v>
      </c>
      <c r="AM15">
        <v>0</v>
      </c>
      <c r="AN15">
        <v>156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167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204843</v>
      </c>
      <c r="BQ15">
        <v>167</v>
      </c>
      <c r="BR15">
        <f t="shared" si="0"/>
        <v>167</v>
      </c>
      <c r="BS15" t="s">
        <v>108</v>
      </c>
    </row>
    <row r="16" spans="1:71">
      <c r="A16" t="s">
        <v>107</v>
      </c>
      <c r="B16" t="s">
        <v>83</v>
      </c>
      <c r="C16" t="s">
        <v>83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t="s">
        <v>83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215</v>
      </c>
      <c r="AG16">
        <v>2</v>
      </c>
      <c r="AH16">
        <v>176603</v>
      </c>
      <c r="AI16">
        <v>124</v>
      </c>
      <c r="AJ16">
        <v>2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176946</v>
      </c>
      <c r="BQ16">
        <v>0</v>
      </c>
      <c r="BR16">
        <f t="shared" si="0"/>
        <v>0</v>
      </c>
    </row>
    <row r="18" spans="1:70">
      <c r="A18" t="s">
        <v>15</v>
      </c>
      <c r="B18" t="s">
        <v>88</v>
      </c>
      <c r="C18" t="s">
        <v>103</v>
      </c>
    </row>
    <row r="19" spans="1:70">
      <c r="B19" t="s">
        <v>16</v>
      </c>
      <c r="C19" t="s">
        <v>17</v>
      </c>
      <c r="D19" t="s">
        <v>18</v>
      </c>
      <c r="E19" t="s">
        <v>19</v>
      </c>
      <c r="F19" t="s">
        <v>20</v>
      </c>
      <c r="G19" t="s">
        <v>21</v>
      </c>
      <c r="H19" t="s">
        <v>22</v>
      </c>
      <c r="I19" t="s">
        <v>23</v>
      </c>
      <c r="J19" t="s">
        <v>24</v>
      </c>
      <c r="K19" t="s">
        <v>25</v>
      </c>
      <c r="L19" t="s">
        <v>26</v>
      </c>
      <c r="M19" t="s">
        <v>27</v>
      </c>
      <c r="N19" t="s">
        <v>28</v>
      </c>
      <c r="O19" t="s">
        <v>29</v>
      </c>
      <c r="P19" t="s">
        <v>30</v>
      </c>
      <c r="Q19" t="s">
        <v>31</v>
      </c>
      <c r="R19" t="s">
        <v>32</v>
      </c>
      <c r="S19" t="s">
        <v>33</v>
      </c>
      <c r="T19" t="s">
        <v>34</v>
      </c>
      <c r="U19" t="s">
        <v>35</v>
      </c>
      <c r="V19" t="s">
        <v>36</v>
      </c>
      <c r="W19" t="s">
        <v>37</v>
      </c>
      <c r="X19" t="s">
        <v>38</v>
      </c>
      <c r="Y19" t="s">
        <v>39</v>
      </c>
      <c r="Z19" t="s">
        <v>40</v>
      </c>
      <c r="AA19" t="s">
        <v>41</v>
      </c>
      <c r="AB19" t="s">
        <v>42</v>
      </c>
      <c r="AC19" t="s">
        <v>43</v>
      </c>
      <c r="AD19" t="s">
        <v>44</v>
      </c>
      <c r="AE19" t="s">
        <v>45</v>
      </c>
      <c r="AF19" t="s">
        <v>46</v>
      </c>
      <c r="AG19" t="s">
        <v>47</v>
      </c>
      <c r="AH19" t="s">
        <v>48</v>
      </c>
      <c r="AI19" t="s">
        <v>49</v>
      </c>
      <c r="AJ19" t="s">
        <v>50</v>
      </c>
      <c r="AK19" t="s">
        <v>51</v>
      </c>
      <c r="AL19" t="s">
        <v>52</v>
      </c>
      <c r="AM19" t="s">
        <v>53</v>
      </c>
      <c r="AN19" t="s">
        <v>54</v>
      </c>
      <c r="AO19" t="s">
        <v>55</v>
      </c>
      <c r="AP19" t="s">
        <v>56</v>
      </c>
      <c r="AQ19" t="s">
        <v>57</v>
      </c>
      <c r="AR19" t="s">
        <v>58</v>
      </c>
      <c r="AS19" t="s">
        <v>59</v>
      </c>
      <c r="AT19" t="s">
        <v>60</v>
      </c>
      <c r="AU19" t="s">
        <v>61</v>
      </c>
      <c r="AV19" t="s">
        <v>62</v>
      </c>
      <c r="AW19" t="s">
        <v>63</v>
      </c>
      <c r="AX19" t="s">
        <v>64</v>
      </c>
      <c r="AY19" t="s">
        <v>65</v>
      </c>
      <c r="AZ19" t="s">
        <v>104</v>
      </c>
      <c r="BA19" t="s">
        <v>66</v>
      </c>
      <c r="BB19" t="s">
        <v>67</v>
      </c>
      <c r="BC19" t="s">
        <v>68</v>
      </c>
      <c r="BD19" t="s">
        <v>69</v>
      </c>
      <c r="BE19" t="s">
        <v>70</v>
      </c>
      <c r="BF19" t="s">
        <v>71</v>
      </c>
      <c r="BG19" t="s">
        <v>72</v>
      </c>
      <c r="BH19" t="s">
        <v>73</v>
      </c>
      <c r="BI19" t="s">
        <v>74</v>
      </c>
      <c r="BJ19" t="s">
        <v>75</v>
      </c>
      <c r="BK19" t="s">
        <v>76</v>
      </c>
      <c r="BL19" t="s">
        <v>77</v>
      </c>
      <c r="BM19" t="s">
        <v>78</v>
      </c>
      <c r="BN19" t="s">
        <v>79</v>
      </c>
      <c r="BO19" t="s">
        <v>80</v>
      </c>
      <c r="BP19" t="s">
        <v>81</v>
      </c>
      <c r="BQ19" t="s">
        <v>82</v>
      </c>
      <c r="BR19" t="s">
        <v>97</v>
      </c>
    </row>
    <row r="20" spans="1:70">
      <c r="A20" t="s">
        <v>84</v>
      </c>
      <c r="B20" t="s">
        <v>83</v>
      </c>
      <c r="C20" t="s">
        <v>83</v>
      </c>
      <c r="D20">
        <v>4159</v>
      </c>
      <c r="E20">
        <v>33974</v>
      </c>
      <c r="F20">
        <v>77953</v>
      </c>
      <c r="G20">
        <v>0</v>
      </c>
      <c r="H20">
        <v>0</v>
      </c>
      <c r="I20">
        <v>0</v>
      </c>
      <c r="J20">
        <v>1312</v>
      </c>
      <c r="K20">
        <v>0</v>
      </c>
      <c r="L20">
        <v>66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100028</v>
      </c>
      <c r="V20" t="s">
        <v>83</v>
      </c>
      <c r="W20">
        <v>161776</v>
      </c>
      <c r="X20">
        <v>7251</v>
      </c>
      <c r="Y20">
        <v>585</v>
      </c>
      <c r="Z20">
        <v>0</v>
      </c>
      <c r="AA20">
        <v>0</v>
      </c>
      <c r="AB20">
        <v>0</v>
      </c>
      <c r="AC20">
        <v>0</v>
      </c>
      <c r="AD20">
        <v>11950</v>
      </c>
      <c r="AE20">
        <v>-2082</v>
      </c>
      <c r="AF20">
        <v>0</v>
      </c>
      <c r="AG20">
        <v>0</v>
      </c>
      <c r="AH20">
        <v>-8600</v>
      </c>
      <c r="AI20">
        <v>440</v>
      </c>
      <c r="AJ20">
        <v>-8065</v>
      </c>
      <c r="AK20">
        <v>-3225</v>
      </c>
      <c r="AL20">
        <v>21697</v>
      </c>
      <c r="AM20">
        <v>-1</v>
      </c>
      <c r="AN20">
        <v>-676</v>
      </c>
      <c r="AO20">
        <v>-29</v>
      </c>
      <c r="AP20">
        <v>-12</v>
      </c>
      <c r="AQ20">
        <v>3894</v>
      </c>
      <c r="AR20">
        <v>-38</v>
      </c>
      <c r="AS20">
        <v>1670</v>
      </c>
      <c r="AT20">
        <v>425</v>
      </c>
      <c r="AU20">
        <v>425</v>
      </c>
      <c r="AV20">
        <v>8871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2459</v>
      </c>
      <c r="BG20">
        <v>7327</v>
      </c>
      <c r="BH20">
        <v>2390</v>
      </c>
      <c r="BI20">
        <v>3084</v>
      </c>
      <c r="BJ20">
        <v>333</v>
      </c>
      <c r="BK20">
        <v>0</v>
      </c>
      <c r="BL20">
        <v>444</v>
      </c>
      <c r="BM20">
        <v>0</v>
      </c>
      <c r="BN20">
        <v>0</v>
      </c>
      <c r="BO20">
        <v>0</v>
      </c>
      <c r="BP20">
        <v>429785</v>
      </c>
      <c r="BQ20">
        <v>22874</v>
      </c>
      <c r="BR20">
        <f t="shared" ref="BR20" si="1">AT20+AV20+AW20+AX20+AY20+AZ20+BA20+BB20</f>
        <v>9296</v>
      </c>
    </row>
    <row r="22" spans="1:70">
      <c r="A22" t="s">
        <v>15</v>
      </c>
      <c r="B22" t="s">
        <v>88</v>
      </c>
      <c r="C22" t="s">
        <v>103</v>
      </c>
    </row>
    <row r="23" spans="1:70">
      <c r="B23" t="s">
        <v>16</v>
      </c>
      <c r="C23" t="s">
        <v>17</v>
      </c>
      <c r="D23" t="s">
        <v>18</v>
      </c>
      <c r="E23" t="s">
        <v>19</v>
      </c>
      <c r="F23" t="s">
        <v>20</v>
      </c>
      <c r="G23" t="s">
        <v>21</v>
      </c>
      <c r="H23" t="s">
        <v>22</v>
      </c>
      <c r="I23" t="s">
        <v>23</v>
      </c>
      <c r="J23" t="s">
        <v>24</v>
      </c>
      <c r="K23" t="s">
        <v>25</v>
      </c>
      <c r="L23" t="s">
        <v>26</v>
      </c>
      <c r="M23" t="s">
        <v>27</v>
      </c>
      <c r="N23" t="s">
        <v>28</v>
      </c>
      <c r="O23" t="s">
        <v>29</v>
      </c>
      <c r="P23" t="s">
        <v>30</v>
      </c>
      <c r="Q23" t="s">
        <v>31</v>
      </c>
      <c r="R23" t="s">
        <v>32</v>
      </c>
      <c r="S23" t="s">
        <v>33</v>
      </c>
      <c r="T23" t="s">
        <v>34</v>
      </c>
      <c r="U23" t="s">
        <v>35</v>
      </c>
      <c r="V23" t="s">
        <v>36</v>
      </c>
      <c r="W23" t="s">
        <v>37</v>
      </c>
      <c r="X23" t="s">
        <v>38</v>
      </c>
      <c r="Y23" t="s">
        <v>39</v>
      </c>
      <c r="Z23" t="s">
        <v>40</v>
      </c>
      <c r="AA23" t="s">
        <v>41</v>
      </c>
      <c r="AB23" t="s">
        <v>42</v>
      </c>
      <c r="AC23" t="s">
        <v>43</v>
      </c>
      <c r="AD23" t="s">
        <v>44</v>
      </c>
      <c r="AE23" t="s">
        <v>45</v>
      </c>
      <c r="AF23" t="s">
        <v>46</v>
      </c>
      <c r="AG23" t="s">
        <v>47</v>
      </c>
      <c r="AH23" t="s">
        <v>48</v>
      </c>
      <c r="AI23" t="s">
        <v>49</v>
      </c>
      <c r="AJ23" t="s">
        <v>50</v>
      </c>
      <c r="AK23" t="s">
        <v>51</v>
      </c>
      <c r="AL23" t="s">
        <v>52</v>
      </c>
      <c r="AM23" t="s">
        <v>53</v>
      </c>
      <c r="AN23" t="s">
        <v>54</v>
      </c>
      <c r="AO23" t="s">
        <v>55</v>
      </c>
      <c r="AP23" t="s">
        <v>56</v>
      </c>
      <c r="AQ23" t="s">
        <v>57</v>
      </c>
      <c r="AR23" t="s">
        <v>58</v>
      </c>
      <c r="AS23" t="s">
        <v>59</v>
      </c>
      <c r="AT23" t="s">
        <v>60</v>
      </c>
      <c r="AU23" t="s">
        <v>61</v>
      </c>
      <c r="AV23" t="s">
        <v>62</v>
      </c>
      <c r="AW23" t="s">
        <v>63</v>
      </c>
      <c r="AX23" t="s">
        <v>64</v>
      </c>
      <c r="AY23" t="s">
        <v>65</v>
      </c>
      <c r="AZ23" t="s">
        <v>104</v>
      </c>
      <c r="BA23" t="s">
        <v>66</v>
      </c>
      <c r="BB23" t="s">
        <v>67</v>
      </c>
      <c r="BC23" t="s">
        <v>68</v>
      </c>
      <c r="BD23" t="s">
        <v>69</v>
      </c>
      <c r="BE23" t="s">
        <v>70</v>
      </c>
      <c r="BF23" t="s">
        <v>71</v>
      </c>
      <c r="BG23" t="s">
        <v>72</v>
      </c>
      <c r="BH23" t="s">
        <v>73</v>
      </c>
      <c r="BI23" t="s">
        <v>74</v>
      </c>
      <c r="BJ23" t="s">
        <v>75</v>
      </c>
      <c r="BK23" t="s">
        <v>76</v>
      </c>
      <c r="BL23" t="s">
        <v>77</v>
      </c>
      <c r="BM23" t="s">
        <v>78</v>
      </c>
      <c r="BN23" t="s">
        <v>79</v>
      </c>
      <c r="BO23" t="s">
        <v>80</v>
      </c>
      <c r="BP23" t="s">
        <v>81</v>
      </c>
      <c r="BQ23" t="s">
        <v>82</v>
      </c>
      <c r="BR23" t="s">
        <v>97</v>
      </c>
    </row>
    <row r="24" spans="1:70">
      <c r="A24" t="s">
        <v>98</v>
      </c>
      <c r="B24" t="s">
        <v>83</v>
      </c>
      <c r="C24" t="s">
        <v>83</v>
      </c>
      <c r="D24">
        <v>12764</v>
      </c>
      <c r="E24">
        <v>123763</v>
      </c>
      <c r="F24">
        <v>492424</v>
      </c>
      <c r="G24">
        <v>188812</v>
      </c>
      <c r="H24">
        <v>123028</v>
      </c>
      <c r="I24">
        <v>145</v>
      </c>
      <c r="J24">
        <v>1091</v>
      </c>
      <c r="K24">
        <v>0</v>
      </c>
      <c r="L24">
        <v>-130</v>
      </c>
      <c r="M24">
        <v>-413</v>
      </c>
      <c r="N24">
        <v>0</v>
      </c>
      <c r="O24">
        <v>0</v>
      </c>
      <c r="P24">
        <v>0</v>
      </c>
      <c r="Q24">
        <v>0</v>
      </c>
      <c r="R24">
        <v>2293</v>
      </c>
      <c r="S24">
        <v>11</v>
      </c>
      <c r="T24">
        <v>3841</v>
      </c>
      <c r="U24">
        <v>1374045</v>
      </c>
      <c r="V24" t="s">
        <v>83</v>
      </c>
      <c r="W24">
        <v>1905983</v>
      </c>
      <c r="X24">
        <v>153331</v>
      </c>
      <c r="Y24">
        <v>32902</v>
      </c>
      <c r="Z24">
        <v>7336</v>
      </c>
      <c r="AA24">
        <v>20516</v>
      </c>
      <c r="AB24">
        <v>0</v>
      </c>
      <c r="AC24">
        <v>-2276</v>
      </c>
      <c r="AD24">
        <v>12516</v>
      </c>
      <c r="AE24">
        <v>-40379</v>
      </c>
      <c r="AF24">
        <v>-12</v>
      </c>
      <c r="AG24">
        <v>1</v>
      </c>
      <c r="AH24">
        <v>-88556</v>
      </c>
      <c r="AI24">
        <v>876</v>
      </c>
      <c r="AJ24">
        <v>-49936</v>
      </c>
      <c r="AK24">
        <v>-77920</v>
      </c>
      <c r="AL24">
        <v>51607</v>
      </c>
      <c r="AM24">
        <v>304</v>
      </c>
      <c r="AN24">
        <v>-6756</v>
      </c>
      <c r="AO24">
        <v>-6871</v>
      </c>
      <c r="AP24">
        <v>179</v>
      </c>
      <c r="AQ24">
        <v>-13507</v>
      </c>
      <c r="AR24">
        <v>-5007</v>
      </c>
      <c r="AS24">
        <v>9345</v>
      </c>
      <c r="AT24">
        <v>14956</v>
      </c>
      <c r="AU24">
        <v>14666</v>
      </c>
      <c r="AV24">
        <v>188756</v>
      </c>
      <c r="AW24">
        <v>21447</v>
      </c>
      <c r="AX24">
        <v>34911</v>
      </c>
      <c r="AY24">
        <v>15323</v>
      </c>
      <c r="AZ24">
        <v>0</v>
      </c>
      <c r="BA24">
        <v>1773</v>
      </c>
      <c r="BB24">
        <v>0</v>
      </c>
      <c r="BC24">
        <v>133</v>
      </c>
      <c r="BD24">
        <v>0</v>
      </c>
      <c r="BE24">
        <v>0</v>
      </c>
      <c r="BF24">
        <v>513686</v>
      </c>
      <c r="BG24">
        <v>118741</v>
      </c>
      <c r="BH24">
        <v>34892</v>
      </c>
      <c r="BI24">
        <v>15761</v>
      </c>
      <c r="BJ24">
        <v>9409</v>
      </c>
      <c r="BK24">
        <v>86</v>
      </c>
      <c r="BL24">
        <v>47842</v>
      </c>
      <c r="BM24">
        <v>376</v>
      </c>
      <c r="BN24">
        <v>520</v>
      </c>
      <c r="BO24">
        <v>820</v>
      </c>
      <c r="BP24">
        <v>5259449</v>
      </c>
      <c r="BQ24">
        <v>504031</v>
      </c>
      <c r="BR24">
        <f t="shared" ref="BR24:BR25" si="2">AT24+AV24+AW24+AX24+AY24+AZ24+BA24+BB24</f>
        <v>277166</v>
      </c>
    </row>
    <row r="25" spans="1:70">
      <c r="A25" t="s">
        <v>99</v>
      </c>
      <c r="B25" t="s">
        <v>83</v>
      </c>
      <c r="C25" t="s">
        <v>83</v>
      </c>
      <c r="D25">
        <v>38792</v>
      </c>
      <c r="E25">
        <v>553011</v>
      </c>
      <c r="F25">
        <v>2141653</v>
      </c>
      <c r="G25">
        <v>87411</v>
      </c>
      <c r="H25">
        <v>67295</v>
      </c>
      <c r="I25">
        <v>-49</v>
      </c>
      <c r="J25">
        <v>-319</v>
      </c>
      <c r="K25">
        <v>0</v>
      </c>
      <c r="L25">
        <v>-17</v>
      </c>
      <c r="M25">
        <v>-18</v>
      </c>
      <c r="N25">
        <v>0</v>
      </c>
      <c r="O25">
        <v>0</v>
      </c>
      <c r="P25">
        <v>0</v>
      </c>
      <c r="Q25">
        <v>0</v>
      </c>
      <c r="R25">
        <v>717</v>
      </c>
      <c r="S25">
        <v>-17</v>
      </c>
      <c r="T25">
        <v>0</v>
      </c>
      <c r="U25">
        <v>1569676</v>
      </c>
      <c r="V25" t="s">
        <v>83</v>
      </c>
      <c r="W25">
        <v>2092743</v>
      </c>
      <c r="X25">
        <v>216770</v>
      </c>
      <c r="Y25">
        <v>9550</v>
      </c>
      <c r="Z25">
        <v>2841</v>
      </c>
      <c r="AA25">
        <v>136</v>
      </c>
      <c r="AB25">
        <v>0</v>
      </c>
      <c r="AC25">
        <v>0</v>
      </c>
      <c r="AD25">
        <v>-21267</v>
      </c>
      <c r="AE25">
        <v>36088</v>
      </c>
      <c r="AF25">
        <v>80</v>
      </c>
      <c r="AG25">
        <v>14</v>
      </c>
      <c r="AH25">
        <v>-102418</v>
      </c>
      <c r="AI25">
        <v>-8967</v>
      </c>
      <c r="AJ25">
        <v>-12571</v>
      </c>
      <c r="AK25">
        <v>-139153</v>
      </c>
      <c r="AL25">
        <v>-34431</v>
      </c>
      <c r="AM25">
        <v>675</v>
      </c>
      <c r="AN25">
        <v>-86</v>
      </c>
      <c r="AO25">
        <v>3768</v>
      </c>
      <c r="AP25">
        <v>-382</v>
      </c>
      <c r="AQ25">
        <v>10839</v>
      </c>
      <c r="AR25">
        <v>4099</v>
      </c>
      <c r="AS25">
        <v>9762</v>
      </c>
      <c r="AT25">
        <v>1648</v>
      </c>
      <c r="AU25">
        <v>1418</v>
      </c>
      <c r="AV25">
        <v>973834</v>
      </c>
      <c r="AW25">
        <v>9318</v>
      </c>
      <c r="AX25">
        <v>9395</v>
      </c>
      <c r="AY25">
        <v>7661</v>
      </c>
      <c r="AZ25">
        <v>0</v>
      </c>
      <c r="BA25">
        <v>9684</v>
      </c>
      <c r="BB25">
        <v>0</v>
      </c>
      <c r="BC25">
        <v>-725</v>
      </c>
      <c r="BD25">
        <v>0</v>
      </c>
      <c r="BE25">
        <v>0</v>
      </c>
      <c r="BF25">
        <v>157044</v>
      </c>
      <c r="BG25">
        <v>215654</v>
      </c>
      <c r="BH25">
        <v>39191</v>
      </c>
      <c r="BI25">
        <v>5443</v>
      </c>
      <c r="BJ25">
        <v>23335</v>
      </c>
      <c r="BK25">
        <v>1</v>
      </c>
      <c r="BL25">
        <v>24228</v>
      </c>
      <c r="BM25">
        <v>0</v>
      </c>
      <c r="BN25">
        <v>1765</v>
      </c>
      <c r="BO25">
        <v>1011</v>
      </c>
      <c r="BP25">
        <v>8006129</v>
      </c>
      <c r="BQ25">
        <v>1318667</v>
      </c>
      <c r="BR25">
        <f t="shared" si="2"/>
        <v>1011540</v>
      </c>
    </row>
    <row r="26" spans="1:70">
      <c r="AT26">
        <f>AT24+AT25</f>
        <v>16604</v>
      </c>
      <c r="AU26">
        <f t="shared" ref="AU26:BR26" si="3">AU24+AU25</f>
        <v>16084</v>
      </c>
      <c r="AV26">
        <f t="shared" si="3"/>
        <v>1162590</v>
      </c>
      <c r="AW26">
        <f t="shared" si="3"/>
        <v>30765</v>
      </c>
      <c r="AX26">
        <f t="shared" si="3"/>
        <v>44306</v>
      </c>
      <c r="AY26">
        <f t="shared" si="3"/>
        <v>22984</v>
      </c>
      <c r="AZ26">
        <f t="shared" si="3"/>
        <v>0</v>
      </c>
      <c r="BA26">
        <f t="shared" si="3"/>
        <v>11457</v>
      </c>
      <c r="BB26">
        <f t="shared" si="3"/>
        <v>0</v>
      </c>
      <c r="BC26">
        <f t="shared" si="3"/>
        <v>-592</v>
      </c>
      <c r="BD26">
        <f t="shared" si="3"/>
        <v>0</v>
      </c>
      <c r="BE26">
        <f t="shared" si="3"/>
        <v>0</v>
      </c>
      <c r="BF26">
        <f t="shared" si="3"/>
        <v>670730</v>
      </c>
      <c r="BG26">
        <f t="shared" si="3"/>
        <v>334395</v>
      </c>
      <c r="BH26">
        <f t="shared" si="3"/>
        <v>74083</v>
      </c>
      <c r="BI26">
        <f t="shared" si="3"/>
        <v>21204</v>
      </c>
      <c r="BJ26">
        <f t="shared" si="3"/>
        <v>32744</v>
      </c>
      <c r="BK26">
        <f t="shared" si="3"/>
        <v>87</v>
      </c>
      <c r="BL26">
        <f t="shared" si="3"/>
        <v>72070</v>
      </c>
      <c r="BM26">
        <f t="shared" si="3"/>
        <v>376</v>
      </c>
      <c r="BN26">
        <f t="shared" si="3"/>
        <v>2285</v>
      </c>
      <c r="BO26">
        <f t="shared" si="3"/>
        <v>1831</v>
      </c>
      <c r="BP26">
        <f t="shared" si="3"/>
        <v>13265578</v>
      </c>
      <c r="BQ26">
        <f t="shared" si="3"/>
        <v>1822698</v>
      </c>
      <c r="BR26">
        <f t="shared" si="3"/>
        <v>1288706</v>
      </c>
    </row>
    <row r="28" spans="1:70">
      <c r="A28" s="9" t="s">
        <v>94</v>
      </c>
    </row>
    <row r="29" spans="1:70">
      <c r="A29" s="9" t="s">
        <v>102</v>
      </c>
    </row>
    <row r="33" spans="1:1">
      <c r="A33" s="8"/>
    </row>
    <row r="40" spans="1:1" hidden="1"/>
    <row r="41" spans="1:1" hidden="1"/>
    <row r="42" spans="1:1" hidden="1"/>
    <row r="43" spans="1:1" hidden="1"/>
    <row r="44" spans="1:1" hidden="1"/>
    <row r="45" spans="1:1" hidden="1"/>
    <row r="46" spans="1:1" hidden="1"/>
    <row r="47" spans="1:1" hidden="1"/>
    <row r="48" spans="1:1" hidden="1"/>
    <row r="49" hidden="1"/>
    <row r="50" hidden="1"/>
    <row r="51" hidden="1"/>
    <row r="52" hidden="1"/>
    <row r="53" hidden="1"/>
    <row r="54" hidden="1"/>
    <row r="55" hidden="1"/>
    <row r="56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92" spans="1:70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</row>
    <row r="94" spans="1:70">
      <c r="A94" s="9"/>
    </row>
    <row r="95" spans="1:70">
      <c r="A95" s="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kenji.kimura</cp:lastModifiedBy>
  <cp:lastPrinted>2010-01-06T09:09:30Z</cp:lastPrinted>
  <dcterms:created xsi:type="dcterms:W3CDTF">1997-01-08T22:48:59Z</dcterms:created>
  <dcterms:modified xsi:type="dcterms:W3CDTF">2017-11-14T01:38:52Z</dcterms:modified>
</cp:coreProperties>
</file>