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6180" yWindow="-15" windowWidth="6225" windowHeight="12135" tabRatio="585"/>
  </bookViews>
  <sheets>
    <sheet name="グラフ" sheetId="6" r:id="rId1"/>
    <sheet name="データ" sheetId="2819" r:id="rId2"/>
    <sheet name="2014世界発電量" sheetId="2832" r:id="rId3"/>
    <sheet name="2013世界発電量" sheetId="2830" r:id="rId4"/>
    <sheet name="2013OECD発電量" sheetId="2829" r:id="rId5"/>
  </sheets>
  <definedNames>
    <definedName name="_xlnm.Print_Area" localSheetId="1">データ!#REF!,データ!$A$1:$E$40</definedName>
  </definedNames>
  <calcPr calcId="125725"/>
</workbook>
</file>

<file path=xl/calcChain.xml><?xml version="1.0" encoding="utf-8"?>
<calcChain xmlns="http://schemas.openxmlformats.org/spreadsheetml/2006/main">
  <c r="AB10" i="2819"/>
  <c r="AA10"/>
  <c r="Z10"/>
  <c r="Y10"/>
  <c r="X10"/>
  <c r="W10"/>
  <c r="V10"/>
  <c r="U10"/>
  <c r="AB9"/>
  <c r="AA9"/>
  <c r="Z9"/>
  <c r="Y9"/>
  <c r="X9"/>
  <c r="W9"/>
  <c r="V9"/>
  <c r="U9"/>
  <c r="AB8"/>
  <c r="AA8"/>
  <c r="Z8"/>
  <c r="Y8"/>
  <c r="X8"/>
  <c r="W8"/>
  <c r="V8"/>
  <c r="U8"/>
  <c r="AB7"/>
  <c r="AA7"/>
  <c r="Z7"/>
  <c r="Y7"/>
  <c r="X7"/>
  <c r="W7"/>
  <c r="V7"/>
  <c r="U7"/>
  <c r="AB6"/>
  <c r="AA6"/>
  <c r="Z6"/>
  <c r="Y6"/>
  <c r="X6"/>
  <c r="W6"/>
  <c r="V6"/>
  <c r="U6"/>
  <c r="AB5"/>
  <c r="AA5"/>
  <c r="Z5"/>
  <c r="Y5"/>
  <c r="X5"/>
  <c r="W5"/>
  <c r="V5"/>
  <c r="U5"/>
  <c r="S82"/>
  <c r="R82"/>
  <c r="Q82"/>
  <c r="P82"/>
  <c r="O82"/>
  <c r="N82"/>
  <c r="M82"/>
  <c r="L82"/>
  <c r="S81"/>
  <c r="R81"/>
  <c r="Q81"/>
  <c r="P81"/>
  <c r="O81"/>
  <c r="N81"/>
  <c r="M81"/>
  <c r="L81"/>
  <c r="S80"/>
  <c r="R80"/>
  <c r="Q80"/>
  <c r="P80"/>
  <c r="O80"/>
  <c r="N80"/>
  <c r="M80"/>
  <c r="L80"/>
  <c r="S79"/>
  <c r="R79"/>
  <c r="Q79"/>
  <c r="P79"/>
  <c r="O79"/>
  <c r="N79"/>
  <c r="M79"/>
  <c r="L79"/>
  <c r="S78"/>
  <c r="R78"/>
  <c r="Q78"/>
  <c r="P78"/>
  <c r="O78"/>
  <c r="N78"/>
  <c r="M78"/>
  <c r="L78"/>
  <c r="S77"/>
  <c r="R77"/>
  <c r="Q77"/>
  <c r="P77"/>
  <c r="O77"/>
  <c r="N77"/>
  <c r="M77"/>
  <c r="L77"/>
  <c r="S83"/>
  <c r="R83"/>
  <c r="Q83"/>
  <c r="P83"/>
  <c r="O83"/>
  <c r="N83"/>
  <c r="M83"/>
  <c r="L83"/>
  <c r="S67"/>
  <c r="R67"/>
  <c r="Q67"/>
  <c r="P67"/>
  <c r="O67"/>
  <c r="N67"/>
  <c r="M67"/>
  <c r="L67"/>
  <c r="S66"/>
  <c r="R66"/>
  <c r="Q66"/>
  <c r="P66"/>
  <c r="O66"/>
  <c r="N66"/>
  <c r="M66"/>
  <c r="L66"/>
  <c r="S65"/>
  <c r="R65"/>
  <c r="Q65"/>
  <c r="P65"/>
  <c r="O65"/>
  <c r="N65"/>
  <c r="M65"/>
  <c r="L65"/>
  <c r="S64"/>
  <c r="R64"/>
  <c r="Q64"/>
  <c r="P64"/>
  <c r="O64"/>
  <c r="N64"/>
  <c r="M64"/>
  <c r="L64"/>
  <c r="S63"/>
  <c r="R63"/>
  <c r="Q63"/>
  <c r="P63"/>
  <c r="O63"/>
  <c r="N63"/>
  <c r="M63"/>
  <c r="L63"/>
  <c r="S62"/>
  <c r="R62"/>
  <c r="Q62"/>
  <c r="P62"/>
  <c r="O62"/>
  <c r="N62"/>
  <c r="M62"/>
  <c r="L62"/>
  <c r="L47"/>
  <c r="L53"/>
  <c r="S52"/>
  <c r="R52"/>
  <c r="Q52"/>
  <c r="P52"/>
  <c r="O52"/>
  <c r="N52"/>
  <c r="M52"/>
  <c r="L52"/>
  <c r="S51"/>
  <c r="R51"/>
  <c r="Q51"/>
  <c r="P51"/>
  <c r="O51"/>
  <c r="N51"/>
  <c r="M51"/>
  <c r="L51"/>
  <c r="S50"/>
  <c r="R50"/>
  <c r="Q50"/>
  <c r="P50"/>
  <c r="O50"/>
  <c r="N50"/>
  <c r="M50"/>
  <c r="L50"/>
  <c r="S49"/>
  <c r="R49"/>
  <c r="Q49"/>
  <c r="P49"/>
  <c r="O49"/>
  <c r="N49"/>
  <c r="M49"/>
  <c r="L49"/>
  <c r="S48"/>
  <c r="R48"/>
  <c r="Q48"/>
  <c r="P48"/>
  <c r="O48"/>
  <c r="N48"/>
  <c r="M48"/>
  <c r="L48"/>
  <c r="S47"/>
  <c r="R47"/>
  <c r="Q47"/>
  <c r="P47"/>
  <c r="O47"/>
  <c r="N47"/>
  <c r="M47"/>
  <c r="S68"/>
  <c r="R68"/>
  <c r="Q68"/>
  <c r="P68"/>
  <c r="O68"/>
  <c r="N68"/>
  <c r="M68"/>
  <c r="L68"/>
  <c r="S53"/>
  <c r="R53"/>
  <c r="Q53"/>
  <c r="P53"/>
  <c r="O53"/>
  <c r="N53"/>
  <c r="M53"/>
  <c r="B8"/>
  <c r="L8" s="1"/>
  <c r="B5"/>
  <c r="I10"/>
  <c r="H10"/>
  <c r="I11"/>
  <c r="I9"/>
  <c r="I8"/>
  <c r="S8" s="1"/>
  <c r="I7"/>
  <c r="S7" s="1"/>
  <c r="I6"/>
  <c r="S6" s="1"/>
  <c r="I5"/>
  <c r="H11"/>
  <c r="R11" s="1"/>
  <c r="H9"/>
  <c r="R9" s="1"/>
  <c r="H8"/>
  <c r="R8" s="1"/>
  <c r="H7"/>
  <c r="H6"/>
  <c r="R6" s="1"/>
  <c r="H5"/>
  <c r="R5" s="1"/>
  <c r="G11"/>
  <c r="G10"/>
  <c r="G9"/>
  <c r="G8"/>
  <c r="G7"/>
  <c r="Q7" s="1"/>
  <c r="G6"/>
  <c r="G5"/>
  <c r="F11"/>
  <c r="P11" s="1"/>
  <c r="F10"/>
  <c r="P10" s="1"/>
  <c r="F9"/>
  <c r="F8"/>
  <c r="P8" s="1"/>
  <c r="F7"/>
  <c r="P7" s="1"/>
  <c r="F6"/>
  <c r="P6" s="1"/>
  <c r="F5"/>
  <c r="E11"/>
  <c r="O11" s="1"/>
  <c r="E10"/>
  <c r="O10" s="1"/>
  <c r="E9"/>
  <c r="O9" s="1"/>
  <c r="E8"/>
  <c r="E7"/>
  <c r="O7" s="1"/>
  <c r="E6"/>
  <c r="O6" s="1"/>
  <c r="E5"/>
  <c r="O5" s="1"/>
  <c r="D11"/>
  <c r="N11" s="1"/>
  <c r="D10"/>
  <c r="N10" s="1"/>
  <c r="D9"/>
  <c r="N9" s="1"/>
  <c r="D8"/>
  <c r="N8" s="1"/>
  <c r="D7"/>
  <c r="N7" s="1"/>
  <c r="D6"/>
  <c r="N6" s="1"/>
  <c r="D5"/>
  <c r="N5" s="1"/>
  <c r="C18"/>
  <c r="C5"/>
  <c r="C11"/>
  <c r="M11" s="1"/>
  <c r="C10"/>
  <c r="C9"/>
  <c r="M9" s="1"/>
  <c r="C8"/>
  <c r="C7"/>
  <c r="M7" s="1"/>
  <c r="C6"/>
  <c r="M6" s="1"/>
  <c r="B11"/>
  <c r="L11" s="1"/>
  <c r="B10"/>
  <c r="B24"/>
  <c r="B23"/>
  <c r="B9"/>
  <c r="L9" s="1"/>
  <c r="B22"/>
  <c r="B7"/>
  <c r="B20"/>
  <c r="B6"/>
  <c r="L5"/>
  <c r="Y5" i="2832"/>
  <c r="S3" i="2830"/>
  <c r="B18" i="2819"/>
  <c r="G12"/>
  <c r="Y16" i="2830"/>
  <c r="X16"/>
  <c r="W16"/>
  <c r="V16"/>
  <c r="U16"/>
  <c r="T16"/>
  <c r="S16"/>
  <c r="Y22" i="2832"/>
  <c r="AE6"/>
  <c r="Y8"/>
  <c r="Y7"/>
  <c r="Y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6"/>
  <c r="Z5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5"/>
  <c r="AA6"/>
  <c r="AC13"/>
  <c r="AC7"/>
  <c r="AC8"/>
  <c r="AC9"/>
  <c r="AC10"/>
  <c r="AC11"/>
  <c r="AC12"/>
  <c r="AC14"/>
  <c r="AD14" s="1"/>
  <c r="AC15"/>
  <c r="AC16"/>
  <c r="AC17"/>
  <c r="AC18"/>
  <c r="AC19"/>
  <c r="AC20"/>
  <c r="AC21"/>
  <c r="AC22"/>
  <c r="AC23"/>
  <c r="AC24"/>
  <c r="AC25"/>
  <c r="AC26"/>
  <c r="AC27"/>
  <c r="AC28"/>
  <c r="AC29"/>
  <c r="AC30"/>
  <c r="AD30" s="1"/>
  <c r="AC31"/>
  <c r="AC32"/>
  <c r="AC33"/>
  <c r="AC34"/>
  <c r="AC35"/>
  <c r="AC36"/>
  <c r="AC37"/>
  <c r="AC38"/>
  <c r="AC39"/>
  <c r="AC40"/>
  <c r="AC41"/>
  <c r="AC42"/>
  <c r="AC43"/>
  <c r="AC44"/>
  <c r="AC45"/>
  <c r="AC46"/>
  <c r="AD46" s="1"/>
  <c r="AC47"/>
  <c r="AC48"/>
  <c r="AC49"/>
  <c r="AC50"/>
  <c r="AC51"/>
  <c r="AC52"/>
  <c r="AC53"/>
  <c r="AC54"/>
  <c r="AC55"/>
  <c r="AC56"/>
  <c r="AC57"/>
  <c r="AC58"/>
  <c r="AC59"/>
  <c r="AC60"/>
  <c r="AC61"/>
  <c r="AC62"/>
  <c r="AD62" s="1"/>
  <c r="AC63"/>
  <c r="AC64"/>
  <c r="AC65"/>
  <c r="AC66"/>
  <c r="AC67"/>
  <c r="AC68"/>
  <c r="AC69"/>
  <c r="AC70"/>
  <c r="AC71"/>
  <c r="AC72"/>
  <c r="AC73"/>
  <c r="AC74"/>
  <c r="AC75"/>
  <c r="AC76"/>
  <c r="AC77"/>
  <c r="AC78"/>
  <c r="AD78" s="1"/>
  <c r="AC79"/>
  <c r="AC80"/>
  <c r="AC81"/>
  <c r="AC82"/>
  <c r="AC83"/>
  <c r="AC84"/>
  <c r="AC85"/>
  <c r="AC86"/>
  <c r="AC87"/>
  <c r="AC88"/>
  <c r="AC89"/>
  <c r="AC90"/>
  <c r="AC91"/>
  <c r="AC92"/>
  <c r="AC93"/>
  <c r="AC94"/>
  <c r="AD94" s="1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D110" s="1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D126" s="1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D142" s="1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6"/>
  <c r="AC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5"/>
  <c r="AD6"/>
  <c r="Y4" i="2830"/>
  <c r="AE7" i="2832"/>
  <c r="AE8"/>
  <c r="AD8" s="1"/>
  <c r="AE9"/>
  <c r="AE10"/>
  <c r="AE11"/>
  <c r="AE12"/>
  <c r="AD12" s="1"/>
  <c r="AE13"/>
  <c r="AE14"/>
  <c r="AE15"/>
  <c r="AE16"/>
  <c r="AD16" s="1"/>
  <c r="AE17"/>
  <c r="AE18"/>
  <c r="AE19"/>
  <c r="AE20"/>
  <c r="AD20" s="1"/>
  <c r="AE21"/>
  <c r="AE22"/>
  <c r="AE23"/>
  <c r="AE24"/>
  <c r="AD24" s="1"/>
  <c r="AE25"/>
  <c r="AE26"/>
  <c r="AE27"/>
  <c r="AE28"/>
  <c r="AD28" s="1"/>
  <c r="AE29"/>
  <c r="AE30"/>
  <c r="AE31"/>
  <c r="AE32"/>
  <c r="AD32" s="1"/>
  <c r="AE33"/>
  <c r="AE34"/>
  <c r="AE35"/>
  <c r="AE36"/>
  <c r="AD36" s="1"/>
  <c r="AE37"/>
  <c r="AE38"/>
  <c r="AE39"/>
  <c r="AE40"/>
  <c r="AD40" s="1"/>
  <c r="AE41"/>
  <c r="AE42"/>
  <c r="AE43"/>
  <c r="AE44"/>
  <c r="AD44" s="1"/>
  <c r="AE45"/>
  <c r="AE46"/>
  <c r="AE47"/>
  <c r="AE48"/>
  <c r="AD48" s="1"/>
  <c r="AE49"/>
  <c r="AE50"/>
  <c r="AE51"/>
  <c r="AE52"/>
  <c r="AD52" s="1"/>
  <c r="AE53"/>
  <c r="AE54"/>
  <c r="AE55"/>
  <c r="AE56"/>
  <c r="AD56" s="1"/>
  <c r="AE57"/>
  <c r="AE58"/>
  <c r="AE59"/>
  <c r="AE60"/>
  <c r="AD60" s="1"/>
  <c r="AE61"/>
  <c r="AE62"/>
  <c r="AE63"/>
  <c r="AE64"/>
  <c r="AD64" s="1"/>
  <c r="AE65"/>
  <c r="AE66"/>
  <c r="AE67"/>
  <c r="AE68"/>
  <c r="AD68" s="1"/>
  <c r="AE69"/>
  <c r="AE70"/>
  <c r="AE71"/>
  <c r="AE72"/>
  <c r="AD72" s="1"/>
  <c r="AE73"/>
  <c r="AE74"/>
  <c r="AE75"/>
  <c r="AE76"/>
  <c r="AD76" s="1"/>
  <c r="AE77"/>
  <c r="AE78"/>
  <c r="AE79"/>
  <c r="AE80"/>
  <c r="AD80" s="1"/>
  <c r="AE81"/>
  <c r="AE82"/>
  <c r="AE83"/>
  <c r="AE84"/>
  <c r="AD84" s="1"/>
  <c r="AE85"/>
  <c r="AE86"/>
  <c r="AE87"/>
  <c r="AE88"/>
  <c r="AD88" s="1"/>
  <c r="AE89"/>
  <c r="AE90"/>
  <c r="AE91"/>
  <c r="AE92"/>
  <c r="AD92" s="1"/>
  <c r="AE93"/>
  <c r="AE94"/>
  <c r="AE95"/>
  <c r="AE96"/>
  <c r="AD96" s="1"/>
  <c r="AE97"/>
  <c r="AE98"/>
  <c r="AE99"/>
  <c r="AE100"/>
  <c r="AD100" s="1"/>
  <c r="AE101"/>
  <c r="AE102"/>
  <c r="AE103"/>
  <c r="AE104"/>
  <c r="AD104" s="1"/>
  <c r="AE105"/>
  <c r="AE106"/>
  <c r="AE107"/>
  <c r="AE108"/>
  <c r="AD108" s="1"/>
  <c r="AE109"/>
  <c r="AE110"/>
  <c r="AE111"/>
  <c r="AE112"/>
  <c r="AD112" s="1"/>
  <c r="AE113"/>
  <c r="AE114"/>
  <c r="AE115"/>
  <c r="AE116"/>
  <c r="AD116" s="1"/>
  <c r="AE117"/>
  <c r="AE118"/>
  <c r="AE119"/>
  <c r="AE120"/>
  <c r="AD120" s="1"/>
  <c r="AE121"/>
  <c r="AE122"/>
  <c r="AE123"/>
  <c r="AE124"/>
  <c r="AD124" s="1"/>
  <c r="AE125"/>
  <c r="AE126"/>
  <c r="AE127"/>
  <c r="AE128"/>
  <c r="AD128" s="1"/>
  <c r="AE129"/>
  <c r="AE130"/>
  <c r="AE131"/>
  <c r="AE132"/>
  <c r="AD132" s="1"/>
  <c r="AE133"/>
  <c r="AE134"/>
  <c r="AE135"/>
  <c r="AE136"/>
  <c r="AD136" s="1"/>
  <c r="AE137"/>
  <c r="AE138"/>
  <c r="AE139"/>
  <c r="AE140"/>
  <c r="AD140" s="1"/>
  <c r="AE141"/>
  <c r="AE142"/>
  <c r="AE143"/>
  <c r="AE144"/>
  <c r="AD144" s="1"/>
  <c r="AE145"/>
  <c r="AE146"/>
  <c r="AE147"/>
  <c r="AE148"/>
  <c r="AD148" s="1"/>
  <c r="AE149"/>
  <c r="AE150"/>
  <c r="AE151"/>
  <c r="AE152"/>
  <c r="AD152" s="1"/>
  <c r="AE153"/>
  <c r="AE154"/>
  <c r="AE155"/>
  <c r="AE156"/>
  <c r="AD156" s="1"/>
  <c r="AE157"/>
  <c r="AE158"/>
  <c r="AE159"/>
  <c r="AE160"/>
  <c r="AD160" s="1"/>
  <c r="AE161"/>
  <c r="AE162"/>
  <c r="AE163"/>
  <c r="AE164"/>
  <c r="AD164" s="1"/>
  <c r="AE165"/>
  <c r="AE166"/>
  <c r="AE167"/>
  <c r="AE168"/>
  <c r="AD168" s="1"/>
  <c r="AE169"/>
  <c r="AE170"/>
  <c r="AE171"/>
  <c r="AE172"/>
  <c r="AD172" s="1"/>
  <c r="AE173"/>
  <c r="AE174"/>
  <c r="AE5"/>
  <c r="AD5"/>
  <c r="AD9"/>
  <c r="AD11"/>
  <c r="AD13"/>
  <c r="AD15"/>
  <c r="AD17"/>
  <c r="AD18"/>
  <c r="AD19"/>
  <c r="AD21"/>
  <c r="AD22"/>
  <c r="AD23"/>
  <c r="AD26"/>
  <c r="AD27"/>
  <c r="AD29"/>
  <c r="AD31"/>
  <c r="AD33"/>
  <c r="AD34"/>
  <c r="AD35"/>
  <c r="AD37"/>
  <c r="AD38"/>
  <c r="AD39"/>
  <c r="AD42"/>
  <c r="AD43"/>
  <c r="AD45"/>
  <c r="AD47"/>
  <c r="AD49"/>
  <c r="AD50"/>
  <c r="AD51"/>
  <c r="AD53"/>
  <c r="AD54"/>
  <c r="AD55"/>
  <c r="AD58"/>
  <c r="AD59"/>
  <c r="AD61"/>
  <c r="AD63"/>
  <c r="AD65"/>
  <c r="AD66"/>
  <c r="AD67"/>
  <c r="AD69"/>
  <c r="AD70"/>
  <c r="AD71"/>
  <c r="AD74"/>
  <c r="AD75"/>
  <c r="AD77"/>
  <c r="AD79"/>
  <c r="AD81"/>
  <c r="AD82"/>
  <c r="AD83"/>
  <c r="AD85"/>
  <c r="AD86"/>
  <c r="AD87"/>
  <c r="AD90"/>
  <c r="AD91"/>
  <c r="AD93"/>
  <c r="AD95"/>
  <c r="AD97"/>
  <c r="AD98"/>
  <c r="AD99"/>
  <c r="AD101"/>
  <c r="AD102"/>
  <c r="AD103"/>
  <c r="AD106"/>
  <c r="AD107"/>
  <c r="AD109"/>
  <c r="AD111"/>
  <c r="AD113"/>
  <c r="AD114"/>
  <c r="AD115"/>
  <c r="AD117"/>
  <c r="AD118"/>
  <c r="AD119"/>
  <c r="AD122"/>
  <c r="AD123"/>
  <c r="AD125"/>
  <c r="AD127"/>
  <c r="AD129"/>
  <c r="AD130"/>
  <c r="AD131"/>
  <c r="AD133"/>
  <c r="AD134"/>
  <c r="AD135"/>
  <c r="AD138"/>
  <c r="AD139"/>
  <c r="AD141"/>
  <c r="AD143"/>
  <c r="AD145"/>
  <c r="AD146"/>
  <c r="AD147"/>
  <c r="AD149"/>
  <c r="AD150"/>
  <c r="AD151"/>
  <c r="AD154"/>
  <c r="AD155"/>
  <c r="AD157"/>
  <c r="AD158"/>
  <c r="AD159"/>
  <c r="AD161"/>
  <c r="AD162"/>
  <c r="AD163"/>
  <c r="AD165"/>
  <c r="AD166"/>
  <c r="AD167"/>
  <c r="AD170"/>
  <c r="AD171"/>
  <c r="AD173"/>
  <c r="AD174"/>
  <c r="Y169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70"/>
  <c r="Y171"/>
  <c r="Y172"/>
  <c r="Y173"/>
  <c r="Y174"/>
  <c r="Y9"/>
  <c r="Y10"/>
  <c r="Y11"/>
  <c r="Y12"/>
  <c r="Y13"/>
  <c r="Y14"/>
  <c r="Y15"/>
  <c r="Y16"/>
  <c r="Y17"/>
  <c r="Y18"/>
  <c r="Y19"/>
  <c r="Y20"/>
  <c r="Y21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3" i="2830"/>
  <c r="X3"/>
  <c r="W3"/>
  <c r="V3"/>
  <c r="U3"/>
  <c r="T3"/>
  <c r="S5"/>
  <c r="S4"/>
  <c r="AB3" i="2829"/>
  <c r="B19" i="2819"/>
  <c r="H24"/>
  <c r="R24" s="1"/>
  <c r="H23"/>
  <c r="H22"/>
  <c r="H21"/>
  <c r="R21" s="1"/>
  <c r="H20"/>
  <c r="R20" s="1"/>
  <c r="H19"/>
  <c r="H18"/>
  <c r="G24"/>
  <c r="G23"/>
  <c r="G22"/>
  <c r="G21"/>
  <c r="G20"/>
  <c r="Q20" s="1"/>
  <c r="G19"/>
  <c r="G18"/>
  <c r="I24"/>
  <c r="I23"/>
  <c r="S23" s="1"/>
  <c r="I22"/>
  <c r="I21"/>
  <c r="I20"/>
  <c r="S20" s="1"/>
  <c r="I19"/>
  <c r="S19" s="1"/>
  <c r="I18"/>
  <c r="F24"/>
  <c r="F23"/>
  <c r="F22"/>
  <c r="F21"/>
  <c r="F20"/>
  <c r="P20" s="1"/>
  <c r="F19"/>
  <c r="F18"/>
  <c r="E24"/>
  <c r="E23"/>
  <c r="E22"/>
  <c r="E21"/>
  <c r="E20"/>
  <c r="O20" s="1"/>
  <c r="E19"/>
  <c r="E18"/>
  <c r="D24"/>
  <c r="D23"/>
  <c r="D22"/>
  <c r="D21"/>
  <c r="D20"/>
  <c r="N20" s="1"/>
  <c r="D19"/>
  <c r="D18"/>
  <c r="C24"/>
  <c r="C23"/>
  <c r="C22"/>
  <c r="C21"/>
  <c r="C20"/>
  <c r="M20" s="1"/>
  <c r="C19"/>
  <c r="M19" s="1"/>
  <c r="B21"/>
  <c r="AB6" i="2829"/>
  <c r="AB16" s="1"/>
  <c r="AB7"/>
  <c r="AB17" s="1"/>
  <c r="AC7"/>
  <c r="AC17" s="1"/>
  <c r="AC5"/>
  <c r="AC15" s="1"/>
  <c r="AC3"/>
  <c r="AC13" s="1"/>
  <c r="AC9"/>
  <c r="AC19" s="1"/>
  <c r="AB10"/>
  <c r="AB20" s="1"/>
  <c r="U3"/>
  <c r="U4"/>
  <c r="U5"/>
  <c r="U6"/>
  <c r="U7"/>
  <c r="U8"/>
  <c r="U9"/>
  <c r="U10"/>
  <c r="U11"/>
  <c r="U12"/>
  <c r="AD5" s="1"/>
  <c r="AD15" s="1"/>
  <c r="U13"/>
  <c r="AD6" s="1"/>
  <c r="AD16" s="1"/>
  <c r="U14"/>
  <c r="U15"/>
  <c r="U16"/>
  <c r="U17"/>
  <c r="U18"/>
  <c r="U19"/>
  <c r="AD7" s="1"/>
  <c r="AD17" s="1"/>
  <c r="U20"/>
  <c r="AD10" s="1"/>
  <c r="AD20" s="1"/>
  <c r="U21"/>
  <c r="AD9" s="1"/>
  <c r="AD19" s="1"/>
  <c r="U22"/>
  <c r="U23"/>
  <c r="U24"/>
  <c r="U25"/>
  <c r="U26"/>
  <c r="U27"/>
  <c r="U28"/>
  <c r="U29"/>
  <c r="U30"/>
  <c r="U31"/>
  <c r="U32"/>
  <c r="U33"/>
  <c r="U34"/>
  <c r="U35"/>
  <c r="AD4" s="1"/>
  <c r="AD14" s="1"/>
  <c r="U36"/>
  <c r="AD3" s="1"/>
  <c r="AD13" s="1"/>
  <c r="U37"/>
  <c r="U38"/>
  <c r="U39"/>
  <c r="T4" i="2830"/>
  <c r="U4"/>
  <c r="V4"/>
  <c r="W4"/>
  <c r="T5"/>
  <c r="U5"/>
  <c r="V5"/>
  <c r="W5"/>
  <c r="Y5"/>
  <c r="S6"/>
  <c r="T6"/>
  <c r="U6"/>
  <c r="V6"/>
  <c r="W6"/>
  <c r="Y6"/>
  <c r="S7"/>
  <c r="T7"/>
  <c r="U7"/>
  <c r="V7"/>
  <c r="W7"/>
  <c r="Y7"/>
  <c r="S8"/>
  <c r="T8"/>
  <c r="U8"/>
  <c r="V8"/>
  <c r="W8"/>
  <c r="Y8"/>
  <c r="S9"/>
  <c r="T9"/>
  <c r="U9"/>
  <c r="V9"/>
  <c r="W9"/>
  <c r="Y9"/>
  <c r="S10"/>
  <c r="T10"/>
  <c r="U10"/>
  <c r="V10"/>
  <c r="W10"/>
  <c r="Y10"/>
  <c r="S11"/>
  <c r="T11"/>
  <c r="U11"/>
  <c r="V11"/>
  <c r="W11"/>
  <c r="Y11"/>
  <c r="S12"/>
  <c r="T12"/>
  <c r="U12"/>
  <c r="V12"/>
  <c r="W12"/>
  <c r="Y12"/>
  <c r="S13"/>
  <c r="T13"/>
  <c r="U13"/>
  <c r="V13"/>
  <c r="W13"/>
  <c r="Y13"/>
  <c r="S14"/>
  <c r="T14"/>
  <c r="U14"/>
  <c r="V14"/>
  <c r="W14"/>
  <c r="Y14"/>
  <c r="S15"/>
  <c r="T15"/>
  <c r="U15"/>
  <c r="V15"/>
  <c r="W15"/>
  <c r="Y15"/>
  <c r="S17"/>
  <c r="T17"/>
  <c r="U17"/>
  <c r="V17"/>
  <c r="W17"/>
  <c r="Y17"/>
  <c r="S18"/>
  <c r="T18"/>
  <c r="U18"/>
  <c r="V18"/>
  <c r="W18"/>
  <c r="Y18"/>
  <c r="S19"/>
  <c r="T19"/>
  <c r="U19"/>
  <c r="V19"/>
  <c r="W19"/>
  <c r="Y19"/>
  <c r="S20"/>
  <c r="T20"/>
  <c r="U20"/>
  <c r="V20"/>
  <c r="W20"/>
  <c r="Y20"/>
  <c r="S21"/>
  <c r="T21"/>
  <c r="U21"/>
  <c r="V21"/>
  <c r="W21"/>
  <c r="Y21"/>
  <c r="S22"/>
  <c r="T22"/>
  <c r="U22"/>
  <c r="V22"/>
  <c r="W22"/>
  <c r="Y22"/>
  <c r="S23"/>
  <c r="T23"/>
  <c r="U23"/>
  <c r="V23"/>
  <c r="W23"/>
  <c r="Y23"/>
  <c r="S24"/>
  <c r="T24"/>
  <c r="U24"/>
  <c r="V24"/>
  <c r="W24"/>
  <c r="Y24"/>
  <c r="S25"/>
  <c r="T25"/>
  <c r="U25"/>
  <c r="V25"/>
  <c r="W25"/>
  <c r="Y25"/>
  <c r="S26"/>
  <c r="T26"/>
  <c r="U26"/>
  <c r="V26"/>
  <c r="W26"/>
  <c r="Y26"/>
  <c r="S27"/>
  <c r="T27"/>
  <c r="U27"/>
  <c r="V27"/>
  <c r="W27"/>
  <c r="Y27"/>
  <c r="S28"/>
  <c r="T28"/>
  <c r="U28"/>
  <c r="V28"/>
  <c r="W28"/>
  <c r="Y28"/>
  <c r="S29"/>
  <c r="T29"/>
  <c r="U29"/>
  <c r="V29"/>
  <c r="W29"/>
  <c r="Y29"/>
  <c r="S30"/>
  <c r="T30"/>
  <c r="U30"/>
  <c r="V30"/>
  <c r="W30"/>
  <c r="Y30"/>
  <c r="S31"/>
  <c r="AB8" i="2829" s="1"/>
  <c r="AB18" s="1"/>
  <c r="T31" i="2830"/>
  <c r="AC8" i="2829" s="1"/>
  <c r="AC18" s="1"/>
  <c r="U31" i="2830"/>
  <c r="AD8" i="2829" s="1"/>
  <c r="AD18" s="1"/>
  <c r="V31" i="2830"/>
  <c r="AE8" i="2829" s="1"/>
  <c r="AE18" s="1"/>
  <c r="W31" i="2830"/>
  <c r="AF8" i="2829" s="1"/>
  <c r="AF18" s="1"/>
  <c r="Y31" i="2830"/>
  <c r="S32"/>
  <c r="T32"/>
  <c r="U32"/>
  <c r="V32"/>
  <c r="W32"/>
  <c r="Y32"/>
  <c r="S33"/>
  <c r="T33"/>
  <c r="U33"/>
  <c r="V33"/>
  <c r="W33"/>
  <c r="Y33"/>
  <c r="S34"/>
  <c r="T34"/>
  <c r="U34"/>
  <c r="V34"/>
  <c r="W34"/>
  <c r="Y34"/>
  <c r="S35"/>
  <c r="T35"/>
  <c r="U35"/>
  <c r="V35"/>
  <c r="W35"/>
  <c r="Y35"/>
  <c r="S36"/>
  <c r="T36"/>
  <c r="U36"/>
  <c r="V36"/>
  <c r="W36"/>
  <c r="Y36"/>
  <c r="S37"/>
  <c r="T37"/>
  <c r="U37"/>
  <c r="V37"/>
  <c r="W37"/>
  <c r="Y37"/>
  <c r="S38"/>
  <c r="T38"/>
  <c r="U38"/>
  <c r="V38"/>
  <c r="W38"/>
  <c r="Y38"/>
  <c r="S39"/>
  <c r="T39"/>
  <c r="U39"/>
  <c r="V39"/>
  <c r="W39"/>
  <c r="Y39"/>
  <c r="S40"/>
  <c r="T40"/>
  <c r="U40"/>
  <c r="V40"/>
  <c r="W40"/>
  <c r="Y40"/>
  <c r="S41"/>
  <c r="T41"/>
  <c r="U41"/>
  <c r="V41"/>
  <c r="W41"/>
  <c r="Y41"/>
  <c r="S42"/>
  <c r="T42"/>
  <c r="U42"/>
  <c r="V42"/>
  <c r="W42"/>
  <c r="Y42"/>
  <c r="S43"/>
  <c r="T43"/>
  <c r="U43"/>
  <c r="V43"/>
  <c r="W43"/>
  <c r="Y43"/>
  <c r="S44"/>
  <c r="T44"/>
  <c r="U44"/>
  <c r="V44"/>
  <c r="W44"/>
  <c r="Y44"/>
  <c r="S45"/>
  <c r="T45"/>
  <c r="U45"/>
  <c r="V45"/>
  <c r="W45"/>
  <c r="Y45"/>
  <c r="S46"/>
  <c r="T46"/>
  <c r="U46"/>
  <c r="V46"/>
  <c r="W46"/>
  <c r="Y46"/>
  <c r="S47"/>
  <c r="T47"/>
  <c r="U47"/>
  <c r="V47"/>
  <c r="W47"/>
  <c r="Y47"/>
  <c r="S48"/>
  <c r="T48"/>
  <c r="U48"/>
  <c r="V48"/>
  <c r="W48"/>
  <c r="Y48"/>
  <c r="S49"/>
  <c r="T49"/>
  <c r="U49"/>
  <c r="V49"/>
  <c r="W49"/>
  <c r="Y49"/>
  <c r="S50"/>
  <c r="T50"/>
  <c r="U50"/>
  <c r="V50"/>
  <c r="W50"/>
  <c r="Y50"/>
  <c r="S51"/>
  <c r="T51"/>
  <c r="U51"/>
  <c r="V51"/>
  <c r="W51"/>
  <c r="Y51"/>
  <c r="S52"/>
  <c r="T52"/>
  <c r="U52"/>
  <c r="V52"/>
  <c r="W52"/>
  <c r="Y52"/>
  <c r="S53"/>
  <c r="T53"/>
  <c r="U53"/>
  <c r="V53"/>
  <c r="W53"/>
  <c r="Y53"/>
  <c r="S54"/>
  <c r="T54"/>
  <c r="U54"/>
  <c r="V54"/>
  <c r="W54"/>
  <c r="Y54"/>
  <c r="S55"/>
  <c r="T55"/>
  <c r="U55"/>
  <c r="V55"/>
  <c r="W55"/>
  <c r="Y55"/>
  <c r="S56"/>
  <c r="T56"/>
  <c r="U56"/>
  <c r="V56"/>
  <c r="W56"/>
  <c r="Y56"/>
  <c r="S57"/>
  <c r="T57"/>
  <c r="U57"/>
  <c r="V57"/>
  <c r="W57"/>
  <c r="Y57"/>
  <c r="S58"/>
  <c r="T58"/>
  <c r="U58"/>
  <c r="V58"/>
  <c r="W58"/>
  <c r="Y58"/>
  <c r="Y128"/>
  <c r="W128"/>
  <c r="V128"/>
  <c r="U128"/>
  <c r="T128"/>
  <c r="S128"/>
  <c r="Y127"/>
  <c r="W127"/>
  <c r="V127"/>
  <c r="U127"/>
  <c r="T127"/>
  <c r="S127"/>
  <c r="Y126"/>
  <c r="W126"/>
  <c r="V126"/>
  <c r="U126"/>
  <c r="T126"/>
  <c r="S126"/>
  <c r="Y125"/>
  <c r="W125"/>
  <c r="V125"/>
  <c r="U125"/>
  <c r="T125"/>
  <c r="S125"/>
  <c r="Y124"/>
  <c r="W124"/>
  <c r="V124"/>
  <c r="U124"/>
  <c r="T124"/>
  <c r="S124"/>
  <c r="Y123"/>
  <c r="W123"/>
  <c r="V123"/>
  <c r="U123"/>
  <c r="T123"/>
  <c r="S123"/>
  <c r="Y122"/>
  <c r="W122"/>
  <c r="V122"/>
  <c r="U122"/>
  <c r="T122"/>
  <c r="S122"/>
  <c r="Y121"/>
  <c r="W121"/>
  <c r="V121"/>
  <c r="U121"/>
  <c r="T121"/>
  <c r="S121"/>
  <c r="Y120"/>
  <c r="W120"/>
  <c r="V120"/>
  <c r="U120"/>
  <c r="T120"/>
  <c r="S120"/>
  <c r="Y119"/>
  <c r="W119"/>
  <c r="V119"/>
  <c r="U119"/>
  <c r="T119"/>
  <c r="S119"/>
  <c r="Y118"/>
  <c r="W118"/>
  <c r="V118"/>
  <c r="U118"/>
  <c r="T118"/>
  <c r="S118"/>
  <c r="Y117"/>
  <c r="W117"/>
  <c r="V117"/>
  <c r="U117"/>
  <c r="T117"/>
  <c r="S117"/>
  <c r="Y116"/>
  <c r="W116"/>
  <c r="V116"/>
  <c r="U116"/>
  <c r="T116"/>
  <c r="S116"/>
  <c r="Y115"/>
  <c r="W115"/>
  <c r="V115"/>
  <c r="U115"/>
  <c r="T115"/>
  <c r="S115"/>
  <c r="Y114"/>
  <c r="W114"/>
  <c r="V114"/>
  <c r="U114"/>
  <c r="T114"/>
  <c r="S114"/>
  <c r="Y113"/>
  <c r="W113"/>
  <c r="V113"/>
  <c r="U113"/>
  <c r="T113"/>
  <c r="S113"/>
  <c r="Y112"/>
  <c r="W112"/>
  <c r="V112"/>
  <c r="U112"/>
  <c r="T112"/>
  <c r="S112"/>
  <c r="Y111"/>
  <c r="W111"/>
  <c r="V111"/>
  <c r="U111"/>
  <c r="T111"/>
  <c r="S111"/>
  <c r="Y110"/>
  <c r="W110"/>
  <c r="V110"/>
  <c r="U110"/>
  <c r="T110"/>
  <c r="S110"/>
  <c r="Y109"/>
  <c r="W109"/>
  <c r="V109"/>
  <c r="U109"/>
  <c r="T109"/>
  <c r="S109"/>
  <c r="Y108"/>
  <c r="W108"/>
  <c r="V108"/>
  <c r="U108"/>
  <c r="T108"/>
  <c r="S108"/>
  <c r="Y107"/>
  <c r="W107"/>
  <c r="V107"/>
  <c r="U107"/>
  <c r="T107"/>
  <c r="S107"/>
  <c r="Y106"/>
  <c r="W106"/>
  <c r="V106"/>
  <c r="U106"/>
  <c r="T106"/>
  <c r="S106"/>
  <c r="Y105"/>
  <c r="W105"/>
  <c r="V105"/>
  <c r="U105"/>
  <c r="T105"/>
  <c r="S105"/>
  <c r="Y104"/>
  <c r="W104"/>
  <c r="V104"/>
  <c r="U104"/>
  <c r="T104"/>
  <c r="S104"/>
  <c r="Y103"/>
  <c r="W103"/>
  <c r="V103"/>
  <c r="U103"/>
  <c r="T103"/>
  <c r="S103"/>
  <c r="Y102"/>
  <c r="W102"/>
  <c r="V102"/>
  <c r="U102"/>
  <c r="T102"/>
  <c r="S102"/>
  <c r="Y101"/>
  <c r="W101"/>
  <c r="V101"/>
  <c r="U101"/>
  <c r="T101"/>
  <c r="S101"/>
  <c r="Y100"/>
  <c r="W100"/>
  <c r="V100"/>
  <c r="U100"/>
  <c r="T100"/>
  <c r="S100"/>
  <c r="Y99"/>
  <c r="W99"/>
  <c r="V99"/>
  <c r="U99"/>
  <c r="T99"/>
  <c r="S99"/>
  <c r="Y98"/>
  <c r="W98"/>
  <c r="V98"/>
  <c r="U98"/>
  <c r="T98"/>
  <c r="S98"/>
  <c r="Y97"/>
  <c r="W97"/>
  <c r="V97"/>
  <c r="U97"/>
  <c r="T97"/>
  <c r="S97"/>
  <c r="Y96"/>
  <c r="W96"/>
  <c r="V96"/>
  <c r="U96"/>
  <c r="T96"/>
  <c r="S96"/>
  <c r="Y95"/>
  <c r="W95"/>
  <c r="V95"/>
  <c r="U95"/>
  <c r="T95"/>
  <c r="S95"/>
  <c r="Y94"/>
  <c r="W94"/>
  <c r="V94"/>
  <c r="U94"/>
  <c r="T94"/>
  <c r="S94"/>
  <c r="Y93"/>
  <c r="W93"/>
  <c r="V93"/>
  <c r="U93"/>
  <c r="T93"/>
  <c r="S93"/>
  <c r="Y92"/>
  <c r="W92"/>
  <c r="V92"/>
  <c r="U92"/>
  <c r="T92"/>
  <c r="S92"/>
  <c r="Y91"/>
  <c r="W91"/>
  <c r="V91"/>
  <c r="U91"/>
  <c r="T91"/>
  <c r="S91"/>
  <c r="Y90"/>
  <c r="W90"/>
  <c r="V90"/>
  <c r="U90"/>
  <c r="T90"/>
  <c r="S90"/>
  <c r="Y89"/>
  <c r="W89"/>
  <c r="V89"/>
  <c r="U89"/>
  <c r="T89"/>
  <c r="S89"/>
  <c r="Y88"/>
  <c r="W88"/>
  <c r="V88"/>
  <c r="U88"/>
  <c r="T88"/>
  <c r="S88"/>
  <c r="Y87"/>
  <c r="W87"/>
  <c r="V87"/>
  <c r="U87"/>
  <c r="T87"/>
  <c r="S87"/>
  <c r="Y86"/>
  <c r="W86"/>
  <c r="V86"/>
  <c r="U86"/>
  <c r="T86"/>
  <c r="S86"/>
  <c r="Y85"/>
  <c r="W85"/>
  <c r="V85"/>
  <c r="U85"/>
  <c r="T85"/>
  <c r="S85"/>
  <c r="Y84"/>
  <c r="W84"/>
  <c r="V84"/>
  <c r="U84"/>
  <c r="T84"/>
  <c r="S84"/>
  <c r="Y83"/>
  <c r="W83"/>
  <c r="V83"/>
  <c r="U83"/>
  <c r="T83"/>
  <c r="S83"/>
  <c r="Y82"/>
  <c r="W82"/>
  <c r="V82"/>
  <c r="U82"/>
  <c r="T82"/>
  <c r="S82"/>
  <c r="Y81"/>
  <c r="W81"/>
  <c r="V81"/>
  <c r="U81"/>
  <c r="T81"/>
  <c r="S81"/>
  <c r="Y80"/>
  <c r="W80"/>
  <c r="V80"/>
  <c r="U80"/>
  <c r="T80"/>
  <c r="S80"/>
  <c r="Y79"/>
  <c r="W79"/>
  <c r="V79"/>
  <c r="U79"/>
  <c r="T79"/>
  <c r="S79"/>
  <c r="Y78"/>
  <c r="W78"/>
  <c r="V78"/>
  <c r="U78"/>
  <c r="T78"/>
  <c r="S78"/>
  <c r="Y77"/>
  <c r="W77"/>
  <c r="V77"/>
  <c r="U77"/>
  <c r="T77"/>
  <c r="S77"/>
  <c r="Y76"/>
  <c r="W76"/>
  <c r="V76"/>
  <c r="U76"/>
  <c r="T76"/>
  <c r="S76"/>
  <c r="Y75"/>
  <c r="W75"/>
  <c r="V75"/>
  <c r="U75"/>
  <c r="T75"/>
  <c r="S75"/>
  <c r="Y74"/>
  <c r="W74"/>
  <c r="V74"/>
  <c r="U74"/>
  <c r="T74"/>
  <c r="S74"/>
  <c r="Y73"/>
  <c r="W73"/>
  <c r="V73"/>
  <c r="U73"/>
  <c r="T73"/>
  <c r="S73"/>
  <c r="Y72"/>
  <c r="W72"/>
  <c r="V72"/>
  <c r="U72"/>
  <c r="T72"/>
  <c r="S72"/>
  <c r="Y71"/>
  <c r="W71"/>
  <c r="V71"/>
  <c r="U71"/>
  <c r="T71"/>
  <c r="S71"/>
  <c r="Y70"/>
  <c r="W70"/>
  <c r="V70"/>
  <c r="U70"/>
  <c r="T70"/>
  <c r="S70"/>
  <c r="Y69"/>
  <c r="W69"/>
  <c r="V69"/>
  <c r="U69"/>
  <c r="T69"/>
  <c r="S69"/>
  <c r="Y68"/>
  <c r="W68"/>
  <c r="V68"/>
  <c r="U68"/>
  <c r="T68"/>
  <c r="S68"/>
  <c r="Y67"/>
  <c r="W67"/>
  <c r="V67"/>
  <c r="U67"/>
  <c r="T67"/>
  <c r="S67"/>
  <c r="Y66"/>
  <c r="W66"/>
  <c r="V66"/>
  <c r="U66"/>
  <c r="T66"/>
  <c r="S66"/>
  <c r="Y65"/>
  <c r="W65"/>
  <c r="V65"/>
  <c r="U65"/>
  <c r="T65"/>
  <c r="S65"/>
  <c r="Y64"/>
  <c r="W64"/>
  <c r="V64"/>
  <c r="U64"/>
  <c r="T64"/>
  <c r="S64"/>
  <c r="Y63"/>
  <c r="W63"/>
  <c r="V63"/>
  <c r="U63"/>
  <c r="T63"/>
  <c r="S63"/>
  <c r="Y62"/>
  <c r="W62"/>
  <c r="V62"/>
  <c r="U62"/>
  <c r="T62"/>
  <c r="S62"/>
  <c r="Y61"/>
  <c r="W61"/>
  <c r="V61"/>
  <c r="U61"/>
  <c r="T61"/>
  <c r="S61"/>
  <c r="Y60"/>
  <c r="W60"/>
  <c r="V60"/>
  <c r="U60"/>
  <c r="T60"/>
  <c r="S60"/>
  <c r="Y59"/>
  <c r="W59"/>
  <c r="V59"/>
  <c r="U59"/>
  <c r="T59"/>
  <c r="S59"/>
  <c r="Y41" i="2829"/>
  <c r="W41"/>
  <c r="V41"/>
  <c r="U41"/>
  <c r="Y40"/>
  <c r="W40"/>
  <c r="V40"/>
  <c r="U40"/>
  <c r="Y39"/>
  <c r="W39"/>
  <c r="V39"/>
  <c r="Y38"/>
  <c r="W38"/>
  <c r="V38"/>
  <c r="Y37"/>
  <c r="W37"/>
  <c r="V37"/>
  <c r="Y36"/>
  <c r="AH3" s="1"/>
  <c r="AH13" s="1"/>
  <c r="W36"/>
  <c r="AF3" s="1"/>
  <c r="AF13" s="1"/>
  <c r="V36"/>
  <c r="AE3" s="1"/>
  <c r="AE13" s="1"/>
  <c r="Y35"/>
  <c r="W35"/>
  <c r="AF4" s="1"/>
  <c r="AF14" s="1"/>
  <c r="V35"/>
  <c r="AE4" s="1"/>
  <c r="AE14" s="1"/>
  <c r="Y34"/>
  <c r="W34"/>
  <c r="V34"/>
  <c r="Y33"/>
  <c r="W33"/>
  <c r="V33"/>
  <c r="Y32"/>
  <c r="W32"/>
  <c r="V32"/>
  <c r="Y31"/>
  <c r="W31"/>
  <c r="V31"/>
  <c r="Y30"/>
  <c r="W30"/>
  <c r="V30"/>
  <c r="Y29"/>
  <c r="W29"/>
  <c r="V29"/>
  <c r="Y28"/>
  <c r="W28"/>
  <c r="V28"/>
  <c r="Y27"/>
  <c r="W27"/>
  <c r="V27"/>
  <c r="Y26"/>
  <c r="W26"/>
  <c r="V26"/>
  <c r="Y25"/>
  <c r="W25"/>
  <c r="V25"/>
  <c r="Y24"/>
  <c r="W24"/>
  <c r="V24"/>
  <c r="Y23"/>
  <c r="W23"/>
  <c r="V23"/>
  <c r="Y22"/>
  <c r="W22"/>
  <c r="V22"/>
  <c r="Y21"/>
  <c r="AH9" s="1"/>
  <c r="AH19" s="1"/>
  <c r="W21"/>
  <c r="AF9" s="1"/>
  <c r="AF19" s="1"/>
  <c r="V21"/>
  <c r="AE9" s="1"/>
  <c r="AE19" s="1"/>
  <c r="Y20"/>
  <c r="W20"/>
  <c r="AF10" s="1"/>
  <c r="AF20" s="1"/>
  <c r="V20"/>
  <c r="AE10" s="1"/>
  <c r="AE20" s="1"/>
  <c r="Y19"/>
  <c r="AH7" s="1"/>
  <c r="AH17" s="1"/>
  <c r="W19"/>
  <c r="AF7" s="1"/>
  <c r="AF17" s="1"/>
  <c r="V19"/>
  <c r="AE7" s="1"/>
  <c r="AE17" s="1"/>
  <c r="Y18"/>
  <c r="W18"/>
  <c r="V18"/>
  <c r="Y17"/>
  <c r="W17"/>
  <c r="V17"/>
  <c r="Y16"/>
  <c r="W16"/>
  <c r="V16"/>
  <c r="Y15"/>
  <c r="W15"/>
  <c r="V15"/>
  <c r="Y14"/>
  <c r="W14"/>
  <c r="V14"/>
  <c r="Y13"/>
  <c r="W13"/>
  <c r="AF6" s="1"/>
  <c r="AF16" s="1"/>
  <c r="V13"/>
  <c r="AE6" s="1"/>
  <c r="AE16" s="1"/>
  <c r="Y12"/>
  <c r="AH5" s="1"/>
  <c r="AH15" s="1"/>
  <c r="W12"/>
  <c r="AF5" s="1"/>
  <c r="AF15" s="1"/>
  <c r="V12"/>
  <c r="AE5" s="1"/>
  <c r="AE15" s="1"/>
  <c r="Y11"/>
  <c r="W11"/>
  <c r="V11"/>
  <c r="Y10"/>
  <c r="W10"/>
  <c r="V10"/>
  <c r="AB9"/>
  <c r="AB19" s="1"/>
  <c r="Y9"/>
  <c r="W9"/>
  <c r="V9"/>
  <c r="Y8"/>
  <c r="W8"/>
  <c r="V8"/>
  <c r="Y7"/>
  <c r="W7"/>
  <c r="V7"/>
  <c r="Y6"/>
  <c r="W6"/>
  <c r="V6"/>
  <c r="AB5"/>
  <c r="AB15" s="1"/>
  <c r="Y5"/>
  <c r="W5"/>
  <c r="V5"/>
  <c r="AC4"/>
  <c r="AC14" s="1"/>
  <c r="AB4"/>
  <c r="AB14" s="1"/>
  <c r="Y4"/>
  <c r="W4"/>
  <c r="V4"/>
  <c r="AB13"/>
  <c r="Y3"/>
  <c r="W3"/>
  <c r="V3"/>
  <c r="S24" i="2819"/>
  <c r="Q24"/>
  <c r="P24"/>
  <c r="N24"/>
  <c r="M24"/>
  <c r="L18" l="1"/>
  <c r="L6"/>
  <c r="L10"/>
  <c r="M8"/>
  <c r="M5"/>
  <c r="O8"/>
  <c r="P5"/>
  <c r="P9"/>
  <c r="Q6"/>
  <c r="Q10"/>
  <c r="R7"/>
  <c r="S5"/>
  <c r="S9"/>
  <c r="B25"/>
  <c r="Q5"/>
  <c r="Q9"/>
  <c r="S10"/>
  <c r="L7"/>
  <c r="M10"/>
  <c r="Q8"/>
  <c r="R10"/>
  <c r="I12"/>
  <c r="N21"/>
  <c r="O18"/>
  <c r="R22"/>
  <c r="C12"/>
  <c r="S11"/>
  <c r="B12"/>
  <c r="L24"/>
  <c r="D12"/>
  <c r="H12"/>
  <c r="E12"/>
  <c r="F12"/>
  <c r="L20"/>
  <c r="Q11"/>
  <c r="O21"/>
  <c r="R19"/>
  <c r="M21"/>
  <c r="N22"/>
  <c r="O19"/>
  <c r="O23"/>
  <c r="S21"/>
  <c r="R23"/>
  <c r="M18"/>
  <c r="M22"/>
  <c r="N19"/>
  <c r="N23"/>
  <c r="S18"/>
  <c r="S22"/>
  <c r="Q19"/>
  <c r="Q23"/>
  <c r="O22"/>
  <c r="M23"/>
  <c r="L23"/>
  <c r="P23"/>
  <c r="L22"/>
  <c r="P18"/>
  <c r="P22"/>
  <c r="Q22"/>
  <c r="L19"/>
  <c r="L21"/>
  <c r="E25"/>
  <c r="P21"/>
  <c r="I25"/>
  <c r="D25"/>
  <c r="G25"/>
  <c r="O24"/>
  <c r="F25"/>
  <c r="H25"/>
  <c r="N18"/>
  <c r="R18"/>
  <c r="C25"/>
  <c r="Q18"/>
  <c r="Q21"/>
  <c r="P19"/>
  <c r="AD10" i="2832"/>
  <c r="AD169"/>
  <c r="AD153"/>
  <c r="AD137"/>
  <c r="AD121"/>
  <c r="AD105"/>
  <c r="AD89"/>
  <c r="AD73"/>
  <c r="AD57"/>
  <c r="AD41"/>
  <c r="AD25"/>
  <c r="AD7"/>
  <c r="X8" i="2829"/>
  <c r="X27"/>
  <c r="X29"/>
  <c r="X10"/>
  <c r="X9"/>
  <c r="X33"/>
  <c r="X37"/>
  <c r="X18"/>
  <c r="X39"/>
  <c r="X4"/>
  <c r="X5"/>
  <c r="X6"/>
  <c r="X3"/>
  <c r="X7"/>
  <c r="X16"/>
  <c r="X14"/>
  <c r="X11"/>
  <c r="X13"/>
  <c r="AG6" s="1"/>
  <c r="AG16" s="1"/>
  <c r="X17"/>
  <c r="X20"/>
  <c r="AG10" s="1"/>
  <c r="AG20" s="1"/>
  <c r="X25"/>
  <c r="AH6"/>
  <c r="AH16" s="1"/>
  <c r="X26"/>
  <c r="X35"/>
  <c r="AG4" s="1"/>
  <c r="AG14" s="1"/>
  <c r="X21"/>
  <c r="AG9" s="1"/>
  <c r="AG19" s="1"/>
  <c r="X31"/>
  <c r="X19"/>
  <c r="AG7" s="1"/>
  <c r="AG17" s="1"/>
  <c r="X15"/>
  <c r="X23"/>
  <c r="X34"/>
  <c r="X28"/>
  <c r="X36"/>
  <c r="AG3" s="1"/>
  <c r="AG13" s="1"/>
  <c r="AH4"/>
  <c r="AH14" s="1"/>
  <c r="AH10"/>
  <c r="AH20" s="1"/>
  <c r="X22"/>
  <c r="X30"/>
  <c r="X38"/>
  <c r="X41"/>
  <c r="X12"/>
  <c r="AG5" s="1"/>
  <c r="AG15" s="1"/>
  <c r="X24"/>
  <c r="X32"/>
  <c r="X40"/>
  <c r="X50" i="2830"/>
  <c r="X54"/>
  <c r="X14"/>
  <c r="X48"/>
  <c r="X46"/>
  <c r="X38"/>
  <c r="X34"/>
  <c r="X32"/>
  <c r="X30"/>
  <c r="X26"/>
  <c r="X22"/>
  <c r="X9"/>
  <c r="X45"/>
  <c r="X29"/>
  <c r="X42"/>
  <c r="X39"/>
  <c r="X23"/>
  <c r="X58"/>
  <c r="X55"/>
  <c r="X12"/>
  <c r="X10"/>
  <c r="X6"/>
  <c r="X68"/>
  <c r="X70"/>
  <c r="X72"/>
  <c r="X74"/>
  <c r="X76"/>
  <c r="X78"/>
  <c r="X80"/>
  <c r="X82"/>
  <c r="X84"/>
  <c r="X86"/>
  <c r="X88"/>
  <c r="X90"/>
  <c r="X92"/>
  <c r="X94"/>
  <c r="X96"/>
  <c r="X98"/>
  <c r="X100"/>
  <c r="X102"/>
  <c r="X104"/>
  <c r="X106"/>
  <c r="X108"/>
  <c r="X110"/>
  <c r="X112"/>
  <c r="X114"/>
  <c r="X116"/>
  <c r="X118"/>
  <c r="X120"/>
  <c r="X122"/>
  <c r="X124"/>
  <c r="X126"/>
  <c r="X128"/>
  <c r="X57"/>
  <c r="X51"/>
  <c r="X44"/>
  <c r="X41"/>
  <c r="X35"/>
  <c r="X28"/>
  <c r="X25"/>
  <c r="X19"/>
  <c r="X15"/>
  <c r="X8"/>
  <c r="X5"/>
  <c r="X69"/>
  <c r="X71"/>
  <c r="X73"/>
  <c r="X75"/>
  <c r="X77"/>
  <c r="X79"/>
  <c r="X81"/>
  <c r="X83"/>
  <c r="X85"/>
  <c r="X87"/>
  <c r="X89"/>
  <c r="X91"/>
  <c r="X93"/>
  <c r="X95"/>
  <c r="X97"/>
  <c r="X99"/>
  <c r="X101"/>
  <c r="X103"/>
  <c r="X105"/>
  <c r="X107"/>
  <c r="X109"/>
  <c r="X111"/>
  <c r="X113"/>
  <c r="X115"/>
  <c r="X117"/>
  <c r="X119"/>
  <c r="X121"/>
  <c r="X123"/>
  <c r="X125"/>
  <c r="X127"/>
  <c r="X52"/>
  <c r="X49"/>
  <c r="X43"/>
  <c r="X36"/>
  <c r="X33"/>
  <c r="X27"/>
  <c r="X20"/>
  <c r="X18"/>
  <c r="X13"/>
  <c r="X7"/>
  <c r="X56"/>
  <c r="X53"/>
  <c r="X47"/>
  <c r="X40"/>
  <c r="X37"/>
  <c r="X31"/>
  <c r="AG8" i="2829" s="1"/>
  <c r="AG18" s="1"/>
  <c r="X24" i="2830"/>
  <c r="X21"/>
  <c r="X17"/>
  <c r="X11"/>
  <c r="X4"/>
  <c r="AH8" i="2829"/>
  <c r="AH18" s="1"/>
  <c r="X60" i="2830"/>
  <c r="X62"/>
  <c r="X64"/>
  <c r="X66"/>
  <c r="X59"/>
  <c r="X61"/>
  <c r="X63"/>
  <c r="X65"/>
  <c r="X67"/>
  <c r="AC6" i="2829"/>
  <c r="AC16" s="1"/>
  <c r="AC10"/>
  <c r="AC20" s="1"/>
  <c r="I54" i="2819"/>
  <c r="H54"/>
  <c r="G54"/>
  <c r="F54"/>
  <c r="E54"/>
  <c r="D54"/>
  <c r="C54"/>
  <c r="B54"/>
  <c r="I53"/>
  <c r="H53"/>
  <c r="G53"/>
  <c r="F53"/>
  <c r="E53"/>
  <c r="D53"/>
  <c r="C53"/>
  <c r="B53"/>
  <c r="M33"/>
  <c r="M36" l="1"/>
  <c r="M32"/>
  <c r="N38"/>
  <c r="M38"/>
  <c r="G83"/>
  <c r="G89" s="1"/>
  <c r="G68"/>
  <c r="F83"/>
  <c r="F89" s="1"/>
  <c r="F68"/>
  <c r="I83"/>
  <c r="I89" s="1"/>
  <c r="I68"/>
  <c r="E83"/>
  <c r="E89" s="1"/>
  <c r="E68"/>
  <c r="H68"/>
  <c r="D68"/>
  <c r="C68"/>
  <c r="B68"/>
  <c r="B69"/>
  <c r="C69"/>
  <c r="D69"/>
  <c r="G69"/>
  <c r="E69"/>
  <c r="I69"/>
  <c r="H69"/>
  <c r="F69"/>
  <c r="H83"/>
  <c r="H89" s="1"/>
  <c r="D83"/>
  <c r="D89" s="1"/>
  <c r="C83"/>
  <c r="C89" s="1"/>
  <c r="B83"/>
  <c r="B89" s="1"/>
  <c r="M35"/>
  <c r="F84"/>
  <c r="H84"/>
  <c r="I84"/>
  <c r="E84"/>
  <c r="G84"/>
  <c r="D84"/>
  <c r="C84"/>
  <c r="B84"/>
  <c r="L37" l="1"/>
  <c r="L36"/>
  <c r="L32"/>
  <c r="L33"/>
  <c r="S36"/>
  <c r="S32"/>
  <c r="R37"/>
  <c r="R32"/>
  <c r="P34"/>
  <c r="P33"/>
  <c r="P32"/>
  <c r="N36"/>
  <c r="N33"/>
  <c r="N32"/>
  <c r="Q34"/>
  <c r="Q32"/>
  <c r="O37"/>
  <c r="O33"/>
  <c r="O32"/>
  <c r="L35"/>
  <c r="L34"/>
  <c r="L38"/>
  <c r="S38"/>
  <c r="R34"/>
  <c r="R33"/>
  <c r="R38"/>
  <c r="Q38"/>
  <c r="Q35"/>
  <c r="Q37"/>
  <c r="Q36"/>
  <c r="P35"/>
  <c r="P36"/>
  <c r="P38"/>
  <c r="O38"/>
  <c r="N37"/>
  <c r="R36"/>
  <c r="N34"/>
  <c r="N35"/>
  <c r="S35"/>
  <c r="M37"/>
  <c r="M34"/>
  <c r="R35"/>
  <c r="Q33"/>
  <c r="P37"/>
  <c r="S34"/>
  <c r="S33"/>
  <c r="S37"/>
  <c r="O34"/>
  <c r="O35"/>
  <c r="O36"/>
</calcChain>
</file>

<file path=xl/comments1.xml><?xml version="1.0" encoding="utf-8"?>
<comments xmlns="http://schemas.openxmlformats.org/spreadsheetml/2006/main">
  <authors>
    <author>Microsoft Office ユーザー</author>
  </authors>
  <commentList>
    <comment ref="B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B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sharedStrings.xml><?xml version="1.0" encoding="utf-8"?>
<sst xmlns="http://schemas.openxmlformats.org/spreadsheetml/2006/main" count="937" uniqueCount="270">
  <si>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</si>
  <si>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</si>
  <si>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</si>
  <si>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</si>
  <si>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その他</t>
    <rPh sb="2" eb="3">
      <t>タ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</si>
  <si>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</si>
  <si>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</si>
  <si>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</si>
  <si>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</si>
  <si>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</si>
  <si>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</si>
  <si>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</si>
  <si>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</si>
  <si>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</si>
  <si>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</si>
  <si>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</si>
  <si>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r>
      <t>0</t>
    </r>
    <r>
      <rPr>
        <sz val="11"/>
        <rFont val="ＭＳ Ｐゴシック"/>
        <family val="3"/>
        <charset val="128"/>
      </rPr>
      <t>8</t>
    </r>
    <phoneticPr fontId="2"/>
  </si>
  <si>
    <t>日本</t>
    <rPh sb="0" eb="2">
      <t>ニホン</t>
    </rPh>
    <phoneticPr fontId="2"/>
  </si>
  <si>
    <t>【第223-1-5】主要国の発電電力量と発電電力量に占める各電源の割合（2008年）</t>
    <phoneticPr fontId="2"/>
  </si>
  <si>
    <t>【第223-1-5】主要国の発電電力量と発電電力量に占める各電源の割合（2009年）</t>
    <phoneticPr fontId="2"/>
  </si>
  <si>
    <r>
      <t>0</t>
    </r>
    <r>
      <rPr>
        <sz val="11"/>
        <rFont val="ＭＳ Ｐゴシック"/>
        <family val="3"/>
        <charset val="128"/>
      </rPr>
      <t>9</t>
    </r>
    <phoneticPr fontId="2"/>
  </si>
  <si>
    <t>UNIT: ktoe</t>
  </si>
  <si>
    <t>Coal and coal products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</si>
  <si>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</si>
  <si>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</si>
  <si>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</si>
  <si>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</si>
  <si>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</si>
  <si>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</si>
  <si>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</si>
  <si>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</si>
  <si>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</si>
  <si>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</si>
  <si>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</si>
  <si>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Total</t>
  </si>
  <si>
    <t>Memo: Renewables</t>
  </si>
  <si>
    <r>
      <t>C</t>
    </r>
    <r>
      <rPr>
        <sz val="11"/>
        <rFont val="ＭＳ Ｐゴシック"/>
        <family val="3"/>
        <charset val="128"/>
      </rPr>
      <t>HECK</t>
    </r>
    <phoneticPr fontId="2"/>
  </si>
  <si>
    <t>差</t>
    <rPh sb="0" eb="1">
      <t>サ</t>
    </rPh>
    <phoneticPr fontId="2"/>
  </si>
  <si>
    <r>
      <t>※IEEJ情報館の</t>
    </r>
    <r>
      <rPr>
        <sz val="11"/>
        <rFont val="ＭＳ Ｐゴシック"/>
        <family val="3"/>
        <charset val="128"/>
      </rPr>
      <t>IEAのPDF資料の数値とする。</t>
    </r>
    <r>
      <rPr>
        <sz val="11"/>
        <rFont val="ＭＳ Ｐゴシック"/>
        <family val="3"/>
        <charset val="128"/>
      </rPr>
      <t>水力に「揚水」は含まない</t>
    </r>
    <rPh sb="5" eb="7">
      <t>ジョウホウ</t>
    </rPh>
    <rPh sb="7" eb="8">
      <t>ヤカタ</t>
    </rPh>
    <rPh sb="16" eb="18">
      <t>シリョウ</t>
    </rPh>
    <rPh sb="19" eb="21">
      <t>スウチ</t>
    </rPh>
    <rPh sb="25" eb="27">
      <t>スイリョク</t>
    </rPh>
    <rPh sb="29" eb="31">
      <t>ヨウスイ</t>
    </rPh>
    <rPh sb="33" eb="34">
      <t>フク</t>
    </rPh>
    <phoneticPr fontId="2"/>
  </si>
  <si>
    <r>
      <t>WEB上</t>
    </r>
    <r>
      <rPr>
        <sz val="11"/>
        <rFont val="ＭＳ Ｐゴシック"/>
        <family val="3"/>
        <charset val="128"/>
      </rPr>
      <t>IEA数値</t>
    </r>
    <r>
      <rPr>
        <sz val="11"/>
        <rFont val="ＭＳ Ｐゴシック"/>
        <family val="3"/>
        <charset val="128"/>
      </rPr>
      <t>（水力に揚水を含む）</t>
    </r>
    <rPh sb="3" eb="4">
      <t>ジョウ</t>
    </rPh>
    <rPh sb="7" eb="9">
      <t>スウチ</t>
    </rPh>
    <rPh sb="10" eb="12">
      <t>スイリョク</t>
    </rPh>
    <rPh sb="13" eb="15">
      <t>ヨウスイ</t>
    </rPh>
    <rPh sb="16" eb="17">
      <t>フク</t>
    </rPh>
    <phoneticPr fontId="2"/>
  </si>
  <si>
    <r>
      <t>I</t>
    </r>
    <r>
      <rPr>
        <sz val="11"/>
        <rFont val="ＭＳ Ｐゴシック"/>
        <family val="3"/>
        <charset val="128"/>
      </rPr>
      <t>EEJ情報館のIEA値</t>
    </r>
    <rPh sb="4" eb="6">
      <t>ジョウホウ</t>
    </rPh>
    <rPh sb="6" eb="7">
      <t>ヤカタ</t>
    </rPh>
    <rPh sb="11" eb="12">
      <t>アタイ</t>
    </rPh>
    <phoneticPr fontId="2"/>
  </si>
  <si>
    <t>【第223-1-5】主要国の発電電力量と発電電力量に占める各電源の割合（2010年）</t>
    <phoneticPr fontId="2"/>
  </si>
  <si>
    <t>FLOW: Electricity output (GWh)</t>
  </si>
  <si>
    <t>United States</t>
  </si>
  <si>
    <t>United Kingdom</t>
  </si>
  <si>
    <t>France</t>
  </si>
  <si>
    <t>Germany</t>
  </si>
  <si>
    <t>Japan</t>
  </si>
  <si>
    <t>Korea</t>
  </si>
  <si>
    <t>Italy</t>
  </si>
  <si>
    <r>
      <t>1</t>
    </r>
    <r>
      <rPr>
        <sz val="11"/>
        <rFont val="ＭＳ Ｐゴシック"/>
        <family val="3"/>
        <charset val="128"/>
      </rPr>
      <t>0</t>
    </r>
    <phoneticPr fontId="2"/>
  </si>
  <si>
    <r>
      <t>※IEEJ情報館の</t>
    </r>
    <r>
      <rPr>
        <sz val="11"/>
        <rFont val="ＭＳ Ｐゴシック"/>
        <family val="3"/>
        <charset val="128"/>
      </rPr>
      <t>IEAの数値とする。</t>
    </r>
    <r>
      <rPr>
        <sz val="11"/>
        <rFont val="ＭＳ Ｐゴシック"/>
        <family val="3"/>
        <charset val="128"/>
      </rPr>
      <t>水力に「揚水」は含まない。</t>
    </r>
    <r>
      <rPr>
        <sz val="11"/>
        <rFont val="ＭＳ Ｐゴシック"/>
        <family val="3"/>
        <charset val="128"/>
      </rPr>
      <t>WEB</t>
    </r>
    <r>
      <rPr>
        <sz val="11"/>
        <rFont val="ＭＳ Ｐゴシック"/>
        <family val="3"/>
        <charset val="128"/>
      </rPr>
      <t>上</t>
    </r>
    <r>
      <rPr>
        <sz val="11"/>
        <rFont val="ＭＳ Ｐゴシック"/>
        <family val="3"/>
        <charset val="128"/>
      </rPr>
      <t>IEA</t>
    </r>
    <r>
      <rPr>
        <sz val="11"/>
        <rFont val="ＭＳ Ｐゴシック"/>
        <family val="3"/>
        <charset val="128"/>
      </rPr>
      <t>数値（水力に揚水を含む）</t>
    </r>
    <rPh sb="5" eb="7">
      <t>ジョウホウ</t>
    </rPh>
    <rPh sb="7" eb="8">
      <t>ヤカタ</t>
    </rPh>
    <rPh sb="13" eb="15">
      <t>スウチ</t>
    </rPh>
    <rPh sb="19" eb="21">
      <t>スイリョク</t>
    </rPh>
    <rPh sb="23" eb="25">
      <t>ヨウスイ</t>
    </rPh>
    <rPh sb="27" eb="28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</si>
  <si>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phoneticPr fontId="2"/>
  </si>
  <si>
    <t>12</t>
    <phoneticPr fontId="2"/>
  </si>
  <si>
    <t>Memo: Former Yugoslavia</t>
  </si>
  <si>
    <t>Memo: FSU 15</t>
  </si>
  <si>
    <t>Memo: OPEC</t>
  </si>
  <si>
    <t>Memo: European Union - 28</t>
  </si>
  <si>
    <t>Memo: Non-OECD Total</t>
  </si>
  <si>
    <t>Other Asia</t>
  </si>
  <si>
    <t>Other Non-OECD Americas</t>
  </si>
  <si>
    <t>Other Africa</t>
  </si>
  <si>
    <t>x</t>
  </si>
  <si>
    <t>Former Yugoslavia (if no detail)</t>
  </si>
  <si>
    <t>Former Soviet Union (if no detail)</t>
  </si>
  <si>
    <t>Zimbabwe</t>
  </si>
  <si>
    <t>Zambia</t>
  </si>
  <si>
    <t>Yemen</t>
  </si>
  <si>
    <t>Viet Nam</t>
  </si>
  <si>
    <t>Venezuela</t>
  </si>
  <si>
    <t>Uzbekistan</t>
  </si>
  <si>
    <t>Uruguay</t>
  </si>
  <si>
    <t>United Arab Emirates</t>
  </si>
  <si>
    <t>Ukraine</t>
  </si>
  <si>
    <t>Turkmenistan</t>
  </si>
  <si>
    <t>Tunisia</t>
  </si>
  <si>
    <t>Trinidad and Tobago</t>
  </si>
  <si>
    <t>Togo</t>
  </si>
  <si>
    <t>Thailand</t>
  </si>
  <si>
    <t>Tajikistan</t>
  </si>
  <si>
    <t>Chinese Taipei</t>
  </si>
  <si>
    <t>Syrian Arab Republic</t>
  </si>
  <si>
    <t>Sudan</t>
  </si>
  <si>
    <t>Sri Lanka</t>
  </si>
  <si>
    <t>South Africa</t>
  </si>
  <si>
    <t>Singapore</t>
  </si>
  <si>
    <t>Serbia</t>
  </si>
  <si>
    <t>Senegal</t>
  </si>
  <si>
    <t>Saudi Arabia</t>
  </si>
  <si>
    <t>Russian Federation</t>
  </si>
  <si>
    <t>Romania</t>
  </si>
  <si>
    <t>Qatar</t>
  </si>
  <si>
    <t>Philippines</t>
  </si>
  <si>
    <t>Peru</t>
  </si>
  <si>
    <t>Paraguay</t>
  </si>
  <si>
    <t>Panama</t>
  </si>
  <si>
    <t>Pakistan</t>
  </si>
  <si>
    <t>Oman</t>
  </si>
  <si>
    <t>Nigeria</t>
  </si>
  <si>
    <t>Nicaragua</t>
  </si>
  <si>
    <t>Nepal</t>
  </si>
  <si>
    <t>Namibia</t>
  </si>
  <si>
    <t>Myanmar</t>
  </si>
  <si>
    <t>Mozambique</t>
  </si>
  <si>
    <t>Morocco</t>
  </si>
  <si>
    <t>Montenegro</t>
  </si>
  <si>
    <t>Mongolia</t>
  </si>
  <si>
    <t>Mauritius</t>
  </si>
  <si>
    <t>Malta</t>
  </si>
  <si>
    <t>Malaysia</t>
  </si>
  <si>
    <t>Lithuania</t>
  </si>
  <si>
    <t>Libya</t>
  </si>
  <si>
    <t>Lebanon</t>
  </si>
  <si>
    <t>Latvia</t>
  </si>
  <si>
    <t>Kyrgyzstan</t>
  </si>
  <si>
    <t>Kuwait</t>
  </si>
  <si>
    <t>Kosovo</t>
  </si>
  <si>
    <t>Dem. People's Rep. of Korea</t>
  </si>
  <si>
    <t>Kenya</t>
  </si>
  <si>
    <t>Kazakhstan</t>
  </si>
  <si>
    <t>Jordan</t>
  </si>
  <si>
    <t>Jamaica</t>
  </si>
  <si>
    <t>Iraq</t>
  </si>
  <si>
    <t>Islamic Republic of Iran</t>
  </si>
  <si>
    <t>Indonesia</t>
  </si>
  <si>
    <t>India</t>
  </si>
  <si>
    <t>Hong Kong, China</t>
  </si>
  <si>
    <t>Honduras</t>
  </si>
  <si>
    <t>Haiti</t>
  </si>
  <si>
    <t>Guatemala</t>
  </si>
  <si>
    <t>Gibraltar</t>
  </si>
  <si>
    <t>Ghana</t>
  </si>
  <si>
    <t>Georgia</t>
  </si>
  <si>
    <t>Gabon</t>
  </si>
  <si>
    <t>Former Yugoslav Republic of Macedonia</t>
  </si>
  <si>
    <t>Ethiopia</t>
  </si>
  <si>
    <t>Eritrea</t>
  </si>
  <si>
    <t>El Salvador</t>
  </si>
  <si>
    <t>Egypt</t>
  </si>
  <si>
    <t>Ecuador</t>
  </si>
  <si>
    <t>Dominican Republic</t>
  </si>
  <si>
    <t>Cyprus</t>
  </si>
  <si>
    <t>Cuba</t>
  </si>
  <si>
    <t>Croatia</t>
  </si>
  <si>
    <t>Ce d'Ivoire</t>
  </si>
  <si>
    <t>Costa Rica</t>
  </si>
  <si>
    <t>Congo</t>
  </si>
  <si>
    <t>Colombia</t>
  </si>
  <si>
    <t>People's Republic of China</t>
  </si>
  <si>
    <t>Cameroon</t>
  </si>
  <si>
    <t>Cambodia</t>
  </si>
  <si>
    <t>Bulgaria</t>
  </si>
  <si>
    <t>Brunei Darussalam</t>
  </si>
  <si>
    <t>Brazil</t>
  </si>
  <si>
    <t>Botswana</t>
  </si>
  <si>
    <t>Bosnia and Herzegovina</t>
  </si>
  <si>
    <t>Bolivia</t>
  </si>
  <si>
    <t>Benin</t>
  </si>
  <si>
    <t>Belarus</t>
  </si>
  <si>
    <t>Bangladesh</t>
  </si>
  <si>
    <t>Bahrain</t>
  </si>
  <si>
    <t>Azerbaijan</t>
  </si>
  <si>
    <t>Armenia</t>
  </si>
  <si>
    <t>Argentina</t>
  </si>
  <si>
    <t>Angola</t>
  </si>
  <si>
    <t>Algeria</t>
  </si>
  <si>
    <t>Albania</t>
  </si>
  <si>
    <t>World aviation bunkers</t>
  </si>
  <si>
    <t>World marine bunkers</t>
  </si>
  <si>
    <t>Non-OECD Europe and Eurasia</t>
  </si>
  <si>
    <t>Middle East</t>
  </si>
  <si>
    <t>Non-OECD Americas</t>
  </si>
  <si>
    <t>China (PR of China and Hong Kong, China)</t>
  </si>
  <si>
    <t>Asia (excluding China)</t>
  </si>
  <si>
    <t>Africa</t>
  </si>
  <si>
    <t>OECD Total</t>
  </si>
  <si>
    <t>World</t>
  </si>
  <si>
    <t>Oil shale and oil sands</t>
  </si>
  <si>
    <t>Peat and peat products</t>
  </si>
  <si>
    <t>IEA</t>
  </si>
  <si>
    <t>OECD Europe</t>
  </si>
  <si>
    <t>OECD Asia Oceania</t>
  </si>
  <si>
    <t>OECD Americas</t>
  </si>
  <si>
    <t>Turkey</t>
  </si>
  <si>
    <t>Switzerland</t>
  </si>
  <si>
    <t>Sweden</t>
  </si>
  <si>
    <t>Spain</t>
  </si>
  <si>
    <t>Slovenia</t>
  </si>
  <si>
    <t>Slovak Republic</t>
  </si>
  <si>
    <t>Portugal</t>
  </si>
  <si>
    <t>Poland</t>
  </si>
  <si>
    <t>Norway</t>
  </si>
  <si>
    <t>New Zealand</t>
  </si>
  <si>
    <t>Netherlands</t>
  </si>
  <si>
    <t>Mexico</t>
  </si>
  <si>
    <t>Luxembourg</t>
  </si>
  <si>
    <t>Israel</t>
  </si>
  <si>
    <t>Ireland</t>
  </si>
  <si>
    <t>Iceland</t>
  </si>
  <si>
    <t>Hungary</t>
  </si>
  <si>
    <t>Greece</t>
  </si>
  <si>
    <t>Finland</t>
  </si>
  <si>
    <t>Estonia</t>
  </si>
  <si>
    <t>Denmark</t>
  </si>
  <si>
    <t>Czech Republic</t>
  </si>
  <si>
    <t>Chile</t>
  </si>
  <si>
    <t>Canada</t>
  </si>
  <si>
    <t>Belgium</t>
  </si>
  <si>
    <t>Austria</t>
  </si>
  <si>
    <t>Australia</t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</si>
  <si>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</si>
  <si>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</si>
  <si>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出典：IEA, Energy Balances 2012をもとに作成</t>
    <phoneticPr fontId="2"/>
  </si>
  <si>
    <r>
      <t>出典：IEA, Energy Balances 201</t>
    </r>
    <r>
      <rPr>
        <sz val="11"/>
        <rFont val="ＭＳ Ｐゴシック"/>
        <family val="3"/>
        <charset val="128"/>
      </rPr>
      <t>1をもとに作成</t>
    </r>
    <phoneticPr fontId="2"/>
  </si>
  <si>
    <t>出典：IEA, Energy Balances 2010をもとに作成</t>
    <phoneticPr fontId="2"/>
  </si>
  <si>
    <t>出典：IEA「Energy Balances 2014」を基に作成</t>
  </si>
  <si>
    <t>出典：IEA「Energy Balances 2015」を基に作成</t>
    <phoneticPr fontId="2"/>
  </si>
  <si>
    <t>TIME: 2013</t>
  </si>
  <si>
    <r>
      <t>Cura</t>
    </r>
    <r>
      <rPr>
        <sz val="10"/>
        <rFont val="ＭＳ Ｐゴシック"/>
        <family val="3"/>
        <charset val="128"/>
      </rPr>
      <t>軋</t>
    </r>
    <r>
      <rPr>
        <sz val="10"/>
        <rFont val="Arial"/>
        <family val="2"/>
      </rPr>
      <t>o</t>
    </r>
  </si>
  <si>
    <t>Dem. Republic of the Congo</t>
  </si>
  <si>
    <t>Moldova</t>
  </si>
  <si>
    <t>Niger</t>
  </si>
  <si>
    <t>South Sudan</t>
  </si>
  <si>
    <t>Tanzania</t>
  </si>
  <si>
    <t>Memo: Coal, peat and oil shale</t>
  </si>
  <si>
    <t>Memo: Primary and secondary oil</t>
  </si>
  <si>
    <t>Memo: Geothermal, solar/wind/other, heat, electricity</t>
  </si>
  <si>
    <t>c</t>
  </si>
  <si>
    <t>FLOW: Electricity output (GWh)</t>
    <phoneticPr fontId="2"/>
  </si>
  <si>
    <t>Memo: G20</t>
  </si>
  <si>
    <t>Memo: G8</t>
  </si>
  <si>
    <t>Memo: G7</t>
  </si>
  <si>
    <t>Memo: European Union-28</t>
  </si>
  <si>
    <t>Memo: IEA Total</t>
  </si>
  <si>
    <t>Memo: OECD Total</t>
  </si>
  <si>
    <t>Former Yugoslavia (If no detail)</t>
  </si>
  <si>
    <t>Former Soviet Union (If no detail)</t>
  </si>
  <si>
    <t>Suriname</t>
  </si>
  <si>
    <t>Hong Kong (China)</t>
  </si>
  <si>
    <t>Democratic Republic of the Congo</t>
  </si>
  <si>
    <t>Democratic People's Republic of Korea</t>
  </si>
  <si>
    <t>Cura軋o</t>
  </si>
  <si>
    <t>China (P.R. of China and Hong Kong, China)</t>
  </si>
  <si>
    <t>COUNTRY</t>
  </si>
  <si>
    <t>PRODUCT</t>
  </si>
  <si>
    <t>2014</t>
  </si>
  <si>
    <t>TIME</t>
  </si>
  <si>
    <t>FLOW</t>
  </si>
  <si>
    <t>ktoe</t>
  </si>
  <si>
    <t>UNIT</t>
  </si>
  <si>
    <t>Memo: Geothermal, solar/wind/other, heat, electricity</t>
    <phoneticPr fontId="2"/>
  </si>
  <si>
    <t>Oil shale and oil sands</t>
    <phoneticPr fontId="2"/>
  </si>
  <si>
    <t>14</t>
  </si>
  <si>
    <t>14</t>
    <phoneticPr fontId="2"/>
  </si>
  <si>
    <t>Electricity output (GWh)</t>
    <phoneticPr fontId="2"/>
  </si>
  <si>
    <t>Peat and peat products</t>
    <phoneticPr fontId="2"/>
  </si>
  <si>
    <t>13</t>
    <phoneticPr fontId="2"/>
  </si>
  <si>
    <t>【第223-1-6】主要国の発電電力量と発電電力量に占める各電源の割合（2014年）</t>
    <phoneticPr fontId="2"/>
  </si>
  <si>
    <t>【第223-1-5】主要国の発電電力量と発電電力量に占める各電源の割合（2011年）</t>
    <phoneticPr fontId="2"/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</si>
  <si>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年）</t>
    </r>
    <phoneticPr fontId="2"/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</si>
  <si>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年）</t>
    </r>
    <phoneticPr fontId="2"/>
  </si>
  <si>
    <t>11</t>
  </si>
  <si>
    <t>11</t>
    <phoneticPr fontId="2"/>
  </si>
  <si>
    <t>10</t>
    <phoneticPr fontId="2"/>
  </si>
  <si>
    <t>09</t>
  </si>
  <si>
    <t>09</t>
    <phoneticPr fontId="2"/>
  </si>
  <si>
    <r>
      <t>2</t>
    </r>
    <r>
      <rPr>
        <sz val="11"/>
        <rFont val="ＭＳ Ｐゴシック"/>
        <family val="3"/>
        <charset val="128"/>
      </rPr>
      <t>010→2014</t>
    </r>
    <phoneticPr fontId="2"/>
  </si>
  <si>
    <t>出典：IEA「World Energy Statistics and Balances 2016 edition」を基に作成</t>
    <phoneticPr fontId="2"/>
  </si>
  <si>
    <t>【第223-1-6】主要国の発電電力量と発電電力量に占める各電源の割合（2014年）</t>
    <phoneticPr fontId="2"/>
  </si>
  <si>
    <t>出典：IEA「World Energy Balances 2016 Edition」を基に作成</t>
    <rPh sb="43" eb="44">
      <t>モト</t>
    </rPh>
    <phoneticPr fontId="2"/>
  </si>
</sst>
</file>

<file path=xl/styles.xml><?xml version="1.0" encoding="utf-8"?>
<styleSheet xmlns="http://schemas.openxmlformats.org/spreadsheetml/2006/main">
  <numFmts count="15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%"/>
    <numFmt numFmtId="180" formatCode="0.00000"/>
    <numFmt numFmtId="181" formatCode="0.00000_ "/>
    <numFmt numFmtId="182" formatCode="#,##0.00000"/>
    <numFmt numFmtId="183" formatCode="#,##0.00000_ "/>
    <numFmt numFmtId="184" formatCode="#,##0.0;[Red]\-#,##0.0"/>
    <numFmt numFmtId="185" formatCode="#,##0.000;[Red]\-#,##0.000"/>
    <numFmt numFmtId="186" formatCode="#,##0.0"/>
    <numFmt numFmtId="187" formatCode="#,##0.000"/>
    <numFmt numFmtId="188" formatCode="#,##0.000_ "/>
    <numFmt numFmtId="189" formatCode="0.0_ "/>
    <numFmt numFmtId="190" formatCode="0.000_);[Red]\(0.0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5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49" fontId="1" fillId="0" borderId="1" xfId="5" applyNumberFormat="1" applyFont="1" applyFill="1" applyBorder="1" applyAlignment="1">
      <alignment horizontal="center"/>
    </xf>
    <xf numFmtId="176" fontId="1" fillId="0" borderId="1" xfId="5" applyNumberFormat="1" applyFont="1" applyFill="1" applyBorder="1"/>
    <xf numFmtId="179" fontId="1" fillId="0" borderId="0" xfId="3" applyNumberFormat="1" applyFont="1" applyFill="1"/>
    <xf numFmtId="0" fontId="1" fillId="0" borderId="0" xfId="4" applyFont="1" applyFill="1"/>
    <xf numFmtId="0" fontId="3" fillId="0" borderId="0" xfId="4"/>
    <xf numFmtId="1" fontId="1" fillId="0" borderId="0" xfId="4" applyNumberFormat="1" applyFont="1" applyFill="1"/>
    <xf numFmtId="0" fontId="1" fillId="0" borderId="0" xfId="5" applyFont="1" applyFill="1" applyAlignment="1">
      <alignment horizontal="center"/>
    </xf>
    <xf numFmtId="0" fontId="4" fillId="0" borderId="0" xfId="5" applyFont="1" applyFill="1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0" fillId="0" borderId="0" xfId="5" applyFont="1" applyFill="1"/>
    <xf numFmtId="180" fontId="1" fillId="0" borderId="1" xfId="5" applyNumberFormat="1" applyFont="1" applyFill="1" applyBorder="1"/>
    <xf numFmtId="180" fontId="5" fillId="0" borderId="1" xfId="5" applyNumberFormat="1" applyFont="1" applyFill="1" applyBorder="1"/>
    <xf numFmtId="181" fontId="1" fillId="0" borderId="0" xfId="5" applyNumberFormat="1" applyFont="1" applyFill="1"/>
    <xf numFmtId="0" fontId="1" fillId="0" borderId="0" xfId="5" applyFont="1" applyFill="1" applyBorder="1"/>
    <xf numFmtId="0" fontId="1" fillId="0" borderId="0" xfId="5" applyFont="1" applyFill="1" applyBorder="1" applyAlignment="1">
      <alignment wrapText="1"/>
    </xf>
    <xf numFmtId="182" fontId="0" fillId="0" borderId="0" xfId="0" applyNumberFormat="1"/>
    <xf numFmtId="183" fontId="0" fillId="0" borderId="0" xfId="0" applyNumberFormat="1"/>
    <xf numFmtId="0" fontId="1" fillId="0" borderId="0" xfId="5" applyFont="1" applyFill="1" applyAlignment="1"/>
    <xf numFmtId="180" fontId="6" fillId="0" borderId="1" xfId="5" applyNumberFormat="1" applyFont="1" applyFill="1" applyBorder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80" fontId="7" fillId="0" borderId="0" xfId="5" applyNumberFormat="1" applyFont="1" applyFill="1" applyBorder="1"/>
    <xf numFmtId="180" fontId="1" fillId="0" borderId="0" xfId="5" applyNumberFormat="1" applyFont="1" applyFill="1" applyBorder="1"/>
    <xf numFmtId="49" fontId="1" fillId="0" borderId="0" xfId="5" applyNumberFormat="1" applyFont="1" applyFill="1" applyBorder="1" applyAlignment="1">
      <alignment horizontal="center"/>
    </xf>
    <xf numFmtId="180" fontId="6" fillId="0" borderId="0" xfId="5" applyNumberFormat="1" applyFont="1" applyFill="1" applyBorder="1"/>
    <xf numFmtId="180" fontId="5" fillId="0" borderId="0" xfId="5" applyNumberFormat="1" applyFont="1" applyFill="1" applyBorder="1"/>
    <xf numFmtId="176" fontId="1" fillId="0" borderId="0" xfId="5" applyNumberFormat="1" applyFont="1" applyFill="1" applyBorder="1"/>
    <xf numFmtId="0" fontId="1" fillId="2" borderId="0" xfId="5" applyFont="1" applyFill="1"/>
    <xf numFmtId="0" fontId="3" fillId="0" borderId="0" xfId="7">
      <alignment vertical="center"/>
    </xf>
    <xf numFmtId="0" fontId="3" fillId="3" borderId="0" xfId="7" applyFill="1">
      <alignment vertical="center"/>
    </xf>
    <xf numFmtId="184" fontId="7" fillId="0" borderId="1" xfId="6" applyNumberFormat="1" applyFont="1" applyFill="1" applyBorder="1" applyAlignment="1"/>
    <xf numFmtId="185" fontId="1" fillId="0" borderId="1" xfId="6" applyNumberFormat="1" applyFont="1" applyFill="1" applyBorder="1" applyAlignment="1"/>
    <xf numFmtId="184" fontId="1" fillId="0" borderId="1" xfId="6" applyNumberFormat="1" applyFont="1" applyFill="1" applyBorder="1" applyAlignment="1"/>
    <xf numFmtId="9" fontId="7" fillId="0" borderId="1" xfId="3" applyNumberFormat="1" applyFont="1" applyFill="1" applyBorder="1"/>
    <xf numFmtId="0" fontId="0" fillId="0" borderId="2" xfId="5" applyFont="1" applyFill="1" applyBorder="1" applyAlignment="1">
      <alignment horizontal="center"/>
    </xf>
    <xf numFmtId="186" fontId="7" fillId="0" borderId="1" xfId="6" applyNumberFormat="1" applyFont="1" applyFill="1" applyBorder="1" applyAlignment="1"/>
    <xf numFmtId="187" fontId="1" fillId="0" borderId="1" xfId="6" applyNumberFormat="1" applyFont="1" applyFill="1" applyBorder="1" applyAlignment="1"/>
    <xf numFmtId="188" fontId="1" fillId="0" borderId="0" xfId="5" applyNumberFormat="1" applyFont="1" applyFill="1"/>
    <xf numFmtId="0" fontId="0" fillId="0" borderId="1" xfId="5" applyFont="1" applyFill="1" applyBorder="1"/>
    <xf numFmtId="0" fontId="3" fillId="0" borderId="0" xfId="7" applyFill="1">
      <alignment vertical="center"/>
    </xf>
    <xf numFmtId="0" fontId="3" fillId="4" borderId="0" xfId="7" applyFill="1">
      <alignment vertical="center"/>
    </xf>
    <xf numFmtId="0" fontId="3" fillId="5" borderId="0" xfId="7" applyFill="1">
      <alignment vertical="center"/>
    </xf>
    <xf numFmtId="189" fontId="7" fillId="0" borderId="1" xfId="3" applyNumberFormat="1" applyFont="1" applyFill="1" applyBorder="1"/>
    <xf numFmtId="0" fontId="0" fillId="0" borderId="0" xfId="5" applyFont="1" applyFill="1" applyAlignment="1"/>
    <xf numFmtId="190" fontId="7" fillId="0" borderId="1" xfId="6" applyNumberFormat="1" applyFont="1" applyFill="1" applyBorder="1" applyAlignment="1"/>
    <xf numFmtId="9" fontId="1" fillId="0" borderId="0" xfId="5" applyNumberFormat="1" applyFont="1" applyFill="1"/>
    <xf numFmtId="0" fontId="10" fillId="0" borderId="0" xfId="4" applyFont="1" applyFill="1"/>
  </cellXfs>
  <cellStyles count="8">
    <cellStyle name="Comma [0]" xfId="1"/>
    <cellStyle name="Currency [0]" xfId="2"/>
    <cellStyle name="パーセント" xfId="3" builtinId="5"/>
    <cellStyle name="桁区切り" xfId="6" builtinId="6"/>
    <cellStyle name="標準" xfId="0" builtinId="0"/>
    <cellStyle name="標準 2" xfId="7"/>
    <cellStyle name="標準_22301050" xfId="4"/>
    <cellStyle name="標準_2230106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アメリカ</a:t>
            </a:r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cat>
            <c:strRef>
              <c:f>データ!$A$5:$A$10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</c:v>
                </c:pt>
              </c:strCache>
            </c:strRef>
          </c:cat>
          <c:val>
            <c:numRef>
              <c:f>データ!$B$5:$B$10</c:f>
              <c:numCache>
                <c:formatCode>#,##0.0</c:formatCode>
                <c:ptCount val="6"/>
                <c:pt idx="0">
                  <c:v>17.125769999999999</c:v>
                </c:pt>
                <c:pt idx="1">
                  <c:v>0.39877000000000001</c:v>
                </c:pt>
                <c:pt idx="2">
                  <c:v>11.613329999999999</c:v>
                </c:pt>
                <c:pt idx="3">
                  <c:v>2.6147300000000002</c:v>
                </c:pt>
                <c:pt idx="4">
                  <c:v>8.3058399999999999</c:v>
                </c:pt>
                <c:pt idx="5">
                  <c:v>3.1331199999999999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2008"/>
          <c:h val="7.3428775948460992E-2"/>
        </c:manualLayout>
      </c:layout>
    </c:legend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ドイツ</a:t>
            </a:r>
          </a:p>
        </c:rich>
      </c:tx>
      <c:layout>
        <c:manualLayout>
          <c:xMode val="edge"/>
          <c:yMode val="edge"/>
          <c:x val="0.33198465576418729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1.6194331983805668E-2"/>
                  <c:y val="2.7874564459930411E-2"/>
                </c:manualLayout>
              </c:layout>
              <c:showPercent val="1"/>
            </c:dLbl>
            <c:dLbl>
              <c:idx val="3"/>
              <c:layout>
                <c:manualLayout>
                  <c:x val="-2.3399057934600478E-2"/>
                  <c:y val="2.5135394661033452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データ!$E$5:$E$10</c:f>
              <c:numCache>
                <c:formatCode>#,##0.0</c:formatCode>
                <c:ptCount val="6"/>
                <c:pt idx="0">
                  <c:v>2.84911</c:v>
                </c:pt>
                <c:pt idx="1">
                  <c:v>5.6590000000000001E-2</c:v>
                </c:pt>
                <c:pt idx="2">
                  <c:v>0.62270000000000003</c:v>
                </c:pt>
                <c:pt idx="3">
                  <c:v>0.19586999999999999</c:v>
                </c:pt>
                <c:pt idx="4">
                  <c:v>0.97128999999999999</c:v>
                </c:pt>
                <c:pt idx="5">
                  <c:v>1.52382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英国</a:t>
            </a:r>
          </a:p>
        </c:rich>
      </c:tx>
      <c:layout>
        <c:manualLayout>
          <c:xMode val="edge"/>
          <c:yMode val="edge"/>
          <c:x val="0.3481789877479925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データ!$C$5:$C$10</c:f>
              <c:numCache>
                <c:formatCode>#,##0.0</c:formatCode>
                <c:ptCount val="6"/>
                <c:pt idx="0">
                  <c:v>1.02014</c:v>
                </c:pt>
                <c:pt idx="1">
                  <c:v>1.67E-2</c:v>
                </c:pt>
                <c:pt idx="2">
                  <c:v>1.0066999999999999</c:v>
                </c:pt>
                <c:pt idx="3">
                  <c:v>5.885E-2</c:v>
                </c:pt>
                <c:pt idx="4">
                  <c:v>0.63748000000000005</c:v>
                </c:pt>
                <c:pt idx="5">
                  <c:v>0.62055000000000005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フランス</a:t>
            </a:r>
          </a:p>
        </c:rich>
      </c:tx>
      <c:layout>
        <c:manualLayout>
          <c:xMode val="edge"/>
          <c:yMode val="edge"/>
          <c:x val="0.3157898987322964"/>
          <c:y val="0.1184668989547038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4449934648857238E-2"/>
                  <c:y val="-9.5610487713426062E-2"/>
                </c:manualLayout>
              </c:layout>
              <c:showPercent val="1"/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.6%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データ!$D$5:$D$10</c:f>
              <c:numCache>
                <c:formatCode>#,##0.0</c:formatCode>
                <c:ptCount val="6"/>
                <c:pt idx="0">
                  <c:v>0.12014</c:v>
                </c:pt>
                <c:pt idx="1">
                  <c:v>1.806E-2</c:v>
                </c:pt>
                <c:pt idx="2">
                  <c:v>0.12737999999999999</c:v>
                </c:pt>
                <c:pt idx="3">
                  <c:v>0.62829000000000002</c:v>
                </c:pt>
                <c:pt idx="4">
                  <c:v>4.3647400000000003</c:v>
                </c:pt>
                <c:pt idx="5">
                  <c:v>0.31118000000000001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1.0796221322537125E-2"/>
                  <c:y val="-1.8583042973286876E-2"/>
                </c:manualLayout>
              </c:layout>
              <c:showPercent val="1"/>
            </c:dLbl>
            <c:dLbl>
              <c:idx val="4"/>
              <c:layout>
                <c:manualLayout>
                  <c:x val="0"/>
                  <c:y val="-4.6457607433217432E-2"/>
                </c:manualLayout>
              </c:layout>
              <c:showPercent val="1"/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データ!$G$5:$G$10</c:f>
              <c:numCache>
                <c:formatCode>#,##0.0</c:formatCode>
                <c:ptCount val="6"/>
                <c:pt idx="0">
                  <c:v>41.152149999999999</c:v>
                </c:pt>
                <c:pt idx="1">
                  <c:v>9.5170000000000005E-2</c:v>
                </c:pt>
                <c:pt idx="2">
                  <c:v>1.1450499999999999</c:v>
                </c:pt>
                <c:pt idx="3">
                  <c:v>10.511369999999999</c:v>
                </c:pt>
                <c:pt idx="4">
                  <c:v>1.32538</c:v>
                </c:pt>
                <c:pt idx="5">
                  <c:v>2.4283299999999999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1.5694970785699369E-2"/>
                  <c:y val="3.7235955261690178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データ!$H$5:$H$10</c:f>
              <c:numCache>
                <c:formatCode>#,##0.0</c:formatCode>
                <c:ptCount val="6"/>
                <c:pt idx="0">
                  <c:v>2.3149999999999999</c:v>
                </c:pt>
                <c:pt idx="1">
                  <c:v>0.17394999999999999</c:v>
                </c:pt>
                <c:pt idx="2">
                  <c:v>1.3045800000000001</c:v>
                </c:pt>
                <c:pt idx="3">
                  <c:v>2.7519999999999999E-2</c:v>
                </c:pt>
                <c:pt idx="4">
                  <c:v>1.5640700000000001</c:v>
                </c:pt>
                <c:pt idx="5">
                  <c:v>7.3529999999999998E-2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イタリア</a:t>
            </a:r>
          </a:p>
        </c:rich>
      </c:tx>
      <c:layout>
        <c:manualLayout>
          <c:xMode val="edge"/>
          <c:yMode val="edge"/>
          <c:x val="0.3157898987322964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7012E-2"/>
                  <c:y val="-4.7891574528794124E-3"/>
                </c:manualLayout>
              </c:layout>
              <c:showPercent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データ!$F$5:$F$10</c:f>
              <c:numCache>
                <c:formatCode>#,##0.0</c:formatCode>
                <c:ptCount val="6"/>
                <c:pt idx="0">
                  <c:v>0.46523999999999999</c:v>
                </c:pt>
                <c:pt idx="1">
                  <c:v>0.14163000000000001</c:v>
                </c:pt>
                <c:pt idx="2">
                  <c:v>0.93637000000000004</c:v>
                </c:pt>
                <c:pt idx="3">
                  <c:v>0.58545000000000003</c:v>
                </c:pt>
                <c:pt idx="4">
                  <c:v>0</c:v>
                </c:pt>
                <c:pt idx="5">
                  <c:v>0.65246999999999999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340136995779426E-2"/>
          <c:y val="0.23344947735191757"/>
          <c:w val="0.7732808808848386"/>
          <c:h val="0.66550522648084265"/>
        </c:manualLayout>
      </c:layout>
      <c:doughnutChart>
        <c:varyColors val="1"/>
        <c:ser>
          <c:idx val="0"/>
          <c:order val="0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showPercent val="1"/>
            </c:dLbl>
            <c:dLbl>
              <c:idx val="4"/>
              <c:delete val="1"/>
            </c:dLbl>
            <c:dLbl>
              <c:idx val="5"/>
              <c:layout>
                <c:manualLayout>
                  <c:x val="3.8076947128295853E-2"/>
                  <c:y val="-2.8416210217305695E-2"/>
                </c:manualLayout>
              </c:layout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Percent val="1"/>
          </c:dLbls>
          <c:val>
            <c:numRef>
              <c:f>データ!$I$5:$I$10</c:f>
              <c:numCache>
                <c:formatCode>#,##0.0</c:formatCode>
                <c:ptCount val="6"/>
                <c:pt idx="0">
                  <c:v>3.4883000000000002</c:v>
                </c:pt>
                <c:pt idx="1">
                  <c:v>1.16435</c:v>
                </c:pt>
                <c:pt idx="2">
                  <c:v>4.2082499999999996</c:v>
                </c:pt>
                <c:pt idx="3">
                  <c:v>0.81796000000000002</c:v>
                </c:pt>
                <c:pt idx="4">
                  <c:v>0</c:v>
                </c:pt>
                <c:pt idx="5">
                  <c:v>0.67644000000000004</c:v>
                </c:pt>
              </c:numCache>
            </c:numRef>
          </c:val>
        </c:ser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printSettings>
    <c:headerFooter alignWithMargins="0"/>
    <c:pageMargins b="1" l="0.75000000000000366" r="0.75000000000000366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561329833770864"/>
          <c:y val="0.23177762956783762"/>
          <c:w val="0.67950468287664978"/>
          <c:h val="0.6522425931248037"/>
        </c:manualLayout>
      </c:layout>
      <c:barChart>
        <c:barDir val="bar"/>
        <c:grouping val="percentStacked"/>
        <c:ser>
          <c:idx val="0"/>
          <c:order val="0"/>
          <c:tx>
            <c:strRef>
              <c:f>データ!$K$5</c:f>
              <c:strCache>
                <c:ptCount val="1"/>
                <c:pt idx="0">
                  <c:v>石炭</c:v>
                </c:pt>
              </c:strCache>
            </c:strRef>
          </c:tx>
          <c:dLbls>
            <c:dLbl>
              <c:idx val="2"/>
              <c:layout>
                <c:manualLayout>
                  <c:x val="8.3333333333333367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データ!$L$5:$S$5</c:f>
              <c:numCache>
                <c:formatCode>0%</c:formatCode>
                <c:ptCount val="8"/>
                <c:pt idx="0">
                  <c:v>0.39650732689442098</c:v>
                </c:pt>
                <c:pt idx="1">
                  <c:v>0.30357514834455218</c:v>
                </c:pt>
                <c:pt idx="2">
                  <c:v>2.1569933516344422E-2</c:v>
                </c:pt>
                <c:pt idx="3">
                  <c:v>0.4581019329901051</c:v>
                </c:pt>
                <c:pt idx="4">
                  <c:v>0.16728271656431129</c:v>
                </c:pt>
                <c:pt idx="5">
                  <c:v>0.7263325476173037</c:v>
                </c:pt>
                <c:pt idx="6">
                  <c:v>0.42409753327287886</c:v>
                </c:pt>
                <c:pt idx="7">
                  <c:v>0.33686131739302583</c:v>
                </c:pt>
              </c:numCache>
            </c:numRef>
          </c:val>
        </c:ser>
        <c:ser>
          <c:idx val="1"/>
          <c:order val="1"/>
          <c:tx>
            <c:strRef>
              <c:f>データ!$K$6</c:f>
              <c:strCache>
                <c:ptCount val="1"/>
                <c:pt idx="0">
                  <c:v>石油</c:v>
                </c:pt>
              </c:strCache>
            </c:strRef>
          </c:tx>
          <c:dLbls>
            <c:dLbl>
              <c:idx val="2"/>
              <c:layout>
                <c:manualLayout>
                  <c:x val="1.3888888888889003E-2"/>
                  <c:y val="-3.2407407407407676E-2"/>
                </c:manualLayout>
              </c:layout>
              <c:showVal val="1"/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-3.333333333333334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0%</c:formatCode>
                <c:ptCount val="8"/>
                <c:pt idx="0">
                  <c:v>9.2325908117234009E-3</c:v>
                </c:pt>
                <c:pt idx="1">
                  <c:v>4.9696168931264544E-3</c:v>
                </c:pt>
                <c:pt idx="2">
                  <c:v>3.2424920867752641E-3</c:v>
                </c:pt>
                <c:pt idx="3">
                  <c:v>9.098977711604693E-3</c:v>
                </c:pt>
                <c:pt idx="4">
                  <c:v>5.0924793970861082E-2</c:v>
                </c:pt>
                <c:pt idx="5">
                  <c:v>1.6797437936229042E-3</c:v>
                </c:pt>
                <c:pt idx="6">
                  <c:v>3.1866853526054978E-2</c:v>
                </c:pt>
                <c:pt idx="7">
                  <c:v>0.11244000656668567</c:v>
                </c:pt>
              </c:numCache>
            </c:numRef>
          </c:val>
        </c:ser>
        <c:ser>
          <c:idx val="2"/>
          <c:order val="2"/>
          <c:tx>
            <c:strRef>
              <c:f>データ!$K$7</c:f>
              <c:strCache>
                <c:ptCount val="1"/>
                <c:pt idx="0">
                  <c:v>ガス</c:v>
                </c:pt>
              </c:strCache>
            </c:strRef>
          </c:tx>
          <c:dLbls>
            <c:dLbl>
              <c:idx val="2"/>
              <c:layout>
                <c:manualLayout>
                  <c:x val="2.2222222222222251E-2"/>
                  <c:y val="9.2592592592593663E-3"/>
                </c:manualLayout>
              </c:layout>
              <c:showVal val="1"/>
            </c:dLbl>
            <c:dLbl>
              <c:idx val="5"/>
              <c:layout>
                <c:manualLayout>
                  <c:x val="1.1111111111111125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0%</c:formatCode>
                <c:ptCount val="8"/>
                <c:pt idx="0">
                  <c:v>0.26887961444319214</c:v>
                </c:pt>
                <c:pt idx="1">
                  <c:v>0.29957564828205996</c:v>
                </c:pt>
                <c:pt idx="2">
                  <c:v>2.2869802990777028E-2</c:v>
                </c:pt>
                <c:pt idx="3">
                  <c:v>0.10012252025121475</c:v>
                </c:pt>
                <c:pt idx="4">
                  <c:v>0.33668325446935815</c:v>
                </c:pt>
                <c:pt idx="5">
                  <c:v>2.0210051811368143E-2</c:v>
                </c:pt>
                <c:pt idx="6">
                  <c:v>0.23899315764886925</c:v>
                </c:pt>
                <c:pt idx="7">
                  <c:v>0.40638610180294144</c:v>
                </c:pt>
              </c:numCache>
            </c:numRef>
          </c:val>
        </c:ser>
        <c:ser>
          <c:idx val="3"/>
          <c:order val="3"/>
          <c:tx>
            <c:strRef>
              <c:f>データ!$K$8</c:f>
              <c:strCache>
                <c:ptCount val="1"/>
                <c:pt idx="0">
                  <c:v>水力</c:v>
                </c:pt>
              </c:strCache>
            </c:strRef>
          </c:tx>
          <c:dLbls>
            <c:dLbl>
              <c:idx val="2"/>
              <c:layout>
                <c:manualLayout>
                  <c:x val="2.7777777777778109E-2"/>
                  <c:y val="-4.6296296296296632E-3"/>
                </c:manualLayout>
              </c:layout>
              <c:showVal val="1"/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0%</c:formatCode>
                <c:ptCount val="8"/>
                <c:pt idx="0">
                  <c:v>6.0537984735906741E-2</c:v>
                </c:pt>
                <c:pt idx="1">
                  <c:v>1.7512691865897715E-2</c:v>
                </c:pt>
                <c:pt idx="2">
                  <c:v>0.11280317570321323</c:v>
                </c:pt>
                <c:pt idx="3">
                  <c:v>3.1493492920516189E-2</c:v>
                </c:pt>
                <c:pt idx="4">
                  <c:v>0.21050568827395766</c:v>
                </c:pt>
                <c:pt idx="5">
                  <c:v>0.18552493979167789</c:v>
                </c:pt>
                <c:pt idx="6">
                  <c:v>5.0415395748032938E-3</c:v>
                </c:pt>
                <c:pt idx="7">
                  <c:v>7.8989502959836991E-2</c:v>
                </c:pt>
              </c:numCache>
            </c:numRef>
          </c:val>
        </c:ser>
        <c:ser>
          <c:idx val="4"/>
          <c:order val="4"/>
          <c:tx>
            <c:strRef>
              <c:f>データ!$K$9</c:f>
              <c:strCache>
                <c:ptCount val="1"/>
                <c:pt idx="0">
                  <c:v>原子力</c:v>
                </c:pt>
              </c:strCache>
            </c:strRef>
          </c:tx>
          <c:dLbls>
            <c:dLbl>
              <c:idx val="4"/>
              <c:delete val="1"/>
            </c:dLbl>
            <c:dLbl>
              <c:idx val="5"/>
              <c:layout>
                <c:manualLayout>
                  <c:x val="-8.3333333333333367E-3"/>
                  <c:y val="-9.2592592592593663E-3"/>
                </c:manualLayout>
              </c:layout>
              <c:showVal val="1"/>
            </c:dLbl>
            <c:dLbl>
              <c:idx val="7"/>
              <c:layout>
                <c:manualLayout>
                  <c:x val="-5.5557742782152055E-3"/>
                  <c:y val="-4.1666666666666664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0%</c:formatCode>
                <c:ptCount val="8"/>
                <c:pt idx="0">
                  <c:v>0.19230238500299593</c:v>
                </c:pt>
                <c:pt idx="1">
                  <c:v>0.18970247766648218</c:v>
                </c:pt>
                <c:pt idx="2">
                  <c:v>0.78364534389985985</c:v>
                </c:pt>
                <c:pt idx="3">
                  <c:v>0.15617151548868213</c:v>
                </c:pt>
                <c:pt idx="4">
                  <c:v>0</c:v>
                </c:pt>
                <c:pt idx="5">
                  <c:v>2.3392863603992061E-2</c:v>
                </c:pt>
                <c:pt idx="6">
                  <c:v>0.28653055242596615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データ!$K$10</c:f>
              <c:strCache>
                <c:ptCount val="1"/>
                <c:pt idx="0">
                  <c:v>その他</c:v>
                </c:pt>
              </c:strCache>
            </c:strRef>
          </c:tx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5.5553368328958878E-3"/>
                  <c:y val="3.2407407407407676E-2"/>
                </c:manualLayout>
              </c:layout>
              <c:showVal val="1"/>
            </c:dLbl>
            <c:dLbl>
              <c:idx val="6"/>
              <c:layout>
                <c:manualLayout>
                  <c:x val="-1.3889107611548643E-2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-2.1872265966754444E-7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0%</c:formatCode>
                <c:ptCount val="8"/>
                <c:pt idx="0">
                  <c:v>7.2540098111760723E-2</c:v>
                </c:pt>
                <c:pt idx="1">
                  <c:v>0.18466441694788152</c:v>
                </c:pt>
                <c:pt idx="2">
                  <c:v>5.5869251803030276E-2</c:v>
                </c:pt>
                <c:pt idx="3">
                  <c:v>0.24501156063787707</c:v>
                </c:pt>
                <c:pt idx="4">
                  <c:v>0.2346035467215119</c:v>
                </c:pt>
                <c:pt idx="5">
                  <c:v>4.2859853382035372E-2</c:v>
                </c:pt>
                <c:pt idx="6">
                  <c:v>1.3470363551427552E-2</c:v>
                </c:pt>
                <c:pt idx="7">
                  <c:v>6.5323071277510067E-2</c:v>
                </c:pt>
              </c:numCache>
            </c:numRef>
          </c:val>
        </c:ser>
        <c:gapWidth val="70"/>
        <c:overlap val="100"/>
        <c:axId val="102574336"/>
        <c:axId val="102613376"/>
      </c:barChart>
      <c:barChart>
        <c:barDir val="bar"/>
        <c:grouping val="percentStacked"/>
        <c:ser>
          <c:idx val="6"/>
          <c:order val="6"/>
          <c:tx>
            <c:strRef>
              <c:f>データ!$K$11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0.38189507637674386"/>
                  <c:y val="0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.38664727088644485"/>
                  <c:y val="0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.38893683349164981"/>
                  <c:y val="-6.8264557928962544E-7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.3887637641923587"/>
                  <c:y val="0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0.38893683349164981"/>
                  <c:y val="8.6695988569782476E-3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.38418463898194882"/>
                  <c:y val="0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.38893683349164981"/>
                  <c:y val="0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.38206814567603481"/>
                  <c:y val="4.3347994284891229E-3"/>
                </c:manualLayout>
              </c:layout>
              <c:dLblPos val="ctr"/>
              <c:showVal val="1"/>
            </c:dLbl>
            <c:numFmt formatCode="#,##0.0_);[Red]\(#,##0.0\)" sourceLinked="0"/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Val val="1"/>
          </c:dLbls>
          <c:cat>
            <c:strRef>
              <c:f>データ!$L$3:$S$3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0.0</c:formatCode>
                <c:ptCount val="8"/>
                <c:pt idx="0" formatCode="0.0_ ">
                  <c:v>43.191560000000003</c:v>
                </c:pt>
                <c:pt idx="1">
                  <c:v>3.36042</c:v>
                </c:pt>
                <c:pt idx="2">
                  <c:v>5.5697900000000002</c:v>
                </c:pt>
                <c:pt idx="3">
                  <c:v>6.2193800000000001</c:v>
                </c:pt>
                <c:pt idx="4">
                  <c:v>2.7811599999999999</c:v>
                </c:pt>
                <c:pt idx="5">
                  <c:v>56.657449999999997</c:v>
                </c:pt>
                <c:pt idx="6">
                  <c:v>5.4586499999999996</c:v>
                </c:pt>
                <c:pt idx="7">
                  <c:v>10.3553</c:v>
                </c:pt>
              </c:numCache>
            </c:numRef>
          </c:val>
        </c:ser>
        <c:gapWidth val="500"/>
        <c:overlap val="100"/>
        <c:axId val="102616448"/>
        <c:axId val="102614912"/>
      </c:barChart>
      <c:catAx>
        <c:axId val="10257433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</c:title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2613376"/>
        <c:crosses val="autoZero"/>
        <c:auto val="1"/>
        <c:lblAlgn val="ctr"/>
        <c:lblOffset val="100"/>
      </c:catAx>
      <c:valAx>
        <c:axId val="102613376"/>
        <c:scaling>
          <c:orientation val="minMax"/>
        </c:scaling>
        <c:axPos val="b"/>
        <c:numFmt formatCode="0%" sourceLinked="1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2574336"/>
        <c:crosses val="autoZero"/>
        <c:crossBetween val="between"/>
      </c:valAx>
      <c:valAx>
        <c:axId val="102614912"/>
        <c:scaling>
          <c:orientation val="minMax"/>
        </c:scaling>
        <c:delete val="1"/>
        <c:axPos val="t"/>
        <c:numFmt formatCode="0%" sourceLinked="1"/>
        <c:majorTickMark val="none"/>
        <c:tickLblPos val="none"/>
        <c:crossAx val="102616448"/>
        <c:crosses val="max"/>
        <c:crossBetween val="between"/>
      </c:valAx>
      <c:catAx>
        <c:axId val="102616448"/>
        <c:scaling>
          <c:orientation val="minMax"/>
        </c:scaling>
        <c:delete val="1"/>
        <c:axPos val="l"/>
        <c:tickLblPos val="none"/>
        <c:crossAx val="102614912"/>
        <c:crosses val="autoZero"/>
        <c:auto val="1"/>
        <c:lblAlgn val="ctr"/>
        <c:lblOffset val="10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01"/>
          <c:h val="8.3612478488131206E-2"/>
        </c:manualLayout>
      </c:layout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13</xdr:col>
      <xdr:colOff>504825</xdr:colOff>
      <xdr:row>18</xdr:row>
      <xdr:rowOff>0</xdr:rowOff>
    </xdr:to>
    <xdr:graphicFrame macro="">
      <xdr:nvGraphicFramePr>
        <xdr:cNvPr id="62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57150</xdr:rowOff>
    </xdr:from>
    <xdr:to>
      <xdr:col>4</xdr:col>
      <xdr:colOff>523875</xdr:colOff>
      <xdr:row>30</xdr:row>
      <xdr:rowOff>95250</xdr:rowOff>
    </xdr:to>
    <xdr:graphicFrame macro="">
      <xdr:nvGraphicFramePr>
        <xdr:cNvPr id="6244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533400</xdr:colOff>
      <xdr:row>22</xdr:row>
      <xdr:rowOff>142875</xdr:rowOff>
    </xdr:from>
    <xdr:to>
      <xdr:col>3</xdr:col>
      <xdr:colOff>171450</xdr:colOff>
      <xdr:row>25</xdr:row>
      <xdr:rowOff>57150</xdr:rowOff>
    </xdr:to>
    <xdr:sp macro="" textlink="">
      <xdr:nvSpPr>
        <xdr:cNvPr id="6163" name="Text Box 19"/>
        <xdr:cNvSpPr txBox="1">
          <a:spLocks noChangeArrowheads="1"/>
        </xdr:cNvSpPr>
      </xdr:nvSpPr>
      <xdr:spPr bwMode="auto">
        <a:xfrm>
          <a:off x="1143000" y="39624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6,219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7</xdr:col>
      <xdr:colOff>266700</xdr:colOff>
      <xdr:row>15</xdr:row>
      <xdr:rowOff>57150</xdr:rowOff>
    </xdr:from>
    <xdr:to>
      <xdr:col>11</xdr:col>
      <xdr:colOff>180975</xdr:colOff>
      <xdr:row>30</xdr:row>
      <xdr:rowOff>95250</xdr:rowOff>
    </xdr:to>
    <xdr:graphicFrame macro="">
      <xdr:nvGraphicFramePr>
        <xdr:cNvPr id="62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247650</xdr:colOff>
      <xdr:row>22</xdr:row>
      <xdr:rowOff>142875</xdr:rowOff>
    </xdr:from>
    <xdr:to>
      <xdr:col>9</xdr:col>
      <xdr:colOff>419100</xdr:colOff>
      <xdr:row>25</xdr:row>
      <xdr:rowOff>57150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5124450" y="396240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3,360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4</xdr:col>
      <xdr:colOff>133350</xdr:colOff>
      <xdr:row>15</xdr:row>
      <xdr:rowOff>57150</xdr:rowOff>
    </xdr:from>
    <xdr:to>
      <xdr:col>8</xdr:col>
      <xdr:colOff>47625</xdr:colOff>
      <xdr:row>30</xdr:row>
      <xdr:rowOff>95250</xdr:rowOff>
    </xdr:to>
    <xdr:graphicFrame macro="">
      <xdr:nvGraphicFramePr>
        <xdr:cNvPr id="624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104775</xdr:colOff>
      <xdr:row>22</xdr:row>
      <xdr:rowOff>142875</xdr:rowOff>
    </xdr:from>
    <xdr:to>
      <xdr:col>6</xdr:col>
      <xdr:colOff>276225</xdr:colOff>
      <xdr:row>25</xdr:row>
      <xdr:rowOff>38100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3152775" y="3962400"/>
          <a:ext cx="781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5,570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4</xdr:col>
      <xdr:colOff>133350</xdr:colOff>
      <xdr:row>2</xdr:row>
      <xdr:rowOff>19050</xdr:rowOff>
    </xdr:from>
    <xdr:to>
      <xdr:col>8</xdr:col>
      <xdr:colOff>47625</xdr:colOff>
      <xdr:row>18</xdr:row>
      <xdr:rowOff>0</xdr:rowOff>
    </xdr:to>
    <xdr:graphicFrame macro="">
      <xdr:nvGraphicFramePr>
        <xdr:cNvPr id="62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57150</xdr:colOff>
      <xdr:row>9</xdr:row>
      <xdr:rowOff>152399</xdr:rowOff>
    </xdr:from>
    <xdr:to>
      <xdr:col>6</xdr:col>
      <xdr:colOff>304800</xdr:colOff>
      <xdr:row>12</xdr:row>
      <xdr:rowOff>142874</xdr:rowOff>
    </xdr:to>
    <xdr:sp macro="" textlink="">
      <xdr:nvSpPr>
        <xdr:cNvPr id="6153" name="Text Box 9"/>
        <xdr:cNvSpPr txBox="1">
          <a:spLocks noChangeArrowheads="1"/>
        </xdr:cNvSpPr>
      </xdr:nvSpPr>
      <xdr:spPr bwMode="auto">
        <a:xfrm>
          <a:off x="3105150" y="1695449"/>
          <a:ext cx="857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56,657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7</xdr:col>
      <xdr:colOff>266700</xdr:colOff>
      <xdr:row>2</xdr:row>
      <xdr:rowOff>19050</xdr:rowOff>
    </xdr:from>
    <xdr:to>
      <xdr:col>11</xdr:col>
      <xdr:colOff>180975</xdr:colOff>
      <xdr:row>18</xdr:row>
      <xdr:rowOff>0</xdr:rowOff>
    </xdr:to>
    <xdr:graphicFrame macro="">
      <xdr:nvGraphicFramePr>
        <xdr:cNvPr id="625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190500</xdr:colOff>
      <xdr:row>9</xdr:row>
      <xdr:rowOff>152399</xdr:rowOff>
    </xdr:from>
    <xdr:to>
      <xdr:col>9</xdr:col>
      <xdr:colOff>438150</xdr:colOff>
      <xdr:row>12</xdr:row>
      <xdr:rowOff>104774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5067300" y="1695449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5,459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10</xdr:col>
      <xdr:colOff>400050</xdr:colOff>
      <xdr:row>15</xdr:row>
      <xdr:rowOff>57150</xdr:rowOff>
    </xdr:from>
    <xdr:to>
      <xdr:col>14</xdr:col>
      <xdr:colOff>314325</xdr:colOff>
      <xdr:row>30</xdr:row>
      <xdr:rowOff>95250</xdr:rowOff>
    </xdr:to>
    <xdr:graphicFrame macro="">
      <xdr:nvGraphicFramePr>
        <xdr:cNvPr id="6254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381000</xdr:colOff>
      <xdr:row>22</xdr:row>
      <xdr:rowOff>142874</xdr:rowOff>
    </xdr:from>
    <xdr:to>
      <xdr:col>12</xdr:col>
      <xdr:colOff>552450</xdr:colOff>
      <xdr:row>25</xdr:row>
      <xdr:rowOff>28574</xdr:rowOff>
    </xdr:to>
    <xdr:sp macro="" textlink="">
      <xdr:nvSpPr>
        <xdr:cNvPr id="6180" name="Text Box 36"/>
        <xdr:cNvSpPr txBox="1">
          <a:spLocks noChangeArrowheads="1"/>
        </xdr:cNvSpPr>
      </xdr:nvSpPr>
      <xdr:spPr bwMode="auto">
        <a:xfrm>
          <a:off x="7086600" y="3962399"/>
          <a:ext cx="781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2,781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10</xdr:col>
      <xdr:colOff>371475</xdr:colOff>
      <xdr:row>2</xdr:row>
      <xdr:rowOff>47625</xdr:rowOff>
    </xdr:from>
    <xdr:to>
      <xdr:col>14</xdr:col>
      <xdr:colOff>285750</xdr:colOff>
      <xdr:row>18</xdr:row>
      <xdr:rowOff>28575</xdr:rowOff>
    </xdr:to>
    <xdr:graphicFrame macro="">
      <xdr:nvGraphicFramePr>
        <xdr:cNvPr id="6256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304800</xdr:colOff>
      <xdr:row>10</xdr:row>
      <xdr:rowOff>0</xdr:rowOff>
    </xdr:from>
    <xdr:to>
      <xdr:col>12</xdr:col>
      <xdr:colOff>552450</xdr:colOff>
      <xdr:row>12</xdr:row>
      <xdr:rowOff>114300</xdr:rowOff>
    </xdr:to>
    <xdr:sp macro="" textlink="">
      <xdr:nvSpPr>
        <xdr:cNvPr id="6188" name="Text Box 44"/>
        <xdr:cNvSpPr txBox="1">
          <a:spLocks noChangeArrowheads="1"/>
        </xdr:cNvSpPr>
      </xdr:nvSpPr>
      <xdr:spPr bwMode="auto">
        <a:xfrm>
          <a:off x="7010400" y="17145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10,355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</xdr:col>
      <xdr:colOff>533400</xdr:colOff>
      <xdr:row>9</xdr:row>
      <xdr:rowOff>152400</xdr:rowOff>
    </xdr:from>
    <xdr:to>
      <xdr:col>3</xdr:col>
      <xdr:colOff>200025</xdr:colOff>
      <xdr:row>13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1143000" y="1695450"/>
          <a:ext cx="885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43,192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15</xdr:col>
      <xdr:colOff>22411</xdr:colOff>
      <xdr:row>1</xdr:row>
      <xdr:rowOff>89647</xdr:rowOff>
    </xdr:from>
    <xdr:to>
      <xdr:col>24</xdr:col>
      <xdr:colOff>123263</xdr:colOff>
      <xdr:row>18</xdr:row>
      <xdr:rowOff>161925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0"/>
  <sheetViews>
    <sheetView tabSelected="1" topLeftCell="B1" zoomScale="85" zoomScaleNormal="85" workbookViewId="0">
      <selection activeCell="B32" sqref="B32"/>
    </sheetView>
  </sheetViews>
  <sheetFormatPr defaultColWidth="8" defaultRowHeight="12.75"/>
  <cols>
    <col min="1" max="16384" width="8" style="9"/>
  </cols>
  <sheetData>
    <row r="1" spans="2:9" ht="14.25">
      <c r="B1" s="54" t="s">
        <v>268</v>
      </c>
      <c r="C1" s="8"/>
      <c r="D1" s="8"/>
      <c r="E1" s="8"/>
      <c r="F1" s="8"/>
      <c r="G1" s="8"/>
      <c r="H1" s="8"/>
      <c r="I1" s="8"/>
    </row>
    <row r="3" spans="2:9" s="8" customFormat="1" ht="13.5"/>
    <row r="4" spans="2:9" s="8" customFormat="1" ht="13.5"/>
    <row r="5" spans="2:9" s="8" customFormat="1" ht="13.5"/>
    <row r="6" spans="2:9" s="8" customFormat="1" ht="13.5"/>
    <row r="7" spans="2:9" s="8" customFormat="1" ht="13.5"/>
    <row r="8" spans="2:9" s="8" customFormat="1" ht="13.5"/>
    <row r="9" spans="2:9" s="8" customFormat="1" ht="13.5"/>
    <row r="10" spans="2:9" s="8" customFormat="1" ht="13.5"/>
    <row r="11" spans="2:9" s="8" customFormat="1" ht="13.5"/>
    <row r="12" spans="2:9" s="8" customFormat="1" ht="13.5"/>
    <row r="13" spans="2:9" s="8" customFormat="1" ht="13.5"/>
    <row r="14" spans="2:9" s="8" customFormat="1" ht="13.5"/>
    <row r="15" spans="2:9" s="8" customFormat="1" ht="13.5"/>
    <row r="16" spans="2:9" s="8" customFormat="1" ht="13.5"/>
    <row r="17" spans="2:2" s="8" customFormat="1" ht="13.5"/>
    <row r="18" spans="2:2" s="8" customFormat="1" ht="14.25" customHeight="1"/>
    <row r="19" spans="2:2" s="8" customFormat="1" ht="14.25" customHeight="1"/>
    <row r="20" spans="2:2" s="8" customFormat="1" ht="14.25" customHeight="1"/>
    <row r="21" spans="2:2" s="8" customFormat="1" ht="14.25" customHeight="1"/>
    <row r="22" spans="2:2" s="8" customFormat="1" ht="14.25" customHeight="1"/>
    <row r="23" spans="2:2" s="8" customFormat="1" ht="14.25" customHeight="1"/>
    <row r="24" spans="2:2" s="8" customFormat="1" ht="14.25" customHeight="1"/>
    <row r="25" spans="2:2" s="8" customFormat="1" ht="14.25" customHeight="1"/>
    <row r="26" spans="2:2" s="8" customFormat="1" ht="14.25" customHeight="1"/>
    <row r="27" spans="2:2" s="8" customFormat="1" ht="14.25" customHeight="1"/>
    <row r="28" spans="2:2" s="8" customFormat="1" ht="14.25" customHeight="1"/>
    <row r="29" spans="2:2" s="8" customFormat="1" ht="14.25" customHeight="1"/>
    <row r="30" spans="2:2" s="8" customFormat="1" ht="14.25" customHeight="1"/>
    <row r="31" spans="2:2" s="8" customFormat="1" ht="14.25" customHeight="1"/>
    <row r="32" spans="2:2" s="8" customFormat="1" ht="13.5">
      <c r="B32" s="26" t="s">
        <v>269</v>
      </c>
    </row>
    <row r="33" spans="2:16" s="8" customFormat="1" ht="13.5">
      <c r="B33" s="11"/>
    </row>
    <row r="34" spans="2:16" s="8" customFormat="1" ht="13.5">
      <c r="B34" s="12"/>
    </row>
    <row r="35" spans="2:16" s="8" customFormat="1" ht="13.5"/>
    <row r="36" spans="2:16" s="8" customFormat="1" ht="13.5">
      <c r="C36" s="10"/>
      <c r="D36" s="10"/>
      <c r="E36" s="10"/>
      <c r="F36" s="10"/>
      <c r="G36" s="10"/>
      <c r="H36" s="7"/>
      <c r="I36" s="7"/>
      <c r="J36" s="7"/>
    </row>
    <row r="37" spans="2:16" s="8" customFormat="1" ht="13.5">
      <c r="C37" s="10"/>
      <c r="D37" s="10"/>
      <c r="E37" s="10"/>
      <c r="F37" s="10"/>
      <c r="G37" s="10"/>
      <c r="H37" s="7"/>
      <c r="I37" s="7"/>
      <c r="J37" s="7"/>
    </row>
    <row r="38" spans="2:16" s="8" customFormat="1" ht="13.5">
      <c r="C38" s="10"/>
      <c r="D38" s="10"/>
      <c r="E38" s="10"/>
      <c r="F38" s="10"/>
      <c r="G38" s="10"/>
      <c r="H38" s="7"/>
      <c r="I38" s="7"/>
      <c r="J38" s="7"/>
    </row>
    <row r="39" spans="2:16" s="8" customFormat="1" ht="13.5">
      <c r="C39" s="10"/>
      <c r="D39" s="10"/>
      <c r="E39" s="10"/>
      <c r="F39" s="10"/>
      <c r="G39" s="10"/>
      <c r="H39" s="7"/>
      <c r="I39" s="7"/>
      <c r="J39" s="7"/>
    </row>
    <row r="40" spans="2:16" ht="14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4"/>
  <sheetViews>
    <sheetView showGridLines="0" topLeftCell="A16" zoomScale="70" zoomScaleNormal="70" zoomScaleSheetLayoutView="80" workbookViewId="0">
      <selection activeCell="A14" sqref="A14"/>
    </sheetView>
  </sheetViews>
  <sheetFormatPr defaultColWidth="8" defaultRowHeight="13.5"/>
  <cols>
    <col min="1" max="1" width="20.25" style="1" customWidth="1"/>
    <col min="2" max="2" width="9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8" style="1"/>
    <col min="12" max="12" width="8.875" style="1" bestFit="1" customWidth="1"/>
    <col min="13" max="16384" width="8" style="1"/>
  </cols>
  <sheetData>
    <row r="1" spans="1:29">
      <c r="A1" s="26" t="s">
        <v>257</v>
      </c>
    </row>
    <row r="2" spans="1:29">
      <c r="I2" s="2" t="s">
        <v>6</v>
      </c>
      <c r="J2" s="2"/>
      <c r="U2" s="15" t="s">
        <v>266</v>
      </c>
    </row>
    <row r="3" spans="1:29">
      <c r="A3" s="3"/>
      <c r="B3" s="13" t="s">
        <v>8</v>
      </c>
      <c r="C3" s="13" t="s">
        <v>9</v>
      </c>
      <c r="D3" s="13" t="s">
        <v>10</v>
      </c>
      <c r="E3" s="13" t="s">
        <v>13</v>
      </c>
      <c r="F3" s="14" t="s">
        <v>15</v>
      </c>
      <c r="G3" s="13" t="s">
        <v>11</v>
      </c>
      <c r="H3" s="13" t="s">
        <v>14</v>
      </c>
      <c r="I3" s="14" t="s">
        <v>17</v>
      </c>
      <c r="J3" s="27"/>
      <c r="K3" s="3"/>
      <c r="L3" s="42" t="s">
        <v>210</v>
      </c>
      <c r="M3" s="42" t="s">
        <v>211</v>
      </c>
      <c r="N3" s="13" t="s">
        <v>10</v>
      </c>
      <c r="O3" s="13" t="s">
        <v>13</v>
      </c>
      <c r="P3" s="14" t="s">
        <v>15</v>
      </c>
      <c r="Q3" s="13" t="s">
        <v>11</v>
      </c>
      <c r="R3" s="13" t="s">
        <v>14</v>
      </c>
      <c r="S3" s="13" t="s">
        <v>17</v>
      </c>
      <c r="U3" s="42" t="s">
        <v>210</v>
      </c>
      <c r="V3" s="42" t="s">
        <v>211</v>
      </c>
      <c r="W3" s="13" t="s">
        <v>10</v>
      </c>
      <c r="X3" s="13" t="s">
        <v>13</v>
      </c>
      <c r="Y3" s="14" t="s">
        <v>15</v>
      </c>
      <c r="Z3" s="13" t="s">
        <v>11</v>
      </c>
      <c r="AA3" s="13" t="s">
        <v>14</v>
      </c>
      <c r="AB3" s="13" t="s">
        <v>17</v>
      </c>
    </row>
    <row r="4" spans="1:29">
      <c r="A4" s="4" t="s">
        <v>12</v>
      </c>
      <c r="B4" s="25" t="s">
        <v>253</v>
      </c>
      <c r="C4" s="25" t="s">
        <v>253</v>
      </c>
      <c r="D4" s="25" t="s">
        <v>252</v>
      </c>
      <c r="E4" s="25" t="s">
        <v>252</v>
      </c>
      <c r="F4" s="25" t="s">
        <v>252</v>
      </c>
      <c r="G4" s="25" t="s">
        <v>252</v>
      </c>
      <c r="H4" s="25" t="s">
        <v>252</v>
      </c>
      <c r="I4" s="25" t="s">
        <v>252</v>
      </c>
      <c r="J4" s="28"/>
      <c r="K4" s="4" t="s">
        <v>12</v>
      </c>
      <c r="L4" s="25" t="s">
        <v>253</v>
      </c>
      <c r="M4" s="25" t="s">
        <v>253</v>
      </c>
      <c r="N4" s="25" t="s">
        <v>252</v>
      </c>
      <c r="O4" s="25" t="s">
        <v>252</v>
      </c>
      <c r="P4" s="25" t="s">
        <v>252</v>
      </c>
      <c r="Q4" s="25" t="s">
        <v>252</v>
      </c>
      <c r="R4" s="25" t="s">
        <v>252</v>
      </c>
      <c r="S4" s="25" t="s">
        <v>252</v>
      </c>
    </row>
    <row r="5" spans="1:29">
      <c r="A5" s="3" t="s">
        <v>0</v>
      </c>
      <c r="B5" s="43">
        <f>SUM('2014世界発電量'!$B152:$C152)/10^5</f>
        <v>17.125769999999999</v>
      </c>
      <c r="C5" s="43">
        <f>SUM('2014世界発電量'!$B151:$C151)/10^5</f>
        <v>1.02014</v>
      </c>
      <c r="D5" s="43">
        <f>SUM('2014世界発電量'!$B62:$C62)/10^5</f>
        <v>0.12014</v>
      </c>
      <c r="E5" s="43">
        <f>SUM('2014世界発電量'!$B65:$C65)/10^5</f>
        <v>2.84911</v>
      </c>
      <c r="F5" s="43">
        <f>SUM('2014世界発電量'!$B81:$C81)/10^5</f>
        <v>0.46523999999999999</v>
      </c>
      <c r="G5" s="43">
        <f>SUM('2014世界発電量'!$B40:$C40)/10^5</f>
        <v>41.152149999999999</v>
      </c>
      <c r="H5" s="43">
        <f>SUM('2014世界発電量'!$B87:$C87)/10^5</f>
        <v>2.3149999999999999</v>
      </c>
      <c r="I5" s="43">
        <f>SUM('2014世界発電量'!$B83:$C83)/10^5</f>
        <v>3.4883000000000002</v>
      </c>
      <c r="J5" s="29"/>
      <c r="K5" s="3" t="s">
        <v>0</v>
      </c>
      <c r="L5" s="41">
        <f t="shared" ref="L5:S5" si="0">B5/B$11</f>
        <v>0.39650732689442098</v>
      </c>
      <c r="M5" s="41">
        <f t="shared" si="0"/>
        <v>0.30357514834455218</v>
      </c>
      <c r="N5" s="41">
        <f t="shared" si="0"/>
        <v>2.1569933516344422E-2</v>
      </c>
      <c r="O5" s="41">
        <f t="shared" si="0"/>
        <v>0.4581019329901051</v>
      </c>
      <c r="P5" s="41">
        <f t="shared" si="0"/>
        <v>0.16728271656431129</v>
      </c>
      <c r="Q5" s="41">
        <f t="shared" si="0"/>
        <v>0.7263325476173037</v>
      </c>
      <c r="R5" s="41">
        <f t="shared" si="0"/>
        <v>0.42409753327287886</v>
      </c>
      <c r="S5" s="41">
        <f t="shared" si="0"/>
        <v>0.33686131739302583</v>
      </c>
      <c r="U5" s="53">
        <f>L5-L62</f>
        <v>-6.14695720952112E-2</v>
      </c>
      <c r="V5" s="53">
        <f t="shared" ref="V5:AB5" si="1">M5-M62</f>
        <v>1.5736405980558366E-2</v>
      </c>
      <c r="W5" s="53">
        <f t="shared" si="1"/>
        <v>-2.5063806876467084E-2</v>
      </c>
      <c r="X5" s="53">
        <f t="shared" si="1"/>
        <v>1.8343390739018028E-2</v>
      </c>
      <c r="Y5" s="53">
        <f t="shared" si="1"/>
        <v>1.8561111867769098E-2</v>
      </c>
      <c r="Z5" s="53">
        <f t="shared" si="1"/>
        <v>-4.9963114090677996E-2</v>
      </c>
      <c r="AA5" s="53">
        <f t="shared" si="1"/>
        <v>-1.7352142398226245E-2</v>
      </c>
      <c r="AB5" s="53">
        <f t="shared" si="1"/>
        <v>6.2726970451181974E-2</v>
      </c>
      <c r="AC5" s="53"/>
    </row>
    <row r="6" spans="1:29">
      <c r="A6" s="3" t="s">
        <v>1</v>
      </c>
      <c r="B6" s="43">
        <f>SUM('2014世界発電量'!$D152:$F152)/10^5</f>
        <v>0.39877000000000001</v>
      </c>
      <c r="C6" s="43">
        <f>SUM('2014世界発電量'!$D151:$F151)/10^5</f>
        <v>1.67E-2</v>
      </c>
      <c r="D6" s="43">
        <f>SUM('2014世界発電量'!$D62:$F62)/10^5</f>
        <v>1.806E-2</v>
      </c>
      <c r="E6" s="43">
        <f>SUM('2014世界発電量'!$D65:$F65)/10^5</f>
        <v>5.6590000000000001E-2</v>
      </c>
      <c r="F6" s="43">
        <f>SUM('2014世界発電量'!$D81:$F81)/10^5</f>
        <v>0.14163000000000001</v>
      </c>
      <c r="G6" s="43">
        <f>SUM('2014世界発電量'!$D40:$F40)/10^5</f>
        <v>9.5170000000000005E-2</v>
      </c>
      <c r="H6" s="43">
        <f>SUM('2014世界発電量'!$D87:$F87)/10^5</f>
        <v>0.17394999999999999</v>
      </c>
      <c r="I6" s="43">
        <f>SUM('2014世界発電量'!$D83:$F83)/10^5</f>
        <v>1.16435</v>
      </c>
      <c r="J6" s="29"/>
      <c r="K6" s="3" t="s">
        <v>1</v>
      </c>
      <c r="L6" s="41">
        <f t="shared" ref="L6:M10" si="2">B6/B$11</f>
        <v>9.2325908117234009E-3</v>
      </c>
      <c r="M6" s="41">
        <f t="shared" si="2"/>
        <v>4.9696168931264544E-3</v>
      </c>
      <c r="N6" s="41">
        <f t="shared" ref="N6:N10" si="3">D6/D$11</f>
        <v>3.2424920867752641E-3</v>
      </c>
      <c r="O6" s="41">
        <f t="shared" ref="O6:P10" si="4">E6/E$11</f>
        <v>9.098977711604693E-3</v>
      </c>
      <c r="P6" s="41">
        <f t="shared" si="4"/>
        <v>5.0924793970861082E-2</v>
      </c>
      <c r="Q6" s="41">
        <f t="shared" ref="Q6:Q10" si="5">G6/G$11</f>
        <v>1.6797437936229042E-3</v>
      </c>
      <c r="R6" s="41">
        <f t="shared" ref="R6:S10" si="6">H6/H$11</f>
        <v>3.1866853526054978E-2</v>
      </c>
      <c r="S6" s="41">
        <f t="shared" si="6"/>
        <v>0.11244000656668567</v>
      </c>
      <c r="U6" s="53">
        <f t="shared" ref="U6:AB6" si="7">L6-L63</f>
        <v>-1.8106061715267002E-3</v>
      </c>
      <c r="V6" s="53">
        <f t="shared" si="7"/>
        <v>-7.8908859390414716E-3</v>
      </c>
      <c r="W6" s="53">
        <f t="shared" si="7"/>
        <v>-7.0731074886211179E-3</v>
      </c>
      <c r="X6" s="53">
        <f t="shared" si="7"/>
        <v>-4.3419559678931005E-3</v>
      </c>
      <c r="Y6" s="53">
        <f t="shared" si="7"/>
        <v>-2.1749108958787844E-2</v>
      </c>
      <c r="Z6" s="53">
        <f t="shared" si="7"/>
        <v>-1.4679834469927858E-3</v>
      </c>
      <c r="AA6" s="53">
        <f t="shared" si="7"/>
        <v>-6.2533676054522327E-3</v>
      </c>
      <c r="AB6" s="53">
        <f t="shared" si="7"/>
        <v>2.4704771577025511E-2</v>
      </c>
      <c r="AC6" s="53"/>
    </row>
    <row r="7" spans="1:29">
      <c r="A7" s="3" t="s">
        <v>7</v>
      </c>
      <c r="B7" s="43">
        <f>SUM('2014世界発電量'!$G152/10^5)</f>
        <v>11.613329999999999</v>
      </c>
      <c r="C7" s="43">
        <f>SUM('2014世界発電量'!$G151/10^5)</f>
        <v>1.0066999999999999</v>
      </c>
      <c r="D7" s="43">
        <f>SUM('2014世界発電量'!$G62/10^5)</f>
        <v>0.12737999999999999</v>
      </c>
      <c r="E7" s="43">
        <f>SUM('2014世界発電量'!$G65/10^5)</f>
        <v>0.62270000000000003</v>
      </c>
      <c r="F7" s="43">
        <f>SUM('2014世界発電量'!$G81/10^5)</f>
        <v>0.93637000000000004</v>
      </c>
      <c r="G7" s="43">
        <f>SUM('2014世界発電量'!$G40/10^5)</f>
        <v>1.1450499999999999</v>
      </c>
      <c r="H7" s="43">
        <f>SUM('2014世界発電量'!$G87/10^5)</f>
        <v>1.3045800000000001</v>
      </c>
      <c r="I7" s="43">
        <f>SUM('2014世界発電量'!$G83/10^5)</f>
        <v>4.2082499999999996</v>
      </c>
      <c r="J7" s="29"/>
      <c r="K7" s="3" t="s">
        <v>7</v>
      </c>
      <c r="L7" s="41">
        <f t="shared" si="2"/>
        <v>0.26887961444319214</v>
      </c>
      <c r="M7" s="41">
        <f t="shared" si="2"/>
        <v>0.29957564828205996</v>
      </c>
      <c r="N7" s="41">
        <f t="shared" si="3"/>
        <v>2.2869802990777028E-2</v>
      </c>
      <c r="O7" s="41">
        <f t="shared" si="4"/>
        <v>0.10012252025121475</v>
      </c>
      <c r="P7" s="41">
        <f t="shared" si="4"/>
        <v>0.33668325446935815</v>
      </c>
      <c r="Q7" s="41">
        <f t="shared" si="5"/>
        <v>2.0210051811368143E-2</v>
      </c>
      <c r="R7" s="41">
        <f t="shared" si="6"/>
        <v>0.23899315764886925</v>
      </c>
      <c r="S7" s="41">
        <f t="shared" si="6"/>
        <v>0.40638610180294144</v>
      </c>
      <c r="U7" s="53">
        <f t="shared" ref="U7:AB7" si="8">L7-L64</f>
        <v>3.5120768414331399E-2</v>
      </c>
      <c r="V7" s="53">
        <f t="shared" si="8"/>
        <v>-0.16341039062486346</v>
      </c>
      <c r="W7" s="53">
        <f t="shared" si="8"/>
        <v>-1.923258744252777E-2</v>
      </c>
      <c r="X7" s="53">
        <f t="shared" si="8"/>
        <v>-3.9461600123993232E-2</v>
      </c>
      <c r="Y7" s="53">
        <f t="shared" si="8"/>
        <v>-0.17453429196221365</v>
      </c>
      <c r="Z7" s="53">
        <f t="shared" si="8"/>
        <v>5.6495587951183382E-4</v>
      </c>
      <c r="AA7" s="53">
        <f t="shared" si="8"/>
        <v>3.1261607755368293E-2</v>
      </c>
      <c r="AB7" s="53">
        <f t="shared" si="8"/>
        <v>0.13223374902540624</v>
      </c>
      <c r="AC7" s="53"/>
    </row>
    <row r="8" spans="1:29">
      <c r="A8" s="3" t="s">
        <v>2</v>
      </c>
      <c r="B8" s="43">
        <f>SUM('2014世界発電量'!$I152)/10^5</f>
        <v>2.6147300000000002</v>
      </c>
      <c r="C8" s="43">
        <f>SUM('2014世界発電量'!$I151)/10^5</f>
        <v>5.885E-2</v>
      </c>
      <c r="D8" s="43">
        <f>SUM('2014世界発電量'!$I62)/10^5</f>
        <v>0.62829000000000002</v>
      </c>
      <c r="E8" s="43">
        <f>SUM('2014世界発電量'!$I65)/10^5</f>
        <v>0.19586999999999999</v>
      </c>
      <c r="F8" s="43">
        <f>SUM('2014世界発電量'!$I81)/10^5</f>
        <v>0.58545000000000003</v>
      </c>
      <c r="G8" s="43">
        <f>SUM('2014世界発電量'!$I40)/10^5</f>
        <v>10.511369999999999</v>
      </c>
      <c r="H8" s="43">
        <f>SUM('2014世界発電量'!$I87)/10^5</f>
        <v>2.7519999999999999E-2</v>
      </c>
      <c r="I8" s="43">
        <f>SUM('2014世界発電量'!$I83)/10^5</f>
        <v>0.81796000000000002</v>
      </c>
      <c r="J8" s="29"/>
      <c r="K8" s="3" t="s">
        <v>2</v>
      </c>
      <c r="L8" s="41">
        <f t="shared" si="2"/>
        <v>6.0537984735906741E-2</v>
      </c>
      <c r="M8" s="41">
        <f t="shared" si="2"/>
        <v>1.7512691865897715E-2</v>
      </c>
      <c r="N8" s="41">
        <f t="shared" si="3"/>
        <v>0.11280317570321323</v>
      </c>
      <c r="O8" s="41">
        <f t="shared" si="4"/>
        <v>3.1493492920516189E-2</v>
      </c>
      <c r="P8" s="41">
        <f t="shared" si="4"/>
        <v>0.21050568827395766</v>
      </c>
      <c r="Q8" s="41">
        <f t="shared" si="5"/>
        <v>0.18552493979167789</v>
      </c>
      <c r="R8" s="41">
        <f t="shared" si="6"/>
        <v>5.0415395748032938E-3</v>
      </c>
      <c r="S8" s="41">
        <f t="shared" si="6"/>
        <v>7.8989502959836991E-2</v>
      </c>
      <c r="U8" s="53">
        <f t="shared" ref="U8:AB8" si="9">L8-L65</f>
        <v>3.072502183949638E-4</v>
      </c>
      <c r="V8" s="53">
        <f t="shared" si="9"/>
        <v>7.9777706136588324E-3</v>
      </c>
      <c r="W8" s="53">
        <f t="shared" si="9"/>
        <v>2.9077494072063947E-3</v>
      </c>
      <c r="X8" s="53">
        <f t="shared" si="9"/>
        <v>-1.3444394166565662E-3</v>
      </c>
      <c r="Y8" s="53">
        <f t="shared" si="9"/>
        <v>3.9419278190047813E-2</v>
      </c>
      <c r="Z8" s="53">
        <f t="shared" si="9"/>
        <v>1.5464307128409099E-2</v>
      </c>
      <c r="AA8" s="53">
        <f t="shared" si="9"/>
        <v>-2.3711171036339684E-3</v>
      </c>
      <c r="AB8" s="53">
        <f t="shared" si="9"/>
        <v>4.97471476698369E-3</v>
      </c>
      <c r="AC8" s="53"/>
    </row>
    <row r="9" spans="1:29">
      <c r="A9" s="3" t="s">
        <v>3</v>
      </c>
      <c r="B9" s="43">
        <f>SUM('2014世界発電量'!$H152)/10^5</f>
        <v>8.3058399999999999</v>
      </c>
      <c r="C9" s="43">
        <f>SUM('2014世界発電量'!$H151)/10^5</f>
        <v>0.63748000000000005</v>
      </c>
      <c r="D9" s="43">
        <f>SUM('2014世界発電量'!$H62)/10^5</f>
        <v>4.3647400000000003</v>
      </c>
      <c r="E9" s="43">
        <f>SUM('2014世界発電量'!$H65)/10^5</f>
        <v>0.97128999999999999</v>
      </c>
      <c r="F9" s="43">
        <f>SUM('2014世界発電量'!$H81)/10^5</f>
        <v>0</v>
      </c>
      <c r="G9" s="43">
        <f>SUM('2014世界発電量'!$H40)/10^5</f>
        <v>1.32538</v>
      </c>
      <c r="H9" s="43">
        <f>SUM('2014世界発電量'!$H87)/10^5</f>
        <v>1.5640700000000001</v>
      </c>
      <c r="I9" s="43">
        <f>SUM('2014世界発電量'!$H83)/10^5</f>
        <v>0</v>
      </c>
      <c r="J9" s="29"/>
      <c r="K9" s="3" t="s">
        <v>3</v>
      </c>
      <c r="L9" s="41">
        <f t="shared" si="2"/>
        <v>0.19230238500299593</v>
      </c>
      <c r="M9" s="41">
        <f t="shared" si="2"/>
        <v>0.18970247766648218</v>
      </c>
      <c r="N9" s="41">
        <f t="shared" si="3"/>
        <v>0.78364534389985985</v>
      </c>
      <c r="O9" s="41">
        <f t="shared" si="4"/>
        <v>0.15617151548868213</v>
      </c>
      <c r="P9" s="41">
        <f t="shared" si="4"/>
        <v>0</v>
      </c>
      <c r="Q9" s="41">
        <f t="shared" si="5"/>
        <v>2.3392863603992061E-2</v>
      </c>
      <c r="R9" s="41">
        <f t="shared" si="6"/>
        <v>0.28653055242596615</v>
      </c>
      <c r="S9" s="41">
        <f t="shared" si="6"/>
        <v>0</v>
      </c>
      <c r="U9" s="53">
        <f t="shared" ref="U9:AB9" si="10">L9-L66</f>
        <v>-3.6242987773840718E-4</v>
      </c>
      <c r="V9" s="53">
        <f t="shared" si="10"/>
        <v>2.5301809904516581E-2</v>
      </c>
      <c r="W9" s="53">
        <f t="shared" si="10"/>
        <v>2.424815344316289E-2</v>
      </c>
      <c r="X9" s="53">
        <f t="shared" si="10"/>
        <v>-6.9782781157112839E-2</v>
      </c>
      <c r="Y9" s="53">
        <f t="shared" si="10"/>
        <v>0</v>
      </c>
      <c r="Z9" s="53">
        <f t="shared" si="10"/>
        <v>5.9952359735074984E-3</v>
      </c>
      <c r="AA9" s="53">
        <f t="shared" si="10"/>
        <v>-1.262510531142208E-2</v>
      </c>
      <c r="AB9" s="53">
        <f t="shared" si="10"/>
        <v>-0.25949110106585543</v>
      </c>
      <c r="AC9" s="53"/>
    </row>
    <row r="10" spans="1:29">
      <c r="A10" s="3" t="s">
        <v>4</v>
      </c>
      <c r="B10" s="43">
        <f>SUM('2014世界発電量'!$J152:$O152)/10^5</f>
        <v>3.1331199999999999</v>
      </c>
      <c r="C10" s="43">
        <f>SUM('2014世界発電量'!$J151:$O151)/10^5</f>
        <v>0.62055000000000005</v>
      </c>
      <c r="D10" s="43">
        <f>SUM('2014世界発電量'!$J62:$O62)/10^5</f>
        <v>0.31118000000000001</v>
      </c>
      <c r="E10" s="43">
        <f>SUM('2014世界発電量'!$J65:$O65)/10^5</f>
        <v>1.52382</v>
      </c>
      <c r="F10" s="43">
        <f>SUM('2014世界発電量'!$J81:$O81)/10^5</f>
        <v>0.65246999999999999</v>
      </c>
      <c r="G10" s="43">
        <f>SUM('2014世界発電量'!$J40:$O40)/10^5</f>
        <v>2.4283299999999999</v>
      </c>
      <c r="H10" s="43">
        <f>SUM('2014世界発電量'!$J87:$O87)/10^5</f>
        <v>7.3529999999999998E-2</v>
      </c>
      <c r="I10" s="43">
        <f>SUM('2014世界発電量'!$J83:$O83)/10^5</f>
        <v>0.67644000000000004</v>
      </c>
      <c r="J10" s="29"/>
      <c r="K10" s="3" t="s">
        <v>4</v>
      </c>
      <c r="L10" s="41">
        <f t="shared" si="2"/>
        <v>7.2540098111760723E-2</v>
      </c>
      <c r="M10" s="41">
        <f t="shared" si="2"/>
        <v>0.18466441694788152</v>
      </c>
      <c r="N10" s="41">
        <f t="shared" si="3"/>
        <v>5.5869251803030276E-2</v>
      </c>
      <c r="O10" s="41">
        <f t="shared" si="4"/>
        <v>0.24501156063787707</v>
      </c>
      <c r="P10" s="41">
        <f t="shared" si="4"/>
        <v>0.2346035467215119</v>
      </c>
      <c r="Q10" s="41">
        <f t="shared" si="5"/>
        <v>4.2859853382035372E-2</v>
      </c>
      <c r="R10" s="41">
        <f t="shared" si="6"/>
        <v>1.3470363551427552E-2</v>
      </c>
      <c r="S10" s="41">
        <f t="shared" si="6"/>
        <v>6.5323071277510067E-2</v>
      </c>
      <c r="U10" s="53">
        <f t="shared" ref="U10:AB10" si="11">L10-L67</f>
        <v>2.8214589511749932E-2</v>
      </c>
      <c r="V10" s="53">
        <f t="shared" si="11"/>
        <v>0.12228529006517111</v>
      </c>
      <c r="W10" s="53">
        <f t="shared" si="11"/>
        <v>2.4213598957246805E-2</v>
      </c>
      <c r="X10" s="53">
        <f t="shared" si="11"/>
        <v>9.6587385926637709E-2</v>
      </c>
      <c r="Y10" s="53">
        <f t="shared" si="11"/>
        <v>0.13830301086318469</v>
      </c>
      <c r="Z10" s="53">
        <f t="shared" si="11"/>
        <v>2.9406598556242419E-2</v>
      </c>
      <c r="AA10" s="53">
        <f t="shared" si="11"/>
        <v>7.3401246633663176E-3</v>
      </c>
      <c r="AB10" s="53">
        <f t="shared" si="11"/>
        <v>3.4850895245258015E-2</v>
      </c>
      <c r="AC10" s="53"/>
    </row>
    <row r="11" spans="1:29">
      <c r="A11" s="3" t="s">
        <v>5</v>
      </c>
      <c r="B11" s="52">
        <f>SUM('2014世界発電量'!$P152)/10^5</f>
        <v>43.191560000000003</v>
      </c>
      <c r="C11" s="52">
        <f>SUM('2014世界発電量'!$P151)/10^5</f>
        <v>3.36042</v>
      </c>
      <c r="D11" s="52">
        <f>SUM('2014世界発電量'!$P62)/10^5</f>
        <v>5.5697900000000002</v>
      </c>
      <c r="E11" s="52">
        <f>SUM('2014世界発電量'!$P65)/10^5</f>
        <v>6.2193800000000001</v>
      </c>
      <c r="F11" s="52">
        <f>SUM('2014世界発電量'!$P81)/10^5</f>
        <v>2.7811599999999999</v>
      </c>
      <c r="G11" s="52">
        <f>SUM('2014世界発電量'!$P40)/10^5</f>
        <v>56.657449999999997</v>
      </c>
      <c r="H11" s="52">
        <f>SUM('2014世界発電量'!$P87)/10^5</f>
        <v>5.4586499999999996</v>
      </c>
      <c r="I11" s="52">
        <f>SUM('2014世界発電量'!$P83)/10^5</f>
        <v>10.3553</v>
      </c>
      <c r="J11" s="30"/>
      <c r="K11" s="3" t="s">
        <v>5</v>
      </c>
      <c r="L11" s="50">
        <f>B11</f>
        <v>43.191560000000003</v>
      </c>
      <c r="M11" s="6">
        <f>C11</f>
        <v>3.36042</v>
      </c>
      <c r="N11" s="6">
        <f>D11</f>
        <v>5.5697900000000002</v>
      </c>
      <c r="O11" s="6">
        <f>E11</f>
        <v>6.2193800000000001</v>
      </c>
      <c r="P11" s="6">
        <f>F11</f>
        <v>2.7811599999999999</v>
      </c>
      <c r="Q11" s="6">
        <f t="shared" ref="Q11" si="12">G11</f>
        <v>56.657449999999997</v>
      </c>
      <c r="R11" s="6">
        <f>H11</f>
        <v>5.4586499999999996</v>
      </c>
      <c r="S11" s="6">
        <f>I11</f>
        <v>10.3553</v>
      </c>
    </row>
    <row r="12" spans="1:29">
      <c r="A12" s="35" t="s">
        <v>36</v>
      </c>
      <c r="B12" s="45">
        <f>B11-SUM(B5:B10)</f>
        <v>0</v>
      </c>
      <c r="C12" s="45">
        <f t="shared" ref="C12:H12" si="13">C11-SUM(C5:C10)</f>
        <v>0</v>
      </c>
      <c r="D12" s="45">
        <f t="shared" si="13"/>
        <v>0</v>
      </c>
      <c r="E12" s="45">
        <f t="shared" si="13"/>
        <v>0</v>
      </c>
      <c r="F12" s="45">
        <f t="shared" si="13"/>
        <v>0</v>
      </c>
      <c r="G12" s="45">
        <f t="shared" si="13"/>
        <v>0</v>
      </c>
      <c r="H12" s="45">
        <f t="shared" si="13"/>
        <v>0</v>
      </c>
      <c r="I12" s="45">
        <f>I11-SUM(I5:I10)</f>
        <v>0</v>
      </c>
    </row>
    <row r="13" spans="1:29">
      <c r="A13" s="15" t="s">
        <v>267</v>
      </c>
    </row>
    <row r="14" spans="1:29">
      <c r="A14" s="26"/>
    </row>
    <row r="15" spans="1:29">
      <c r="A15" s="15" t="s">
        <v>259</v>
      </c>
      <c r="I15" s="2" t="s">
        <v>6</v>
      </c>
      <c r="J15" s="2"/>
    </row>
    <row r="16" spans="1:29">
      <c r="A16" s="3"/>
      <c r="B16" s="13" t="s">
        <v>8</v>
      </c>
      <c r="C16" s="13" t="s">
        <v>9</v>
      </c>
      <c r="D16" s="13" t="s">
        <v>10</v>
      </c>
      <c r="E16" s="13" t="s">
        <v>13</v>
      </c>
      <c r="F16" s="14" t="s">
        <v>15</v>
      </c>
      <c r="G16" s="13" t="s">
        <v>11</v>
      </c>
      <c r="H16" s="13" t="s">
        <v>14</v>
      </c>
      <c r="I16" s="14" t="s">
        <v>17</v>
      </c>
      <c r="J16" s="27"/>
      <c r="K16" s="3"/>
      <c r="L16" s="42" t="s">
        <v>210</v>
      </c>
      <c r="M16" s="42" t="s">
        <v>211</v>
      </c>
      <c r="N16" s="13" t="s">
        <v>10</v>
      </c>
      <c r="O16" s="13" t="s">
        <v>13</v>
      </c>
      <c r="P16" s="14" t="s">
        <v>15</v>
      </c>
      <c r="Q16" s="13" t="s">
        <v>11</v>
      </c>
      <c r="R16" s="13" t="s">
        <v>14</v>
      </c>
      <c r="S16" s="13" t="s">
        <v>17</v>
      </c>
    </row>
    <row r="17" spans="1:19">
      <c r="A17" s="4" t="s">
        <v>12</v>
      </c>
      <c r="B17" s="25" t="s">
        <v>256</v>
      </c>
      <c r="C17" s="25">
        <v>13</v>
      </c>
      <c r="D17" s="25">
        <v>13</v>
      </c>
      <c r="E17" s="25">
        <v>13</v>
      </c>
      <c r="F17" s="25">
        <v>13</v>
      </c>
      <c r="G17" s="25">
        <v>13</v>
      </c>
      <c r="H17" s="25">
        <v>13</v>
      </c>
      <c r="I17" s="25">
        <v>13</v>
      </c>
      <c r="J17" s="28"/>
      <c r="K17" s="4" t="s">
        <v>12</v>
      </c>
      <c r="L17" s="25">
        <v>13</v>
      </c>
      <c r="M17" s="25">
        <v>13</v>
      </c>
      <c r="N17" s="25">
        <v>13</v>
      </c>
      <c r="O17" s="25">
        <v>13</v>
      </c>
      <c r="P17" s="25">
        <v>13</v>
      </c>
      <c r="Q17" s="25">
        <v>13</v>
      </c>
      <c r="R17" s="25">
        <v>13</v>
      </c>
      <c r="S17" s="25">
        <v>13</v>
      </c>
    </row>
    <row r="18" spans="1:19">
      <c r="A18" s="3" t="s">
        <v>0</v>
      </c>
      <c r="B18" s="43">
        <f>SUM('2013OECD発電量'!$B36:$C36)/10^5</f>
        <v>17.124079999999999</v>
      </c>
      <c r="C18" s="43">
        <f>SUM('2013OECD発電量'!$B35:$C35)/10^5</f>
        <v>1.3193299999999999</v>
      </c>
      <c r="D18" s="43">
        <f>SUM('2013OECD発電量'!$B12:$C12)/10^5</f>
        <v>0.24811</v>
      </c>
      <c r="E18" s="43">
        <f>SUM('2013OECD発電量'!$B13:$C13)/10^5</f>
        <v>2.9344000000000001</v>
      </c>
      <c r="F18" s="43">
        <f>SUM('2013OECD発電量'!$B19:$C19)/10^5</f>
        <v>0.48493000000000003</v>
      </c>
      <c r="G18" s="43">
        <f>SUM('2013世界発電量'!$B31:$C31)/10^5</f>
        <v>40.904679999999999</v>
      </c>
      <c r="H18" s="43">
        <f>SUM('2013OECD発電量'!$B21:$C21)/10^5</f>
        <v>2.2284199999999998</v>
      </c>
      <c r="I18" s="43">
        <f>SUM('2013OECD発電量'!$B20:$C20)/10^5</f>
        <v>3.3673099999999998</v>
      </c>
      <c r="J18" s="29"/>
      <c r="K18" s="3" t="s">
        <v>0</v>
      </c>
      <c r="L18" s="41">
        <f>B18/B$24</f>
        <v>0.39945107225425902</v>
      </c>
      <c r="M18" s="41">
        <f t="shared" ref="M18:M23" si="14">C18/C$24</f>
        <v>0.37033200844336656</v>
      </c>
      <c r="N18" s="41">
        <f t="shared" ref="N18:N23" si="15">D18/D$24</f>
        <v>4.3730149497855003E-2</v>
      </c>
      <c r="O18" s="41">
        <f t="shared" ref="O18:O23" si="16">E18/E$24</f>
        <v>0.46772738430346172</v>
      </c>
      <c r="P18" s="41">
        <f t="shared" ref="P18:P23" si="17">F18/F$24</f>
        <v>0.16843169195822291</v>
      </c>
      <c r="Q18" s="41">
        <f t="shared" ref="Q18:Q23" si="18">G18/G$24</f>
        <v>0.75439782979596892</v>
      </c>
      <c r="R18" s="41">
        <f t="shared" ref="R18:R23" si="19">H18/H$24</f>
        <v>0.41428839671978146</v>
      </c>
      <c r="S18" s="41">
        <f t="shared" ref="S18:S23" si="20">I18/I$24</f>
        <v>0.32425683938871608</v>
      </c>
    </row>
    <row r="19" spans="1:19">
      <c r="A19" s="3" t="s">
        <v>1</v>
      </c>
      <c r="B19" s="43">
        <f>SUM('2013OECD発電量'!$D36:$F36)/10^5</f>
        <v>0.36858000000000002</v>
      </c>
      <c r="C19" s="43">
        <f>SUM('2013OECD発電量'!$D35:$F35)/10^5</f>
        <v>2.137E-2</v>
      </c>
      <c r="D19" s="43">
        <f>SUM('2013OECD発電量'!$D12:$F12)/10^5</f>
        <v>2.4850000000000001E-2</v>
      </c>
      <c r="E19" s="43">
        <f>SUM('2013OECD発電量'!$D13:$F13)/10^5</f>
        <v>7.1980000000000002E-2</v>
      </c>
      <c r="F19" s="43">
        <f>SUM('2013OECD発電量'!$D19:$F19)/10^5</f>
        <v>0.15482000000000001</v>
      </c>
      <c r="G19" s="43">
        <f>SUM('2013世界発電量'!$D31:$F31)/10^5</f>
        <v>6.5970000000000001E-2</v>
      </c>
      <c r="H19" s="43">
        <f>SUM('2013OECD発電量'!$D21:$F21)/10^5</f>
        <v>0.21418000000000001</v>
      </c>
      <c r="I19" s="43">
        <f>SUM('2013OECD発電量'!$D20:$F20)/10^5</f>
        <v>1.49902</v>
      </c>
      <c r="J19" s="29"/>
      <c r="K19" s="3" t="s">
        <v>1</v>
      </c>
      <c r="L19" s="41">
        <f t="shared" ref="L19:L23" si="21">B19/B$24</f>
        <v>8.5978152526427591E-3</v>
      </c>
      <c r="M19" s="41">
        <f t="shared" si="14"/>
        <v>5.9984954639360462E-3</v>
      </c>
      <c r="N19" s="41">
        <f t="shared" si="15"/>
        <v>4.3798888195626809E-3</v>
      </c>
      <c r="O19" s="41">
        <f t="shared" si="16"/>
        <v>1.1473220120693559E-2</v>
      </c>
      <c r="P19" s="41">
        <f t="shared" si="17"/>
        <v>5.3773935514346546E-2</v>
      </c>
      <c r="Q19" s="41">
        <f t="shared" si="18"/>
        <v>1.2166731247290059E-3</v>
      </c>
      <c r="R19" s="41">
        <f t="shared" si="19"/>
        <v>3.9818476234032542E-2</v>
      </c>
      <c r="S19" s="41">
        <f t="shared" si="20"/>
        <v>0.14434889789786898</v>
      </c>
    </row>
    <row r="20" spans="1:19">
      <c r="A20" s="3" t="s">
        <v>7</v>
      </c>
      <c r="B20" s="43">
        <f>SUM('2013OECD発電量'!$G36/10^5)</f>
        <v>11.584540000000001</v>
      </c>
      <c r="C20" s="43">
        <f>SUM('2013OECD発電量'!$G35/10^5)</f>
        <v>0.95611999999999997</v>
      </c>
      <c r="D20" s="43">
        <f>SUM('2013OECD発電量'!$G12/10^5)</f>
        <v>0.17174</v>
      </c>
      <c r="E20" s="43">
        <f>SUM('2013OECD発電量'!$G13/10^5)</f>
        <v>0.68737000000000004</v>
      </c>
      <c r="F20" s="43">
        <f>SUM('2013OECD発電量'!$G19/10^5)</f>
        <v>1.0887500000000001</v>
      </c>
      <c r="G20" s="43">
        <f>SUM('2013世界発電量'!$G31/10^5)</f>
        <v>0.99346000000000001</v>
      </c>
      <c r="H20" s="43">
        <f>SUM('2013OECD発電量'!$G21/10^5)</f>
        <v>1.44835</v>
      </c>
      <c r="I20" s="43">
        <f>SUM('2013OECD発電量'!$G20/10^5)</f>
        <v>4.01708</v>
      </c>
      <c r="J20" s="29"/>
      <c r="K20" s="3" t="s">
        <v>7</v>
      </c>
      <c r="L20" s="41">
        <f t="shared" si="21"/>
        <v>0.27023098026710657</v>
      </c>
      <c r="M20" s="41">
        <f t="shared" si="14"/>
        <v>0.26838004131860232</v>
      </c>
      <c r="N20" s="41">
        <f t="shared" si="15"/>
        <v>3.0269702449565186E-2</v>
      </c>
      <c r="O20" s="41">
        <f t="shared" si="16"/>
        <v>0.10956303576495041</v>
      </c>
      <c r="P20" s="41">
        <f t="shared" si="17"/>
        <v>0.37815768176750292</v>
      </c>
      <c r="Q20" s="41">
        <f t="shared" si="18"/>
        <v>1.8322208314283432E-2</v>
      </c>
      <c r="R20" s="41">
        <f t="shared" si="19"/>
        <v>0.26926459078140363</v>
      </c>
      <c r="S20" s="41">
        <f t="shared" si="20"/>
        <v>0.38682677400406368</v>
      </c>
    </row>
    <row r="21" spans="1:19">
      <c r="A21" s="3" t="s">
        <v>2</v>
      </c>
      <c r="B21" s="43">
        <f>SUM('2013OECD発電量'!$I36/10^5)</f>
        <v>2.7085599999999999</v>
      </c>
      <c r="C21" s="43">
        <f>SUM('2013OECD発電量'!$I35/10^5)</f>
        <v>4.6980000000000001E-2</v>
      </c>
      <c r="D21" s="43">
        <f>SUM('2013OECD発電量'!$I12/10^5)</f>
        <v>0.70489000000000002</v>
      </c>
      <c r="E21" s="43">
        <f>SUM('2013OECD発電量'!$I13/10^5)</f>
        <v>0.22997999999999999</v>
      </c>
      <c r="F21" s="43">
        <f>SUM('2013OECD発電量'!$I19/10^5)</f>
        <v>0.52773999999999999</v>
      </c>
      <c r="G21" s="43">
        <f>SUM('2013世界発電量'!$I31/10^5)</f>
        <v>9.0923400000000001</v>
      </c>
      <c r="H21" s="43">
        <f>SUM('2013OECD発電量'!$I21/10^5)</f>
        <v>4.2889999999999998E-2</v>
      </c>
      <c r="I21" s="43">
        <f>SUM('2013OECD発電量'!$I20/10^5)</f>
        <v>0.78063000000000005</v>
      </c>
      <c r="J21" s="29"/>
      <c r="K21" s="3" t="s">
        <v>2</v>
      </c>
      <c r="L21" s="41">
        <f t="shared" si="21"/>
        <v>6.3182208694715039E-2</v>
      </c>
      <c r="M21" s="41">
        <f t="shared" si="14"/>
        <v>1.3187146321746161E-2</v>
      </c>
      <c r="N21" s="41">
        <f t="shared" si="15"/>
        <v>0.12423902736505184</v>
      </c>
      <c r="O21" s="41">
        <f t="shared" si="16"/>
        <v>3.6657559924383222E-2</v>
      </c>
      <c r="P21" s="41">
        <f t="shared" si="17"/>
        <v>0.18330097357151043</v>
      </c>
      <c r="Q21" s="41">
        <f t="shared" si="18"/>
        <v>0.16768842987567878</v>
      </c>
      <c r="R21" s="41">
        <f t="shared" si="19"/>
        <v>7.9737344554937709E-3</v>
      </c>
      <c r="S21" s="41">
        <f t="shared" si="20"/>
        <v>7.5171165271986667E-2</v>
      </c>
    </row>
    <row r="22" spans="1:19">
      <c r="A22" s="3" t="s">
        <v>3</v>
      </c>
      <c r="B22" s="43">
        <f>'2013OECD発電量'!$H36/10^5</f>
        <v>8.2200399999999991</v>
      </c>
      <c r="C22" s="43">
        <f>'2013OECD発電量'!$H35/10^5</f>
        <v>0.70608000000000004</v>
      </c>
      <c r="D22" s="43">
        <f>'2013OECD発電量'!$H12/10^5</f>
        <v>4.2368499999999996</v>
      </c>
      <c r="E22" s="43">
        <f>'2013OECD発電量'!$H13/10^5</f>
        <v>0.97289999999999999</v>
      </c>
      <c r="F22" s="43">
        <f>'2013OECD発電量'!$H19/10^5</f>
        <v>0</v>
      </c>
      <c r="G22" s="43">
        <f>'2013世界発電量'!$H31/10^5</f>
        <v>1.1156600000000001</v>
      </c>
      <c r="H22" s="43">
        <f>'2013OECD発電量'!$H21/10^5</f>
        <v>1.38784</v>
      </c>
      <c r="I22" s="43">
        <f>'2013OECD発電量'!$H20/10^5</f>
        <v>9.3030000000000002E-2</v>
      </c>
      <c r="J22" s="29"/>
      <c r="K22" s="3" t="s">
        <v>3</v>
      </c>
      <c r="L22" s="41">
        <f t="shared" si="21"/>
        <v>0.19174774889938023</v>
      </c>
      <c r="M22" s="41">
        <f t="shared" si="14"/>
        <v>0.1981945567232552</v>
      </c>
      <c r="N22" s="41">
        <f t="shared" si="15"/>
        <v>0.74675782475509633</v>
      </c>
      <c r="O22" s="41">
        <f t="shared" si="16"/>
        <v>0.15507496325955492</v>
      </c>
      <c r="P22" s="41">
        <f t="shared" si="17"/>
        <v>0</v>
      </c>
      <c r="Q22" s="41">
        <f t="shared" si="18"/>
        <v>2.0575921454224082E-2</v>
      </c>
      <c r="R22" s="41">
        <f t="shared" si="19"/>
        <v>0.25801509971351072</v>
      </c>
      <c r="S22" s="41">
        <f t="shared" si="20"/>
        <v>8.9583714503067013E-3</v>
      </c>
    </row>
    <row r="23" spans="1:19">
      <c r="A23" s="3" t="s">
        <v>4</v>
      </c>
      <c r="B23" s="43">
        <f>SUM('2013OECD発電量'!$J36:$O36)/10^5</f>
        <v>2.8632300000000002</v>
      </c>
      <c r="C23" s="43">
        <f>SUM('2013OECD発電量'!$J35:$O35)/10^5</f>
        <v>0.51268000000000002</v>
      </c>
      <c r="D23" s="43">
        <f>SUM('2013OECD発電量'!$J12:$O12)/10^5</f>
        <v>0.28721999999999998</v>
      </c>
      <c r="E23" s="43">
        <f>SUM('2013OECD発電量'!$J13:$O13)/10^5</f>
        <v>1.3771100000000001</v>
      </c>
      <c r="F23" s="43">
        <f>SUM('2013OECD発電量'!$J19:$O19)/10^5</f>
        <v>0.62285000000000001</v>
      </c>
      <c r="G23" s="43">
        <f>SUM('2013世界発電量'!$J31:$O31)/10^5</f>
        <v>2.0495199999999998</v>
      </c>
      <c r="H23" s="43">
        <f>SUM('2013OECD発電量'!$J21:$O21)/10^5</f>
        <v>5.7230000000000003E-2</v>
      </c>
      <c r="I23" s="43">
        <f>SUM('2013OECD発電量'!$J20:$O20)/10^5</f>
        <v>0.62763000000000002</v>
      </c>
      <c r="J23" s="29"/>
      <c r="K23" s="3" t="s">
        <v>4</v>
      </c>
      <c r="L23" s="41">
        <f t="shared" si="21"/>
        <v>6.6790174631896265E-2</v>
      </c>
      <c r="M23" s="41">
        <f t="shared" si="14"/>
        <v>0.1439077517290937</v>
      </c>
      <c r="N23" s="41">
        <f t="shared" si="15"/>
        <v>5.0623407112868939E-2</v>
      </c>
      <c r="O23" s="41">
        <f t="shared" si="16"/>
        <v>0.21950383662695619</v>
      </c>
      <c r="P23" s="41">
        <f t="shared" si="17"/>
        <v>0.21633571718841715</v>
      </c>
      <c r="Q23" s="41">
        <f t="shared" si="18"/>
        <v>3.7798937435115837E-2</v>
      </c>
      <c r="R23" s="41">
        <f t="shared" si="19"/>
        <v>1.0639702095777769E-2</v>
      </c>
      <c r="S23" s="41">
        <f t="shared" si="20"/>
        <v>6.0437951987057884E-2</v>
      </c>
    </row>
    <row r="24" spans="1:19">
      <c r="A24" s="3" t="s">
        <v>5</v>
      </c>
      <c r="B24" s="44">
        <f>'2013OECD発電量'!$P36/10^5</f>
        <v>42.869030000000002</v>
      </c>
      <c r="C24" s="44">
        <f>'2013OECD発電量'!$P35/10^5</f>
        <v>3.5625599999999999</v>
      </c>
      <c r="D24" s="44">
        <f>'2013OECD発電量'!$P12/10^5</f>
        <v>5.6736599999999999</v>
      </c>
      <c r="E24" s="44">
        <f>'2013OECD発電量'!$P13/10^5</f>
        <v>6.2737400000000001</v>
      </c>
      <c r="F24" s="44">
        <f>'2013OECD発電量'!$P19/10^5</f>
        <v>2.8790900000000001</v>
      </c>
      <c r="G24" s="44">
        <f>'2013世界発電量'!$P31/10^5</f>
        <v>54.221629999999998</v>
      </c>
      <c r="H24" s="44">
        <f>'2013OECD発電量'!$P21/10^5</f>
        <v>5.3789100000000003</v>
      </c>
      <c r="I24" s="44">
        <f>'2013OECD発電量'!$P20/10^5</f>
        <v>10.3847</v>
      </c>
      <c r="J24" s="30"/>
      <c r="K24" s="3" t="s">
        <v>5</v>
      </c>
      <c r="L24" s="6">
        <f>B24</f>
        <v>42.869030000000002</v>
      </c>
      <c r="M24" s="6">
        <f t="shared" ref="M24" si="22">C24</f>
        <v>3.5625599999999999</v>
      </c>
      <c r="N24" s="6">
        <f t="shared" ref="N24" si="23">D24</f>
        <v>5.6736599999999999</v>
      </c>
      <c r="O24" s="6">
        <f t="shared" ref="O24" si="24">E24</f>
        <v>6.2737400000000001</v>
      </c>
      <c r="P24" s="6">
        <f t="shared" ref="P24" si="25">F24</f>
        <v>2.8790900000000001</v>
      </c>
      <c r="Q24" s="6">
        <f t="shared" ref="Q24" si="26">G24</f>
        <v>54.221629999999998</v>
      </c>
      <c r="R24" s="6">
        <f t="shared" ref="R24" si="27">H24</f>
        <v>5.3789100000000003</v>
      </c>
      <c r="S24" s="6">
        <f t="shared" ref="S24" si="28">I24</f>
        <v>10.3847</v>
      </c>
    </row>
    <row r="25" spans="1:19">
      <c r="A25" s="35" t="s">
        <v>36</v>
      </c>
      <c r="B25" s="45">
        <f>B24-SUM(B18:B23)</f>
        <v>0</v>
      </c>
      <c r="C25" s="45">
        <f t="shared" ref="C25:I25" si="29">C24-SUM(C18:C23)</f>
        <v>0</v>
      </c>
      <c r="D25" s="45">
        <f t="shared" si="29"/>
        <v>0</v>
      </c>
      <c r="E25" s="45">
        <f t="shared" si="29"/>
        <v>0</v>
      </c>
      <c r="F25" s="45">
        <f t="shared" si="29"/>
        <v>0</v>
      </c>
      <c r="G25" s="45">
        <f t="shared" si="29"/>
        <v>0</v>
      </c>
      <c r="H25" s="45">
        <f t="shared" si="29"/>
        <v>0</v>
      </c>
      <c r="I25" s="45">
        <f t="shared" si="29"/>
        <v>0</v>
      </c>
    </row>
    <row r="26" spans="1:19">
      <c r="A26" s="15" t="s">
        <v>216</v>
      </c>
    </row>
    <row r="27" spans="1:19">
      <c r="A27" s="23"/>
    </row>
    <row r="28" spans="1:19">
      <c r="A28" s="51" t="s">
        <v>260</v>
      </c>
    </row>
    <row r="29" spans="1:19">
      <c r="I29" s="2" t="s">
        <v>6</v>
      </c>
      <c r="J29" s="2"/>
    </row>
    <row r="30" spans="1:19">
      <c r="A30" s="3"/>
      <c r="B30" s="13" t="s">
        <v>8</v>
      </c>
      <c r="C30" s="13" t="s">
        <v>9</v>
      </c>
      <c r="D30" s="13" t="s">
        <v>10</v>
      </c>
      <c r="E30" s="13" t="s">
        <v>13</v>
      </c>
      <c r="F30" s="14" t="s">
        <v>15</v>
      </c>
      <c r="G30" s="13" t="s">
        <v>11</v>
      </c>
      <c r="H30" s="13" t="s">
        <v>14</v>
      </c>
      <c r="I30" s="14" t="s">
        <v>17</v>
      </c>
      <c r="J30" s="27"/>
      <c r="K30" s="3"/>
      <c r="L30" s="42" t="s">
        <v>210</v>
      </c>
      <c r="M30" s="42" t="s">
        <v>211</v>
      </c>
      <c r="N30" s="13" t="s">
        <v>10</v>
      </c>
      <c r="O30" s="13" t="s">
        <v>13</v>
      </c>
      <c r="P30" s="14" t="s">
        <v>15</v>
      </c>
      <c r="Q30" s="13" t="s">
        <v>11</v>
      </c>
      <c r="R30" s="13" t="s">
        <v>14</v>
      </c>
      <c r="S30" s="14" t="s">
        <v>17</v>
      </c>
    </row>
    <row r="31" spans="1:19">
      <c r="A31" s="4" t="s">
        <v>12</v>
      </c>
      <c r="B31" s="25" t="s">
        <v>53</v>
      </c>
      <c r="C31" s="25" t="s">
        <v>53</v>
      </c>
      <c r="D31" s="25" t="s">
        <v>53</v>
      </c>
      <c r="E31" s="25" t="s">
        <v>53</v>
      </c>
      <c r="F31" s="25" t="s">
        <v>53</v>
      </c>
      <c r="G31" s="25" t="s">
        <v>53</v>
      </c>
      <c r="H31" s="25" t="s">
        <v>53</v>
      </c>
      <c r="I31" s="25" t="s">
        <v>53</v>
      </c>
      <c r="J31" s="28"/>
      <c r="K31" s="4" t="s">
        <v>12</v>
      </c>
      <c r="L31" s="25" t="s">
        <v>53</v>
      </c>
      <c r="M31" s="25" t="s">
        <v>53</v>
      </c>
      <c r="N31" s="25" t="s">
        <v>53</v>
      </c>
      <c r="O31" s="25" t="s">
        <v>53</v>
      </c>
      <c r="P31" s="25" t="s">
        <v>53</v>
      </c>
      <c r="Q31" s="25" t="s">
        <v>53</v>
      </c>
      <c r="R31" s="25" t="s">
        <v>53</v>
      </c>
      <c r="S31" s="25" t="s">
        <v>53</v>
      </c>
    </row>
    <row r="32" spans="1:19">
      <c r="A32" s="3" t="s">
        <v>0</v>
      </c>
      <c r="B32" s="38">
        <v>17.173760000000001</v>
      </c>
      <c r="C32" s="38">
        <v>1.30243</v>
      </c>
      <c r="D32" s="38">
        <v>0.24671000000000001</v>
      </c>
      <c r="E32" s="38">
        <v>2.98455</v>
      </c>
      <c r="F32" s="38">
        <v>0.49780999999999997</v>
      </c>
      <c r="G32" s="38">
        <v>37.849330000000002</v>
      </c>
      <c r="H32" s="38">
        <v>2.4149500000000002</v>
      </c>
      <c r="I32" s="38">
        <v>3.3753899999999999</v>
      </c>
      <c r="J32" s="29"/>
      <c r="K32" s="3" t="s">
        <v>0</v>
      </c>
      <c r="L32" s="41">
        <f t="shared" ref="L32:S32" si="30">B32/B$38</f>
        <v>0.40177415690934176</v>
      </c>
      <c r="M32" s="41">
        <f t="shared" si="30"/>
        <v>0.36818225506436825</v>
      </c>
      <c r="N32" s="41">
        <f t="shared" si="30"/>
        <v>4.3270613656613284E-2</v>
      </c>
      <c r="O32" s="41">
        <f t="shared" si="30"/>
        <v>0.4745244500410204</v>
      </c>
      <c r="P32" s="41">
        <f t="shared" si="30"/>
        <v>0.17403449155890238</v>
      </c>
      <c r="Q32" s="41">
        <f t="shared" si="30"/>
        <v>0.75929912140414846</v>
      </c>
      <c r="R32" s="41">
        <f t="shared" si="30"/>
        <v>0.451334313892227</v>
      </c>
      <c r="S32" s="41">
        <f t="shared" si="30"/>
        <v>0.32074632609718201</v>
      </c>
    </row>
    <row r="33" spans="1:19">
      <c r="A33" s="3" t="s">
        <v>1</v>
      </c>
      <c r="B33" s="38">
        <v>0.36170000000000002</v>
      </c>
      <c r="C33" s="38">
        <v>2.5440000000000001E-2</v>
      </c>
      <c r="D33" s="38">
        <v>3.1960000000000002E-2</v>
      </c>
      <c r="E33" s="38">
        <v>6.4000000000000001E-2</v>
      </c>
      <c r="F33" s="38">
        <v>0.17738999999999999</v>
      </c>
      <c r="G33" s="38">
        <v>6.787E-2</v>
      </c>
      <c r="H33" s="38">
        <v>0.21723000000000001</v>
      </c>
      <c r="I33" s="38">
        <v>1.61148</v>
      </c>
      <c r="J33" s="29"/>
      <c r="K33" s="3" t="s">
        <v>1</v>
      </c>
      <c r="L33" s="41">
        <f>B33/B$38</f>
        <v>8.4618460112467452E-3</v>
      </c>
      <c r="M33" s="41">
        <f>C33/C$38</f>
        <v>7.1916007530827206E-3</v>
      </c>
      <c r="N33" s="41">
        <f>D33/D$38</f>
        <v>5.6054834115575394E-3</v>
      </c>
      <c r="O33" s="41">
        <f>E33/E$38</f>
        <v>1.0175592569273527E-2</v>
      </c>
      <c r="P33" s="41">
        <f>F33/F$38</f>
        <v>6.2015585178348556E-2</v>
      </c>
      <c r="Q33" s="41">
        <f t="shared" ref="Q33:Q37" si="31">G33/G$38</f>
        <v>1.3615467267108705E-3</v>
      </c>
      <c r="R33" s="41">
        <f t="shared" ref="R33:R37" si="32">H33/H$38</f>
        <v>4.0598502249242621E-2</v>
      </c>
      <c r="S33" s="41">
        <f t="shared" ref="S33:S37" si="33">I33/I$38</f>
        <v>0.1531308351269296</v>
      </c>
    </row>
    <row r="34" spans="1:19">
      <c r="A34" s="3" t="s">
        <v>7</v>
      </c>
      <c r="B34" s="38">
        <v>11.496449999999999</v>
      </c>
      <c r="C34" s="38">
        <v>0.95721000000000001</v>
      </c>
      <c r="D34" s="38">
        <v>0.17671000000000001</v>
      </c>
      <c r="E34" s="38">
        <v>0.66800000000000004</v>
      </c>
      <c r="F34" s="38">
        <v>1.1008500000000001</v>
      </c>
      <c r="G34" s="38">
        <v>0.85685999999999996</v>
      </c>
      <c r="H34" s="38">
        <v>1.2326600000000001</v>
      </c>
      <c r="I34" s="38">
        <v>4.0769500000000001</v>
      </c>
      <c r="J34" s="29"/>
      <c r="K34" s="3" t="s">
        <v>7</v>
      </c>
      <c r="L34" s="41">
        <f t="shared" ref="L34:L37" si="34">B34/B$38</f>
        <v>0.2689554591539885</v>
      </c>
      <c r="M34" s="41">
        <f t="shared" ref="M34:M37" si="35">C34/C$38</f>
        <v>0.27059245899600282</v>
      </c>
      <c r="N34" s="41">
        <f t="shared" ref="N34:N37" si="36">D34/D$38</f>
        <v>3.0993272016781374E-2</v>
      </c>
      <c r="O34" s="41">
        <f t="shared" ref="O34:O37" si="37">E34/E$38</f>
        <v>0.10620774744179244</v>
      </c>
      <c r="P34" s="41">
        <f t="shared" ref="P34:P37" si="38">F34/F$38</f>
        <v>0.38485741554532399</v>
      </c>
      <c r="Q34" s="41">
        <f t="shared" si="31"/>
        <v>1.7189552501097341E-2</v>
      </c>
      <c r="R34" s="41">
        <f t="shared" si="32"/>
        <v>0.23037402652741984</v>
      </c>
      <c r="S34" s="41">
        <f t="shared" si="33"/>
        <v>0.38741204251417061</v>
      </c>
    </row>
    <row r="35" spans="1:19">
      <c r="A35" s="3" t="s">
        <v>2</v>
      </c>
      <c r="B35" s="38">
        <v>2.7135199999999999</v>
      </c>
      <c r="C35" s="38">
        <v>4.7210000000000002E-2</v>
      </c>
      <c r="D35" s="38">
        <v>0.71313000000000004</v>
      </c>
      <c r="E35" s="38">
        <v>0.19989000000000001</v>
      </c>
      <c r="F35" s="38">
        <v>0.51473000000000002</v>
      </c>
      <c r="G35" s="38">
        <v>8.6280699999999992</v>
      </c>
      <c r="H35" s="38">
        <v>4.2889999999999998E-2</v>
      </c>
      <c r="I35" s="38">
        <v>0.77532999999999996</v>
      </c>
      <c r="J35" s="29"/>
      <c r="K35" s="3" t="s">
        <v>2</v>
      </c>
      <c r="L35" s="41">
        <f t="shared" si="34"/>
        <v>6.3481858967205609E-2</v>
      </c>
      <c r="M35" s="41">
        <f t="shared" si="35"/>
        <v>1.3345733944694783E-2</v>
      </c>
      <c r="N35" s="41">
        <f t="shared" si="36"/>
        <v>0.12507629490876182</v>
      </c>
      <c r="O35" s="41">
        <f t="shared" si="37"/>
        <v>3.1781237479251337E-2</v>
      </c>
      <c r="P35" s="41">
        <f t="shared" si="38"/>
        <v>0.17994972748661905</v>
      </c>
      <c r="Q35" s="41">
        <f t="shared" si="31"/>
        <v>0.17308855851380964</v>
      </c>
      <c r="R35" s="41">
        <f t="shared" si="32"/>
        <v>8.0157886179165663E-3</v>
      </c>
      <c r="S35" s="41">
        <f t="shared" si="33"/>
        <v>7.3675708292353814E-2</v>
      </c>
    </row>
    <row r="36" spans="1:19">
      <c r="A36" s="3" t="s">
        <v>3</v>
      </c>
      <c r="B36" s="38">
        <v>8.2200399999999991</v>
      </c>
      <c r="C36" s="38">
        <v>0.70608000000000004</v>
      </c>
      <c r="D36" s="38">
        <v>4.2368499999999996</v>
      </c>
      <c r="E36" s="38">
        <v>0.97289999999999999</v>
      </c>
      <c r="F36" s="38">
        <v>0</v>
      </c>
      <c r="G36" s="38">
        <v>0.97394000000000003</v>
      </c>
      <c r="H36" s="38">
        <v>1.38784</v>
      </c>
      <c r="I36" s="38">
        <v>9.3030000000000002E-2</v>
      </c>
      <c r="J36" s="29"/>
      <c r="K36" s="3" t="s">
        <v>3</v>
      </c>
      <c r="L36" s="41">
        <f>B36/B$38</f>
        <v>0.19230498392670359</v>
      </c>
      <c r="M36" s="41">
        <f>C36/C$38</f>
        <v>0.19960084354310723</v>
      </c>
      <c r="N36" s="41">
        <f t="shared" si="36"/>
        <v>0.74310364181031152</v>
      </c>
      <c r="O36" s="41">
        <f t="shared" si="37"/>
        <v>0.15468490641634708</v>
      </c>
      <c r="P36" s="41">
        <f t="shared" si="38"/>
        <v>0</v>
      </c>
      <c r="Q36" s="41">
        <f t="shared" si="31"/>
        <v>1.9538305864340435E-2</v>
      </c>
      <c r="R36" s="41">
        <f t="shared" si="32"/>
        <v>0.2593758935763425</v>
      </c>
      <c r="S36" s="41">
        <f t="shared" si="33"/>
        <v>8.8401727553914788E-3</v>
      </c>
    </row>
    <row r="37" spans="1:19">
      <c r="A37" s="3" t="s">
        <v>4</v>
      </c>
      <c r="B37" s="38">
        <v>2.7793399999999999</v>
      </c>
      <c r="C37" s="38">
        <v>0.49908999999999998</v>
      </c>
      <c r="D37" s="38">
        <v>0.29620000000000002</v>
      </c>
      <c r="E37" s="38">
        <v>1.40022</v>
      </c>
      <c r="F37" s="38">
        <v>0.56962999999999997</v>
      </c>
      <c r="G37" s="38">
        <v>1.4716499999999999</v>
      </c>
      <c r="H37" s="38">
        <v>5.5120000000000002E-2</v>
      </c>
      <c r="I37" s="38">
        <v>0.59136999999999995</v>
      </c>
      <c r="J37" s="29"/>
      <c r="K37" s="3" t="s">
        <v>4</v>
      </c>
      <c r="L37" s="41">
        <f t="shared" si="34"/>
        <v>6.5021695031513768E-2</v>
      </c>
      <c r="M37" s="41">
        <f t="shared" si="35"/>
        <v>0.1410871076987443</v>
      </c>
      <c r="N37" s="41">
        <f t="shared" si="36"/>
        <v>5.1950694195974444E-2</v>
      </c>
      <c r="O37" s="41">
        <f t="shared" si="37"/>
        <v>0.22262606605231527</v>
      </c>
      <c r="P37" s="41">
        <f t="shared" si="38"/>
        <v>0.19914278023080606</v>
      </c>
      <c r="Q37" s="41">
        <f t="shared" si="31"/>
        <v>2.9522914989893217E-2</v>
      </c>
      <c r="R37" s="41">
        <f t="shared" si="32"/>
        <v>1.0301475136851508E-2</v>
      </c>
      <c r="S37" s="41">
        <f t="shared" si="33"/>
        <v>5.6194915213972463E-2</v>
      </c>
    </row>
    <row r="38" spans="1:19">
      <c r="A38" s="3" t="s">
        <v>5</v>
      </c>
      <c r="B38" s="39">
        <v>42.744810000000001</v>
      </c>
      <c r="C38" s="39">
        <v>3.5374599999999998</v>
      </c>
      <c r="D38" s="39">
        <v>5.7015599999999997</v>
      </c>
      <c r="E38" s="39">
        <v>6.2895599999999998</v>
      </c>
      <c r="F38" s="39">
        <v>2.8604099999999999</v>
      </c>
      <c r="G38" s="39">
        <v>49.847720000000002</v>
      </c>
      <c r="H38" s="39">
        <v>5.3506900000000002</v>
      </c>
      <c r="I38" s="39">
        <v>10.52355</v>
      </c>
      <c r="J38" s="30"/>
      <c r="K38" s="3" t="s">
        <v>5</v>
      </c>
      <c r="L38" s="6">
        <f>B38</f>
        <v>42.744810000000001</v>
      </c>
      <c r="M38" s="6">
        <f t="shared" ref="M38:S38" si="39">C38</f>
        <v>3.5374599999999998</v>
      </c>
      <c r="N38" s="6">
        <f t="shared" si="39"/>
        <v>5.7015599999999997</v>
      </c>
      <c r="O38" s="6">
        <f t="shared" si="39"/>
        <v>6.2895599999999998</v>
      </c>
      <c r="P38" s="6">
        <f t="shared" si="39"/>
        <v>2.8604099999999999</v>
      </c>
      <c r="Q38" s="6">
        <f t="shared" si="39"/>
        <v>49.847720000000002</v>
      </c>
      <c r="R38" s="6">
        <f t="shared" si="39"/>
        <v>5.3506900000000002</v>
      </c>
      <c r="S38" s="6">
        <f t="shared" si="39"/>
        <v>10.52355</v>
      </c>
    </row>
    <row r="39" spans="1:19">
      <c r="A39" s="35" t="s">
        <v>36</v>
      </c>
      <c r="C39" s="18"/>
      <c r="D39" s="18"/>
      <c r="G39" s="18"/>
      <c r="I39" s="18"/>
    </row>
    <row r="40" spans="1:19">
      <c r="A40" s="15" t="s">
        <v>215</v>
      </c>
    </row>
    <row r="41" spans="1:19">
      <c r="A41" s="23" t="s">
        <v>51</v>
      </c>
    </row>
    <row r="42" spans="1:19">
      <c r="A42" s="23"/>
    </row>
    <row r="43" spans="1:19">
      <c r="A43" s="15" t="s">
        <v>258</v>
      </c>
    </row>
    <row r="44" spans="1:19">
      <c r="I44" s="2" t="s">
        <v>6</v>
      </c>
      <c r="J44" s="2"/>
    </row>
    <row r="45" spans="1:19">
      <c r="A45" s="3"/>
      <c r="B45" s="14" t="s">
        <v>8</v>
      </c>
      <c r="C45" s="13" t="s">
        <v>9</v>
      </c>
      <c r="D45" s="13" t="s">
        <v>10</v>
      </c>
      <c r="E45" s="13" t="s">
        <v>13</v>
      </c>
      <c r="F45" s="14" t="s">
        <v>15</v>
      </c>
      <c r="G45" s="13" t="s">
        <v>11</v>
      </c>
      <c r="H45" s="13" t="s">
        <v>14</v>
      </c>
      <c r="I45" s="14" t="s">
        <v>17</v>
      </c>
      <c r="J45" s="27"/>
      <c r="K45" s="3"/>
      <c r="L45" s="42" t="s">
        <v>210</v>
      </c>
      <c r="M45" s="42" t="s">
        <v>211</v>
      </c>
      <c r="N45" s="13" t="s">
        <v>10</v>
      </c>
      <c r="O45" s="13" t="s">
        <v>13</v>
      </c>
      <c r="P45" s="14" t="s">
        <v>15</v>
      </c>
      <c r="Q45" s="13" t="s">
        <v>11</v>
      </c>
      <c r="R45" s="13" t="s">
        <v>14</v>
      </c>
      <c r="S45" s="14" t="s">
        <v>17</v>
      </c>
    </row>
    <row r="46" spans="1:19">
      <c r="A46" s="4" t="s">
        <v>12</v>
      </c>
      <c r="B46" s="25" t="s">
        <v>52</v>
      </c>
      <c r="C46" s="25" t="s">
        <v>52</v>
      </c>
      <c r="D46" s="25" t="s">
        <v>52</v>
      </c>
      <c r="E46" s="25" t="s">
        <v>52</v>
      </c>
      <c r="F46" s="25" t="s">
        <v>52</v>
      </c>
      <c r="G46" s="25" t="s">
        <v>52</v>
      </c>
      <c r="H46" s="25" t="s">
        <v>52</v>
      </c>
      <c r="I46" s="25" t="s">
        <v>52</v>
      </c>
      <c r="J46" s="28"/>
      <c r="K46" s="4" t="s">
        <v>12</v>
      </c>
      <c r="L46" s="25" t="s">
        <v>262</v>
      </c>
      <c r="M46" s="25" t="s">
        <v>261</v>
      </c>
      <c r="N46" s="25" t="s">
        <v>261</v>
      </c>
      <c r="O46" s="25" t="s">
        <v>261</v>
      </c>
      <c r="P46" s="25" t="s">
        <v>261</v>
      </c>
      <c r="Q46" s="25" t="s">
        <v>261</v>
      </c>
      <c r="R46" s="25" t="s">
        <v>261</v>
      </c>
      <c r="S46" s="25" t="s">
        <v>261</v>
      </c>
    </row>
    <row r="47" spans="1:19">
      <c r="A47" s="3" t="s">
        <v>0</v>
      </c>
      <c r="B47" s="38">
        <v>18.75413</v>
      </c>
      <c r="C47" s="38">
        <v>1.09622</v>
      </c>
      <c r="D47" s="38">
        <v>0.1731</v>
      </c>
      <c r="E47" s="38">
        <v>2.7186499999999998</v>
      </c>
      <c r="F47" s="38">
        <v>0.50139</v>
      </c>
      <c r="G47" s="38">
        <v>37.510249999999999</v>
      </c>
      <c r="H47" s="38">
        <v>2.24518</v>
      </c>
      <c r="I47" s="38">
        <v>2.8114300000000001</v>
      </c>
      <c r="J47" s="29"/>
      <c r="K47" s="3" t="s">
        <v>0</v>
      </c>
      <c r="L47" s="41">
        <f>B47/B$53</f>
        <v>0.43345864270649759</v>
      </c>
      <c r="M47" s="41">
        <f t="shared" ref="M47:M52" si="40">C47/C$53</f>
        <v>0.3004198456546523</v>
      </c>
      <c r="N47" s="41">
        <f t="shared" ref="N47:N52" si="41">D47/D$53</f>
        <v>3.1083561087906681E-2</v>
      </c>
      <c r="O47" s="41">
        <f t="shared" ref="O47:O52" si="42">E47/E$53</f>
        <v>0.45128888697069652</v>
      </c>
      <c r="P47" s="41">
        <f t="shared" ref="P47:P52" si="43">F47/F$53</f>
        <v>0.16677033198402114</v>
      </c>
      <c r="Q47" s="41">
        <f t="shared" ref="Q47:Q52" si="44">G47/G$53</f>
        <v>0.78890123678530877</v>
      </c>
      <c r="R47" s="41">
        <f t="shared" ref="R47:R52" si="45">H47/H$53</f>
        <v>0.4317213822437328</v>
      </c>
      <c r="S47" s="41">
        <f t="shared" ref="S47:S52" si="46">I47/I$53</f>
        <v>0.26961972267269185</v>
      </c>
    </row>
    <row r="48" spans="1:19">
      <c r="A48" s="3" t="s">
        <v>1</v>
      </c>
      <c r="B48" s="38">
        <v>0.39523999999999998</v>
      </c>
      <c r="C48" s="38">
        <v>3.6650000000000002E-2</v>
      </c>
      <c r="D48" s="38">
        <v>3.4389999999999997E-2</v>
      </c>
      <c r="E48" s="38">
        <v>6.608E-2</v>
      </c>
      <c r="F48" s="38">
        <v>0.19885</v>
      </c>
      <c r="G48" s="38">
        <v>7.9719999999999999E-2</v>
      </c>
      <c r="H48" s="38">
        <v>0.16631000000000001</v>
      </c>
      <c r="I48" s="38">
        <v>1.5333600000000001</v>
      </c>
      <c r="J48" s="29"/>
      <c r="K48" s="3" t="s">
        <v>1</v>
      </c>
      <c r="L48" s="41">
        <f t="shared" ref="L48:L52" si="47">B48/B$53</f>
        <v>9.1350648600236894E-3</v>
      </c>
      <c r="M48" s="41">
        <f t="shared" si="40"/>
        <v>1.0043957730421819E-2</v>
      </c>
      <c r="N48" s="41">
        <f t="shared" si="41"/>
        <v>6.1754111254368037E-3</v>
      </c>
      <c r="O48" s="41">
        <f t="shared" si="42"/>
        <v>1.096910954003775E-2</v>
      </c>
      <c r="P48" s="41">
        <f t="shared" si="43"/>
        <v>6.6140689912089601E-2</v>
      </c>
      <c r="Q48" s="41">
        <f t="shared" si="44"/>
        <v>1.6766405608207042E-3</v>
      </c>
      <c r="R48" s="41">
        <f t="shared" si="45"/>
        <v>3.1979432865496399E-2</v>
      </c>
      <c r="S48" s="41">
        <f t="shared" si="46"/>
        <v>0.14705117963363798</v>
      </c>
    </row>
    <row r="49" spans="1:19">
      <c r="A49" s="3" t="s">
        <v>7</v>
      </c>
      <c r="B49" s="38">
        <v>10.452540000000001</v>
      </c>
      <c r="C49" s="38">
        <v>1.4681599999999999</v>
      </c>
      <c r="D49" s="38">
        <v>0.26755000000000001</v>
      </c>
      <c r="E49" s="38">
        <v>0.83630000000000004</v>
      </c>
      <c r="F49" s="38">
        <v>1.4454800000000001</v>
      </c>
      <c r="G49" s="38">
        <v>0.95154000000000005</v>
      </c>
      <c r="H49" s="38">
        <v>1.15717</v>
      </c>
      <c r="I49" s="38">
        <v>3.7395700000000001</v>
      </c>
      <c r="J49" s="29"/>
      <c r="K49" s="3" t="s">
        <v>7</v>
      </c>
      <c r="L49" s="41">
        <f t="shared" si="47"/>
        <v>0.24158645595585476</v>
      </c>
      <c r="M49" s="41">
        <f t="shared" si="40"/>
        <v>0.40235025870384988</v>
      </c>
      <c r="N49" s="41">
        <f t="shared" si="41"/>
        <v>4.8043944362041784E-2</v>
      </c>
      <c r="O49" s="41">
        <f t="shared" si="42"/>
        <v>0.13882364268059277</v>
      </c>
      <c r="P49" s="41">
        <f t="shared" si="43"/>
        <v>0.48078976341024532</v>
      </c>
      <c r="Q49" s="41">
        <f t="shared" si="44"/>
        <v>2.0012425479720684E-2</v>
      </c>
      <c r="R49" s="41">
        <f t="shared" si="45"/>
        <v>0.22251001340248011</v>
      </c>
      <c r="S49" s="41">
        <f t="shared" si="46"/>
        <v>0.35862953241415163</v>
      </c>
    </row>
    <row r="50" spans="1:19">
      <c r="A50" s="3" t="s">
        <v>2</v>
      </c>
      <c r="B50" s="38">
        <v>3.21733</v>
      </c>
      <c r="C50" s="38">
        <v>5.6860000000000001E-2</v>
      </c>
      <c r="D50" s="38">
        <v>0.44818999999999998</v>
      </c>
      <c r="E50" s="38">
        <v>0.17268</v>
      </c>
      <c r="F50" s="38">
        <v>0.45823000000000003</v>
      </c>
      <c r="G50" s="38">
        <v>6.9894499999999997</v>
      </c>
      <c r="H50" s="38">
        <v>4.598E-2</v>
      </c>
      <c r="I50" s="38">
        <v>0.83196999999999999</v>
      </c>
      <c r="J50" s="29"/>
      <c r="K50" s="3" t="s">
        <v>2</v>
      </c>
      <c r="L50" s="41">
        <f t="shared" si="47"/>
        <v>7.436119377112646E-2</v>
      </c>
      <c r="M50" s="41">
        <f t="shared" si="40"/>
        <v>1.5582522143295625E-2</v>
      </c>
      <c r="N50" s="41">
        <f t="shared" si="41"/>
        <v>8.0481462992425742E-2</v>
      </c>
      <c r="O50" s="41">
        <f t="shared" si="42"/>
        <v>2.8664434554687025E-2</v>
      </c>
      <c r="P50" s="41">
        <f t="shared" si="43"/>
        <v>0.15241462579037876</v>
      </c>
      <c r="Q50" s="41">
        <f t="shared" si="44"/>
        <v>0.14699944013833757</v>
      </c>
      <c r="R50" s="41">
        <f t="shared" si="45"/>
        <v>8.8414065489478954E-3</v>
      </c>
      <c r="S50" s="41">
        <f t="shared" si="46"/>
        <v>7.9786984087101387E-2</v>
      </c>
    </row>
    <row r="51" spans="1:19">
      <c r="A51" s="3" t="s">
        <v>3</v>
      </c>
      <c r="B51" s="38">
        <v>8.2140500000000003</v>
      </c>
      <c r="C51" s="38">
        <v>0.68979999999999997</v>
      </c>
      <c r="D51" s="38">
        <v>4.4238299999999997</v>
      </c>
      <c r="E51" s="38">
        <v>1.0797099999999999</v>
      </c>
      <c r="F51" s="38">
        <v>0</v>
      </c>
      <c r="G51" s="38">
        <v>0.86350000000000005</v>
      </c>
      <c r="H51" s="38">
        <v>1.5472300000000001</v>
      </c>
      <c r="I51" s="38">
        <v>1.0176099999999999</v>
      </c>
      <c r="J51" s="29"/>
      <c r="K51" s="3" t="s">
        <v>3</v>
      </c>
      <c r="L51" s="41">
        <f t="shared" si="47"/>
        <v>0.18984890070204838</v>
      </c>
      <c r="M51" s="41">
        <f t="shared" si="40"/>
        <v>0.18904016486889416</v>
      </c>
      <c r="N51" s="41">
        <f t="shared" si="41"/>
        <v>0.79438700200759216</v>
      </c>
      <c r="O51" s="41">
        <f t="shared" si="42"/>
        <v>0.17922907478017794</v>
      </c>
      <c r="P51" s="41">
        <f t="shared" si="43"/>
        <v>0</v>
      </c>
      <c r="Q51" s="41">
        <f t="shared" si="44"/>
        <v>1.8160801859868014E-2</v>
      </c>
      <c r="R51" s="41">
        <f t="shared" si="45"/>
        <v>0.29751390723637783</v>
      </c>
      <c r="S51" s="41">
        <f t="shared" si="46"/>
        <v>9.7590096850698013E-2</v>
      </c>
    </row>
    <row r="52" spans="1:19">
      <c r="A52" s="3" t="s">
        <v>4</v>
      </c>
      <c r="B52" s="38">
        <v>2.2329599999999998</v>
      </c>
      <c r="C52" s="38">
        <v>0.30126999999999998</v>
      </c>
      <c r="D52" s="38">
        <v>0.2218</v>
      </c>
      <c r="E52" s="38">
        <v>1.1507700000000001</v>
      </c>
      <c r="F52" s="38">
        <v>0.40251999999999999</v>
      </c>
      <c r="G52" s="38">
        <v>1.153</v>
      </c>
      <c r="H52" s="38">
        <v>3.866E-2</v>
      </c>
      <c r="I52" s="38">
        <v>0.49345</v>
      </c>
      <c r="J52" s="29"/>
      <c r="K52" s="3" t="s">
        <v>4</v>
      </c>
      <c r="L52" s="41">
        <f t="shared" si="47"/>
        <v>5.1609742004449191E-2</v>
      </c>
      <c r="M52" s="41">
        <f t="shared" si="40"/>
        <v>8.2563250898886262E-2</v>
      </c>
      <c r="N52" s="41">
        <f t="shared" si="41"/>
        <v>3.9828618424596778E-2</v>
      </c>
      <c r="O52" s="41">
        <f t="shared" si="42"/>
        <v>0.19102485147380813</v>
      </c>
      <c r="P52" s="41">
        <f t="shared" si="43"/>
        <v>0.13388458890326529</v>
      </c>
      <c r="Q52" s="41">
        <f t="shared" si="44"/>
        <v>2.4249455175944203E-2</v>
      </c>
      <c r="R52" s="41">
        <f t="shared" si="45"/>
        <v>7.4338577029648897E-3</v>
      </c>
      <c r="S52" s="41">
        <f t="shared" si="46"/>
        <v>4.7322484341719262E-2</v>
      </c>
    </row>
    <row r="53" spans="1:19">
      <c r="A53" s="3" t="s">
        <v>5</v>
      </c>
      <c r="B53" s="40">
        <f t="shared" ref="B53:I53" si="48">SUM(B47:B52)</f>
        <v>43.266249999999999</v>
      </c>
      <c r="C53" s="40">
        <f t="shared" si="48"/>
        <v>3.6489599999999998</v>
      </c>
      <c r="D53" s="40">
        <f t="shared" si="48"/>
        <v>5.5688599999999999</v>
      </c>
      <c r="E53" s="40">
        <f t="shared" si="48"/>
        <v>6.024189999999999</v>
      </c>
      <c r="F53" s="40">
        <f t="shared" si="48"/>
        <v>3.0064699999999998</v>
      </c>
      <c r="G53" s="40">
        <f t="shared" si="48"/>
        <v>47.547460000000001</v>
      </c>
      <c r="H53" s="40">
        <f t="shared" si="48"/>
        <v>5.2005300000000005</v>
      </c>
      <c r="I53" s="40">
        <f t="shared" si="48"/>
        <v>10.427389999999999</v>
      </c>
      <c r="J53" s="30"/>
      <c r="K53" s="3" t="s">
        <v>5</v>
      </c>
      <c r="L53" s="6">
        <f>B53</f>
        <v>43.266249999999999</v>
      </c>
      <c r="M53" s="6">
        <f t="shared" ref="M53" si="49">C53</f>
        <v>3.6489599999999998</v>
      </c>
      <c r="N53" s="6">
        <f t="shared" ref="N53" si="50">D53</f>
        <v>5.5688599999999999</v>
      </c>
      <c r="O53" s="6">
        <f t="shared" ref="O53" si="51">E53</f>
        <v>6.024189999999999</v>
      </c>
      <c r="P53" s="6">
        <f t="shared" ref="P53" si="52">F53</f>
        <v>3.0064699999999998</v>
      </c>
      <c r="Q53" s="6">
        <f t="shared" ref="Q53" si="53">G53</f>
        <v>47.547460000000001</v>
      </c>
      <c r="R53" s="6">
        <f t="shared" ref="R53" si="54">H53</f>
        <v>5.2005300000000005</v>
      </c>
      <c r="S53" s="6">
        <f t="shared" ref="S53" si="55">I53</f>
        <v>10.427389999999999</v>
      </c>
    </row>
    <row r="54" spans="1:19">
      <c r="A54" s="1" t="s">
        <v>36</v>
      </c>
      <c r="B54" s="1" t="e">
        <f>#REF!</f>
        <v>#REF!</v>
      </c>
      <c r="C54" s="18" t="e">
        <f>#REF!</f>
        <v>#REF!</v>
      </c>
      <c r="D54" s="18" t="e">
        <f>#REF!</f>
        <v>#REF!</v>
      </c>
      <c r="E54" s="1" t="e">
        <f>#REF!</f>
        <v>#REF!</v>
      </c>
      <c r="F54" s="1" t="e">
        <f>#REF!</f>
        <v>#REF!</v>
      </c>
      <c r="G54" s="18" t="e">
        <f>#REF!</f>
        <v>#REF!</v>
      </c>
      <c r="H54" s="1" t="e">
        <f>#REF!</f>
        <v>#REF!</v>
      </c>
      <c r="I54" s="18" t="e">
        <f>#REF!</f>
        <v>#REF!</v>
      </c>
    </row>
    <row r="55" spans="1:19">
      <c r="A55" s="15" t="s">
        <v>212</v>
      </c>
    </row>
    <row r="56" spans="1:19">
      <c r="A56" s="23" t="s">
        <v>51</v>
      </c>
    </row>
    <row r="57" spans="1:19">
      <c r="A57" s="23"/>
    </row>
    <row r="58" spans="1:19">
      <c r="A58" s="15" t="s">
        <v>41</v>
      </c>
    </row>
    <row r="59" spans="1:19">
      <c r="F59" s="2" t="s">
        <v>6</v>
      </c>
      <c r="J59" s="2"/>
    </row>
    <row r="60" spans="1:19">
      <c r="A60" s="3"/>
      <c r="B60" s="13" t="s">
        <v>8</v>
      </c>
      <c r="C60" s="13" t="s">
        <v>9</v>
      </c>
      <c r="D60" s="13" t="s">
        <v>10</v>
      </c>
      <c r="E60" s="13" t="s">
        <v>13</v>
      </c>
      <c r="F60" s="14" t="s">
        <v>15</v>
      </c>
      <c r="G60" s="13" t="s">
        <v>11</v>
      </c>
      <c r="H60" s="13" t="s">
        <v>14</v>
      </c>
      <c r="I60" s="14" t="s">
        <v>17</v>
      </c>
      <c r="J60" s="27"/>
      <c r="K60" s="3"/>
      <c r="L60" s="42" t="s">
        <v>210</v>
      </c>
      <c r="M60" s="42" t="s">
        <v>211</v>
      </c>
      <c r="N60" s="13" t="s">
        <v>10</v>
      </c>
      <c r="O60" s="13" t="s">
        <v>13</v>
      </c>
      <c r="P60" s="14" t="s">
        <v>15</v>
      </c>
      <c r="Q60" s="13" t="s">
        <v>11</v>
      </c>
      <c r="R60" s="13" t="s">
        <v>14</v>
      </c>
      <c r="S60" s="14" t="s">
        <v>17</v>
      </c>
    </row>
    <row r="61" spans="1:19">
      <c r="A61" s="4" t="s">
        <v>12</v>
      </c>
      <c r="B61" s="5" t="s">
        <v>50</v>
      </c>
      <c r="C61" s="5" t="s">
        <v>50</v>
      </c>
      <c r="D61" s="5" t="s">
        <v>50</v>
      </c>
      <c r="E61" s="5" t="s">
        <v>50</v>
      </c>
      <c r="F61" s="5" t="s">
        <v>50</v>
      </c>
      <c r="G61" s="5" t="s">
        <v>50</v>
      </c>
      <c r="H61" s="5" t="s">
        <v>50</v>
      </c>
      <c r="I61" s="5" t="s">
        <v>50</v>
      </c>
      <c r="J61" s="31"/>
      <c r="K61" s="4" t="s">
        <v>12</v>
      </c>
      <c r="L61" s="25" t="s">
        <v>263</v>
      </c>
      <c r="M61" s="25" t="s">
        <v>263</v>
      </c>
      <c r="N61" s="25" t="s">
        <v>263</v>
      </c>
      <c r="O61" s="25" t="s">
        <v>263</v>
      </c>
      <c r="P61" s="25" t="s">
        <v>263</v>
      </c>
      <c r="Q61" s="25" t="s">
        <v>263</v>
      </c>
      <c r="R61" s="25" t="s">
        <v>263</v>
      </c>
      <c r="S61" s="25" t="s">
        <v>263</v>
      </c>
    </row>
    <row r="62" spans="1:19">
      <c r="A62" s="3" t="s">
        <v>0</v>
      </c>
      <c r="B62" s="24">
        <v>19.941939999999999</v>
      </c>
      <c r="C62" s="24">
        <v>1.0879700000000001</v>
      </c>
      <c r="D62" s="24">
        <v>0.26315</v>
      </c>
      <c r="E62" s="24">
        <v>2.7355399999999999</v>
      </c>
      <c r="F62" s="24">
        <v>0.44434000000000001</v>
      </c>
      <c r="G62" s="24">
        <v>32.965829999999997</v>
      </c>
      <c r="H62" s="24">
        <v>2.1927599999999998</v>
      </c>
      <c r="I62" s="24">
        <v>3.04495</v>
      </c>
      <c r="J62" s="32"/>
      <c r="K62" s="3" t="s">
        <v>0</v>
      </c>
      <c r="L62" s="41">
        <f>B62/B$68</f>
        <v>0.45797689898963218</v>
      </c>
      <c r="M62" s="41">
        <f t="shared" ref="M62:M67" si="56">C62/C$68</f>
        <v>0.28783874236399382</v>
      </c>
      <c r="N62" s="41">
        <f t="shared" ref="N62:N67" si="57">D62/D$68</f>
        <v>4.6633740392811505E-2</v>
      </c>
      <c r="O62" s="41">
        <f t="shared" ref="O62:O67" si="58">E62/E$68</f>
        <v>0.43975854225108707</v>
      </c>
      <c r="P62" s="41">
        <f t="shared" ref="P62:P67" si="59">F62/F$68</f>
        <v>0.14872160469654219</v>
      </c>
      <c r="Q62" s="41">
        <f t="shared" ref="Q62:Q67" si="60">G62/G$68</f>
        <v>0.7762956617079817</v>
      </c>
      <c r="R62" s="41">
        <f t="shared" ref="R62:R67" si="61">H62/H$68</f>
        <v>0.4414496756711051</v>
      </c>
      <c r="S62" s="41">
        <f t="shared" ref="S62:S67" si="62">I62/I$68</f>
        <v>0.27413434694184385</v>
      </c>
    </row>
    <row r="63" spans="1:19">
      <c r="A63" s="3" t="s">
        <v>1</v>
      </c>
      <c r="B63" s="24">
        <v>0.48086000000000001</v>
      </c>
      <c r="C63" s="24">
        <v>4.861E-2</v>
      </c>
      <c r="D63" s="24">
        <v>5.8209999999999998E-2</v>
      </c>
      <c r="E63" s="24">
        <v>8.3610000000000004E-2</v>
      </c>
      <c r="F63" s="24">
        <v>0.21712999999999999</v>
      </c>
      <c r="G63" s="24">
        <v>0.13367000000000001</v>
      </c>
      <c r="H63" s="24">
        <v>0.18934999999999999</v>
      </c>
      <c r="I63" s="24">
        <v>0.97452000000000005</v>
      </c>
      <c r="J63" s="32"/>
      <c r="K63" s="3" t="s">
        <v>1</v>
      </c>
      <c r="L63" s="41">
        <f t="shared" ref="L63:L67" si="63">B63/B$68</f>
        <v>1.1043196983250101E-2</v>
      </c>
      <c r="M63" s="41">
        <f t="shared" si="56"/>
        <v>1.2860502832167926E-2</v>
      </c>
      <c r="N63" s="41">
        <f t="shared" si="57"/>
        <v>1.0315599575396382E-2</v>
      </c>
      <c r="O63" s="41">
        <f t="shared" si="58"/>
        <v>1.3440933679497793E-2</v>
      </c>
      <c r="P63" s="41">
        <f t="shared" si="59"/>
        <v>7.2673902929648926E-2</v>
      </c>
      <c r="Q63" s="41">
        <f t="shared" si="60"/>
        <v>3.14772724061569E-3</v>
      </c>
      <c r="R63" s="41">
        <f t="shared" si="61"/>
        <v>3.8120221131507211E-2</v>
      </c>
      <c r="S63" s="41">
        <f t="shared" si="62"/>
        <v>8.7735234989660155E-2</v>
      </c>
    </row>
    <row r="64" spans="1:19">
      <c r="A64" s="3" t="s">
        <v>7</v>
      </c>
      <c r="B64" s="24">
        <v>10.17869</v>
      </c>
      <c r="C64" s="24">
        <v>1.7499899999999999</v>
      </c>
      <c r="D64" s="24">
        <v>0.23758000000000001</v>
      </c>
      <c r="E64" s="24">
        <v>0.86829000000000001</v>
      </c>
      <c r="F64" s="24">
        <v>1.52738</v>
      </c>
      <c r="G64" s="24">
        <v>0.83423999999999998</v>
      </c>
      <c r="H64" s="24">
        <v>1.0318400000000001</v>
      </c>
      <c r="I64" s="24">
        <v>3.04515</v>
      </c>
      <c r="J64" s="32"/>
      <c r="K64" s="3" t="s">
        <v>7</v>
      </c>
      <c r="L64" s="41">
        <f t="shared" si="63"/>
        <v>0.23375884602886074</v>
      </c>
      <c r="M64" s="41">
        <f t="shared" si="56"/>
        <v>0.46298603890692341</v>
      </c>
      <c r="N64" s="41">
        <f t="shared" si="57"/>
        <v>4.2102390433304798E-2</v>
      </c>
      <c r="O64" s="41">
        <f t="shared" si="58"/>
        <v>0.13958412037520798</v>
      </c>
      <c r="P64" s="41">
        <f t="shared" si="59"/>
        <v>0.5112175464315718</v>
      </c>
      <c r="Q64" s="41">
        <f t="shared" si="60"/>
        <v>1.9645095931856309E-2</v>
      </c>
      <c r="R64" s="41">
        <f t="shared" si="61"/>
        <v>0.20773154989350096</v>
      </c>
      <c r="S64" s="41">
        <f t="shared" si="62"/>
        <v>0.27415235277753519</v>
      </c>
    </row>
    <row r="65" spans="1:19">
      <c r="A65" s="3" t="s">
        <v>2</v>
      </c>
      <c r="B65" s="24">
        <v>2.6226600000000002</v>
      </c>
      <c r="C65" s="24">
        <v>3.6040000000000003E-2</v>
      </c>
      <c r="D65" s="24">
        <v>0.62012999999999996</v>
      </c>
      <c r="E65" s="24">
        <v>0.20427000000000001</v>
      </c>
      <c r="F65" s="24">
        <v>0.51115999999999995</v>
      </c>
      <c r="G65" s="24">
        <v>7.2217200000000004</v>
      </c>
      <c r="H65" s="24">
        <v>3.6819999999999999E-2</v>
      </c>
      <c r="I65" s="24">
        <v>0.82211999999999996</v>
      </c>
      <c r="J65" s="32"/>
      <c r="K65" s="3" t="s">
        <v>2</v>
      </c>
      <c r="L65" s="41">
        <f t="shared" si="63"/>
        <v>6.0230734517511778E-2</v>
      </c>
      <c r="M65" s="41">
        <f t="shared" si="56"/>
        <v>9.5349212522388826E-3</v>
      </c>
      <c r="N65" s="41">
        <f t="shared" si="57"/>
        <v>0.10989542629600683</v>
      </c>
      <c r="O65" s="41">
        <f t="shared" si="58"/>
        <v>3.2837932337172755E-2</v>
      </c>
      <c r="P65" s="41">
        <f t="shared" si="59"/>
        <v>0.17108641008390985</v>
      </c>
      <c r="Q65" s="41">
        <f t="shared" si="60"/>
        <v>0.17006063266326879</v>
      </c>
      <c r="R65" s="41">
        <f t="shared" si="61"/>
        <v>7.4126566784372622E-3</v>
      </c>
      <c r="S65" s="41">
        <f t="shared" si="62"/>
        <v>7.4014788192853301E-2</v>
      </c>
    </row>
    <row r="66" spans="1:19">
      <c r="A66" s="3" t="s">
        <v>3</v>
      </c>
      <c r="B66" s="24">
        <v>8.38931</v>
      </c>
      <c r="C66" s="24">
        <v>0.62139999999999995</v>
      </c>
      <c r="D66" s="24">
        <v>4.2852100000000002</v>
      </c>
      <c r="E66" s="24">
        <v>1.4055599999999999</v>
      </c>
      <c r="F66" s="24">
        <v>0</v>
      </c>
      <c r="G66" s="24">
        <v>0.73880000000000001</v>
      </c>
      <c r="H66" s="24">
        <v>1.4859599999999999</v>
      </c>
      <c r="I66" s="24">
        <v>2.8822999999999999</v>
      </c>
      <c r="J66" s="32"/>
      <c r="K66" s="3" t="s">
        <v>3</v>
      </c>
      <c r="L66" s="41">
        <f t="shared" si="63"/>
        <v>0.19266481488073434</v>
      </c>
      <c r="M66" s="41">
        <f t="shared" si="56"/>
        <v>0.1644006677619656</v>
      </c>
      <c r="N66" s="41">
        <f t="shared" si="57"/>
        <v>0.75939719045669696</v>
      </c>
      <c r="O66" s="41">
        <f t="shared" si="58"/>
        <v>0.22595429664579497</v>
      </c>
      <c r="P66" s="41">
        <f t="shared" si="59"/>
        <v>0</v>
      </c>
      <c r="Q66" s="41">
        <f t="shared" si="60"/>
        <v>1.7397627630484563E-2</v>
      </c>
      <c r="R66" s="41">
        <f t="shared" si="61"/>
        <v>0.29915565773738823</v>
      </c>
      <c r="S66" s="41">
        <f t="shared" si="62"/>
        <v>0.25949110106585543</v>
      </c>
    </row>
    <row r="67" spans="1:19">
      <c r="A67" s="3" t="s">
        <v>4</v>
      </c>
      <c r="B67" s="24">
        <v>1.9300900000000001</v>
      </c>
      <c r="C67" s="24">
        <v>0.23577999999999999</v>
      </c>
      <c r="D67" s="24">
        <v>0.17863000000000001</v>
      </c>
      <c r="E67" s="24">
        <v>0.92327999999999999</v>
      </c>
      <c r="F67" s="24">
        <v>0.28771999999999998</v>
      </c>
      <c r="G67" s="24">
        <v>0.57130000000000003</v>
      </c>
      <c r="H67" s="24">
        <v>3.0450000000000001E-2</v>
      </c>
      <c r="I67" s="24">
        <v>0.33846999999999999</v>
      </c>
      <c r="J67" s="32"/>
      <c r="K67" s="3" t="s">
        <v>4</v>
      </c>
      <c r="L67" s="41">
        <f t="shared" si="63"/>
        <v>4.4325508600010791E-2</v>
      </c>
      <c r="M67" s="41">
        <f t="shared" si="56"/>
        <v>6.2379126882710419E-2</v>
      </c>
      <c r="N67" s="41">
        <f t="shared" si="57"/>
        <v>3.165565284578347E-2</v>
      </c>
      <c r="O67" s="41">
        <f t="shared" si="58"/>
        <v>0.14842417471123937</v>
      </c>
      <c r="P67" s="41">
        <f t="shared" si="59"/>
        <v>9.6300535858327221E-2</v>
      </c>
      <c r="Q67" s="41">
        <f t="shared" si="60"/>
        <v>1.3453254825792951E-2</v>
      </c>
      <c r="R67" s="41">
        <f t="shared" si="61"/>
        <v>6.1302388880612345E-3</v>
      </c>
      <c r="S67" s="41">
        <f t="shared" si="62"/>
        <v>3.0472176032252052E-2</v>
      </c>
    </row>
    <row r="68" spans="1:19">
      <c r="A68" s="3" t="s">
        <v>5</v>
      </c>
      <c r="B68" s="16">
        <f t="shared" ref="B68:I68" si="64">SUM(B62:B67)</f>
        <v>43.543550000000003</v>
      </c>
      <c r="C68" s="16">
        <f t="shared" si="64"/>
        <v>3.7797899999999998</v>
      </c>
      <c r="D68" s="16">
        <f t="shared" si="64"/>
        <v>5.6429100000000005</v>
      </c>
      <c r="E68" s="16">
        <f t="shared" si="64"/>
        <v>6.2205500000000002</v>
      </c>
      <c r="F68" s="16">
        <f t="shared" si="64"/>
        <v>2.98773</v>
      </c>
      <c r="G68" s="16">
        <f t="shared" si="64"/>
        <v>42.465559999999996</v>
      </c>
      <c r="H68" s="16">
        <f t="shared" si="64"/>
        <v>4.9671799999999999</v>
      </c>
      <c r="I68" s="16">
        <f t="shared" si="64"/>
        <v>11.10751</v>
      </c>
      <c r="J68" s="30"/>
      <c r="K68" s="3" t="s">
        <v>5</v>
      </c>
      <c r="L68" s="6">
        <f>B68</f>
        <v>43.543550000000003</v>
      </c>
      <c r="M68" s="6">
        <f t="shared" ref="M68" si="65">C68</f>
        <v>3.7797899999999998</v>
      </c>
      <c r="N68" s="6">
        <f t="shared" ref="N68" si="66">D68</f>
        <v>5.6429100000000005</v>
      </c>
      <c r="O68" s="6">
        <f t="shared" ref="O68" si="67">E68</f>
        <v>6.2205500000000002</v>
      </c>
      <c r="P68" s="6">
        <f t="shared" ref="P68" si="68">F68</f>
        <v>2.98773</v>
      </c>
      <c r="Q68" s="6">
        <f t="shared" ref="Q68" si="69">G68</f>
        <v>42.465559999999996</v>
      </c>
      <c r="R68" s="6">
        <f t="shared" ref="R68" si="70">H68</f>
        <v>4.9671799999999999</v>
      </c>
      <c r="S68" s="6">
        <f t="shared" ref="S68" si="71">I68</f>
        <v>11.10751</v>
      </c>
    </row>
    <row r="69" spans="1:19">
      <c r="A69" s="1" t="s">
        <v>36</v>
      </c>
      <c r="B69" s="18" t="e">
        <f>#REF!</f>
        <v>#REF!</v>
      </c>
      <c r="C69" s="18" t="e">
        <f>#REF!</f>
        <v>#REF!</v>
      </c>
      <c r="D69" s="18" t="e">
        <f>#REF!</f>
        <v>#REF!</v>
      </c>
      <c r="E69" s="18" t="e">
        <f>#REF!</f>
        <v>#REF!</v>
      </c>
      <c r="F69" s="18" t="e">
        <f>#REF!</f>
        <v>#REF!</v>
      </c>
      <c r="G69" s="18" t="e">
        <f>#REF!</f>
        <v>#REF!</v>
      </c>
      <c r="H69" s="18" t="e">
        <f>#REF!</f>
        <v>#REF!</v>
      </c>
      <c r="I69" s="18" t="e">
        <f>#REF!</f>
        <v>#REF!</v>
      </c>
    </row>
    <row r="70" spans="1:19">
      <c r="A70" s="15" t="s">
        <v>213</v>
      </c>
    </row>
    <row r="71" spans="1:19">
      <c r="A71" s="23" t="s">
        <v>51</v>
      </c>
    </row>
    <row r="72" spans="1:19">
      <c r="A72"/>
      <c r="B72"/>
      <c r="C72"/>
      <c r="D72"/>
      <c r="E72"/>
      <c r="F72"/>
      <c r="G72"/>
      <c r="H72"/>
      <c r="I72"/>
      <c r="J72"/>
    </row>
    <row r="73" spans="1:19">
      <c r="A73" s="15" t="s">
        <v>19</v>
      </c>
    </row>
    <row r="74" spans="1:19">
      <c r="F74" s="2" t="s">
        <v>6</v>
      </c>
      <c r="J74" s="2"/>
    </row>
    <row r="75" spans="1:19">
      <c r="A75" s="3"/>
      <c r="B75" s="13" t="s">
        <v>8</v>
      </c>
      <c r="C75" s="13" t="s">
        <v>9</v>
      </c>
      <c r="D75" s="13" t="s">
        <v>10</v>
      </c>
      <c r="E75" s="13" t="s">
        <v>13</v>
      </c>
      <c r="F75" s="14" t="s">
        <v>15</v>
      </c>
      <c r="G75" s="13" t="s">
        <v>11</v>
      </c>
      <c r="H75" s="13" t="s">
        <v>14</v>
      </c>
      <c r="I75" s="14" t="s">
        <v>17</v>
      </c>
      <c r="J75" s="27"/>
      <c r="K75" s="3"/>
      <c r="L75" s="42" t="s">
        <v>210</v>
      </c>
      <c r="M75" s="42" t="s">
        <v>211</v>
      </c>
      <c r="N75" s="13" t="s">
        <v>10</v>
      </c>
      <c r="O75" s="13" t="s">
        <v>13</v>
      </c>
      <c r="P75" s="14" t="s">
        <v>15</v>
      </c>
      <c r="Q75" s="13" t="s">
        <v>11</v>
      </c>
      <c r="R75" s="13" t="s">
        <v>14</v>
      </c>
      <c r="S75" s="14" t="s">
        <v>17</v>
      </c>
    </row>
    <row r="76" spans="1:19">
      <c r="A76" s="4" t="s">
        <v>12</v>
      </c>
      <c r="B76" s="5" t="s">
        <v>20</v>
      </c>
      <c r="C76" s="5" t="s">
        <v>20</v>
      </c>
      <c r="D76" s="5" t="s">
        <v>20</v>
      </c>
      <c r="E76" s="5" t="s">
        <v>20</v>
      </c>
      <c r="F76" s="5" t="s">
        <v>20</v>
      </c>
      <c r="G76" s="5" t="s">
        <v>20</v>
      </c>
      <c r="H76" s="5" t="s">
        <v>20</v>
      </c>
      <c r="I76" s="5" t="s">
        <v>20</v>
      </c>
      <c r="J76" s="31"/>
      <c r="K76" s="4" t="s">
        <v>12</v>
      </c>
      <c r="L76" s="25" t="s">
        <v>265</v>
      </c>
      <c r="M76" s="25" t="s">
        <v>264</v>
      </c>
      <c r="N76" s="25" t="s">
        <v>264</v>
      </c>
      <c r="O76" s="25" t="s">
        <v>264</v>
      </c>
      <c r="P76" s="25" t="s">
        <v>264</v>
      </c>
      <c r="Q76" s="25" t="s">
        <v>264</v>
      </c>
      <c r="R76" s="25" t="s">
        <v>264</v>
      </c>
      <c r="S76" s="25" t="s">
        <v>264</v>
      </c>
    </row>
    <row r="77" spans="1:19">
      <c r="A77" s="3" t="s">
        <v>0</v>
      </c>
      <c r="B77" s="17">
        <v>18.92661</v>
      </c>
      <c r="C77" s="17">
        <v>1.0601799999999999</v>
      </c>
      <c r="D77" s="17">
        <v>0.28708</v>
      </c>
      <c r="E77" s="17">
        <v>2.5713699999999999</v>
      </c>
      <c r="F77" s="17">
        <v>0.43415999999999999</v>
      </c>
      <c r="G77" s="17">
        <v>29.405249999999999</v>
      </c>
      <c r="H77" s="17">
        <v>2.0886399999999998</v>
      </c>
      <c r="I77" s="17">
        <v>2.7945000000000002</v>
      </c>
      <c r="J77" s="33"/>
      <c r="K77" s="3" t="s">
        <v>0</v>
      </c>
      <c r="L77" s="41">
        <f>B77/B$83</f>
        <v>0.45437742504070455</v>
      </c>
      <c r="M77" s="41">
        <f t="shared" ref="M77:M82" si="72">C77/C$83</f>
        <v>0.28500994677133173</v>
      </c>
      <c r="N77" s="41">
        <f t="shared" ref="N77:N82" si="73">D77/D$83</f>
        <v>5.3419177164548477E-2</v>
      </c>
      <c r="O77" s="41">
        <f t="shared" ref="O77:O82" si="74">E77/E$83</f>
        <v>0.43849055445470264</v>
      </c>
      <c r="P77" s="41">
        <f t="shared" ref="P77:P82" si="75">F77/F$83</f>
        <v>0.15057432994839354</v>
      </c>
      <c r="Q77" s="41">
        <f t="shared" ref="Q77:Q82" si="76">G77/G$83</f>
        <v>0.78736083070480301</v>
      </c>
      <c r="R77" s="41">
        <f t="shared" ref="R77:R82" si="77">H77/H$83</f>
        <v>0.46241996475349584</v>
      </c>
      <c r="S77" s="41">
        <f t="shared" ref="S77:S82" si="78">I77/I$83</f>
        <v>0.26844818791469222</v>
      </c>
    </row>
    <row r="78" spans="1:19">
      <c r="A78" s="3" t="s">
        <v>1</v>
      </c>
      <c r="B78" s="17">
        <v>0.50444999999999995</v>
      </c>
      <c r="C78" s="17">
        <v>4.367E-2</v>
      </c>
      <c r="D78" s="17">
        <v>6.1699999999999998E-2</v>
      </c>
      <c r="E78" s="17">
        <v>9.6390000000000003E-2</v>
      </c>
      <c r="F78" s="17">
        <v>0.25946000000000002</v>
      </c>
      <c r="G78" s="17">
        <v>0.1663</v>
      </c>
      <c r="H78" s="17">
        <v>0.19811000000000001</v>
      </c>
      <c r="I78" s="17">
        <v>0.91615999999999997</v>
      </c>
      <c r="J78" s="33"/>
      <c r="K78" s="3" t="s">
        <v>1</v>
      </c>
      <c r="L78" s="41">
        <f t="shared" ref="L78:L82" si="79">B78/B$83</f>
        <v>1.2110499030823976E-2</v>
      </c>
      <c r="M78" s="41">
        <f t="shared" si="72"/>
        <v>1.1739878488090758E-2</v>
      </c>
      <c r="N78" s="41">
        <f t="shared" si="73"/>
        <v>1.1480992166130142E-2</v>
      </c>
      <c r="O78" s="41">
        <f t="shared" si="74"/>
        <v>1.6437192836460248E-2</v>
      </c>
      <c r="P78" s="41">
        <f t="shared" si="75"/>
        <v>8.9985294933688481E-2</v>
      </c>
      <c r="Q78" s="41">
        <f t="shared" si="76"/>
        <v>4.4528819223168909E-3</v>
      </c>
      <c r="R78" s="41">
        <f t="shared" si="77"/>
        <v>4.3861086265376069E-2</v>
      </c>
      <c r="S78" s="41">
        <f t="shared" si="78"/>
        <v>8.800912214704755E-2</v>
      </c>
    </row>
    <row r="79" spans="1:19">
      <c r="A79" s="3" t="s">
        <v>7</v>
      </c>
      <c r="B79" s="17">
        <v>9.4977599999999995</v>
      </c>
      <c r="C79" s="17">
        <v>1.65482</v>
      </c>
      <c r="D79" s="17">
        <v>0.21013000000000001</v>
      </c>
      <c r="E79" s="17">
        <v>0.78883999999999999</v>
      </c>
      <c r="F79" s="17">
        <v>1.4726900000000001</v>
      </c>
      <c r="G79" s="17">
        <v>0.62004999999999999</v>
      </c>
      <c r="H79" s="17">
        <v>0.70277999999999996</v>
      </c>
      <c r="I79" s="17">
        <v>2.8494899999999999</v>
      </c>
      <c r="J79" s="33"/>
      <c r="K79" s="3" t="s">
        <v>7</v>
      </c>
      <c r="L79" s="41">
        <f t="shared" si="79"/>
        <v>0.22801588517196697</v>
      </c>
      <c r="M79" s="41">
        <f t="shared" si="72"/>
        <v>0.44486800365611051</v>
      </c>
      <c r="N79" s="41">
        <f t="shared" si="73"/>
        <v>3.9100500548929121E-2</v>
      </c>
      <c r="O79" s="41">
        <f t="shared" si="74"/>
        <v>0.13451929865248782</v>
      </c>
      <c r="P79" s="41">
        <f t="shared" si="75"/>
        <v>0.51075481382831145</v>
      </c>
      <c r="Q79" s="41">
        <f t="shared" si="76"/>
        <v>1.6602582296648155E-2</v>
      </c>
      <c r="R79" s="41">
        <f t="shared" si="77"/>
        <v>0.15559383274736757</v>
      </c>
      <c r="S79" s="41">
        <f t="shared" si="78"/>
        <v>0.27373069492969626</v>
      </c>
    </row>
    <row r="80" spans="1:19">
      <c r="A80" s="3" t="s">
        <v>2</v>
      </c>
      <c r="B80" s="17">
        <v>2.7559</v>
      </c>
      <c r="C80" s="17">
        <v>5.262E-2</v>
      </c>
      <c r="D80" s="17">
        <v>0.57138</v>
      </c>
      <c r="E80" s="17">
        <v>0.18659999999999999</v>
      </c>
      <c r="F80" s="17">
        <v>0.49137999999999998</v>
      </c>
      <c r="G80" s="17">
        <v>6.1563999999999997</v>
      </c>
      <c r="H80" s="17">
        <v>2.8129999999999999E-2</v>
      </c>
      <c r="I80" s="17">
        <v>0.75192999999999999</v>
      </c>
      <c r="J80" s="33"/>
      <c r="K80" s="3" t="s">
        <v>2</v>
      </c>
      <c r="L80" s="41">
        <f t="shared" si="79"/>
        <v>6.6161808462776889E-2</v>
      </c>
      <c r="M80" s="41">
        <f t="shared" si="72"/>
        <v>1.4145921823753965E-2</v>
      </c>
      <c r="N80" s="41">
        <f t="shared" si="73"/>
        <v>0.10632105840978023</v>
      </c>
      <c r="O80" s="41">
        <f t="shared" si="74"/>
        <v>3.1820522702391142E-2</v>
      </c>
      <c r="P80" s="41">
        <f t="shared" si="75"/>
        <v>0.17041923311691914</v>
      </c>
      <c r="Q80" s="41">
        <f t="shared" si="76"/>
        <v>0.16484499258299282</v>
      </c>
      <c r="R80" s="41">
        <f t="shared" si="77"/>
        <v>6.2279155855081963E-3</v>
      </c>
      <c r="S80" s="41">
        <f t="shared" si="78"/>
        <v>7.2232687757629088E-2</v>
      </c>
    </row>
    <row r="81" spans="1:19">
      <c r="A81" s="3" t="s">
        <v>3</v>
      </c>
      <c r="B81" s="17">
        <v>8.3020999999999994</v>
      </c>
      <c r="C81" s="17">
        <v>0.69098000000000004</v>
      </c>
      <c r="D81" s="17">
        <v>4.0973699999999997</v>
      </c>
      <c r="E81" s="17">
        <v>1.3493200000000001</v>
      </c>
      <c r="F81" s="17">
        <v>0</v>
      </c>
      <c r="G81" s="17">
        <v>0.70133999999999996</v>
      </c>
      <c r="H81" s="17">
        <v>1.4777100000000001</v>
      </c>
      <c r="I81" s="17">
        <v>2.7974999999999999</v>
      </c>
      <c r="J81" s="33"/>
      <c r="K81" s="3" t="s">
        <v>3</v>
      </c>
      <c r="L81" s="41">
        <f t="shared" si="79"/>
        <v>0.19931127763664136</v>
      </c>
      <c r="M81" s="41">
        <f t="shared" si="72"/>
        <v>0.18575729877950428</v>
      </c>
      <c r="N81" s="41">
        <f t="shared" si="73"/>
        <v>0.7624290578887627</v>
      </c>
      <c r="O81" s="41">
        <f t="shared" si="74"/>
        <v>0.23009682579201726</v>
      </c>
      <c r="P81" s="41">
        <f t="shared" si="75"/>
        <v>0</v>
      </c>
      <c r="Q81" s="41">
        <f t="shared" si="76"/>
        <v>1.8779219527346531E-2</v>
      </c>
      <c r="R81" s="41">
        <f t="shared" si="77"/>
        <v>0.3271615051497091</v>
      </c>
      <c r="S81" s="41">
        <f t="shared" si="78"/>
        <v>0.26873637705899134</v>
      </c>
    </row>
    <row r="82" spans="1:19">
      <c r="A82" s="3" t="s">
        <v>4</v>
      </c>
      <c r="B82" s="17">
        <v>1.6671199999999999</v>
      </c>
      <c r="C82" s="17">
        <v>0.21753</v>
      </c>
      <c r="D82" s="17">
        <v>0.14643999999999999</v>
      </c>
      <c r="E82" s="17">
        <v>0.87161999999999995</v>
      </c>
      <c r="F82" s="17">
        <v>0.22567000000000001</v>
      </c>
      <c r="G82" s="17">
        <v>0.29726000000000002</v>
      </c>
      <c r="H82" s="17">
        <v>2.1389999999999999E-2</v>
      </c>
      <c r="I82" s="17">
        <v>0.30025000000000002</v>
      </c>
      <c r="J82" s="33"/>
      <c r="K82" s="3" t="s">
        <v>4</v>
      </c>
      <c r="L82" s="41">
        <f t="shared" si="79"/>
        <v>4.0023104657086465E-2</v>
      </c>
      <c r="M82" s="41">
        <f t="shared" si="72"/>
        <v>5.8478950481208665E-2</v>
      </c>
      <c r="N82" s="41">
        <f t="shared" si="73"/>
        <v>2.7249213821849236E-2</v>
      </c>
      <c r="O82" s="41">
        <f t="shared" si="74"/>
        <v>0.14863560556194089</v>
      </c>
      <c r="P82" s="41">
        <f t="shared" si="75"/>
        <v>7.8266328172687416E-2</v>
      </c>
      <c r="Q82" s="41">
        <f t="shared" si="76"/>
        <v>7.9594929658924774E-3</v>
      </c>
      <c r="R82" s="41">
        <f t="shared" si="77"/>
        <v>4.735695498543204E-3</v>
      </c>
      <c r="S82" s="41">
        <f t="shared" si="78"/>
        <v>2.8842930191943578E-2</v>
      </c>
    </row>
    <row r="83" spans="1:19">
      <c r="A83" s="3" t="s">
        <v>5</v>
      </c>
      <c r="B83" s="16">
        <f t="shared" ref="B83:I83" si="80">SUM(B77:B82)</f>
        <v>41.653939999999992</v>
      </c>
      <c r="C83" s="16">
        <f t="shared" si="80"/>
        <v>3.7198000000000002</v>
      </c>
      <c r="D83" s="16">
        <f t="shared" si="80"/>
        <v>5.3741000000000003</v>
      </c>
      <c r="E83" s="16">
        <f t="shared" si="80"/>
        <v>5.8641399999999999</v>
      </c>
      <c r="F83" s="16">
        <f t="shared" si="80"/>
        <v>2.8833600000000001</v>
      </c>
      <c r="G83" s="16">
        <f t="shared" si="80"/>
        <v>37.346600000000002</v>
      </c>
      <c r="H83" s="16">
        <f t="shared" si="80"/>
        <v>4.5167599999999997</v>
      </c>
      <c r="I83" s="16">
        <f t="shared" si="80"/>
        <v>10.409829999999999</v>
      </c>
      <c r="J83" s="30"/>
      <c r="K83" s="3" t="s">
        <v>5</v>
      </c>
      <c r="L83" s="6">
        <f>B83</f>
        <v>41.653939999999992</v>
      </c>
      <c r="M83" s="6">
        <f t="shared" ref="M83" si="81">C83</f>
        <v>3.7198000000000002</v>
      </c>
      <c r="N83" s="6">
        <f t="shared" ref="N83" si="82">D83</f>
        <v>5.3741000000000003</v>
      </c>
      <c r="O83" s="6">
        <f t="shared" ref="O83" si="83">E83</f>
        <v>5.8641399999999999</v>
      </c>
      <c r="P83" s="6">
        <f t="shared" ref="P83" si="84">F83</f>
        <v>2.8833600000000001</v>
      </c>
      <c r="Q83" s="6">
        <f t="shared" ref="Q83" si="85">G83</f>
        <v>37.346600000000002</v>
      </c>
      <c r="R83" s="6">
        <f t="shared" ref="R83" si="86">H83</f>
        <v>4.5167599999999997</v>
      </c>
      <c r="S83" s="6">
        <f t="shared" ref="S83" si="87">I83</f>
        <v>10.409829999999999</v>
      </c>
    </row>
    <row r="84" spans="1:19">
      <c r="A84" s="1" t="s">
        <v>36</v>
      </c>
      <c r="B84" s="1" t="e">
        <f>#REF!</f>
        <v>#REF!</v>
      </c>
      <c r="C84" s="18" t="e">
        <f>#REF!</f>
        <v>#REF!</v>
      </c>
      <c r="D84" s="18" t="e">
        <f>#REF!</f>
        <v>#REF!</v>
      </c>
      <c r="E84" s="18" t="e">
        <f>#REF!</f>
        <v>#REF!</v>
      </c>
      <c r="F84" s="18" t="e">
        <f>#REF!</f>
        <v>#REF!</v>
      </c>
      <c r="G84" s="18" t="e">
        <f>#REF!</f>
        <v>#REF!</v>
      </c>
      <c r="H84" s="18" t="e">
        <f>#REF!</f>
        <v>#REF!</v>
      </c>
      <c r="I84" s="18" t="e">
        <f>#REF!</f>
        <v>#REF!</v>
      </c>
    </row>
    <row r="85" spans="1:19">
      <c r="A85" s="15" t="s">
        <v>213</v>
      </c>
    </row>
    <row r="86" spans="1:19">
      <c r="A86" s="23" t="s">
        <v>38</v>
      </c>
    </row>
    <row r="87" spans="1:19" ht="27">
      <c r="A87" s="20" t="s">
        <v>39</v>
      </c>
      <c r="B87" s="21">
        <v>41.88214</v>
      </c>
      <c r="C87">
        <v>3.75665</v>
      </c>
      <c r="D87">
        <v>5.4218400000000004</v>
      </c>
      <c r="E87">
        <v>5.9246400000000001</v>
      </c>
      <c r="F87">
        <v>2.9264100000000002</v>
      </c>
      <c r="G87">
        <v>36.95928</v>
      </c>
      <c r="H87">
        <v>4.5450400000000002</v>
      </c>
      <c r="I87">
        <v>10.479189999999999</v>
      </c>
      <c r="J87"/>
    </row>
    <row r="88" spans="1:19">
      <c r="A88" s="20"/>
      <c r="B88" s="21"/>
      <c r="C88"/>
      <c r="D88"/>
      <c r="E88"/>
      <c r="F88"/>
      <c r="G88"/>
      <c r="H88"/>
      <c r="I88"/>
      <c r="J88"/>
    </row>
    <row r="89" spans="1:19">
      <c r="A89" s="19" t="s">
        <v>37</v>
      </c>
      <c r="B89" s="22">
        <f>B87-B83</f>
        <v>0.22820000000000817</v>
      </c>
      <c r="C89" s="22">
        <f t="shared" ref="C89:I89" si="88">C87-C83</f>
        <v>3.6849999999999827E-2</v>
      </c>
      <c r="D89" s="22">
        <f t="shared" si="88"/>
        <v>4.7740000000000116E-2</v>
      </c>
      <c r="E89" s="22">
        <f t="shared" si="88"/>
        <v>6.050000000000022E-2</v>
      </c>
      <c r="F89" s="22">
        <f t="shared" si="88"/>
        <v>4.3050000000000033E-2</v>
      </c>
      <c r="G89" s="22">
        <f t="shared" si="88"/>
        <v>-0.38732000000000255</v>
      </c>
      <c r="H89" s="22">
        <f t="shared" si="88"/>
        <v>2.8280000000000527E-2</v>
      </c>
      <c r="I89" s="22">
        <f t="shared" si="88"/>
        <v>6.9359999999999644E-2</v>
      </c>
      <c r="J89" s="22"/>
    </row>
    <row r="92" spans="1:19">
      <c r="A92" s="15" t="s">
        <v>18</v>
      </c>
    </row>
    <row r="93" spans="1:19">
      <c r="F93" s="2" t="s">
        <v>6</v>
      </c>
      <c r="J93" s="2"/>
    </row>
    <row r="94" spans="1:19">
      <c r="A94" s="3"/>
      <c r="B94" s="13" t="s">
        <v>8</v>
      </c>
      <c r="C94" s="13" t="s">
        <v>9</v>
      </c>
      <c r="D94" s="13" t="s">
        <v>10</v>
      </c>
      <c r="E94" s="13" t="s">
        <v>13</v>
      </c>
      <c r="F94" s="14" t="s">
        <v>15</v>
      </c>
      <c r="G94" s="13" t="s">
        <v>11</v>
      </c>
      <c r="H94" s="13" t="s">
        <v>14</v>
      </c>
      <c r="I94" s="14" t="s">
        <v>17</v>
      </c>
      <c r="J94" s="27"/>
    </row>
    <row r="95" spans="1:19">
      <c r="A95" s="4" t="s">
        <v>12</v>
      </c>
      <c r="B95" s="5" t="s">
        <v>16</v>
      </c>
      <c r="C95" s="5" t="s">
        <v>16</v>
      </c>
      <c r="D95" s="5" t="s">
        <v>16</v>
      </c>
      <c r="E95" s="5" t="s">
        <v>16</v>
      </c>
      <c r="F95" s="5" t="s">
        <v>16</v>
      </c>
      <c r="G95" s="5" t="s">
        <v>16</v>
      </c>
      <c r="H95" s="5" t="s">
        <v>16</v>
      </c>
      <c r="I95" s="5" t="s">
        <v>16</v>
      </c>
      <c r="J95" s="31"/>
    </row>
    <row r="96" spans="1:19">
      <c r="A96" s="3" t="s">
        <v>0</v>
      </c>
      <c r="B96" s="6">
        <v>21.325959999999998</v>
      </c>
      <c r="C96" s="6">
        <v>1.2669900000000001</v>
      </c>
      <c r="D96" s="6">
        <v>0.27231</v>
      </c>
      <c r="E96" s="6">
        <v>2.90645</v>
      </c>
      <c r="F96" s="6">
        <v>0.48591000000000001</v>
      </c>
      <c r="G96" s="6">
        <v>27.591819999999998</v>
      </c>
      <c r="H96" s="6">
        <v>1.91761</v>
      </c>
      <c r="I96" s="6">
        <v>2.88253</v>
      </c>
      <c r="J96" s="34"/>
    </row>
    <row r="97" spans="1:10">
      <c r="A97" s="3" t="s">
        <v>1</v>
      </c>
      <c r="B97" s="6">
        <v>0.57776000000000005</v>
      </c>
      <c r="C97" s="6">
        <v>6.1010000000000002E-2</v>
      </c>
      <c r="D97" s="6">
        <v>5.8250000000000003E-2</v>
      </c>
      <c r="E97" s="6">
        <v>9.2439999999999994E-2</v>
      </c>
      <c r="F97" s="6">
        <v>0.31458999999999998</v>
      </c>
      <c r="G97" s="6">
        <v>0.23522000000000001</v>
      </c>
      <c r="H97" s="6">
        <v>0.15351000000000001</v>
      </c>
      <c r="I97" s="6">
        <v>1.39171</v>
      </c>
      <c r="J97" s="34"/>
    </row>
    <row r="98" spans="1:10">
      <c r="A98" s="3" t="s">
        <v>7</v>
      </c>
      <c r="B98" s="6">
        <v>9.1058900000000005</v>
      </c>
      <c r="C98" s="6">
        <v>1.7674799999999999</v>
      </c>
      <c r="D98" s="6">
        <v>0.21884000000000001</v>
      </c>
      <c r="E98" s="6">
        <v>0.87653999999999999</v>
      </c>
      <c r="F98" s="6">
        <v>1.72699</v>
      </c>
      <c r="G98" s="6">
        <v>0.43008000000000002</v>
      </c>
      <c r="H98" s="6">
        <v>0.81332000000000004</v>
      </c>
      <c r="I98" s="6">
        <v>2.8315299999999999</v>
      </c>
      <c r="J98" s="34"/>
    </row>
    <row r="99" spans="1:10">
      <c r="A99" s="3" t="s">
        <v>2</v>
      </c>
      <c r="B99" s="6">
        <v>2.5671400000000002</v>
      </c>
      <c r="C99" s="6">
        <v>5.1679999999999997E-2</v>
      </c>
      <c r="D99" s="6">
        <v>0.63726000000000005</v>
      </c>
      <c r="E99" s="6">
        <v>0.20942</v>
      </c>
      <c r="F99" s="6">
        <v>0.41622999999999999</v>
      </c>
      <c r="G99" s="6">
        <v>5.8518699999999999</v>
      </c>
      <c r="H99" s="6">
        <v>3.0700000000000002E-2</v>
      </c>
      <c r="I99" s="6">
        <v>0.76239000000000001</v>
      </c>
      <c r="J99" s="34"/>
    </row>
    <row r="100" spans="1:10">
      <c r="A100" s="3" t="s">
        <v>3</v>
      </c>
      <c r="B100" s="6">
        <v>8.3780400000000004</v>
      </c>
      <c r="C100" s="6">
        <v>0.52485999999999999</v>
      </c>
      <c r="D100" s="6">
        <v>4.3946800000000001</v>
      </c>
      <c r="E100" s="6">
        <v>1.48495</v>
      </c>
      <c r="F100" s="6">
        <v>0</v>
      </c>
      <c r="G100" s="6">
        <v>0.68393999999999999</v>
      </c>
      <c r="H100" s="6">
        <v>1.5095799999999999</v>
      </c>
      <c r="I100" s="6">
        <v>2.58128</v>
      </c>
      <c r="J100" s="34"/>
    </row>
    <row r="101" spans="1:10">
      <c r="A101" s="3" t="s">
        <v>4</v>
      </c>
      <c r="B101" s="6">
        <v>1.48339</v>
      </c>
      <c r="C101" s="6">
        <v>0.18074999999999999</v>
      </c>
      <c r="D101" s="6">
        <v>0.12135</v>
      </c>
      <c r="E101" s="6">
        <v>0.74231000000000003</v>
      </c>
      <c r="F101" s="6">
        <v>0.19153999999999999</v>
      </c>
      <c r="G101" s="6">
        <v>0.15611</v>
      </c>
      <c r="H101" s="6">
        <v>1.4630000000000001E-2</v>
      </c>
      <c r="I101" s="6">
        <v>0.30014000000000002</v>
      </c>
      <c r="J101" s="34"/>
    </row>
    <row r="102" spans="1:10">
      <c r="A102" s="3" t="s">
        <v>5</v>
      </c>
      <c r="B102" s="16">
        <v>43.438180000000003</v>
      </c>
      <c r="C102" s="16">
        <v>3.85277</v>
      </c>
      <c r="D102" s="16">
        <v>5.7026899999999996</v>
      </c>
      <c r="E102" s="16">
        <v>6.3121099999999997</v>
      </c>
      <c r="F102" s="16">
        <v>3.1352600000000002</v>
      </c>
      <c r="G102" s="16">
        <v>34.949039999999997</v>
      </c>
      <c r="H102" s="16">
        <v>4.4393500000000001</v>
      </c>
      <c r="I102" s="16">
        <v>10.74958</v>
      </c>
      <c r="J102" s="30"/>
    </row>
    <row r="103" spans="1:10">
      <c r="A103" s="1" t="s">
        <v>40</v>
      </c>
      <c r="B103" s="1">
        <v>43.429789999999997</v>
      </c>
      <c r="C103" s="18">
        <v>3.8458000000000001</v>
      </c>
      <c r="D103" s="18">
        <v>5.6951000000000001</v>
      </c>
      <c r="E103" s="1">
        <v>6.3121099999999997</v>
      </c>
      <c r="F103" s="1">
        <v>3.1352600000000002</v>
      </c>
      <c r="G103" s="1">
        <v>34.967489999999998</v>
      </c>
      <c r="H103" s="1">
        <v>4.4393500000000001</v>
      </c>
      <c r="I103" s="1">
        <v>10.75493</v>
      </c>
    </row>
    <row r="104" spans="1:10">
      <c r="A104" s="15" t="s">
        <v>214</v>
      </c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74"/>
  <sheetViews>
    <sheetView workbookViewId="0">
      <pane ySplit="3" topLeftCell="A133" activePane="bottomLeft" state="frozen"/>
      <selection pane="bottomLeft" activeCell="H152" sqref="H152"/>
    </sheetView>
  </sheetViews>
  <sheetFormatPr defaultRowHeight="12.75"/>
  <cols>
    <col min="1" max="1" width="36.125" style="36" bestFit="1" customWidth="1"/>
    <col min="2" max="16384" width="9" style="36"/>
  </cols>
  <sheetData>
    <row r="1" spans="1:31">
      <c r="A1" s="36" t="s">
        <v>249</v>
      </c>
      <c r="B1" s="36" t="s">
        <v>248</v>
      </c>
      <c r="C1" s="36" t="s">
        <v>247</v>
      </c>
      <c r="D1" s="36" t="s">
        <v>254</v>
      </c>
      <c r="E1" s="36" t="s">
        <v>246</v>
      </c>
      <c r="F1" s="36" t="s">
        <v>245</v>
      </c>
    </row>
    <row r="3" spans="1:31" ht="13.5">
      <c r="A3" s="36" t="s">
        <v>244</v>
      </c>
      <c r="B3" s="36" t="s">
        <v>22</v>
      </c>
      <c r="C3" s="36" t="s">
        <v>178</v>
      </c>
      <c r="D3" s="36" t="s">
        <v>177</v>
      </c>
      <c r="E3" s="36" t="s">
        <v>23</v>
      </c>
      <c r="F3" s="36" t="s">
        <v>24</v>
      </c>
      <c r="G3" s="36" t="s">
        <v>25</v>
      </c>
      <c r="H3" s="36" t="s">
        <v>26</v>
      </c>
      <c r="I3" s="36" t="s">
        <v>27</v>
      </c>
      <c r="J3" s="36" t="s">
        <v>28</v>
      </c>
      <c r="K3" s="36" t="s">
        <v>29</v>
      </c>
      <c r="L3" s="36" t="s">
        <v>30</v>
      </c>
      <c r="M3" s="36" t="s">
        <v>31</v>
      </c>
      <c r="N3" s="36" t="s">
        <v>32</v>
      </c>
      <c r="O3" s="36" t="s">
        <v>33</v>
      </c>
      <c r="P3" s="36" t="s">
        <v>34</v>
      </c>
      <c r="Q3" s="36" t="s">
        <v>35</v>
      </c>
      <c r="R3" s="36" t="s">
        <v>224</v>
      </c>
      <c r="S3" s="36" t="s">
        <v>225</v>
      </c>
      <c r="T3" s="36" t="s">
        <v>250</v>
      </c>
      <c r="Y3" s="46" t="s">
        <v>0</v>
      </c>
      <c r="Z3" s="3" t="s">
        <v>1</v>
      </c>
      <c r="AA3" s="3" t="s">
        <v>7</v>
      </c>
      <c r="AB3" s="3" t="s">
        <v>2</v>
      </c>
      <c r="AC3" s="3" t="s">
        <v>3</v>
      </c>
      <c r="AD3" s="3" t="s">
        <v>4</v>
      </c>
      <c r="AE3" s="3" t="s">
        <v>5</v>
      </c>
    </row>
    <row r="4" spans="1:31">
      <c r="A4" s="36" t="s">
        <v>243</v>
      </c>
    </row>
    <row r="5" spans="1:31">
      <c r="A5" s="36" t="s">
        <v>176</v>
      </c>
      <c r="B5" s="36">
        <v>9689776</v>
      </c>
      <c r="C5" s="36">
        <v>7372</v>
      </c>
      <c r="D5" s="36">
        <v>10341</v>
      </c>
      <c r="E5" s="36">
        <v>143706</v>
      </c>
      <c r="F5" s="36">
        <v>879299</v>
      </c>
      <c r="G5" s="36">
        <v>5154827</v>
      </c>
      <c r="H5" s="36">
        <v>2535326</v>
      </c>
      <c r="I5" s="36">
        <v>3894708</v>
      </c>
      <c r="J5" s="36">
        <v>77377</v>
      </c>
      <c r="K5" s="36">
        <v>927882</v>
      </c>
      <c r="L5" s="36">
        <v>492848</v>
      </c>
      <c r="M5" s="36">
        <v>0</v>
      </c>
      <c r="N5" s="36">
        <v>0</v>
      </c>
      <c r="O5" s="36">
        <v>2337</v>
      </c>
      <c r="P5" s="36">
        <v>23815799</v>
      </c>
      <c r="Q5" s="36">
        <v>5322768</v>
      </c>
      <c r="R5" s="36">
        <v>9707489</v>
      </c>
      <c r="S5" s="36">
        <v>1023005</v>
      </c>
      <c r="T5" s="36">
        <v>1007596</v>
      </c>
      <c r="Y5" s="36">
        <f>SUM(B5:C5)</f>
        <v>9697148</v>
      </c>
      <c r="Z5" s="36">
        <f>SUM(D5:F5)</f>
        <v>1033346</v>
      </c>
      <c r="AA5" s="36">
        <f>G5</f>
        <v>5154827</v>
      </c>
      <c r="AB5" s="36">
        <f>I5</f>
        <v>3894708</v>
      </c>
      <c r="AC5" s="36">
        <f>H5</f>
        <v>2535326</v>
      </c>
      <c r="AD5" s="36">
        <f>AE5-SUM(Y5:AC5)</f>
        <v>1500444</v>
      </c>
      <c r="AE5" s="36">
        <f>P5</f>
        <v>23815799</v>
      </c>
    </row>
    <row r="6" spans="1:31">
      <c r="A6" s="36" t="s">
        <v>182</v>
      </c>
      <c r="B6" s="36">
        <v>1837182</v>
      </c>
      <c r="C6" s="36">
        <v>0</v>
      </c>
      <c r="D6" s="36">
        <v>0</v>
      </c>
      <c r="E6" s="36">
        <v>0</v>
      </c>
      <c r="F6" s="36">
        <v>85441</v>
      </c>
      <c r="G6" s="36">
        <v>1407130</v>
      </c>
      <c r="H6" s="36">
        <v>947939</v>
      </c>
      <c r="I6" s="36">
        <v>705928</v>
      </c>
      <c r="J6" s="36">
        <v>24710</v>
      </c>
      <c r="K6" s="36">
        <v>247983</v>
      </c>
      <c r="L6" s="36">
        <v>93881</v>
      </c>
      <c r="M6" s="36">
        <v>0</v>
      </c>
      <c r="N6" s="36">
        <v>0</v>
      </c>
      <c r="O6" s="36">
        <v>291</v>
      </c>
      <c r="P6" s="36">
        <v>5350485</v>
      </c>
      <c r="Q6" s="36">
        <v>1054782</v>
      </c>
      <c r="R6" s="36">
        <v>1837182</v>
      </c>
      <c r="S6" s="36">
        <v>85441</v>
      </c>
      <c r="T6" s="36">
        <v>272984</v>
      </c>
      <c r="Y6" s="36">
        <f>SUM(B6:C6)</f>
        <v>1837182</v>
      </c>
      <c r="Z6" s="36">
        <f>SUM(D6:F6)</f>
        <v>85441</v>
      </c>
      <c r="AA6" s="36">
        <f>G6</f>
        <v>1407130</v>
      </c>
      <c r="AB6" s="36">
        <f>I6</f>
        <v>705928</v>
      </c>
      <c r="AC6" s="36">
        <f>H6</f>
        <v>947939</v>
      </c>
      <c r="AD6" s="36">
        <f>AE6-SUM(Y6:AC6)</f>
        <v>366865</v>
      </c>
      <c r="AE6" s="36">
        <f>P6</f>
        <v>5350485</v>
      </c>
    </row>
    <row r="7" spans="1:31">
      <c r="A7" s="36" t="s">
        <v>181</v>
      </c>
      <c r="B7" s="36">
        <v>764238</v>
      </c>
      <c r="C7" s="36">
        <v>0</v>
      </c>
      <c r="D7" s="36">
        <v>39</v>
      </c>
      <c r="E7" s="36">
        <v>30975</v>
      </c>
      <c r="F7" s="36">
        <v>108174</v>
      </c>
      <c r="G7" s="36">
        <v>642225</v>
      </c>
      <c r="H7" s="36">
        <v>156407</v>
      </c>
      <c r="I7" s="36">
        <v>127283</v>
      </c>
      <c r="J7" s="36">
        <v>9836</v>
      </c>
      <c r="K7" s="36">
        <v>52903</v>
      </c>
      <c r="L7" s="36">
        <v>41887</v>
      </c>
      <c r="M7" s="36">
        <v>0</v>
      </c>
      <c r="N7" s="36">
        <v>0</v>
      </c>
      <c r="O7" s="36">
        <v>58</v>
      </c>
      <c r="P7" s="36">
        <v>1934025</v>
      </c>
      <c r="Q7" s="36">
        <v>226199</v>
      </c>
      <c r="R7" s="36">
        <v>764277</v>
      </c>
      <c r="S7" s="36">
        <v>139149</v>
      </c>
      <c r="T7" s="36">
        <v>62797</v>
      </c>
      <c r="Y7" s="36">
        <f>SUM(B7:C7)</f>
        <v>764238</v>
      </c>
      <c r="Z7" s="36">
        <f t="shared" ref="Z7:Z70" si="0">SUM(D7:F7)</f>
        <v>139188</v>
      </c>
      <c r="AA7" s="36">
        <f t="shared" ref="AA7:AA70" si="1">G7</f>
        <v>642225</v>
      </c>
      <c r="AB7" s="36">
        <f t="shared" ref="AB7:AB70" si="2">I7</f>
        <v>127283</v>
      </c>
      <c r="AC7" s="36">
        <f t="shared" ref="AC7:AC70" si="3">H7</f>
        <v>156407</v>
      </c>
      <c r="AD7" s="36">
        <f t="shared" ref="AD7:AD69" si="4">AE7-SUM(Y7:AC7)</f>
        <v>104684</v>
      </c>
      <c r="AE7" s="36">
        <f t="shared" ref="AE7:AE70" si="5">P7</f>
        <v>1934025</v>
      </c>
    </row>
    <row r="8" spans="1:31">
      <c r="A8" s="36" t="s">
        <v>180</v>
      </c>
      <c r="B8" s="36">
        <v>859905</v>
      </c>
      <c r="C8" s="36">
        <v>6138</v>
      </c>
      <c r="D8" s="36">
        <v>10302</v>
      </c>
      <c r="E8" s="36">
        <v>0</v>
      </c>
      <c r="F8" s="36">
        <v>52402</v>
      </c>
      <c r="G8" s="36">
        <v>565769</v>
      </c>
      <c r="H8" s="36">
        <v>876307</v>
      </c>
      <c r="I8" s="36">
        <v>567611</v>
      </c>
      <c r="J8" s="36">
        <v>13821</v>
      </c>
      <c r="K8" s="36">
        <v>354607</v>
      </c>
      <c r="L8" s="36">
        <v>191962</v>
      </c>
      <c r="M8" s="36">
        <v>0</v>
      </c>
      <c r="N8" s="36">
        <v>0</v>
      </c>
      <c r="O8" s="36">
        <v>1121</v>
      </c>
      <c r="P8" s="36">
        <v>3499945</v>
      </c>
      <c r="Q8" s="36">
        <v>1100663</v>
      </c>
      <c r="R8" s="36">
        <v>876345</v>
      </c>
      <c r="S8" s="36">
        <v>52402</v>
      </c>
      <c r="T8" s="36">
        <v>369549</v>
      </c>
      <c r="Y8" s="36">
        <f>SUM(B8:C8)</f>
        <v>866043</v>
      </c>
      <c r="Z8" s="36">
        <f t="shared" si="0"/>
        <v>62704</v>
      </c>
      <c r="AA8" s="36">
        <f t="shared" si="1"/>
        <v>565769</v>
      </c>
      <c r="AB8" s="36">
        <f t="shared" si="2"/>
        <v>567611</v>
      </c>
      <c r="AC8" s="36">
        <f t="shared" si="3"/>
        <v>876307</v>
      </c>
      <c r="AD8" s="36">
        <f t="shared" si="4"/>
        <v>561511</v>
      </c>
      <c r="AE8" s="36">
        <f t="shared" si="5"/>
        <v>3499945</v>
      </c>
    </row>
    <row r="9" spans="1:31">
      <c r="A9" s="36" t="s">
        <v>174</v>
      </c>
      <c r="B9" s="36">
        <v>258384</v>
      </c>
      <c r="C9" s="36">
        <v>0</v>
      </c>
      <c r="D9" s="36">
        <v>0</v>
      </c>
      <c r="E9" s="36">
        <v>2213</v>
      </c>
      <c r="F9" s="36">
        <v>69462</v>
      </c>
      <c r="G9" s="36">
        <v>282060</v>
      </c>
      <c r="H9" s="36">
        <v>13794</v>
      </c>
      <c r="I9" s="36">
        <v>122911</v>
      </c>
      <c r="J9" s="36">
        <v>4078</v>
      </c>
      <c r="K9" s="36">
        <v>6805</v>
      </c>
      <c r="L9" s="36">
        <v>1827</v>
      </c>
      <c r="M9" s="36">
        <v>0</v>
      </c>
      <c r="N9" s="36">
        <v>0</v>
      </c>
      <c r="O9" s="36">
        <v>249</v>
      </c>
      <c r="P9" s="36">
        <v>761783</v>
      </c>
      <c r="Q9" s="36">
        <v>135621</v>
      </c>
      <c r="R9" s="36">
        <v>258384</v>
      </c>
      <c r="S9" s="36">
        <v>71675</v>
      </c>
      <c r="T9" s="36">
        <v>11132</v>
      </c>
      <c r="Y9" s="36">
        <f t="shared" ref="Y9:Y69" si="6">SUM(B9:C9)</f>
        <v>258384</v>
      </c>
      <c r="Z9" s="36">
        <f t="shared" si="0"/>
        <v>71675</v>
      </c>
      <c r="AA9" s="36">
        <f t="shared" si="1"/>
        <v>282060</v>
      </c>
      <c r="AB9" s="36">
        <f t="shared" si="2"/>
        <v>122911</v>
      </c>
      <c r="AC9" s="36">
        <f t="shared" si="3"/>
        <v>13794</v>
      </c>
      <c r="AD9" s="36">
        <f t="shared" si="4"/>
        <v>12959</v>
      </c>
      <c r="AE9" s="36">
        <f t="shared" si="5"/>
        <v>761783</v>
      </c>
    </row>
    <row r="10" spans="1:31">
      <c r="A10" s="36" t="s">
        <v>171</v>
      </c>
      <c r="B10" s="36">
        <v>43299</v>
      </c>
      <c r="C10" s="36">
        <v>0</v>
      </c>
      <c r="D10" s="36">
        <v>0</v>
      </c>
      <c r="E10" s="36">
        <v>6898</v>
      </c>
      <c r="F10" s="36">
        <v>155223</v>
      </c>
      <c r="G10" s="36">
        <v>231742</v>
      </c>
      <c r="H10" s="36">
        <v>21134</v>
      </c>
      <c r="I10" s="36">
        <v>677709</v>
      </c>
      <c r="J10" s="36">
        <v>4005</v>
      </c>
      <c r="K10" s="36">
        <v>17672</v>
      </c>
      <c r="L10" s="36">
        <v>59059</v>
      </c>
      <c r="M10" s="36">
        <v>0</v>
      </c>
      <c r="N10" s="36">
        <v>0</v>
      </c>
      <c r="O10" s="36">
        <v>361</v>
      </c>
      <c r="P10" s="36">
        <v>1217102</v>
      </c>
      <c r="Q10" s="36">
        <v>758445</v>
      </c>
      <c r="R10" s="36">
        <v>43299</v>
      </c>
      <c r="S10" s="36">
        <v>162121</v>
      </c>
      <c r="T10" s="36">
        <v>22038</v>
      </c>
      <c r="Y10" s="36">
        <f t="shared" si="6"/>
        <v>43299</v>
      </c>
      <c r="Z10" s="36">
        <f t="shared" si="0"/>
        <v>162121</v>
      </c>
      <c r="AA10" s="36">
        <f t="shared" si="1"/>
        <v>231742</v>
      </c>
      <c r="AB10" s="36">
        <f t="shared" si="2"/>
        <v>677709</v>
      </c>
      <c r="AC10" s="36">
        <f t="shared" si="3"/>
        <v>21134</v>
      </c>
      <c r="AD10" s="36">
        <f t="shared" si="4"/>
        <v>81097</v>
      </c>
      <c r="AE10" s="36">
        <f t="shared" si="5"/>
        <v>1217102</v>
      </c>
    </row>
    <row r="11" spans="1:31">
      <c r="A11" s="36" t="s">
        <v>170</v>
      </c>
      <c r="B11" s="36">
        <v>530</v>
      </c>
      <c r="C11" s="36">
        <v>0</v>
      </c>
      <c r="D11" s="36">
        <v>0</v>
      </c>
      <c r="E11" s="36">
        <v>103608</v>
      </c>
      <c r="F11" s="36">
        <v>247583</v>
      </c>
      <c r="G11" s="36">
        <v>612967</v>
      </c>
      <c r="H11" s="36">
        <v>4472</v>
      </c>
      <c r="I11" s="36">
        <v>20044</v>
      </c>
      <c r="J11" s="36">
        <v>0</v>
      </c>
      <c r="K11" s="36">
        <v>662</v>
      </c>
      <c r="L11" s="36">
        <v>53</v>
      </c>
      <c r="M11" s="36">
        <v>0</v>
      </c>
      <c r="N11" s="36">
        <v>0</v>
      </c>
      <c r="O11" s="36">
        <v>0</v>
      </c>
      <c r="P11" s="36">
        <v>989919</v>
      </c>
      <c r="Q11" s="36">
        <v>20759</v>
      </c>
      <c r="R11" s="36">
        <v>530</v>
      </c>
      <c r="S11" s="36">
        <v>351191</v>
      </c>
      <c r="T11" s="36">
        <v>662</v>
      </c>
      <c r="Y11" s="36">
        <f t="shared" si="6"/>
        <v>530</v>
      </c>
      <c r="Z11" s="36">
        <f t="shared" si="0"/>
        <v>351191</v>
      </c>
      <c r="AA11" s="36">
        <f t="shared" si="1"/>
        <v>612967</v>
      </c>
      <c r="AB11" s="36">
        <f t="shared" si="2"/>
        <v>20044</v>
      </c>
      <c r="AC11" s="36">
        <f t="shared" si="3"/>
        <v>4472</v>
      </c>
      <c r="AD11" s="36">
        <f t="shared" si="4"/>
        <v>715</v>
      </c>
      <c r="AE11" s="36">
        <f t="shared" si="5"/>
        <v>989919</v>
      </c>
    </row>
    <row r="12" spans="1:31">
      <c r="A12" s="36" t="s">
        <v>169</v>
      </c>
      <c r="B12" s="36">
        <v>390739</v>
      </c>
      <c r="C12" s="36">
        <v>1234</v>
      </c>
      <c r="D12" s="36">
        <v>0</v>
      </c>
      <c r="E12" s="36">
        <v>12</v>
      </c>
      <c r="F12" s="36">
        <v>20253</v>
      </c>
      <c r="G12" s="36">
        <v>711852</v>
      </c>
      <c r="H12" s="36">
        <v>299154</v>
      </c>
      <c r="I12" s="36">
        <v>304781</v>
      </c>
      <c r="J12" s="36">
        <v>455</v>
      </c>
      <c r="K12" s="36">
        <v>14295</v>
      </c>
      <c r="L12" s="36">
        <v>5641</v>
      </c>
      <c r="M12" s="36">
        <v>0</v>
      </c>
      <c r="N12" s="36">
        <v>0</v>
      </c>
      <c r="O12" s="36">
        <v>257</v>
      </c>
      <c r="P12" s="36">
        <v>1748673</v>
      </c>
      <c r="Q12" s="36">
        <v>321931</v>
      </c>
      <c r="R12" s="36">
        <v>391973</v>
      </c>
      <c r="S12" s="36">
        <v>20265</v>
      </c>
      <c r="T12" s="36">
        <v>15007</v>
      </c>
      <c r="Y12" s="36">
        <f t="shared" si="6"/>
        <v>391973</v>
      </c>
      <c r="Z12" s="36">
        <f t="shared" si="0"/>
        <v>20265</v>
      </c>
      <c r="AA12" s="36">
        <f t="shared" si="1"/>
        <v>711852</v>
      </c>
      <c r="AB12" s="36">
        <f t="shared" si="2"/>
        <v>304781</v>
      </c>
      <c r="AC12" s="36">
        <f t="shared" si="3"/>
        <v>299154</v>
      </c>
      <c r="AD12" s="36">
        <f t="shared" si="4"/>
        <v>20648</v>
      </c>
      <c r="AE12" s="36">
        <f t="shared" si="5"/>
        <v>1748673</v>
      </c>
    </row>
    <row r="13" spans="1:31">
      <c r="A13" s="36" t="s">
        <v>173</v>
      </c>
      <c r="B13" s="36">
        <v>1389883</v>
      </c>
      <c r="C13" s="36">
        <v>0</v>
      </c>
      <c r="D13" s="36">
        <v>0</v>
      </c>
      <c r="E13" s="36">
        <v>0</v>
      </c>
      <c r="F13" s="36">
        <v>131013</v>
      </c>
      <c r="G13" s="36">
        <v>577406</v>
      </c>
      <c r="H13" s="36">
        <v>83581</v>
      </c>
      <c r="I13" s="36">
        <v>317304</v>
      </c>
      <c r="J13" s="36">
        <v>20347</v>
      </c>
      <c r="K13" s="36">
        <v>47637</v>
      </c>
      <c r="L13" s="36">
        <v>41049</v>
      </c>
      <c r="M13" s="36">
        <v>0</v>
      </c>
      <c r="N13" s="36">
        <v>0</v>
      </c>
      <c r="O13" s="36">
        <v>0</v>
      </c>
      <c r="P13" s="36">
        <v>2608220</v>
      </c>
      <c r="Q13" s="36">
        <v>423255</v>
      </c>
      <c r="R13" s="36">
        <v>1389883</v>
      </c>
      <c r="S13" s="36">
        <v>131013</v>
      </c>
      <c r="T13" s="36">
        <v>67984</v>
      </c>
      <c r="Y13" s="36">
        <f t="shared" si="6"/>
        <v>1389883</v>
      </c>
      <c r="Z13" s="36">
        <f t="shared" si="0"/>
        <v>131013</v>
      </c>
      <c r="AA13" s="36">
        <f t="shared" si="1"/>
        <v>577406</v>
      </c>
      <c r="AB13" s="36">
        <f t="shared" si="2"/>
        <v>317304</v>
      </c>
      <c r="AC13" s="36">
        <f>H13</f>
        <v>83581</v>
      </c>
      <c r="AD13" s="36">
        <f t="shared" si="4"/>
        <v>109033</v>
      </c>
      <c r="AE13" s="36">
        <f t="shared" si="5"/>
        <v>2608220</v>
      </c>
    </row>
    <row r="14" spans="1:31">
      <c r="A14" s="36" t="s">
        <v>242</v>
      </c>
      <c r="B14" s="36">
        <v>4145616</v>
      </c>
      <c r="C14" s="36">
        <v>0</v>
      </c>
      <c r="D14" s="36">
        <v>0</v>
      </c>
      <c r="E14" s="36">
        <v>0</v>
      </c>
      <c r="F14" s="36">
        <v>9748</v>
      </c>
      <c r="G14" s="36">
        <v>123676</v>
      </c>
      <c r="H14" s="36">
        <v>132538</v>
      </c>
      <c r="I14" s="36">
        <v>1051137</v>
      </c>
      <c r="J14" s="36">
        <v>125</v>
      </c>
      <c r="K14" s="36">
        <v>185318</v>
      </c>
      <c r="L14" s="36">
        <v>57489</v>
      </c>
      <c r="M14" s="36">
        <v>0</v>
      </c>
      <c r="N14" s="36">
        <v>0</v>
      </c>
      <c r="O14" s="36">
        <v>0</v>
      </c>
      <c r="P14" s="36">
        <v>5705647</v>
      </c>
      <c r="Q14" s="36">
        <v>1281113</v>
      </c>
      <c r="R14" s="36">
        <v>4145616</v>
      </c>
      <c r="S14" s="36">
        <v>9748</v>
      </c>
      <c r="T14" s="36">
        <v>185443</v>
      </c>
      <c r="Y14" s="36">
        <f t="shared" si="6"/>
        <v>4145616</v>
      </c>
      <c r="Z14" s="36">
        <f t="shared" si="0"/>
        <v>9748</v>
      </c>
      <c r="AA14" s="36">
        <f t="shared" si="1"/>
        <v>123676</v>
      </c>
      <c r="AB14" s="36">
        <f t="shared" si="2"/>
        <v>1051137</v>
      </c>
      <c r="AC14" s="36">
        <f t="shared" si="3"/>
        <v>132538</v>
      </c>
      <c r="AD14" s="36">
        <f t="shared" si="4"/>
        <v>242932</v>
      </c>
      <c r="AE14" s="36">
        <f t="shared" si="5"/>
        <v>5705647</v>
      </c>
    </row>
    <row r="15" spans="1:31">
      <c r="A15" s="36" t="s">
        <v>168</v>
      </c>
      <c r="B15" s="36" t="s">
        <v>62</v>
      </c>
      <c r="C15" s="36" t="s">
        <v>62</v>
      </c>
      <c r="D15" s="36" t="s">
        <v>62</v>
      </c>
      <c r="E15" s="36" t="s">
        <v>62</v>
      </c>
      <c r="F15" s="36" t="s">
        <v>62</v>
      </c>
      <c r="G15" s="36" t="s">
        <v>62</v>
      </c>
      <c r="H15" s="36" t="s">
        <v>62</v>
      </c>
      <c r="I15" s="36" t="s">
        <v>62</v>
      </c>
      <c r="J15" s="36" t="s">
        <v>62</v>
      </c>
      <c r="K15" s="36" t="s">
        <v>62</v>
      </c>
      <c r="L15" s="36" t="s">
        <v>62</v>
      </c>
      <c r="M15" s="36" t="s">
        <v>62</v>
      </c>
      <c r="N15" s="36" t="s">
        <v>62</v>
      </c>
      <c r="O15" s="36" t="s">
        <v>62</v>
      </c>
      <c r="P15" s="36" t="s">
        <v>62</v>
      </c>
      <c r="Q15" s="36" t="s">
        <v>62</v>
      </c>
      <c r="R15" s="36" t="s">
        <v>62</v>
      </c>
      <c r="S15" s="36" t="s">
        <v>62</v>
      </c>
      <c r="T15" s="36" t="s">
        <v>62</v>
      </c>
      <c r="Y15" s="36">
        <f t="shared" si="6"/>
        <v>0</v>
      </c>
      <c r="Z15" s="36">
        <f t="shared" si="0"/>
        <v>0</v>
      </c>
      <c r="AA15" s="36" t="str">
        <f t="shared" si="1"/>
        <v>x</v>
      </c>
      <c r="AB15" s="36" t="str">
        <f t="shared" si="2"/>
        <v>x</v>
      </c>
      <c r="AC15" s="36" t="str">
        <f t="shared" si="3"/>
        <v>x</v>
      </c>
      <c r="AD15" s="36" t="e">
        <f t="shared" si="4"/>
        <v>#VALUE!</v>
      </c>
      <c r="AE15" s="36" t="str">
        <f t="shared" si="5"/>
        <v>x</v>
      </c>
    </row>
    <row r="16" spans="1:31">
      <c r="A16" s="36" t="s">
        <v>167</v>
      </c>
      <c r="B16" s="36" t="s">
        <v>62</v>
      </c>
      <c r="C16" s="36" t="s">
        <v>62</v>
      </c>
      <c r="D16" s="36" t="s">
        <v>62</v>
      </c>
      <c r="E16" s="36" t="s">
        <v>62</v>
      </c>
      <c r="F16" s="36" t="s">
        <v>62</v>
      </c>
      <c r="G16" s="36" t="s">
        <v>62</v>
      </c>
      <c r="H16" s="36" t="s">
        <v>62</v>
      </c>
      <c r="I16" s="36" t="s">
        <v>62</v>
      </c>
      <c r="J16" s="36" t="s">
        <v>62</v>
      </c>
      <c r="K16" s="36" t="s">
        <v>62</v>
      </c>
      <c r="L16" s="36" t="s">
        <v>62</v>
      </c>
      <c r="M16" s="36" t="s">
        <v>62</v>
      </c>
      <c r="N16" s="36" t="s">
        <v>62</v>
      </c>
      <c r="O16" s="36" t="s">
        <v>62</v>
      </c>
      <c r="P16" s="36" t="s">
        <v>62</v>
      </c>
      <c r="Q16" s="36" t="s">
        <v>62</v>
      </c>
      <c r="R16" s="36" t="s">
        <v>62</v>
      </c>
      <c r="S16" s="36" t="s">
        <v>62</v>
      </c>
      <c r="T16" s="36" t="s">
        <v>62</v>
      </c>
      <c r="Y16" s="36">
        <f t="shared" si="6"/>
        <v>0</v>
      </c>
      <c r="Z16" s="36">
        <f t="shared" si="0"/>
        <v>0</v>
      </c>
      <c r="AA16" s="36" t="str">
        <f t="shared" si="1"/>
        <v>x</v>
      </c>
      <c r="AB16" s="36" t="str">
        <f t="shared" si="2"/>
        <v>x</v>
      </c>
      <c r="AC16" s="36" t="str">
        <f t="shared" si="3"/>
        <v>x</v>
      </c>
      <c r="AD16" s="36" t="e">
        <f t="shared" si="4"/>
        <v>#VALUE!</v>
      </c>
      <c r="AE16" s="36" t="str">
        <f t="shared" si="5"/>
        <v>x</v>
      </c>
    </row>
    <row r="17" spans="1:31">
      <c r="A17" s="36" t="s">
        <v>166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4724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4724</v>
      </c>
      <c r="Q17" s="36">
        <v>4724</v>
      </c>
      <c r="R17" s="36">
        <v>0</v>
      </c>
      <c r="S17" s="36">
        <v>0</v>
      </c>
      <c r="T17" s="36">
        <v>0</v>
      </c>
      <c r="Y17" s="36">
        <f t="shared" si="6"/>
        <v>0</v>
      </c>
      <c r="Z17" s="36">
        <f t="shared" si="0"/>
        <v>0</v>
      </c>
      <c r="AA17" s="36">
        <f t="shared" si="1"/>
        <v>0</v>
      </c>
      <c r="AB17" s="36">
        <f t="shared" si="2"/>
        <v>4724</v>
      </c>
      <c r="AC17" s="36">
        <f t="shared" si="3"/>
        <v>0</v>
      </c>
      <c r="AD17" s="36">
        <f t="shared" si="4"/>
        <v>0</v>
      </c>
      <c r="AE17" s="36">
        <f t="shared" si="5"/>
        <v>4724</v>
      </c>
    </row>
    <row r="18" spans="1:31">
      <c r="A18" s="36" t="s">
        <v>165</v>
      </c>
      <c r="B18" s="36">
        <v>0</v>
      </c>
      <c r="C18" s="36">
        <v>0</v>
      </c>
      <c r="D18" s="36">
        <v>0</v>
      </c>
      <c r="E18" s="36">
        <v>0</v>
      </c>
      <c r="F18" s="36">
        <v>1163</v>
      </c>
      <c r="G18" s="36">
        <v>62825</v>
      </c>
      <c r="H18" s="36">
        <v>0</v>
      </c>
      <c r="I18" s="36">
        <v>254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64242</v>
      </c>
      <c r="Q18" s="36">
        <v>254</v>
      </c>
      <c r="R18" s="36">
        <v>0</v>
      </c>
      <c r="S18" s="36">
        <v>1163</v>
      </c>
      <c r="T18" s="36">
        <v>0</v>
      </c>
      <c r="Y18" s="36">
        <f t="shared" si="6"/>
        <v>0</v>
      </c>
      <c r="Z18" s="36">
        <f t="shared" si="0"/>
        <v>1163</v>
      </c>
      <c r="AA18" s="36">
        <f t="shared" si="1"/>
        <v>62825</v>
      </c>
      <c r="AB18" s="36">
        <f t="shared" si="2"/>
        <v>254</v>
      </c>
      <c r="AC18" s="36">
        <f t="shared" si="3"/>
        <v>0</v>
      </c>
      <c r="AD18" s="36">
        <f t="shared" si="4"/>
        <v>0</v>
      </c>
      <c r="AE18" s="36">
        <f t="shared" si="5"/>
        <v>64242</v>
      </c>
    </row>
    <row r="19" spans="1:31">
      <c r="A19" s="36" t="s">
        <v>164</v>
      </c>
      <c r="B19" s="36">
        <v>0</v>
      </c>
      <c r="C19" s="36">
        <v>0</v>
      </c>
      <c r="D19" s="36">
        <v>0</v>
      </c>
      <c r="E19" s="36">
        <v>0</v>
      </c>
      <c r="F19" s="36">
        <v>4439</v>
      </c>
      <c r="G19" s="36">
        <v>0</v>
      </c>
      <c r="H19" s="36">
        <v>0</v>
      </c>
      <c r="I19" s="36">
        <v>5041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9480</v>
      </c>
      <c r="Q19" s="36">
        <v>5041</v>
      </c>
      <c r="R19" s="36">
        <v>0</v>
      </c>
      <c r="S19" s="36">
        <v>4439</v>
      </c>
      <c r="T19" s="36">
        <v>0</v>
      </c>
      <c r="Y19" s="36">
        <f t="shared" si="6"/>
        <v>0</v>
      </c>
      <c r="Z19" s="36">
        <f t="shared" si="0"/>
        <v>4439</v>
      </c>
      <c r="AA19" s="36">
        <f t="shared" si="1"/>
        <v>0</v>
      </c>
      <c r="AB19" s="36">
        <f t="shared" si="2"/>
        <v>5041</v>
      </c>
      <c r="AC19" s="36">
        <f t="shared" si="3"/>
        <v>0</v>
      </c>
      <c r="AD19" s="36">
        <f t="shared" si="4"/>
        <v>0</v>
      </c>
      <c r="AE19" s="36">
        <f t="shared" si="5"/>
        <v>9480</v>
      </c>
    </row>
    <row r="20" spans="1:31">
      <c r="A20" s="36" t="s">
        <v>163</v>
      </c>
      <c r="B20" s="36">
        <v>4038</v>
      </c>
      <c r="C20" s="36">
        <v>0</v>
      </c>
      <c r="D20" s="36">
        <v>0</v>
      </c>
      <c r="E20" s="36">
        <v>0</v>
      </c>
      <c r="F20" s="36">
        <v>19540</v>
      </c>
      <c r="G20" s="36">
        <v>67378</v>
      </c>
      <c r="H20" s="36">
        <v>5756</v>
      </c>
      <c r="I20" s="36">
        <v>41022</v>
      </c>
      <c r="J20" s="36">
        <v>0</v>
      </c>
      <c r="K20" s="36">
        <v>746</v>
      </c>
      <c r="L20" s="36">
        <v>2780</v>
      </c>
      <c r="M20" s="36">
        <v>0</v>
      </c>
      <c r="N20" s="36">
        <v>0</v>
      </c>
      <c r="O20" s="36">
        <v>0</v>
      </c>
      <c r="P20" s="36">
        <v>141260</v>
      </c>
      <c r="Q20" s="36">
        <v>44548</v>
      </c>
      <c r="R20" s="36">
        <v>4038</v>
      </c>
      <c r="S20" s="36">
        <v>19540</v>
      </c>
      <c r="T20" s="36">
        <v>746</v>
      </c>
      <c r="Y20" s="36">
        <f t="shared" si="6"/>
        <v>4038</v>
      </c>
      <c r="Z20" s="36">
        <f t="shared" si="0"/>
        <v>19540</v>
      </c>
      <c r="AA20" s="36">
        <f t="shared" si="1"/>
        <v>67378</v>
      </c>
      <c r="AB20" s="36">
        <f t="shared" si="2"/>
        <v>41022</v>
      </c>
      <c r="AC20" s="36">
        <f t="shared" si="3"/>
        <v>5756</v>
      </c>
      <c r="AD20" s="36">
        <f t="shared" si="4"/>
        <v>3526</v>
      </c>
      <c r="AE20" s="36">
        <f t="shared" si="5"/>
        <v>141260</v>
      </c>
    </row>
    <row r="21" spans="1:31">
      <c r="A21" s="36" t="s">
        <v>162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3289</v>
      </c>
      <c r="H21" s="36">
        <v>2465</v>
      </c>
      <c r="I21" s="36">
        <v>1992</v>
      </c>
      <c r="J21" s="36">
        <v>0</v>
      </c>
      <c r="K21" s="36">
        <v>4</v>
      </c>
      <c r="L21" s="36">
        <v>0</v>
      </c>
      <c r="M21" s="36">
        <v>0</v>
      </c>
      <c r="N21" s="36">
        <v>0</v>
      </c>
      <c r="O21" s="36">
        <v>0</v>
      </c>
      <c r="P21" s="36">
        <v>7750</v>
      </c>
      <c r="Q21" s="36">
        <v>1996</v>
      </c>
      <c r="R21" s="36">
        <v>0</v>
      </c>
      <c r="S21" s="36">
        <v>0</v>
      </c>
      <c r="T21" s="36">
        <v>4</v>
      </c>
      <c r="Y21" s="36">
        <f t="shared" si="6"/>
        <v>0</v>
      </c>
      <c r="Z21" s="36">
        <f t="shared" si="0"/>
        <v>0</v>
      </c>
      <c r="AA21" s="36">
        <f t="shared" si="1"/>
        <v>3289</v>
      </c>
      <c r="AB21" s="36">
        <f t="shared" si="2"/>
        <v>1992</v>
      </c>
      <c r="AC21" s="36">
        <f t="shared" si="3"/>
        <v>2465</v>
      </c>
      <c r="AD21" s="36">
        <f t="shared" si="4"/>
        <v>4</v>
      </c>
      <c r="AE21" s="36">
        <f t="shared" si="5"/>
        <v>7750</v>
      </c>
    </row>
    <row r="22" spans="1:31">
      <c r="A22" s="36" t="s">
        <v>209</v>
      </c>
      <c r="B22" s="36">
        <v>151849</v>
      </c>
      <c r="C22" s="36">
        <v>0</v>
      </c>
      <c r="D22" s="36">
        <v>0</v>
      </c>
      <c r="E22" s="36">
        <v>0</v>
      </c>
      <c r="F22" s="36">
        <v>5013</v>
      </c>
      <c r="G22" s="36">
        <v>54394</v>
      </c>
      <c r="H22" s="36">
        <v>0</v>
      </c>
      <c r="I22" s="36">
        <v>18386</v>
      </c>
      <c r="J22" s="36">
        <v>1</v>
      </c>
      <c r="K22" s="36">
        <v>15110</v>
      </c>
      <c r="L22" s="36">
        <v>3511</v>
      </c>
      <c r="M22" s="36">
        <v>0</v>
      </c>
      <c r="N22" s="36">
        <v>0</v>
      </c>
      <c r="O22" s="36">
        <v>0</v>
      </c>
      <c r="P22" s="36">
        <v>248264</v>
      </c>
      <c r="Q22" s="36">
        <v>37008</v>
      </c>
      <c r="R22" s="36">
        <v>151849</v>
      </c>
      <c r="S22" s="36">
        <v>5013</v>
      </c>
      <c r="T22" s="36">
        <v>15111</v>
      </c>
      <c r="Y22" s="36">
        <f>SUM(B22:C22)</f>
        <v>151849</v>
      </c>
      <c r="Z22" s="36">
        <f t="shared" si="0"/>
        <v>5013</v>
      </c>
      <c r="AA22" s="36">
        <f t="shared" si="1"/>
        <v>54394</v>
      </c>
      <c r="AB22" s="36">
        <f t="shared" si="2"/>
        <v>18386</v>
      </c>
      <c r="AC22" s="36">
        <f t="shared" si="3"/>
        <v>0</v>
      </c>
      <c r="AD22" s="36">
        <f t="shared" si="4"/>
        <v>18622</v>
      </c>
      <c r="AE22" s="36">
        <f t="shared" si="5"/>
        <v>248264</v>
      </c>
    </row>
    <row r="23" spans="1:31">
      <c r="A23" s="36" t="s">
        <v>208</v>
      </c>
      <c r="B23" s="36">
        <v>4912</v>
      </c>
      <c r="C23" s="36">
        <v>0</v>
      </c>
      <c r="D23" s="36">
        <v>0</v>
      </c>
      <c r="E23" s="36">
        <v>0</v>
      </c>
      <c r="F23" s="36">
        <v>609</v>
      </c>
      <c r="G23" s="36">
        <v>5401</v>
      </c>
      <c r="H23" s="36">
        <v>0</v>
      </c>
      <c r="I23" s="36">
        <v>41002</v>
      </c>
      <c r="J23" s="36">
        <v>0</v>
      </c>
      <c r="K23" s="36">
        <v>4631</v>
      </c>
      <c r="L23" s="36">
        <v>5027</v>
      </c>
      <c r="M23" s="36">
        <v>0</v>
      </c>
      <c r="N23" s="36">
        <v>0</v>
      </c>
      <c r="O23" s="36">
        <v>13</v>
      </c>
      <c r="P23" s="36">
        <v>61595</v>
      </c>
      <c r="Q23" s="36">
        <v>49971</v>
      </c>
      <c r="R23" s="36">
        <v>4912</v>
      </c>
      <c r="S23" s="36">
        <v>609</v>
      </c>
      <c r="T23" s="36">
        <v>4644</v>
      </c>
      <c r="Y23" s="36">
        <f t="shared" si="6"/>
        <v>4912</v>
      </c>
      <c r="Z23" s="36">
        <f t="shared" si="0"/>
        <v>609</v>
      </c>
      <c r="AA23" s="36">
        <f t="shared" si="1"/>
        <v>5401</v>
      </c>
      <c r="AB23" s="36">
        <f t="shared" si="2"/>
        <v>41002</v>
      </c>
      <c r="AC23" s="36">
        <f t="shared" si="3"/>
        <v>0</v>
      </c>
      <c r="AD23" s="36">
        <f t="shared" si="4"/>
        <v>9671</v>
      </c>
      <c r="AE23" s="36">
        <f t="shared" si="5"/>
        <v>61595</v>
      </c>
    </row>
    <row r="24" spans="1:31">
      <c r="A24" s="36" t="s">
        <v>161</v>
      </c>
      <c r="B24" s="36">
        <v>0</v>
      </c>
      <c r="C24" s="36">
        <v>0</v>
      </c>
      <c r="D24" s="36">
        <v>0</v>
      </c>
      <c r="E24" s="36">
        <v>0</v>
      </c>
      <c r="F24" s="36">
        <v>39</v>
      </c>
      <c r="G24" s="36">
        <v>23210</v>
      </c>
      <c r="H24" s="36">
        <v>0</v>
      </c>
      <c r="I24" s="36">
        <v>1300</v>
      </c>
      <c r="J24" s="36">
        <v>0</v>
      </c>
      <c r="K24" s="36">
        <v>5</v>
      </c>
      <c r="L24" s="36">
        <v>174</v>
      </c>
      <c r="M24" s="36">
        <v>0</v>
      </c>
      <c r="N24" s="36">
        <v>0</v>
      </c>
      <c r="O24" s="36">
        <v>0</v>
      </c>
      <c r="P24" s="36">
        <v>24728</v>
      </c>
      <c r="Q24" s="36">
        <v>1392</v>
      </c>
      <c r="R24" s="36">
        <v>0</v>
      </c>
      <c r="S24" s="36">
        <v>39</v>
      </c>
      <c r="T24" s="36">
        <v>5</v>
      </c>
      <c r="Y24" s="36">
        <f t="shared" si="6"/>
        <v>0</v>
      </c>
      <c r="Z24" s="36">
        <f t="shared" si="0"/>
        <v>39</v>
      </c>
      <c r="AA24" s="36">
        <f t="shared" si="1"/>
        <v>23210</v>
      </c>
      <c r="AB24" s="36">
        <f t="shared" si="2"/>
        <v>1300</v>
      </c>
      <c r="AC24" s="36">
        <f t="shared" si="3"/>
        <v>0</v>
      </c>
      <c r="AD24" s="36">
        <f t="shared" si="4"/>
        <v>179</v>
      </c>
      <c r="AE24" s="36">
        <f t="shared" si="5"/>
        <v>24728</v>
      </c>
    </row>
    <row r="25" spans="1:31">
      <c r="A25" s="36" t="s">
        <v>160</v>
      </c>
      <c r="B25" s="36">
        <v>0</v>
      </c>
      <c r="C25" s="36">
        <v>0</v>
      </c>
      <c r="D25" s="36">
        <v>0</v>
      </c>
      <c r="E25" s="36">
        <v>0</v>
      </c>
      <c r="F25" s="36">
        <v>7</v>
      </c>
      <c r="G25" s="36">
        <v>27246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27253</v>
      </c>
      <c r="Q25" s="36">
        <v>0</v>
      </c>
      <c r="R25" s="36">
        <v>0</v>
      </c>
      <c r="S25" s="36">
        <v>7</v>
      </c>
      <c r="T25" s="36">
        <v>0</v>
      </c>
      <c r="Y25" s="36">
        <f t="shared" si="6"/>
        <v>0</v>
      </c>
      <c r="Z25" s="36">
        <f t="shared" si="0"/>
        <v>7</v>
      </c>
      <c r="AA25" s="36">
        <f t="shared" si="1"/>
        <v>27246</v>
      </c>
      <c r="AB25" s="36">
        <f t="shared" si="2"/>
        <v>0</v>
      </c>
      <c r="AC25" s="36">
        <f t="shared" si="3"/>
        <v>0</v>
      </c>
      <c r="AD25" s="36">
        <f t="shared" si="4"/>
        <v>0</v>
      </c>
      <c r="AE25" s="36">
        <f t="shared" si="5"/>
        <v>27253</v>
      </c>
    </row>
    <row r="26" spans="1:31">
      <c r="A26" s="36" t="s">
        <v>159</v>
      </c>
      <c r="B26" s="36">
        <v>1100</v>
      </c>
      <c r="C26" s="36">
        <v>0</v>
      </c>
      <c r="D26" s="36">
        <v>0</v>
      </c>
      <c r="E26" s="36">
        <v>0</v>
      </c>
      <c r="F26" s="36">
        <v>8209</v>
      </c>
      <c r="G26" s="36">
        <v>45799</v>
      </c>
      <c r="H26" s="36">
        <v>0</v>
      </c>
      <c r="I26" s="36">
        <v>588</v>
      </c>
      <c r="J26" s="36">
        <v>0</v>
      </c>
      <c r="K26" s="36">
        <v>149</v>
      </c>
      <c r="L26" s="36">
        <v>0</v>
      </c>
      <c r="M26" s="36">
        <v>0</v>
      </c>
      <c r="N26" s="36">
        <v>0</v>
      </c>
      <c r="O26" s="36">
        <v>0</v>
      </c>
      <c r="P26" s="36">
        <v>55845</v>
      </c>
      <c r="Q26" s="36">
        <v>737</v>
      </c>
      <c r="R26" s="36">
        <v>1100</v>
      </c>
      <c r="S26" s="36">
        <v>8209</v>
      </c>
      <c r="T26" s="36">
        <v>149</v>
      </c>
      <c r="Y26" s="36">
        <f t="shared" si="6"/>
        <v>1100</v>
      </c>
      <c r="Z26" s="36">
        <f t="shared" si="0"/>
        <v>8209</v>
      </c>
      <c r="AA26" s="36">
        <f t="shared" si="1"/>
        <v>45799</v>
      </c>
      <c r="AB26" s="36">
        <f t="shared" si="2"/>
        <v>588</v>
      </c>
      <c r="AC26" s="36">
        <f t="shared" si="3"/>
        <v>0</v>
      </c>
      <c r="AD26" s="36">
        <f t="shared" si="4"/>
        <v>149</v>
      </c>
      <c r="AE26" s="36">
        <f t="shared" si="5"/>
        <v>55845</v>
      </c>
    </row>
    <row r="27" spans="1:31">
      <c r="A27" s="36" t="s">
        <v>158</v>
      </c>
      <c r="B27" s="36">
        <v>0</v>
      </c>
      <c r="C27" s="36">
        <v>26</v>
      </c>
      <c r="D27" s="36">
        <v>0</v>
      </c>
      <c r="E27" s="36">
        <v>0</v>
      </c>
      <c r="F27" s="36">
        <v>379</v>
      </c>
      <c r="G27" s="36">
        <v>34042</v>
      </c>
      <c r="H27" s="36">
        <v>0</v>
      </c>
      <c r="I27" s="36">
        <v>121</v>
      </c>
      <c r="J27" s="36">
        <v>0</v>
      </c>
      <c r="K27" s="36">
        <v>12</v>
      </c>
      <c r="L27" s="36">
        <v>155</v>
      </c>
      <c r="M27" s="36">
        <v>0</v>
      </c>
      <c r="N27" s="36">
        <v>0</v>
      </c>
      <c r="O27" s="36">
        <v>0</v>
      </c>
      <c r="P27" s="36">
        <v>34735</v>
      </c>
      <c r="Q27" s="36">
        <v>251</v>
      </c>
      <c r="R27" s="36">
        <v>26</v>
      </c>
      <c r="S27" s="36">
        <v>379</v>
      </c>
      <c r="T27" s="36">
        <v>12</v>
      </c>
      <c r="Y27" s="36">
        <f t="shared" si="6"/>
        <v>26</v>
      </c>
      <c r="Z27" s="36">
        <f t="shared" si="0"/>
        <v>379</v>
      </c>
      <c r="AA27" s="36">
        <f t="shared" si="1"/>
        <v>34042</v>
      </c>
      <c r="AB27" s="36">
        <f t="shared" si="2"/>
        <v>121</v>
      </c>
      <c r="AC27" s="36">
        <f t="shared" si="3"/>
        <v>0</v>
      </c>
      <c r="AD27" s="36">
        <f t="shared" si="4"/>
        <v>167</v>
      </c>
      <c r="AE27" s="36">
        <f t="shared" si="5"/>
        <v>34735</v>
      </c>
    </row>
    <row r="28" spans="1:31">
      <c r="A28" s="36" t="s">
        <v>207</v>
      </c>
      <c r="B28" s="36">
        <v>4402</v>
      </c>
      <c r="C28" s="36">
        <v>0</v>
      </c>
      <c r="D28" s="36">
        <v>0</v>
      </c>
      <c r="E28" s="36">
        <v>0</v>
      </c>
      <c r="F28" s="36">
        <v>217</v>
      </c>
      <c r="G28" s="36">
        <v>19292</v>
      </c>
      <c r="H28" s="36">
        <v>33703</v>
      </c>
      <c r="I28" s="36">
        <v>274</v>
      </c>
      <c r="J28" s="36">
        <v>0</v>
      </c>
      <c r="K28" s="36">
        <v>7505</v>
      </c>
      <c r="L28" s="36">
        <v>5671</v>
      </c>
      <c r="M28" s="36">
        <v>0</v>
      </c>
      <c r="N28" s="36">
        <v>0</v>
      </c>
      <c r="O28" s="36">
        <v>391</v>
      </c>
      <c r="P28" s="36">
        <v>71455</v>
      </c>
      <c r="Q28" s="36">
        <v>12169</v>
      </c>
      <c r="R28" s="36">
        <v>4402</v>
      </c>
      <c r="S28" s="36">
        <v>217</v>
      </c>
      <c r="T28" s="36">
        <v>7896</v>
      </c>
      <c r="Y28" s="36">
        <f t="shared" si="6"/>
        <v>4402</v>
      </c>
      <c r="Z28" s="36">
        <f t="shared" si="0"/>
        <v>217</v>
      </c>
      <c r="AA28" s="36">
        <f t="shared" si="1"/>
        <v>19292</v>
      </c>
      <c r="AB28" s="36">
        <f t="shared" si="2"/>
        <v>274</v>
      </c>
      <c r="AC28" s="36">
        <f t="shared" si="3"/>
        <v>33703</v>
      </c>
      <c r="AD28" s="36">
        <f t="shared" si="4"/>
        <v>13567</v>
      </c>
      <c r="AE28" s="36">
        <f t="shared" si="5"/>
        <v>71455</v>
      </c>
    </row>
    <row r="29" spans="1:31">
      <c r="A29" s="36" t="s">
        <v>157</v>
      </c>
      <c r="B29" s="36">
        <v>0</v>
      </c>
      <c r="C29" s="36">
        <v>0</v>
      </c>
      <c r="D29" s="36">
        <v>0</v>
      </c>
      <c r="E29" s="36">
        <v>0</v>
      </c>
      <c r="F29" s="36">
        <v>183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1</v>
      </c>
      <c r="M29" s="36">
        <v>0</v>
      </c>
      <c r="N29" s="36">
        <v>0</v>
      </c>
      <c r="O29" s="36">
        <v>0</v>
      </c>
      <c r="P29" s="36">
        <v>184</v>
      </c>
      <c r="Q29" s="36">
        <v>1</v>
      </c>
      <c r="R29" s="36">
        <v>0</v>
      </c>
      <c r="S29" s="36">
        <v>183</v>
      </c>
      <c r="T29" s="36">
        <v>0</v>
      </c>
      <c r="Y29" s="36">
        <f t="shared" si="6"/>
        <v>0</v>
      </c>
      <c r="Z29" s="36">
        <f t="shared" si="0"/>
        <v>183</v>
      </c>
      <c r="AA29" s="36">
        <f t="shared" si="1"/>
        <v>0</v>
      </c>
      <c r="AB29" s="36">
        <f t="shared" si="2"/>
        <v>0</v>
      </c>
      <c r="AC29" s="36">
        <f t="shared" si="3"/>
        <v>0</v>
      </c>
      <c r="AD29" s="36">
        <f t="shared" si="4"/>
        <v>1</v>
      </c>
      <c r="AE29" s="36">
        <f t="shared" si="5"/>
        <v>184</v>
      </c>
    </row>
    <row r="30" spans="1:31">
      <c r="A30" s="36" t="s">
        <v>156</v>
      </c>
      <c r="B30" s="36">
        <v>0</v>
      </c>
      <c r="C30" s="36">
        <v>0</v>
      </c>
      <c r="D30" s="36">
        <v>0</v>
      </c>
      <c r="E30" s="36">
        <v>0</v>
      </c>
      <c r="F30" s="36">
        <v>175</v>
      </c>
      <c r="G30" s="36">
        <v>6128</v>
      </c>
      <c r="H30" s="36">
        <v>0</v>
      </c>
      <c r="I30" s="36">
        <v>2251</v>
      </c>
      <c r="J30" s="36">
        <v>0</v>
      </c>
      <c r="K30" s="36">
        <v>14</v>
      </c>
      <c r="L30" s="36">
        <v>187</v>
      </c>
      <c r="M30" s="36">
        <v>0</v>
      </c>
      <c r="N30" s="36">
        <v>0</v>
      </c>
      <c r="O30" s="36">
        <v>0</v>
      </c>
      <c r="P30" s="36">
        <v>8755</v>
      </c>
      <c r="Q30" s="36">
        <v>2452</v>
      </c>
      <c r="R30" s="36">
        <v>0</v>
      </c>
      <c r="S30" s="36">
        <v>175</v>
      </c>
      <c r="T30" s="36">
        <v>14</v>
      </c>
      <c r="Y30" s="36">
        <f t="shared" si="6"/>
        <v>0</v>
      </c>
      <c r="Z30" s="36">
        <f t="shared" si="0"/>
        <v>175</v>
      </c>
      <c r="AA30" s="36">
        <f t="shared" si="1"/>
        <v>6128</v>
      </c>
      <c r="AB30" s="36">
        <f t="shared" si="2"/>
        <v>2251</v>
      </c>
      <c r="AC30" s="36">
        <f t="shared" si="3"/>
        <v>0</v>
      </c>
      <c r="AD30" s="36">
        <f t="shared" si="4"/>
        <v>201</v>
      </c>
      <c r="AE30" s="36">
        <f t="shared" si="5"/>
        <v>8755</v>
      </c>
    </row>
    <row r="31" spans="1:31">
      <c r="A31" s="36" t="s">
        <v>155</v>
      </c>
      <c r="B31" s="36">
        <v>10151</v>
      </c>
      <c r="C31" s="36">
        <v>0</v>
      </c>
      <c r="D31" s="36">
        <v>0</v>
      </c>
      <c r="E31" s="36">
        <v>0</v>
      </c>
      <c r="F31" s="36">
        <v>44</v>
      </c>
      <c r="G31" s="36">
        <v>30</v>
      </c>
      <c r="H31" s="36">
        <v>0</v>
      </c>
      <c r="I31" s="36">
        <v>5935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16160</v>
      </c>
      <c r="Q31" s="36">
        <v>5935</v>
      </c>
      <c r="R31" s="36">
        <v>10151</v>
      </c>
      <c r="S31" s="36">
        <v>44</v>
      </c>
      <c r="T31" s="36">
        <v>0</v>
      </c>
      <c r="Y31" s="36">
        <f t="shared" si="6"/>
        <v>10151</v>
      </c>
      <c r="Z31" s="36">
        <f t="shared" si="0"/>
        <v>44</v>
      </c>
      <c r="AA31" s="36">
        <f t="shared" si="1"/>
        <v>30</v>
      </c>
      <c r="AB31" s="36">
        <f t="shared" si="2"/>
        <v>5935</v>
      </c>
      <c r="AC31" s="36">
        <f t="shared" si="3"/>
        <v>0</v>
      </c>
      <c r="AD31" s="36">
        <f t="shared" si="4"/>
        <v>0</v>
      </c>
      <c r="AE31" s="36">
        <f t="shared" si="5"/>
        <v>16160</v>
      </c>
    </row>
    <row r="32" spans="1:31">
      <c r="A32" s="36" t="s">
        <v>154</v>
      </c>
      <c r="B32" s="36">
        <v>2263</v>
      </c>
      <c r="C32" s="36">
        <v>0</v>
      </c>
      <c r="D32" s="36">
        <v>0</v>
      </c>
      <c r="E32" s="36">
        <v>0</v>
      </c>
      <c r="F32" s="36">
        <v>99</v>
      </c>
      <c r="G32" s="36">
        <v>0</v>
      </c>
      <c r="H32" s="36">
        <v>0</v>
      </c>
      <c r="I32" s="36">
        <v>0</v>
      </c>
      <c r="J32" s="36">
        <v>0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2363</v>
      </c>
      <c r="Q32" s="36">
        <v>1</v>
      </c>
      <c r="R32" s="36">
        <v>2263</v>
      </c>
      <c r="S32" s="36">
        <v>99</v>
      </c>
      <c r="T32" s="36">
        <v>1</v>
      </c>
      <c r="Y32" s="36">
        <f t="shared" si="6"/>
        <v>2263</v>
      </c>
      <c r="Z32" s="36">
        <f t="shared" si="0"/>
        <v>99</v>
      </c>
      <c r="AA32" s="36">
        <f t="shared" si="1"/>
        <v>0</v>
      </c>
      <c r="AB32" s="36">
        <f t="shared" si="2"/>
        <v>0</v>
      </c>
      <c r="AC32" s="36">
        <f t="shared" si="3"/>
        <v>0</v>
      </c>
      <c r="AD32" s="36">
        <f t="shared" si="4"/>
        <v>1</v>
      </c>
      <c r="AE32" s="36">
        <f t="shared" si="5"/>
        <v>2363</v>
      </c>
    </row>
    <row r="33" spans="1:31">
      <c r="A33" s="36" t="s">
        <v>153</v>
      </c>
      <c r="B33" s="36">
        <v>26754</v>
      </c>
      <c r="C33" s="36">
        <v>0</v>
      </c>
      <c r="D33" s="36">
        <v>0</v>
      </c>
      <c r="E33" s="36">
        <v>0</v>
      </c>
      <c r="F33" s="36">
        <v>35423</v>
      </c>
      <c r="G33" s="36">
        <v>81075</v>
      </c>
      <c r="H33" s="36">
        <v>15378</v>
      </c>
      <c r="I33" s="36">
        <v>373439</v>
      </c>
      <c r="J33" s="36">
        <v>0</v>
      </c>
      <c r="K33" s="36">
        <v>12208</v>
      </c>
      <c r="L33" s="36">
        <v>45994</v>
      </c>
      <c r="M33" s="36">
        <v>0</v>
      </c>
      <c r="N33" s="36">
        <v>0</v>
      </c>
      <c r="O33" s="36">
        <v>361</v>
      </c>
      <c r="P33" s="36">
        <v>590632</v>
      </c>
      <c r="Q33" s="36">
        <v>431641</v>
      </c>
      <c r="R33" s="36">
        <v>26754</v>
      </c>
      <c r="S33" s="36">
        <v>35423</v>
      </c>
      <c r="T33" s="36">
        <v>12569</v>
      </c>
      <c r="Y33" s="36">
        <f t="shared" si="6"/>
        <v>26754</v>
      </c>
      <c r="Z33" s="36">
        <f t="shared" si="0"/>
        <v>35423</v>
      </c>
      <c r="AA33" s="36">
        <f t="shared" si="1"/>
        <v>81075</v>
      </c>
      <c r="AB33" s="36">
        <f t="shared" si="2"/>
        <v>373439</v>
      </c>
      <c r="AC33" s="36">
        <f t="shared" si="3"/>
        <v>15378</v>
      </c>
      <c r="AD33" s="36">
        <f t="shared" si="4"/>
        <v>58563</v>
      </c>
      <c r="AE33" s="36">
        <f t="shared" si="5"/>
        <v>590632</v>
      </c>
    </row>
    <row r="34" spans="1:31">
      <c r="A34" s="36" t="s">
        <v>152</v>
      </c>
      <c r="B34" s="36">
        <v>0</v>
      </c>
      <c r="C34" s="36">
        <v>0</v>
      </c>
      <c r="D34" s="36">
        <v>0</v>
      </c>
      <c r="E34" s="36">
        <v>0</v>
      </c>
      <c r="F34" s="36">
        <v>43</v>
      </c>
      <c r="G34" s="36">
        <v>4461</v>
      </c>
      <c r="H34" s="36">
        <v>0</v>
      </c>
      <c r="I34" s="36">
        <v>0</v>
      </c>
      <c r="J34" s="36">
        <v>0</v>
      </c>
      <c r="K34" s="36">
        <v>2</v>
      </c>
      <c r="L34" s="36">
        <v>0</v>
      </c>
      <c r="M34" s="36">
        <v>0</v>
      </c>
      <c r="N34" s="36">
        <v>0</v>
      </c>
      <c r="O34" s="36">
        <v>0</v>
      </c>
      <c r="P34" s="36">
        <v>4506</v>
      </c>
      <c r="Q34" s="36">
        <v>2</v>
      </c>
      <c r="R34" s="36">
        <v>0</v>
      </c>
      <c r="S34" s="36">
        <v>43</v>
      </c>
      <c r="T34" s="36">
        <v>2</v>
      </c>
      <c r="Y34" s="36">
        <f t="shared" si="6"/>
        <v>0</v>
      </c>
      <c r="Z34" s="36">
        <f t="shared" si="0"/>
        <v>43</v>
      </c>
      <c r="AA34" s="36">
        <f t="shared" si="1"/>
        <v>4461</v>
      </c>
      <c r="AB34" s="36">
        <f t="shared" si="2"/>
        <v>0</v>
      </c>
      <c r="AC34" s="36">
        <f t="shared" si="3"/>
        <v>0</v>
      </c>
      <c r="AD34" s="36">
        <f t="shared" si="4"/>
        <v>2</v>
      </c>
      <c r="AE34" s="36">
        <f t="shared" si="5"/>
        <v>4506</v>
      </c>
    </row>
    <row r="35" spans="1:31">
      <c r="A35" s="36" t="s">
        <v>151</v>
      </c>
      <c r="B35" s="36">
        <v>21305</v>
      </c>
      <c r="C35" s="36">
        <v>0</v>
      </c>
      <c r="D35" s="36">
        <v>0</v>
      </c>
      <c r="E35" s="36">
        <v>0</v>
      </c>
      <c r="F35" s="36">
        <v>211</v>
      </c>
      <c r="G35" s="36">
        <v>2142</v>
      </c>
      <c r="H35" s="36">
        <v>15867</v>
      </c>
      <c r="I35" s="36">
        <v>4605</v>
      </c>
      <c r="J35" s="36">
        <v>0</v>
      </c>
      <c r="K35" s="36">
        <v>2583</v>
      </c>
      <c r="L35" s="36">
        <v>200</v>
      </c>
      <c r="M35" s="36">
        <v>0</v>
      </c>
      <c r="N35" s="36">
        <v>0</v>
      </c>
      <c r="O35" s="36">
        <v>14</v>
      </c>
      <c r="P35" s="36">
        <v>46927</v>
      </c>
      <c r="Q35" s="36">
        <v>7388</v>
      </c>
      <c r="R35" s="36">
        <v>21305</v>
      </c>
      <c r="S35" s="36">
        <v>211</v>
      </c>
      <c r="T35" s="36">
        <v>2597</v>
      </c>
      <c r="Y35" s="36">
        <f t="shared" si="6"/>
        <v>21305</v>
      </c>
      <c r="Z35" s="36">
        <f t="shared" si="0"/>
        <v>211</v>
      </c>
      <c r="AA35" s="36">
        <f t="shared" si="1"/>
        <v>2142</v>
      </c>
      <c r="AB35" s="36">
        <f t="shared" si="2"/>
        <v>4605</v>
      </c>
      <c r="AC35" s="36">
        <f t="shared" si="3"/>
        <v>15867</v>
      </c>
      <c r="AD35" s="36">
        <f t="shared" si="4"/>
        <v>2797</v>
      </c>
      <c r="AE35" s="36">
        <f t="shared" si="5"/>
        <v>46927</v>
      </c>
    </row>
    <row r="36" spans="1:31">
      <c r="A36" s="36" t="s">
        <v>150</v>
      </c>
      <c r="B36" s="36">
        <v>863</v>
      </c>
      <c r="C36" s="36">
        <v>0</v>
      </c>
      <c r="D36" s="36">
        <v>0</v>
      </c>
      <c r="E36" s="36">
        <v>0</v>
      </c>
      <c r="F36" s="36">
        <v>327</v>
      </c>
      <c r="G36" s="36">
        <v>0</v>
      </c>
      <c r="H36" s="36">
        <v>0</v>
      </c>
      <c r="I36" s="36">
        <v>1852</v>
      </c>
      <c r="J36" s="36">
        <v>0</v>
      </c>
      <c r="K36" s="36">
        <v>3</v>
      </c>
      <c r="L36" s="36">
        <v>14</v>
      </c>
      <c r="M36" s="36">
        <v>0</v>
      </c>
      <c r="N36" s="36">
        <v>0</v>
      </c>
      <c r="O36" s="36">
        <v>0</v>
      </c>
      <c r="P36" s="36">
        <v>3059</v>
      </c>
      <c r="Q36" s="36">
        <v>1869</v>
      </c>
      <c r="R36" s="36">
        <v>863</v>
      </c>
      <c r="S36" s="36">
        <v>327</v>
      </c>
      <c r="T36" s="36">
        <v>3</v>
      </c>
      <c r="Y36" s="36">
        <f t="shared" si="6"/>
        <v>863</v>
      </c>
      <c r="Z36" s="36">
        <f t="shared" si="0"/>
        <v>327</v>
      </c>
      <c r="AA36" s="36">
        <f t="shared" si="1"/>
        <v>0</v>
      </c>
      <c r="AB36" s="36">
        <f t="shared" si="2"/>
        <v>1852</v>
      </c>
      <c r="AC36" s="36">
        <f t="shared" si="3"/>
        <v>0</v>
      </c>
      <c r="AD36" s="36">
        <f t="shared" si="4"/>
        <v>17</v>
      </c>
      <c r="AE36" s="36">
        <f t="shared" si="5"/>
        <v>3059</v>
      </c>
    </row>
    <row r="37" spans="1:31">
      <c r="A37" s="36" t="s">
        <v>149</v>
      </c>
      <c r="B37" s="36">
        <v>0</v>
      </c>
      <c r="C37" s="36">
        <v>0</v>
      </c>
      <c r="D37" s="36">
        <v>0</v>
      </c>
      <c r="E37" s="36">
        <v>0</v>
      </c>
      <c r="F37" s="36">
        <v>886</v>
      </c>
      <c r="G37" s="36">
        <v>896</v>
      </c>
      <c r="H37" s="36">
        <v>0</v>
      </c>
      <c r="I37" s="36">
        <v>5068</v>
      </c>
      <c r="J37" s="36">
        <v>0</v>
      </c>
      <c r="K37" s="36">
        <v>0</v>
      </c>
      <c r="L37" s="36">
        <v>72</v>
      </c>
      <c r="M37" s="36">
        <v>0</v>
      </c>
      <c r="N37" s="36">
        <v>0</v>
      </c>
      <c r="O37" s="36">
        <v>0</v>
      </c>
      <c r="P37" s="36">
        <v>6922</v>
      </c>
      <c r="Q37" s="36">
        <v>5140</v>
      </c>
      <c r="R37" s="36">
        <v>0</v>
      </c>
      <c r="S37" s="36">
        <v>886</v>
      </c>
      <c r="T37" s="36">
        <v>0</v>
      </c>
      <c r="Y37" s="36">
        <f t="shared" si="6"/>
        <v>0</v>
      </c>
      <c r="Z37" s="36">
        <f t="shared" si="0"/>
        <v>886</v>
      </c>
      <c r="AA37" s="36">
        <f t="shared" si="1"/>
        <v>896</v>
      </c>
      <c r="AB37" s="36">
        <f t="shared" si="2"/>
        <v>5068</v>
      </c>
      <c r="AC37" s="36">
        <f t="shared" si="3"/>
        <v>0</v>
      </c>
      <c r="AD37" s="36">
        <f t="shared" si="4"/>
        <v>72</v>
      </c>
      <c r="AE37" s="36">
        <f t="shared" si="5"/>
        <v>6922</v>
      </c>
    </row>
    <row r="38" spans="1:31">
      <c r="A38" s="36" t="s">
        <v>206</v>
      </c>
      <c r="B38" s="36">
        <v>64718</v>
      </c>
      <c r="C38" s="36">
        <v>0</v>
      </c>
      <c r="D38" s="36">
        <v>0</v>
      </c>
      <c r="E38" s="36">
        <v>0</v>
      </c>
      <c r="F38" s="36">
        <v>7974</v>
      </c>
      <c r="G38" s="36">
        <v>61355</v>
      </c>
      <c r="H38" s="36">
        <v>107678</v>
      </c>
      <c r="I38" s="36">
        <v>382463</v>
      </c>
      <c r="J38" s="36">
        <v>0</v>
      </c>
      <c r="K38" s="36">
        <v>26571</v>
      </c>
      <c r="L38" s="36">
        <v>5355</v>
      </c>
      <c r="M38" s="36">
        <v>0</v>
      </c>
      <c r="N38" s="36">
        <v>0</v>
      </c>
      <c r="O38" s="36">
        <v>0</v>
      </c>
      <c r="P38" s="36">
        <v>656114</v>
      </c>
      <c r="Q38" s="36">
        <v>412035</v>
      </c>
      <c r="R38" s="36">
        <v>64718</v>
      </c>
      <c r="S38" s="36">
        <v>7974</v>
      </c>
      <c r="T38" s="36">
        <v>26571</v>
      </c>
      <c r="Y38" s="36">
        <f t="shared" si="6"/>
        <v>64718</v>
      </c>
      <c r="Z38" s="36">
        <f t="shared" si="0"/>
        <v>7974</v>
      </c>
      <c r="AA38" s="36">
        <f t="shared" si="1"/>
        <v>61355</v>
      </c>
      <c r="AB38" s="36">
        <f t="shared" si="2"/>
        <v>382463</v>
      </c>
      <c r="AC38" s="36">
        <f t="shared" si="3"/>
        <v>107678</v>
      </c>
      <c r="AD38" s="36">
        <f t="shared" si="4"/>
        <v>31926</v>
      </c>
      <c r="AE38" s="36">
        <f t="shared" si="5"/>
        <v>656114</v>
      </c>
    </row>
    <row r="39" spans="1:31">
      <c r="A39" s="36" t="s">
        <v>205</v>
      </c>
      <c r="B39" s="36">
        <v>26006</v>
      </c>
      <c r="C39" s="36">
        <v>0</v>
      </c>
      <c r="D39" s="36">
        <v>0</v>
      </c>
      <c r="E39" s="36">
        <v>0</v>
      </c>
      <c r="F39" s="36">
        <v>4584</v>
      </c>
      <c r="G39" s="36">
        <v>12480</v>
      </c>
      <c r="H39" s="36">
        <v>0</v>
      </c>
      <c r="I39" s="36">
        <v>23099</v>
      </c>
      <c r="J39" s="36">
        <v>0</v>
      </c>
      <c r="K39" s="36">
        <v>1932</v>
      </c>
      <c r="L39" s="36">
        <v>5327</v>
      </c>
      <c r="M39" s="36">
        <v>0</v>
      </c>
      <c r="N39" s="36">
        <v>0</v>
      </c>
      <c r="O39" s="36">
        <v>291</v>
      </c>
      <c r="P39" s="36">
        <v>73719</v>
      </c>
      <c r="Q39" s="36">
        <v>30358</v>
      </c>
      <c r="R39" s="36">
        <v>26006</v>
      </c>
      <c r="S39" s="36">
        <v>4584</v>
      </c>
      <c r="T39" s="36">
        <v>2223</v>
      </c>
      <c r="Y39" s="36">
        <f t="shared" si="6"/>
        <v>26006</v>
      </c>
      <c r="Z39" s="36">
        <f t="shared" si="0"/>
        <v>4584</v>
      </c>
      <c r="AA39" s="36">
        <f t="shared" si="1"/>
        <v>12480</v>
      </c>
      <c r="AB39" s="36">
        <f t="shared" si="2"/>
        <v>23099</v>
      </c>
      <c r="AC39" s="36">
        <f t="shared" si="3"/>
        <v>0</v>
      </c>
      <c r="AD39" s="36">
        <f t="shared" si="4"/>
        <v>7550</v>
      </c>
      <c r="AE39" s="36">
        <f t="shared" si="5"/>
        <v>73719</v>
      </c>
    </row>
    <row r="40" spans="1:31" s="49" customFormat="1">
      <c r="A40" s="49" t="s">
        <v>148</v>
      </c>
      <c r="B40" s="49">
        <v>4115215</v>
      </c>
      <c r="C40" s="49">
        <v>0</v>
      </c>
      <c r="D40" s="49">
        <v>0</v>
      </c>
      <c r="E40" s="49">
        <v>0</v>
      </c>
      <c r="F40" s="49">
        <v>9517</v>
      </c>
      <c r="G40" s="49">
        <v>114505</v>
      </c>
      <c r="H40" s="49">
        <v>132538</v>
      </c>
      <c r="I40" s="49">
        <v>1051137</v>
      </c>
      <c r="J40" s="49">
        <v>125</v>
      </c>
      <c r="K40" s="49">
        <v>185315</v>
      </c>
      <c r="L40" s="49">
        <v>57393</v>
      </c>
      <c r="M40" s="49">
        <v>0</v>
      </c>
      <c r="N40" s="49">
        <v>0</v>
      </c>
      <c r="O40" s="49">
        <v>0</v>
      </c>
      <c r="P40" s="49">
        <v>5665745</v>
      </c>
      <c r="Q40" s="49">
        <v>1281014</v>
      </c>
      <c r="R40" s="49">
        <v>4115215</v>
      </c>
      <c r="S40" s="49">
        <v>9517</v>
      </c>
      <c r="T40" s="49">
        <v>185440</v>
      </c>
      <c r="Y40" s="49">
        <f t="shared" si="6"/>
        <v>4115215</v>
      </c>
      <c r="Z40" s="49">
        <f t="shared" si="0"/>
        <v>9517</v>
      </c>
      <c r="AA40" s="49">
        <f t="shared" si="1"/>
        <v>114505</v>
      </c>
      <c r="AB40" s="49">
        <f t="shared" si="2"/>
        <v>1051137</v>
      </c>
      <c r="AC40" s="49">
        <f t="shared" si="3"/>
        <v>132538</v>
      </c>
      <c r="AD40" s="49">
        <f t="shared" si="4"/>
        <v>242833</v>
      </c>
      <c r="AE40" s="49">
        <f t="shared" si="5"/>
        <v>5665745</v>
      </c>
    </row>
    <row r="41" spans="1:31">
      <c r="A41" s="36" t="s">
        <v>147</v>
      </c>
      <c r="B41" s="36">
        <v>7136</v>
      </c>
      <c r="C41" s="36">
        <v>0</v>
      </c>
      <c r="D41" s="36">
        <v>0</v>
      </c>
      <c r="E41" s="36">
        <v>0</v>
      </c>
      <c r="F41" s="36">
        <v>165</v>
      </c>
      <c r="G41" s="36">
        <v>10705</v>
      </c>
      <c r="H41" s="36">
        <v>0</v>
      </c>
      <c r="I41" s="36">
        <v>49713</v>
      </c>
      <c r="J41" s="36">
        <v>0</v>
      </c>
      <c r="K41" s="36">
        <v>58</v>
      </c>
      <c r="L41" s="36">
        <v>2143</v>
      </c>
      <c r="M41" s="36">
        <v>0</v>
      </c>
      <c r="N41" s="36">
        <v>0</v>
      </c>
      <c r="O41" s="36">
        <v>0</v>
      </c>
      <c r="P41" s="36">
        <v>69920</v>
      </c>
      <c r="Q41" s="36">
        <v>51914</v>
      </c>
      <c r="R41" s="36">
        <v>7136</v>
      </c>
      <c r="S41" s="36">
        <v>165</v>
      </c>
      <c r="T41" s="36">
        <v>58</v>
      </c>
      <c r="Y41" s="36">
        <f t="shared" si="6"/>
        <v>7136</v>
      </c>
      <c r="Z41" s="36">
        <f t="shared" si="0"/>
        <v>165</v>
      </c>
      <c r="AA41" s="36">
        <f t="shared" si="1"/>
        <v>10705</v>
      </c>
      <c r="AB41" s="36">
        <f t="shared" si="2"/>
        <v>49713</v>
      </c>
      <c r="AC41" s="36">
        <f t="shared" si="3"/>
        <v>0</v>
      </c>
      <c r="AD41" s="36">
        <f t="shared" si="4"/>
        <v>2201</v>
      </c>
      <c r="AE41" s="36">
        <f t="shared" si="5"/>
        <v>69920</v>
      </c>
    </row>
    <row r="42" spans="1:31">
      <c r="A42" s="36" t="s">
        <v>146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788</v>
      </c>
      <c r="H42" s="36">
        <v>0</v>
      </c>
      <c r="I42" s="36">
        <v>952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1740</v>
      </c>
      <c r="Q42" s="36">
        <v>952</v>
      </c>
      <c r="R42" s="36">
        <v>0</v>
      </c>
      <c r="S42" s="36">
        <v>0</v>
      </c>
      <c r="T42" s="36">
        <v>0</v>
      </c>
      <c r="Y42" s="36">
        <f t="shared" si="6"/>
        <v>0</v>
      </c>
      <c r="Z42" s="36">
        <f t="shared" si="0"/>
        <v>0</v>
      </c>
      <c r="AA42" s="36">
        <f t="shared" si="1"/>
        <v>788</v>
      </c>
      <c r="AB42" s="36">
        <f t="shared" si="2"/>
        <v>952</v>
      </c>
      <c r="AC42" s="36">
        <f t="shared" si="3"/>
        <v>0</v>
      </c>
      <c r="AD42" s="36">
        <f t="shared" si="4"/>
        <v>0</v>
      </c>
      <c r="AE42" s="36">
        <f t="shared" si="5"/>
        <v>1740</v>
      </c>
    </row>
    <row r="43" spans="1:31">
      <c r="A43" s="36" t="s">
        <v>145</v>
      </c>
      <c r="B43" s="36">
        <v>0</v>
      </c>
      <c r="C43" s="36">
        <v>0</v>
      </c>
      <c r="D43" s="36">
        <v>0</v>
      </c>
      <c r="E43" s="36">
        <v>0</v>
      </c>
      <c r="F43" s="36">
        <v>1043</v>
      </c>
      <c r="G43" s="36">
        <v>0</v>
      </c>
      <c r="H43" s="36">
        <v>0</v>
      </c>
      <c r="I43" s="36">
        <v>6717</v>
      </c>
      <c r="J43" s="36">
        <v>1538</v>
      </c>
      <c r="K43" s="36">
        <v>738</v>
      </c>
      <c r="L43" s="36">
        <v>181</v>
      </c>
      <c r="M43" s="36">
        <v>0</v>
      </c>
      <c r="N43" s="36">
        <v>0</v>
      </c>
      <c r="O43" s="36">
        <v>0</v>
      </c>
      <c r="P43" s="36">
        <v>10217</v>
      </c>
      <c r="Q43" s="36">
        <v>9174</v>
      </c>
      <c r="R43" s="36">
        <v>0</v>
      </c>
      <c r="S43" s="36">
        <v>1043</v>
      </c>
      <c r="T43" s="36">
        <v>2276</v>
      </c>
      <c r="Y43" s="36">
        <f t="shared" si="6"/>
        <v>0</v>
      </c>
      <c r="Z43" s="36">
        <f t="shared" si="0"/>
        <v>1043</v>
      </c>
      <c r="AA43" s="36">
        <f t="shared" si="1"/>
        <v>0</v>
      </c>
      <c r="AB43" s="36">
        <f t="shared" si="2"/>
        <v>6717</v>
      </c>
      <c r="AC43" s="36">
        <f t="shared" si="3"/>
        <v>0</v>
      </c>
      <c r="AD43" s="36">
        <f t="shared" si="4"/>
        <v>2457</v>
      </c>
      <c r="AE43" s="36">
        <f t="shared" si="5"/>
        <v>10217</v>
      </c>
    </row>
    <row r="44" spans="1:31">
      <c r="A44" s="36" t="s">
        <v>144</v>
      </c>
      <c r="B44" s="36">
        <v>0</v>
      </c>
      <c r="C44" s="36">
        <v>0</v>
      </c>
      <c r="D44" s="36">
        <v>0</v>
      </c>
      <c r="E44" s="36">
        <v>0</v>
      </c>
      <c r="F44" s="36">
        <v>508</v>
      </c>
      <c r="G44" s="36">
        <v>5795</v>
      </c>
      <c r="H44" s="36">
        <v>0</v>
      </c>
      <c r="I44" s="36">
        <v>1913</v>
      </c>
      <c r="J44" s="36">
        <v>0</v>
      </c>
      <c r="K44" s="36">
        <v>0</v>
      </c>
      <c r="L44" s="36">
        <v>70</v>
      </c>
      <c r="M44" s="36">
        <v>0</v>
      </c>
      <c r="N44" s="36">
        <v>0</v>
      </c>
      <c r="O44" s="36">
        <v>0</v>
      </c>
      <c r="P44" s="36">
        <v>8286</v>
      </c>
      <c r="Q44" s="36">
        <v>1983</v>
      </c>
      <c r="R44" s="36">
        <v>0</v>
      </c>
      <c r="S44" s="36">
        <v>508</v>
      </c>
      <c r="T44" s="36">
        <v>0</v>
      </c>
      <c r="Y44" s="36">
        <f t="shared" si="6"/>
        <v>0</v>
      </c>
      <c r="Z44" s="36">
        <f t="shared" si="0"/>
        <v>508</v>
      </c>
      <c r="AA44" s="36">
        <f t="shared" si="1"/>
        <v>5795</v>
      </c>
      <c r="AB44" s="36">
        <f t="shared" si="2"/>
        <v>1913</v>
      </c>
      <c r="AC44" s="36">
        <f t="shared" si="3"/>
        <v>0</v>
      </c>
      <c r="AD44" s="36">
        <f t="shared" si="4"/>
        <v>70</v>
      </c>
      <c r="AE44" s="36">
        <f t="shared" si="5"/>
        <v>8286</v>
      </c>
    </row>
    <row r="45" spans="1:31">
      <c r="A45" s="36" t="s">
        <v>143</v>
      </c>
      <c r="B45" s="36">
        <v>2368</v>
      </c>
      <c r="C45" s="36">
        <v>0</v>
      </c>
      <c r="D45" s="36">
        <v>0</v>
      </c>
      <c r="E45" s="36">
        <v>0</v>
      </c>
      <c r="F45" s="36">
        <v>129</v>
      </c>
      <c r="G45" s="36">
        <v>1002</v>
      </c>
      <c r="H45" s="36">
        <v>0</v>
      </c>
      <c r="I45" s="36">
        <v>9007</v>
      </c>
      <c r="J45" s="36">
        <v>0</v>
      </c>
      <c r="K45" s="36">
        <v>765</v>
      </c>
      <c r="L45" s="36">
        <v>165</v>
      </c>
      <c r="M45" s="36">
        <v>0</v>
      </c>
      <c r="N45" s="36">
        <v>0</v>
      </c>
      <c r="O45" s="36">
        <v>0</v>
      </c>
      <c r="P45" s="36">
        <v>13436</v>
      </c>
      <c r="Q45" s="36">
        <v>9937</v>
      </c>
      <c r="R45" s="36">
        <v>2368</v>
      </c>
      <c r="S45" s="36">
        <v>129</v>
      </c>
      <c r="T45" s="36">
        <v>765</v>
      </c>
      <c r="Y45" s="36">
        <f t="shared" si="6"/>
        <v>2368</v>
      </c>
      <c r="Z45" s="36">
        <f t="shared" si="0"/>
        <v>129</v>
      </c>
      <c r="AA45" s="36">
        <f t="shared" si="1"/>
        <v>1002</v>
      </c>
      <c r="AB45" s="36">
        <f t="shared" si="2"/>
        <v>9007</v>
      </c>
      <c r="AC45" s="36">
        <f t="shared" si="3"/>
        <v>0</v>
      </c>
      <c r="AD45" s="36">
        <f t="shared" si="4"/>
        <v>930</v>
      </c>
      <c r="AE45" s="36">
        <f t="shared" si="5"/>
        <v>13436</v>
      </c>
    </row>
    <row r="46" spans="1:31">
      <c r="A46" s="36" t="s">
        <v>142</v>
      </c>
      <c r="B46" s="36">
        <v>0</v>
      </c>
      <c r="C46" s="36">
        <v>0</v>
      </c>
      <c r="D46" s="36">
        <v>0</v>
      </c>
      <c r="E46" s="36">
        <v>6898</v>
      </c>
      <c r="F46" s="36">
        <v>8896</v>
      </c>
      <c r="G46" s="36">
        <v>2794</v>
      </c>
      <c r="H46" s="36">
        <v>0</v>
      </c>
      <c r="I46" s="36">
        <v>104</v>
      </c>
      <c r="J46" s="36">
        <v>0</v>
      </c>
      <c r="K46" s="36">
        <v>37</v>
      </c>
      <c r="L46" s="36">
        <v>637</v>
      </c>
      <c r="M46" s="36">
        <v>0</v>
      </c>
      <c r="N46" s="36">
        <v>0</v>
      </c>
      <c r="O46" s="36">
        <v>0</v>
      </c>
      <c r="P46" s="36">
        <v>19366</v>
      </c>
      <c r="Q46" s="36">
        <v>778</v>
      </c>
      <c r="R46" s="36">
        <v>0</v>
      </c>
      <c r="S46" s="36">
        <v>15794</v>
      </c>
      <c r="T46" s="36">
        <v>37</v>
      </c>
      <c r="Y46" s="36">
        <f t="shared" si="6"/>
        <v>0</v>
      </c>
      <c r="Z46" s="36">
        <f t="shared" si="0"/>
        <v>15794</v>
      </c>
      <c r="AA46" s="36">
        <f t="shared" si="1"/>
        <v>2794</v>
      </c>
      <c r="AB46" s="36">
        <f t="shared" si="2"/>
        <v>104</v>
      </c>
      <c r="AC46" s="36">
        <f t="shared" si="3"/>
        <v>0</v>
      </c>
      <c r="AD46" s="36">
        <f t="shared" si="4"/>
        <v>674</v>
      </c>
      <c r="AE46" s="36">
        <f t="shared" si="5"/>
        <v>19366</v>
      </c>
    </row>
    <row r="47" spans="1:31">
      <c r="A47" s="36" t="s">
        <v>241</v>
      </c>
      <c r="B47" s="36">
        <v>0</v>
      </c>
      <c r="C47" s="36">
        <v>0</v>
      </c>
      <c r="D47" s="36">
        <v>0</v>
      </c>
      <c r="E47" s="36">
        <v>0</v>
      </c>
      <c r="F47" s="36">
        <v>859</v>
      </c>
      <c r="G47" s="36">
        <v>0</v>
      </c>
      <c r="H47" s="36">
        <v>0</v>
      </c>
      <c r="I47" s="36">
        <v>0</v>
      </c>
      <c r="J47" s="36">
        <v>0</v>
      </c>
      <c r="K47" s="36">
        <v>32</v>
      </c>
      <c r="L47" s="36">
        <v>0</v>
      </c>
      <c r="M47" s="36">
        <v>0</v>
      </c>
      <c r="N47" s="36">
        <v>0</v>
      </c>
      <c r="O47" s="36">
        <v>0</v>
      </c>
      <c r="P47" s="36">
        <v>891</v>
      </c>
      <c r="Q47" s="36">
        <v>32</v>
      </c>
      <c r="R47" s="36">
        <v>0</v>
      </c>
      <c r="S47" s="36">
        <v>859</v>
      </c>
      <c r="T47" s="36">
        <v>32</v>
      </c>
      <c r="Y47" s="36">
        <f t="shared" si="6"/>
        <v>0</v>
      </c>
      <c r="Z47" s="36">
        <f t="shared" si="0"/>
        <v>859</v>
      </c>
      <c r="AA47" s="36">
        <f t="shared" si="1"/>
        <v>0</v>
      </c>
      <c r="AB47" s="36">
        <f t="shared" si="2"/>
        <v>0</v>
      </c>
      <c r="AC47" s="36">
        <f t="shared" si="3"/>
        <v>0</v>
      </c>
      <c r="AD47" s="36">
        <f t="shared" si="4"/>
        <v>32</v>
      </c>
      <c r="AE47" s="36">
        <f t="shared" si="5"/>
        <v>891</v>
      </c>
    </row>
    <row r="48" spans="1:31">
      <c r="A48" s="36" t="s">
        <v>141</v>
      </c>
      <c r="B48" s="36">
        <v>0</v>
      </c>
      <c r="C48" s="36">
        <v>0</v>
      </c>
      <c r="D48" s="36">
        <v>0</v>
      </c>
      <c r="E48" s="36">
        <v>0</v>
      </c>
      <c r="F48" s="36">
        <v>4033</v>
      </c>
      <c r="G48" s="36">
        <v>0</v>
      </c>
      <c r="H48" s="36">
        <v>0</v>
      </c>
      <c r="I48" s="36">
        <v>0</v>
      </c>
      <c r="J48" s="36">
        <v>0</v>
      </c>
      <c r="K48" s="36">
        <v>266</v>
      </c>
      <c r="L48" s="36">
        <v>51</v>
      </c>
      <c r="M48" s="36">
        <v>0</v>
      </c>
      <c r="N48" s="36">
        <v>0</v>
      </c>
      <c r="O48" s="36">
        <v>0</v>
      </c>
      <c r="P48" s="36">
        <v>4350</v>
      </c>
      <c r="Q48" s="36">
        <v>317</v>
      </c>
      <c r="R48" s="36">
        <v>0</v>
      </c>
      <c r="S48" s="36">
        <v>4033</v>
      </c>
      <c r="T48" s="36">
        <v>266</v>
      </c>
      <c r="Y48" s="36">
        <f t="shared" si="6"/>
        <v>0</v>
      </c>
      <c r="Z48" s="36">
        <f t="shared" si="0"/>
        <v>4033</v>
      </c>
      <c r="AA48" s="36">
        <f t="shared" si="1"/>
        <v>0</v>
      </c>
      <c r="AB48" s="36">
        <f t="shared" si="2"/>
        <v>0</v>
      </c>
      <c r="AC48" s="36">
        <f t="shared" si="3"/>
        <v>0</v>
      </c>
      <c r="AD48" s="36">
        <f t="shared" si="4"/>
        <v>317</v>
      </c>
      <c r="AE48" s="36">
        <f t="shared" si="5"/>
        <v>4350</v>
      </c>
    </row>
    <row r="49" spans="1:31">
      <c r="A49" s="36" t="s">
        <v>204</v>
      </c>
      <c r="B49" s="36">
        <v>43723</v>
      </c>
      <c r="C49" s="36">
        <v>0</v>
      </c>
      <c r="D49" s="36">
        <v>0</v>
      </c>
      <c r="E49" s="36">
        <v>0</v>
      </c>
      <c r="F49" s="36">
        <v>38</v>
      </c>
      <c r="G49" s="36">
        <v>1647</v>
      </c>
      <c r="H49" s="36">
        <v>30325</v>
      </c>
      <c r="I49" s="36">
        <v>1909</v>
      </c>
      <c r="J49" s="36">
        <v>0</v>
      </c>
      <c r="K49" s="36">
        <v>2600</v>
      </c>
      <c r="L49" s="36">
        <v>4730</v>
      </c>
      <c r="M49" s="36">
        <v>0</v>
      </c>
      <c r="N49" s="36">
        <v>0</v>
      </c>
      <c r="O49" s="36">
        <v>0</v>
      </c>
      <c r="P49" s="36">
        <v>84972</v>
      </c>
      <c r="Q49" s="36">
        <v>9172</v>
      </c>
      <c r="R49" s="36">
        <v>43723</v>
      </c>
      <c r="S49" s="36">
        <v>38</v>
      </c>
      <c r="T49" s="36">
        <v>2600</v>
      </c>
      <c r="Y49" s="36">
        <f t="shared" si="6"/>
        <v>43723</v>
      </c>
      <c r="Z49" s="36">
        <f t="shared" si="0"/>
        <v>38</v>
      </c>
      <c r="AA49" s="36">
        <f t="shared" si="1"/>
        <v>1647</v>
      </c>
      <c r="AB49" s="36">
        <f t="shared" si="2"/>
        <v>1909</v>
      </c>
      <c r="AC49" s="36">
        <f t="shared" si="3"/>
        <v>30325</v>
      </c>
      <c r="AD49" s="36">
        <f t="shared" si="4"/>
        <v>7330</v>
      </c>
      <c r="AE49" s="36">
        <f t="shared" si="5"/>
        <v>84972</v>
      </c>
    </row>
    <row r="50" spans="1:31">
      <c r="A50" s="36" t="s">
        <v>240</v>
      </c>
      <c r="B50" s="36">
        <v>4322</v>
      </c>
      <c r="C50" s="36">
        <v>0</v>
      </c>
      <c r="D50" s="36">
        <v>0</v>
      </c>
      <c r="E50" s="36">
        <v>0</v>
      </c>
      <c r="F50" s="36">
        <v>587</v>
      </c>
      <c r="G50" s="36">
        <v>0</v>
      </c>
      <c r="H50" s="36">
        <v>0</v>
      </c>
      <c r="I50" s="36">
        <v>13000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17909</v>
      </c>
      <c r="Q50" s="36">
        <v>13000</v>
      </c>
      <c r="R50" s="36">
        <v>4322</v>
      </c>
      <c r="S50" s="36">
        <v>587</v>
      </c>
      <c r="T50" s="36">
        <v>0</v>
      </c>
      <c r="Y50" s="36">
        <f t="shared" si="6"/>
        <v>4322</v>
      </c>
      <c r="Z50" s="36">
        <f t="shared" si="0"/>
        <v>587</v>
      </c>
      <c r="AA50" s="36">
        <f t="shared" si="1"/>
        <v>0</v>
      </c>
      <c r="AB50" s="36">
        <f t="shared" si="2"/>
        <v>13000</v>
      </c>
      <c r="AC50" s="36">
        <f t="shared" si="3"/>
        <v>0</v>
      </c>
      <c r="AD50" s="36">
        <f t="shared" si="4"/>
        <v>0</v>
      </c>
      <c r="AE50" s="36">
        <f t="shared" si="5"/>
        <v>17909</v>
      </c>
    </row>
    <row r="51" spans="1:31">
      <c r="A51" s="36" t="s">
        <v>239</v>
      </c>
      <c r="B51" s="36">
        <v>0</v>
      </c>
      <c r="C51" s="36">
        <v>0</v>
      </c>
      <c r="D51" s="36">
        <v>0</v>
      </c>
      <c r="E51" s="36">
        <v>0</v>
      </c>
      <c r="F51" s="36">
        <v>4</v>
      </c>
      <c r="G51" s="36">
        <v>7</v>
      </c>
      <c r="H51" s="36">
        <v>0</v>
      </c>
      <c r="I51" s="36">
        <v>8820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8831</v>
      </c>
      <c r="Q51" s="36">
        <v>8820</v>
      </c>
      <c r="R51" s="36">
        <v>0</v>
      </c>
      <c r="S51" s="36">
        <v>4</v>
      </c>
      <c r="T51" s="36">
        <v>0</v>
      </c>
      <c r="Y51" s="36">
        <f t="shared" si="6"/>
        <v>0</v>
      </c>
      <c r="Z51" s="36">
        <f t="shared" si="0"/>
        <v>4</v>
      </c>
      <c r="AA51" s="36">
        <f t="shared" si="1"/>
        <v>7</v>
      </c>
      <c r="AB51" s="36">
        <f t="shared" si="2"/>
        <v>8820</v>
      </c>
      <c r="AC51" s="36">
        <f t="shared" si="3"/>
        <v>0</v>
      </c>
      <c r="AD51" s="36">
        <f t="shared" si="4"/>
        <v>0</v>
      </c>
      <c r="AE51" s="36">
        <f t="shared" si="5"/>
        <v>8831</v>
      </c>
    </row>
    <row r="52" spans="1:31">
      <c r="A52" s="36" t="s">
        <v>203</v>
      </c>
      <c r="B52" s="36">
        <v>11064</v>
      </c>
      <c r="C52" s="36">
        <v>0</v>
      </c>
      <c r="D52" s="36">
        <v>0</v>
      </c>
      <c r="E52" s="36">
        <v>0</v>
      </c>
      <c r="F52" s="36">
        <v>317</v>
      </c>
      <c r="G52" s="36">
        <v>2096</v>
      </c>
      <c r="H52" s="36">
        <v>0</v>
      </c>
      <c r="I52" s="36">
        <v>15</v>
      </c>
      <c r="J52" s="36">
        <v>0</v>
      </c>
      <c r="K52" s="36">
        <v>13675</v>
      </c>
      <c r="L52" s="36">
        <v>5016</v>
      </c>
      <c r="M52" s="36">
        <v>0</v>
      </c>
      <c r="N52" s="36">
        <v>0</v>
      </c>
      <c r="O52" s="36">
        <v>0</v>
      </c>
      <c r="P52" s="36">
        <v>32183</v>
      </c>
      <c r="Q52" s="36">
        <v>17982</v>
      </c>
      <c r="R52" s="36">
        <v>11064</v>
      </c>
      <c r="S52" s="36">
        <v>317</v>
      </c>
      <c r="T52" s="36">
        <v>13675</v>
      </c>
      <c r="Y52" s="36">
        <f t="shared" si="6"/>
        <v>11064</v>
      </c>
      <c r="Z52" s="36">
        <f t="shared" si="0"/>
        <v>317</v>
      </c>
      <c r="AA52" s="36">
        <f t="shared" si="1"/>
        <v>2096</v>
      </c>
      <c r="AB52" s="36">
        <f t="shared" si="2"/>
        <v>15</v>
      </c>
      <c r="AC52" s="36">
        <f t="shared" si="3"/>
        <v>0</v>
      </c>
      <c r="AD52" s="36">
        <f t="shared" si="4"/>
        <v>18691</v>
      </c>
      <c r="AE52" s="36">
        <f t="shared" si="5"/>
        <v>32183</v>
      </c>
    </row>
    <row r="53" spans="1:31">
      <c r="A53" s="36" t="s">
        <v>140</v>
      </c>
      <c r="B53" s="36">
        <v>2476</v>
      </c>
      <c r="C53" s="36">
        <v>0</v>
      </c>
      <c r="D53" s="36">
        <v>0</v>
      </c>
      <c r="E53" s="36">
        <v>0</v>
      </c>
      <c r="F53" s="36">
        <v>9642</v>
      </c>
      <c r="G53" s="36">
        <v>3993</v>
      </c>
      <c r="H53" s="36">
        <v>0</v>
      </c>
      <c r="I53" s="36">
        <v>1584</v>
      </c>
      <c r="J53" s="36">
        <v>0</v>
      </c>
      <c r="K53" s="36">
        <v>846</v>
      </c>
      <c r="L53" s="36">
        <v>32</v>
      </c>
      <c r="M53" s="36">
        <v>0</v>
      </c>
      <c r="N53" s="36">
        <v>0</v>
      </c>
      <c r="O53" s="36">
        <v>0</v>
      </c>
      <c r="P53" s="36">
        <v>18573</v>
      </c>
      <c r="Q53" s="36">
        <v>2462</v>
      </c>
      <c r="R53" s="36">
        <v>2476</v>
      </c>
      <c r="S53" s="36">
        <v>9642</v>
      </c>
      <c r="T53" s="36">
        <v>846</v>
      </c>
      <c r="Y53" s="36">
        <f t="shared" si="6"/>
        <v>2476</v>
      </c>
      <c r="Z53" s="36">
        <f t="shared" si="0"/>
        <v>9642</v>
      </c>
      <c r="AA53" s="36">
        <f t="shared" si="1"/>
        <v>3993</v>
      </c>
      <c r="AB53" s="36">
        <f t="shared" si="2"/>
        <v>1584</v>
      </c>
      <c r="AC53" s="36">
        <f t="shared" si="3"/>
        <v>0</v>
      </c>
      <c r="AD53" s="36">
        <f t="shared" si="4"/>
        <v>878</v>
      </c>
      <c r="AE53" s="36">
        <f t="shared" si="5"/>
        <v>18573</v>
      </c>
    </row>
    <row r="54" spans="1:31">
      <c r="A54" s="36" t="s">
        <v>139</v>
      </c>
      <c r="B54" s="36">
        <v>0</v>
      </c>
      <c r="C54" s="36">
        <v>0</v>
      </c>
      <c r="D54" s="36">
        <v>0</v>
      </c>
      <c r="E54" s="36">
        <v>0</v>
      </c>
      <c r="F54" s="36">
        <v>9111</v>
      </c>
      <c r="G54" s="36">
        <v>3243</v>
      </c>
      <c r="H54" s="36">
        <v>0</v>
      </c>
      <c r="I54" s="36">
        <v>11458</v>
      </c>
      <c r="J54" s="36">
        <v>0</v>
      </c>
      <c r="K54" s="36">
        <v>96</v>
      </c>
      <c r="L54" s="36">
        <v>399</v>
      </c>
      <c r="M54" s="36">
        <v>0</v>
      </c>
      <c r="N54" s="36">
        <v>0</v>
      </c>
      <c r="O54" s="36">
        <v>0</v>
      </c>
      <c r="P54" s="36">
        <v>24307</v>
      </c>
      <c r="Q54" s="36">
        <v>11953</v>
      </c>
      <c r="R54" s="36">
        <v>0</v>
      </c>
      <c r="S54" s="36">
        <v>9111</v>
      </c>
      <c r="T54" s="36">
        <v>96</v>
      </c>
      <c r="Y54" s="36">
        <f t="shared" si="6"/>
        <v>0</v>
      </c>
      <c r="Z54" s="36">
        <f t="shared" si="0"/>
        <v>9111</v>
      </c>
      <c r="AA54" s="36">
        <f t="shared" si="1"/>
        <v>3243</v>
      </c>
      <c r="AB54" s="36">
        <f t="shared" si="2"/>
        <v>11458</v>
      </c>
      <c r="AC54" s="36">
        <f t="shared" si="3"/>
        <v>0</v>
      </c>
      <c r="AD54" s="36">
        <f t="shared" si="4"/>
        <v>495</v>
      </c>
      <c r="AE54" s="36">
        <f t="shared" si="5"/>
        <v>24307</v>
      </c>
    </row>
    <row r="55" spans="1:31">
      <c r="A55" s="36" t="s">
        <v>138</v>
      </c>
      <c r="B55" s="36">
        <v>0</v>
      </c>
      <c r="C55" s="36">
        <v>0</v>
      </c>
      <c r="D55" s="36">
        <v>0</v>
      </c>
      <c r="E55" s="36">
        <v>0</v>
      </c>
      <c r="F55" s="36">
        <v>21029</v>
      </c>
      <c r="G55" s="36">
        <v>135177</v>
      </c>
      <c r="H55" s="36">
        <v>0</v>
      </c>
      <c r="I55" s="36">
        <v>13979</v>
      </c>
      <c r="J55" s="36">
        <v>0</v>
      </c>
      <c r="K55" s="36">
        <v>1562</v>
      </c>
      <c r="L55" s="36">
        <v>0</v>
      </c>
      <c r="M55" s="36">
        <v>0</v>
      </c>
      <c r="N55" s="36">
        <v>0</v>
      </c>
      <c r="O55" s="36">
        <v>0</v>
      </c>
      <c r="P55" s="36">
        <v>171747</v>
      </c>
      <c r="Q55" s="36">
        <v>15541</v>
      </c>
      <c r="R55" s="36">
        <v>0</v>
      </c>
      <c r="S55" s="36">
        <v>21029</v>
      </c>
      <c r="T55" s="36">
        <v>1562</v>
      </c>
      <c r="Y55" s="36">
        <f t="shared" si="6"/>
        <v>0</v>
      </c>
      <c r="Z55" s="36">
        <f t="shared" si="0"/>
        <v>21029</v>
      </c>
      <c r="AA55" s="36">
        <f t="shared" si="1"/>
        <v>135177</v>
      </c>
      <c r="AB55" s="36">
        <f t="shared" si="2"/>
        <v>13979</v>
      </c>
      <c r="AC55" s="36">
        <f t="shared" si="3"/>
        <v>0</v>
      </c>
      <c r="AD55" s="36">
        <f t="shared" si="4"/>
        <v>1562</v>
      </c>
      <c r="AE55" s="36">
        <f t="shared" si="5"/>
        <v>171747</v>
      </c>
    </row>
    <row r="56" spans="1:31">
      <c r="A56" s="36" t="s">
        <v>137</v>
      </c>
      <c r="B56" s="36">
        <v>0</v>
      </c>
      <c r="C56" s="36">
        <v>0</v>
      </c>
      <c r="D56" s="36">
        <v>0</v>
      </c>
      <c r="E56" s="36">
        <v>0</v>
      </c>
      <c r="F56" s="36">
        <v>2508</v>
      </c>
      <c r="G56" s="36">
        <v>0</v>
      </c>
      <c r="H56" s="36">
        <v>0</v>
      </c>
      <c r="I56" s="36">
        <v>1718</v>
      </c>
      <c r="J56" s="36">
        <v>1558</v>
      </c>
      <c r="K56" s="36">
        <v>0</v>
      </c>
      <c r="L56" s="36">
        <v>439</v>
      </c>
      <c r="M56" s="36">
        <v>0</v>
      </c>
      <c r="N56" s="36">
        <v>0</v>
      </c>
      <c r="O56" s="36">
        <v>0</v>
      </c>
      <c r="P56" s="36">
        <v>6223</v>
      </c>
      <c r="Q56" s="36">
        <v>3715</v>
      </c>
      <c r="R56" s="36">
        <v>0</v>
      </c>
      <c r="S56" s="36">
        <v>2508</v>
      </c>
      <c r="T56" s="36">
        <v>1558</v>
      </c>
      <c r="Y56" s="36">
        <f t="shared" si="6"/>
        <v>0</v>
      </c>
      <c r="Z56" s="36">
        <f t="shared" si="0"/>
        <v>2508</v>
      </c>
      <c r="AA56" s="36">
        <f t="shared" si="1"/>
        <v>0</v>
      </c>
      <c r="AB56" s="36">
        <f t="shared" si="2"/>
        <v>1718</v>
      </c>
      <c r="AC56" s="36">
        <f t="shared" si="3"/>
        <v>0</v>
      </c>
      <c r="AD56" s="36">
        <f t="shared" si="4"/>
        <v>1997</v>
      </c>
      <c r="AE56" s="36">
        <f t="shared" si="5"/>
        <v>6223</v>
      </c>
    </row>
    <row r="57" spans="1:31">
      <c r="A57" s="36" t="s">
        <v>136</v>
      </c>
      <c r="B57" s="36">
        <v>0</v>
      </c>
      <c r="C57" s="36">
        <v>0</v>
      </c>
      <c r="D57" s="36">
        <v>0</v>
      </c>
      <c r="E57" s="36">
        <v>0</v>
      </c>
      <c r="F57" s="36">
        <v>368</v>
      </c>
      <c r="G57" s="36">
        <v>0</v>
      </c>
      <c r="H57" s="36">
        <v>0</v>
      </c>
      <c r="I57" s="36">
        <v>0</v>
      </c>
      <c r="J57" s="36">
        <v>0</v>
      </c>
      <c r="K57" s="36">
        <v>2</v>
      </c>
      <c r="L57" s="36">
        <v>0</v>
      </c>
      <c r="M57" s="36">
        <v>0</v>
      </c>
      <c r="N57" s="36">
        <v>0</v>
      </c>
      <c r="O57" s="36">
        <v>0</v>
      </c>
      <c r="P57" s="36">
        <v>370</v>
      </c>
      <c r="Q57" s="36">
        <v>2</v>
      </c>
      <c r="R57" s="36">
        <v>0</v>
      </c>
      <c r="S57" s="36">
        <v>368</v>
      </c>
      <c r="T57" s="36">
        <v>2</v>
      </c>
      <c r="Y57" s="36">
        <f t="shared" si="6"/>
        <v>0</v>
      </c>
      <c r="Z57" s="36">
        <f t="shared" si="0"/>
        <v>368</v>
      </c>
      <c r="AA57" s="36">
        <f t="shared" si="1"/>
        <v>0</v>
      </c>
      <c r="AB57" s="36">
        <f t="shared" si="2"/>
        <v>0</v>
      </c>
      <c r="AC57" s="36">
        <f t="shared" si="3"/>
        <v>0</v>
      </c>
      <c r="AD57" s="36">
        <f t="shared" si="4"/>
        <v>2</v>
      </c>
      <c r="AE57" s="36">
        <f t="shared" si="5"/>
        <v>370</v>
      </c>
    </row>
    <row r="58" spans="1:31">
      <c r="A58" s="36" t="s">
        <v>202</v>
      </c>
      <c r="B58" s="36">
        <v>517</v>
      </c>
      <c r="C58" s="36">
        <v>53</v>
      </c>
      <c r="D58" s="36">
        <v>10302</v>
      </c>
      <c r="E58" s="36">
        <v>0</v>
      </c>
      <c r="F58" s="36">
        <v>43</v>
      </c>
      <c r="G58" s="36">
        <v>69</v>
      </c>
      <c r="H58" s="36">
        <v>0</v>
      </c>
      <c r="I58" s="36">
        <v>27</v>
      </c>
      <c r="J58" s="36">
        <v>0</v>
      </c>
      <c r="K58" s="36">
        <v>604</v>
      </c>
      <c r="L58" s="36">
        <v>831</v>
      </c>
      <c r="M58" s="36">
        <v>0</v>
      </c>
      <c r="N58" s="36">
        <v>0</v>
      </c>
      <c r="O58" s="36">
        <v>0</v>
      </c>
      <c r="P58" s="36">
        <v>12446</v>
      </c>
      <c r="Q58" s="36">
        <v>1389</v>
      </c>
      <c r="R58" s="36">
        <v>10872</v>
      </c>
      <c r="S58" s="36">
        <v>43</v>
      </c>
      <c r="T58" s="36">
        <v>604</v>
      </c>
      <c r="Y58" s="36">
        <f t="shared" si="6"/>
        <v>570</v>
      </c>
      <c r="Z58" s="36">
        <f t="shared" si="0"/>
        <v>10345</v>
      </c>
      <c r="AA58" s="36">
        <f t="shared" si="1"/>
        <v>69</v>
      </c>
      <c r="AB58" s="36">
        <f t="shared" si="2"/>
        <v>27</v>
      </c>
      <c r="AC58" s="36">
        <f t="shared" si="3"/>
        <v>0</v>
      </c>
      <c r="AD58" s="36">
        <f t="shared" si="4"/>
        <v>1435</v>
      </c>
      <c r="AE58" s="36">
        <f t="shared" si="5"/>
        <v>12446</v>
      </c>
    </row>
    <row r="59" spans="1:31">
      <c r="A59" s="36" t="s">
        <v>135</v>
      </c>
      <c r="B59" s="36">
        <v>0</v>
      </c>
      <c r="C59" s="36">
        <v>0</v>
      </c>
      <c r="D59" s="36">
        <v>0</v>
      </c>
      <c r="E59" s="36">
        <v>0</v>
      </c>
      <c r="F59" s="36">
        <v>9</v>
      </c>
      <c r="G59" s="36">
        <v>0</v>
      </c>
      <c r="H59" s="36">
        <v>0</v>
      </c>
      <c r="I59" s="36">
        <v>9195</v>
      </c>
      <c r="J59" s="36">
        <v>19</v>
      </c>
      <c r="K59" s="36">
        <v>392</v>
      </c>
      <c r="L59" s="36">
        <v>0</v>
      </c>
      <c r="M59" s="36">
        <v>0</v>
      </c>
      <c r="N59" s="36">
        <v>0</v>
      </c>
      <c r="O59" s="36">
        <v>0</v>
      </c>
      <c r="P59" s="36">
        <v>9615</v>
      </c>
      <c r="Q59" s="36">
        <v>9606</v>
      </c>
      <c r="R59" s="36">
        <v>0</v>
      </c>
      <c r="S59" s="36">
        <v>9</v>
      </c>
      <c r="T59" s="36">
        <v>411</v>
      </c>
      <c r="Y59" s="36">
        <f t="shared" si="6"/>
        <v>0</v>
      </c>
      <c r="Z59" s="36">
        <f t="shared" si="0"/>
        <v>9</v>
      </c>
      <c r="AA59" s="36">
        <f t="shared" si="1"/>
        <v>0</v>
      </c>
      <c r="AB59" s="36">
        <f t="shared" si="2"/>
        <v>9195</v>
      </c>
      <c r="AC59" s="36">
        <f t="shared" si="3"/>
        <v>0</v>
      </c>
      <c r="AD59" s="36">
        <f t="shared" si="4"/>
        <v>411</v>
      </c>
      <c r="AE59" s="36">
        <f t="shared" si="5"/>
        <v>9615</v>
      </c>
    </row>
    <row r="60" spans="1:31">
      <c r="A60" s="36" t="s">
        <v>201</v>
      </c>
      <c r="B60" s="36">
        <v>8416</v>
      </c>
      <c r="C60" s="36">
        <v>3402</v>
      </c>
      <c r="D60" s="36">
        <v>0</v>
      </c>
      <c r="E60" s="36">
        <v>0</v>
      </c>
      <c r="F60" s="36">
        <v>235</v>
      </c>
      <c r="G60" s="36">
        <v>5521</v>
      </c>
      <c r="H60" s="36">
        <v>23580</v>
      </c>
      <c r="I60" s="36">
        <v>13397</v>
      </c>
      <c r="J60" s="36">
        <v>0</v>
      </c>
      <c r="K60" s="36">
        <v>1132</v>
      </c>
      <c r="L60" s="36">
        <v>12137</v>
      </c>
      <c r="M60" s="36">
        <v>0</v>
      </c>
      <c r="N60" s="36">
        <v>0</v>
      </c>
      <c r="O60" s="36">
        <v>273</v>
      </c>
      <c r="P60" s="36">
        <v>68093</v>
      </c>
      <c r="Q60" s="36">
        <v>26271</v>
      </c>
      <c r="R60" s="36">
        <v>11818</v>
      </c>
      <c r="S60" s="36">
        <v>235</v>
      </c>
      <c r="T60" s="36">
        <v>1405</v>
      </c>
      <c r="Y60" s="36">
        <f t="shared" si="6"/>
        <v>11818</v>
      </c>
      <c r="Z60" s="36">
        <f t="shared" si="0"/>
        <v>235</v>
      </c>
      <c r="AA60" s="36">
        <f t="shared" si="1"/>
        <v>5521</v>
      </c>
      <c r="AB60" s="36">
        <f t="shared" si="2"/>
        <v>13397</v>
      </c>
      <c r="AC60" s="36">
        <f t="shared" si="3"/>
        <v>23580</v>
      </c>
      <c r="AD60" s="36">
        <f t="shared" si="4"/>
        <v>13542</v>
      </c>
      <c r="AE60" s="36">
        <f t="shared" si="5"/>
        <v>68093</v>
      </c>
    </row>
    <row r="61" spans="1:31">
      <c r="A61" s="36" t="s">
        <v>134</v>
      </c>
      <c r="B61" s="36">
        <v>3737</v>
      </c>
      <c r="C61" s="36">
        <v>0</v>
      </c>
      <c r="D61" s="36">
        <v>0</v>
      </c>
      <c r="E61" s="36">
        <v>0</v>
      </c>
      <c r="F61" s="36">
        <v>149</v>
      </c>
      <c r="G61" s="36">
        <v>196</v>
      </c>
      <c r="H61" s="36">
        <v>0</v>
      </c>
      <c r="I61" s="36">
        <v>1207</v>
      </c>
      <c r="J61" s="36">
        <v>0</v>
      </c>
      <c r="K61" s="36">
        <v>85</v>
      </c>
      <c r="L61" s="36">
        <v>0</v>
      </c>
      <c r="M61" s="36">
        <v>0</v>
      </c>
      <c r="N61" s="36">
        <v>0</v>
      </c>
      <c r="O61" s="36">
        <v>0</v>
      </c>
      <c r="P61" s="36">
        <v>5374</v>
      </c>
      <c r="Q61" s="36">
        <v>1292</v>
      </c>
      <c r="R61" s="36">
        <v>3737</v>
      </c>
      <c r="S61" s="36">
        <v>149</v>
      </c>
      <c r="T61" s="36">
        <v>85</v>
      </c>
      <c r="Y61" s="36">
        <f t="shared" si="6"/>
        <v>3737</v>
      </c>
      <c r="Z61" s="36">
        <f t="shared" si="0"/>
        <v>149</v>
      </c>
      <c r="AA61" s="36">
        <f t="shared" si="1"/>
        <v>196</v>
      </c>
      <c r="AB61" s="36">
        <f t="shared" si="2"/>
        <v>1207</v>
      </c>
      <c r="AC61" s="36">
        <f t="shared" si="3"/>
        <v>0</v>
      </c>
      <c r="AD61" s="36">
        <f t="shared" si="4"/>
        <v>85</v>
      </c>
      <c r="AE61" s="36">
        <f t="shared" si="5"/>
        <v>5374</v>
      </c>
    </row>
    <row r="62" spans="1:31" s="48" customFormat="1">
      <c r="A62" s="48" t="s">
        <v>45</v>
      </c>
      <c r="B62" s="48">
        <v>12014</v>
      </c>
      <c r="C62" s="48">
        <v>0</v>
      </c>
      <c r="D62" s="48">
        <v>0</v>
      </c>
      <c r="E62" s="48">
        <v>0</v>
      </c>
      <c r="F62" s="48">
        <v>1806</v>
      </c>
      <c r="G62" s="48">
        <v>12738</v>
      </c>
      <c r="H62" s="48">
        <v>436474</v>
      </c>
      <c r="I62" s="48">
        <v>62829</v>
      </c>
      <c r="J62" s="48">
        <v>0</v>
      </c>
      <c r="K62" s="48">
        <v>24192</v>
      </c>
      <c r="L62" s="48">
        <v>6926</v>
      </c>
      <c r="M62" s="48">
        <v>0</v>
      </c>
      <c r="N62" s="48">
        <v>0</v>
      </c>
      <c r="O62" s="48">
        <v>0</v>
      </c>
      <c r="P62" s="48">
        <v>556979</v>
      </c>
      <c r="Q62" s="48">
        <v>91406</v>
      </c>
      <c r="R62" s="48">
        <v>12014</v>
      </c>
      <c r="S62" s="48">
        <v>1806</v>
      </c>
      <c r="T62" s="48">
        <v>24192</v>
      </c>
      <c r="Y62" s="48">
        <f t="shared" si="6"/>
        <v>12014</v>
      </c>
      <c r="Z62" s="48">
        <f t="shared" si="0"/>
        <v>1806</v>
      </c>
      <c r="AA62" s="48">
        <f t="shared" si="1"/>
        <v>12738</v>
      </c>
      <c r="AB62" s="48">
        <f t="shared" si="2"/>
        <v>62829</v>
      </c>
      <c r="AC62" s="48">
        <f t="shared" si="3"/>
        <v>436474</v>
      </c>
      <c r="AD62" s="48">
        <f t="shared" si="4"/>
        <v>31118</v>
      </c>
      <c r="AE62" s="48">
        <f t="shared" si="5"/>
        <v>556979</v>
      </c>
    </row>
    <row r="63" spans="1:31">
      <c r="A63" s="36" t="s">
        <v>133</v>
      </c>
      <c r="B63" s="36">
        <v>0</v>
      </c>
      <c r="C63" s="36">
        <v>0</v>
      </c>
      <c r="D63" s="36">
        <v>0</v>
      </c>
      <c r="E63" s="36">
        <v>0</v>
      </c>
      <c r="F63" s="36">
        <v>639</v>
      </c>
      <c r="G63" s="36">
        <v>921</v>
      </c>
      <c r="H63" s="36">
        <v>0</v>
      </c>
      <c r="I63" s="36">
        <v>795</v>
      </c>
      <c r="J63" s="36">
        <v>0</v>
      </c>
      <c r="K63" s="36">
        <v>2</v>
      </c>
      <c r="L63" s="36">
        <v>10</v>
      </c>
      <c r="M63" s="36">
        <v>0</v>
      </c>
      <c r="N63" s="36">
        <v>0</v>
      </c>
      <c r="O63" s="36">
        <v>0</v>
      </c>
      <c r="P63" s="36">
        <v>2367</v>
      </c>
      <c r="Q63" s="36">
        <v>807</v>
      </c>
      <c r="R63" s="36">
        <v>0</v>
      </c>
      <c r="S63" s="36">
        <v>639</v>
      </c>
      <c r="T63" s="36">
        <v>2</v>
      </c>
      <c r="Y63" s="36">
        <f t="shared" si="6"/>
        <v>0</v>
      </c>
      <c r="Z63" s="36">
        <f t="shared" si="0"/>
        <v>639</v>
      </c>
      <c r="AA63" s="36">
        <f t="shared" si="1"/>
        <v>921</v>
      </c>
      <c r="AB63" s="36">
        <f t="shared" si="2"/>
        <v>795</v>
      </c>
      <c r="AC63" s="36">
        <f t="shared" si="3"/>
        <v>0</v>
      </c>
      <c r="AD63" s="36">
        <f t="shared" si="4"/>
        <v>12</v>
      </c>
      <c r="AE63" s="36">
        <f t="shared" si="5"/>
        <v>2367</v>
      </c>
    </row>
    <row r="64" spans="1:31">
      <c r="A64" s="36" t="s">
        <v>132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2036</v>
      </c>
      <c r="H64" s="36">
        <v>0</v>
      </c>
      <c r="I64" s="36">
        <v>8335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10371</v>
      </c>
      <c r="Q64" s="36">
        <v>8335</v>
      </c>
      <c r="R64" s="36">
        <v>0</v>
      </c>
      <c r="S64" s="36">
        <v>0</v>
      </c>
      <c r="T64" s="36">
        <v>0</v>
      </c>
      <c r="Y64" s="36">
        <f t="shared" si="6"/>
        <v>0</v>
      </c>
      <c r="Z64" s="36">
        <f t="shared" si="0"/>
        <v>0</v>
      </c>
      <c r="AA64" s="36">
        <f t="shared" si="1"/>
        <v>2036</v>
      </c>
      <c r="AB64" s="36">
        <f t="shared" si="2"/>
        <v>8335</v>
      </c>
      <c r="AC64" s="36">
        <f t="shared" si="3"/>
        <v>0</v>
      </c>
      <c r="AD64" s="36">
        <f t="shared" si="4"/>
        <v>0</v>
      </c>
      <c r="AE64" s="36">
        <f t="shared" si="5"/>
        <v>10371</v>
      </c>
    </row>
    <row r="65" spans="1:31" s="48" customFormat="1">
      <c r="A65" s="48" t="s">
        <v>46</v>
      </c>
      <c r="B65" s="48">
        <v>284911</v>
      </c>
      <c r="C65" s="48">
        <v>0</v>
      </c>
      <c r="D65" s="48">
        <v>0</v>
      </c>
      <c r="E65" s="48">
        <v>0</v>
      </c>
      <c r="F65" s="48">
        <v>5659</v>
      </c>
      <c r="G65" s="48">
        <v>62270</v>
      </c>
      <c r="H65" s="48">
        <v>97129</v>
      </c>
      <c r="I65" s="48">
        <v>19587</v>
      </c>
      <c r="J65" s="48">
        <v>98</v>
      </c>
      <c r="K65" s="48">
        <v>95436</v>
      </c>
      <c r="L65" s="48">
        <v>56848</v>
      </c>
      <c r="M65" s="48">
        <v>0</v>
      </c>
      <c r="N65" s="48">
        <v>0</v>
      </c>
      <c r="O65" s="48">
        <v>0</v>
      </c>
      <c r="P65" s="48">
        <v>621938</v>
      </c>
      <c r="Q65" s="48">
        <v>162513</v>
      </c>
      <c r="R65" s="48">
        <v>284911</v>
      </c>
      <c r="S65" s="48">
        <v>5659</v>
      </c>
      <c r="T65" s="48">
        <v>95534</v>
      </c>
      <c r="Y65" s="48">
        <f t="shared" si="6"/>
        <v>284911</v>
      </c>
      <c r="Z65" s="48">
        <f t="shared" si="0"/>
        <v>5659</v>
      </c>
      <c r="AA65" s="48">
        <f t="shared" si="1"/>
        <v>62270</v>
      </c>
      <c r="AB65" s="48">
        <f t="shared" si="2"/>
        <v>19587</v>
      </c>
      <c r="AC65" s="48">
        <f t="shared" si="3"/>
        <v>97129</v>
      </c>
      <c r="AD65" s="48">
        <f t="shared" si="4"/>
        <v>152382</v>
      </c>
      <c r="AE65" s="48">
        <f t="shared" si="5"/>
        <v>621938</v>
      </c>
    </row>
    <row r="66" spans="1:31">
      <c r="A66" s="36" t="s">
        <v>131</v>
      </c>
      <c r="B66" s="36">
        <v>0</v>
      </c>
      <c r="C66" s="36">
        <v>0</v>
      </c>
      <c r="D66" s="36">
        <v>0</v>
      </c>
      <c r="E66" s="36">
        <v>2213</v>
      </c>
      <c r="F66" s="36">
        <v>0</v>
      </c>
      <c r="G66" s="36">
        <v>2359</v>
      </c>
      <c r="H66" s="36">
        <v>0</v>
      </c>
      <c r="I66" s="36">
        <v>8387</v>
      </c>
      <c r="J66" s="36">
        <v>0</v>
      </c>
      <c r="K66" s="36">
        <v>4</v>
      </c>
      <c r="L66" s="36">
        <v>0</v>
      </c>
      <c r="M66" s="36">
        <v>0</v>
      </c>
      <c r="N66" s="36">
        <v>0</v>
      </c>
      <c r="O66" s="36">
        <v>0</v>
      </c>
      <c r="P66" s="36">
        <v>12963</v>
      </c>
      <c r="Q66" s="36">
        <v>8391</v>
      </c>
      <c r="R66" s="36">
        <v>0</v>
      </c>
      <c r="S66" s="36">
        <v>2213</v>
      </c>
      <c r="T66" s="36">
        <v>4</v>
      </c>
      <c r="Y66" s="36">
        <f t="shared" si="6"/>
        <v>0</v>
      </c>
      <c r="Z66" s="36">
        <f t="shared" si="0"/>
        <v>2213</v>
      </c>
      <c r="AA66" s="36">
        <f t="shared" si="1"/>
        <v>2359</v>
      </c>
      <c r="AB66" s="36">
        <f t="shared" si="2"/>
        <v>8387</v>
      </c>
      <c r="AC66" s="36">
        <f t="shared" si="3"/>
        <v>0</v>
      </c>
      <c r="AD66" s="36">
        <f t="shared" si="4"/>
        <v>4</v>
      </c>
      <c r="AE66" s="36">
        <f t="shared" si="5"/>
        <v>12963</v>
      </c>
    </row>
    <row r="67" spans="1:31">
      <c r="A67" s="36" t="s">
        <v>130</v>
      </c>
      <c r="B67" s="36">
        <v>0</v>
      </c>
      <c r="C67" s="36">
        <v>0</v>
      </c>
      <c r="D67" s="36">
        <v>0</v>
      </c>
      <c r="E67" s="36">
        <v>0</v>
      </c>
      <c r="F67" s="36">
        <v>198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198</v>
      </c>
      <c r="Q67" s="36">
        <v>0</v>
      </c>
      <c r="R67" s="36">
        <v>0</v>
      </c>
      <c r="S67" s="36">
        <v>198</v>
      </c>
      <c r="T67" s="36">
        <v>0</v>
      </c>
      <c r="Y67" s="36">
        <f t="shared" si="6"/>
        <v>0</v>
      </c>
      <c r="Z67" s="36">
        <f t="shared" si="0"/>
        <v>198</v>
      </c>
      <c r="AA67" s="36">
        <f t="shared" si="1"/>
        <v>0</v>
      </c>
      <c r="AB67" s="36">
        <f t="shared" si="2"/>
        <v>0</v>
      </c>
      <c r="AC67" s="36">
        <f t="shared" si="3"/>
        <v>0</v>
      </c>
      <c r="AD67" s="36">
        <f t="shared" si="4"/>
        <v>0</v>
      </c>
      <c r="AE67" s="36">
        <f t="shared" si="5"/>
        <v>198</v>
      </c>
    </row>
    <row r="68" spans="1:31">
      <c r="A68" s="36" t="s">
        <v>200</v>
      </c>
      <c r="B68" s="36">
        <v>25746</v>
      </c>
      <c r="C68" s="36">
        <v>0</v>
      </c>
      <c r="D68" s="36">
        <v>0</v>
      </c>
      <c r="E68" s="36">
        <v>0</v>
      </c>
      <c r="F68" s="36">
        <v>5544</v>
      </c>
      <c r="G68" s="36">
        <v>6776</v>
      </c>
      <c r="H68" s="36">
        <v>0</v>
      </c>
      <c r="I68" s="36">
        <v>4476</v>
      </c>
      <c r="J68" s="36">
        <v>0</v>
      </c>
      <c r="K68" s="36">
        <v>7481</v>
      </c>
      <c r="L68" s="36">
        <v>320</v>
      </c>
      <c r="M68" s="36">
        <v>0</v>
      </c>
      <c r="N68" s="36">
        <v>0</v>
      </c>
      <c r="O68" s="36">
        <v>0</v>
      </c>
      <c r="P68" s="36">
        <v>50343</v>
      </c>
      <c r="Q68" s="36">
        <v>12177</v>
      </c>
      <c r="R68" s="36">
        <v>25746</v>
      </c>
      <c r="S68" s="36">
        <v>5544</v>
      </c>
      <c r="T68" s="36">
        <v>7481</v>
      </c>
      <c r="Y68" s="36">
        <f t="shared" si="6"/>
        <v>25746</v>
      </c>
      <c r="Z68" s="36">
        <f t="shared" si="0"/>
        <v>5544</v>
      </c>
      <c r="AA68" s="36">
        <f t="shared" si="1"/>
        <v>6776</v>
      </c>
      <c r="AB68" s="36">
        <f t="shared" si="2"/>
        <v>4476</v>
      </c>
      <c r="AC68" s="36">
        <f t="shared" si="3"/>
        <v>0</v>
      </c>
      <c r="AD68" s="36">
        <f t="shared" si="4"/>
        <v>7801</v>
      </c>
      <c r="AE68" s="36">
        <f t="shared" si="5"/>
        <v>50343</v>
      </c>
    </row>
    <row r="69" spans="1:31">
      <c r="A69" s="36" t="s">
        <v>129</v>
      </c>
      <c r="B69" s="36">
        <v>1855</v>
      </c>
      <c r="C69" s="36">
        <v>0</v>
      </c>
      <c r="D69" s="36">
        <v>0</v>
      </c>
      <c r="E69" s="36">
        <v>0</v>
      </c>
      <c r="F69" s="36">
        <v>1512</v>
      </c>
      <c r="G69" s="36">
        <v>0</v>
      </c>
      <c r="H69" s="36">
        <v>0</v>
      </c>
      <c r="I69" s="36">
        <v>4848</v>
      </c>
      <c r="J69" s="36">
        <v>247</v>
      </c>
      <c r="K69" s="36">
        <v>7</v>
      </c>
      <c r="L69" s="36">
        <v>2256</v>
      </c>
      <c r="M69" s="36">
        <v>0</v>
      </c>
      <c r="N69" s="36">
        <v>0</v>
      </c>
      <c r="O69" s="36">
        <v>0</v>
      </c>
      <c r="P69" s="36">
        <v>10725</v>
      </c>
      <c r="Q69" s="36">
        <v>7358</v>
      </c>
      <c r="R69" s="36">
        <v>1855</v>
      </c>
      <c r="S69" s="36">
        <v>1512</v>
      </c>
      <c r="T69" s="36">
        <v>254</v>
      </c>
      <c r="Y69" s="36">
        <f t="shared" si="6"/>
        <v>1855</v>
      </c>
      <c r="Z69" s="36">
        <f t="shared" si="0"/>
        <v>1512</v>
      </c>
      <c r="AA69" s="36">
        <f t="shared" si="1"/>
        <v>0</v>
      </c>
      <c r="AB69" s="36">
        <f t="shared" si="2"/>
        <v>4848</v>
      </c>
      <c r="AC69" s="36">
        <f t="shared" si="3"/>
        <v>0</v>
      </c>
      <c r="AD69" s="36">
        <f t="shared" si="4"/>
        <v>2510</v>
      </c>
      <c r="AE69" s="36">
        <f t="shared" si="5"/>
        <v>10725</v>
      </c>
    </row>
    <row r="70" spans="1:31">
      <c r="A70" s="36" t="s">
        <v>128</v>
      </c>
      <c r="B70" s="36">
        <v>0</v>
      </c>
      <c r="C70" s="36">
        <v>0</v>
      </c>
      <c r="D70" s="36">
        <v>0</v>
      </c>
      <c r="E70" s="36">
        <v>0</v>
      </c>
      <c r="F70" s="36">
        <v>943</v>
      </c>
      <c r="G70" s="36">
        <v>0</v>
      </c>
      <c r="H70" s="36">
        <v>0</v>
      </c>
      <c r="I70" s="36">
        <v>90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1033</v>
      </c>
      <c r="Q70" s="36">
        <v>90</v>
      </c>
      <c r="R70" s="36">
        <v>0</v>
      </c>
      <c r="S70" s="36">
        <v>943</v>
      </c>
      <c r="T70" s="36">
        <v>0</v>
      </c>
      <c r="Y70" s="36">
        <f t="shared" ref="Y70:Y128" si="7">SUM(B70:C70)</f>
        <v>0</v>
      </c>
      <c r="Z70" s="36">
        <f t="shared" si="0"/>
        <v>943</v>
      </c>
      <c r="AA70" s="36">
        <f t="shared" si="1"/>
        <v>0</v>
      </c>
      <c r="AB70" s="36">
        <f t="shared" si="2"/>
        <v>90</v>
      </c>
      <c r="AC70" s="36">
        <f t="shared" si="3"/>
        <v>0</v>
      </c>
      <c r="AD70" s="36">
        <f t="shared" ref="AD70:AD133" si="8">AE70-SUM(Y70:AC70)</f>
        <v>0</v>
      </c>
      <c r="AE70" s="36">
        <f t="shared" si="5"/>
        <v>1033</v>
      </c>
    </row>
    <row r="71" spans="1:31">
      <c r="A71" s="36" t="s">
        <v>127</v>
      </c>
      <c r="B71" s="36">
        <v>41</v>
      </c>
      <c r="C71" s="36">
        <v>0</v>
      </c>
      <c r="D71" s="36">
        <v>0</v>
      </c>
      <c r="E71" s="36">
        <v>0</v>
      </c>
      <c r="F71" s="36">
        <v>4474</v>
      </c>
      <c r="G71" s="36">
        <v>0</v>
      </c>
      <c r="H71" s="36">
        <v>0</v>
      </c>
      <c r="I71" s="36">
        <v>2602</v>
      </c>
      <c r="J71" s="36">
        <v>0</v>
      </c>
      <c r="K71" s="36">
        <v>398</v>
      </c>
      <c r="L71" s="36">
        <v>523</v>
      </c>
      <c r="M71" s="36">
        <v>0</v>
      </c>
      <c r="N71" s="36">
        <v>0</v>
      </c>
      <c r="O71" s="36">
        <v>0</v>
      </c>
      <c r="P71" s="36">
        <v>8038</v>
      </c>
      <c r="Q71" s="36">
        <v>3523</v>
      </c>
      <c r="R71" s="36">
        <v>41</v>
      </c>
      <c r="S71" s="36">
        <v>4474</v>
      </c>
      <c r="T71" s="36">
        <v>398</v>
      </c>
      <c r="Y71" s="36">
        <f t="shared" si="7"/>
        <v>41</v>
      </c>
      <c r="Z71" s="36">
        <f t="shared" ref="Z71:Z134" si="9">SUM(D71:F71)</f>
        <v>4474</v>
      </c>
      <c r="AA71" s="36">
        <f t="shared" ref="AA71:AA134" si="10">G71</f>
        <v>0</v>
      </c>
      <c r="AB71" s="36">
        <f t="shared" ref="AB71:AB134" si="11">I71</f>
        <v>2602</v>
      </c>
      <c r="AC71" s="36">
        <f t="shared" ref="AC71:AC134" si="12">H71</f>
        <v>0</v>
      </c>
      <c r="AD71" s="36">
        <f t="shared" si="8"/>
        <v>921</v>
      </c>
      <c r="AE71" s="36">
        <f t="shared" ref="AE71:AE134" si="13">P71</f>
        <v>8038</v>
      </c>
    </row>
    <row r="72" spans="1:31">
      <c r="A72" s="36" t="s">
        <v>238</v>
      </c>
      <c r="B72" s="36">
        <v>30401</v>
      </c>
      <c r="C72" s="36">
        <v>0</v>
      </c>
      <c r="D72" s="36">
        <v>0</v>
      </c>
      <c r="E72" s="36">
        <v>0</v>
      </c>
      <c r="F72" s="36">
        <v>231</v>
      </c>
      <c r="G72" s="36">
        <v>9171</v>
      </c>
      <c r="H72" s="36">
        <v>0</v>
      </c>
      <c r="I72" s="36">
        <v>0</v>
      </c>
      <c r="J72" s="36">
        <v>0</v>
      </c>
      <c r="K72" s="36">
        <v>3</v>
      </c>
      <c r="L72" s="36">
        <v>96</v>
      </c>
      <c r="M72" s="36">
        <v>0</v>
      </c>
      <c r="N72" s="36">
        <v>0</v>
      </c>
      <c r="O72" s="36">
        <v>0</v>
      </c>
      <c r="P72" s="36">
        <v>39902</v>
      </c>
      <c r="Q72" s="36">
        <v>99</v>
      </c>
      <c r="R72" s="36">
        <v>30401</v>
      </c>
      <c r="S72" s="36">
        <v>231</v>
      </c>
      <c r="T72" s="36">
        <v>3</v>
      </c>
      <c r="Y72" s="36">
        <f t="shared" si="7"/>
        <v>30401</v>
      </c>
      <c r="Z72" s="36">
        <f t="shared" si="9"/>
        <v>231</v>
      </c>
      <c r="AA72" s="36">
        <f t="shared" si="10"/>
        <v>9171</v>
      </c>
      <c r="AB72" s="36">
        <f t="shared" si="11"/>
        <v>0</v>
      </c>
      <c r="AC72" s="36">
        <f t="shared" si="12"/>
        <v>0</v>
      </c>
      <c r="AD72" s="36">
        <f t="shared" si="8"/>
        <v>99</v>
      </c>
      <c r="AE72" s="36">
        <f t="shared" si="13"/>
        <v>39902</v>
      </c>
    </row>
    <row r="73" spans="1:31">
      <c r="A73" s="36" t="s">
        <v>199</v>
      </c>
      <c r="B73" s="36">
        <v>6114</v>
      </c>
      <c r="C73" s="36">
        <v>0</v>
      </c>
      <c r="D73" s="36">
        <v>0</v>
      </c>
      <c r="E73" s="36">
        <v>0</v>
      </c>
      <c r="F73" s="36">
        <v>73</v>
      </c>
      <c r="G73" s="36">
        <v>4225</v>
      </c>
      <c r="H73" s="36">
        <v>15649</v>
      </c>
      <c r="I73" s="36">
        <v>302</v>
      </c>
      <c r="J73" s="36">
        <v>0</v>
      </c>
      <c r="K73" s="36">
        <v>768</v>
      </c>
      <c r="L73" s="36">
        <v>2240</v>
      </c>
      <c r="M73" s="36">
        <v>0</v>
      </c>
      <c r="N73" s="36">
        <v>0</v>
      </c>
      <c r="O73" s="36">
        <v>0</v>
      </c>
      <c r="P73" s="36">
        <v>29371</v>
      </c>
      <c r="Q73" s="36">
        <v>3137</v>
      </c>
      <c r="R73" s="36">
        <v>6114</v>
      </c>
      <c r="S73" s="36">
        <v>73</v>
      </c>
      <c r="T73" s="36">
        <v>768</v>
      </c>
      <c r="Y73" s="36">
        <f t="shared" si="7"/>
        <v>6114</v>
      </c>
      <c r="Z73" s="36">
        <f t="shared" si="9"/>
        <v>73</v>
      </c>
      <c r="AA73" s="36">
        <f t="shared" si="10"/>
        <v>4225</v>
      </c>
      <c r="AB73" s="36">
        <f t="shared" si="11"/>
        <v>302</v>
      </c>
      <c r="AC73" s="36">
        <f t="shared" si="12"/>
        <v>15649</v>
      </c>
      <c r="AD73" s="36">
        <f t="shared" si="8"/>
        <v>3008</v>
      </c>
      <c r="AE73" s="36">
        <f t="shared" si="13"/>
        <v>29371</v>
      </c>
    </row>
    <row r="74" spans="1:31">
      <c r="A74" s="36" t="s">
        <v>198</v>
      </c>
      <c r="B74" s="36">
        <v>0</v>
      </c>
      <c r="C74" s="36">
        <v>0</v>
      </c>
      <c r="D74" s="36">
        <v>0</v>
      </c>
      <c r="E74" s="36">
        <v>0</v>
      </c>
      <c r="F74" s="36">
        <v>3</v>
      </c>
      <c r="G74" s="36">
        <v>0</v>
      </c>
      <c r="H74" s="36">
        <v>0</v>
      </c>
      <c r="I74" s="36">
        <v>12873</v>
      </c>
      <c r="J74" s="36">
        <v>5238</v>
      </c>
      <c r="K74" s="36">
        <v>8</v>
      </c>
      <c r="L74" s="36">
        <v>0</v>
      </c>
      <c r="M74" s="36">
        <v>0</v>
      </c>
      <c r="N74" s="36">
        <v>0</v>
      </c>
      <c r="O74" s="36">
        <v>0</v>
      </c>
      <c r="P74" s="36">
        <v>18122</v>
      </c>
      <c r="Q74" s="36">
        <v>18119</v>
      </c>
      <c r="R74" s="36">
        <v>0</v>
      </c>
      <c r="S74" s="36">
        <v>3</v>
      </c>
      <c r="T74" s="36">
        <v>5246</v>
      </c>
      <c r="Y74" s="36">
        <f t="shared" si="7"/>
        <v>0</v>
      </c>
      <c r="Z74" s="36">
        <f t="shared" si="9"/>
        <v>3</v>
      </c>
      <c r="AA74" s="36">
        <f t="shared" si="10"/>
        <v>0</v>
      </c>
      <c r="AB74" s="36">
        <f t="shared" si="11"/>
        <v>12873</v>
      </c>
      <c r="AC74" s="36">
        <f t="shared" si="12"/>
        <v>0</v>
      </c>
      <c r="AD74" s="36">
        <f t="shared" si="8"/>
        <v>5246</v>
      </c>
      <c r="AE74" s="36">
        <f t="shared" si="13"/>
        <v>18122</v>
      </c>
    </row>
    <row r="75" spans="1:31">
      <c r="A75" s="36" t="s">
        <v>125</v>
      </c>
      <c r="B75" s="36">
        <v>966520</v>
      </c>
      <c r="C75" s="36">
        <v>0</v>
      </c>
      <c r="D75" s="36">
        <v>0</v>
      </c>
      <c r="E75" s="36">
        <v>0</v>
      </c>
      <c r="F75" s="36">
        <v>22696</v>
      </c>
      <c r="G75" s="36">
        <v>62929</v>
      </c>
      <c r="H75" s="36">
        <v>36102</v>
      </c>
      <c r="I75" s="36">
        <v>131643</v>
      </c>
      <c r="J75" s="36">
        <v>0</v>
      </c>
      <c r="K75" s="36">
        <v>42064</v>
      </c>
      <c r="L75" s="36">
        <v>25444</v>
      </c>
      <c r="M75" s="36">
        <v>0</v>
      </c>
      <c r="N75" s="36">
        <v>0</v>
      </c>
      <c r="O75" s="36">
        <v>0</v>
      </c>
      <c r="P75" s="36">
        <v>1287398</v>
      </c>
      <c r="Q75" s="36">
        <v>198383</v>
      </c>
      <c r="R75" s="36">
        <v>966520</v>
      </c>
      <c r="S75" s="36">
        <v>22696</v>
      </c>
      <c r="T75" s="36">
        <v>42064</v>
      </c>
      <c r="Y75" s="36">
        <f t="shared" si="7"/>
        <v>966520</v>
      </c>
      <c r="Z75" s="36">
        <f t="shared" si="9"/>
        <v>22696</v>
      </c>
      <c r="AA75" s="36">
        <f t="shared" si="10"/>
        <v>62929</v>
      </c>
      <c r="AB75" s="36">
        <f t="shared" si="11"/>
        <v>131643</v>
      </c>
      <c r="AC75" s="36">
        <f t="shared" si="12"/>
        <v>36102</v>
      </c>
      <c r="AD75" s="36">
        <f t="shared" si="8"/>
        <v>67508</v>
      </c>
      <c r="AE75" s="36">
        <f t="shared" si="13"/>
        <v>1287398</v>
      </c>
    </row>
    <row r="76" spans="1:31">
      <c r="A76" s="36" t="s">
        <v>124</v>
      </c>
      <c r="B76" s="36">
        <v>120332</v>
      </c>
      <c r="C76" s="36">
        <v>0</v>
      </c>
      <c r="D76" s="36">
        <v>0</v>
      </c>
      <c r="E76" s="36">
        <v>0</v>
      </c>
      <c r="F76" s="36">
        <v>25782</v>
      </c>
      <c r="G76" s="36">
        <v>56287</v>
      </c>
      <c r="H76" s="36">
        <v>0</v>
      </c>
      <c r="I76" s="36">
        <v>15148</v>
      </c>
      <c r="J76" s="36">
        <v>10038</v>
      </c>
      <c r="K76" s="36">
        <v>11</v>
      </c>
      <c r="L76" s="36">
        <v>957</v>
      </c>
      <c r="M76" s="36">
        <v>0</v>
      </c>
      <c r="N76" s="36">
        <v>0</v>
      </c>
      <c r="O76" s="36">
        <v>0</v>
      </c>
      <c r="P76" s="36">
        <v>228555</v>
      </c>
      <c r="Q76" s="36">
        <v>26138</v>
      </c>
      <c r="R76" s="36">
        <v>120332</v>
      </c>
      <c r="S76" s="36">
        <v>25782</v>
      </c>
      <c r="T76" s="36">
        <v>10049</v>
      </c>
      <c r="Y76" s="36">
        <f t="shared" si="7"/>
        <v>120332</v>
      </c>
      <c r="Z76" s="36">
        <f t="shared" si="9"/>
        <v>25782</v>
      </c>
      <c r="AA76" s="36">
        <f t="shared" si="10"/>
        <v>56287</v>
      </c>
      <c r="AB76" s="36">
        <f t="shared" si="11"/>
        <v>15148</v>
      </c>
      <c r="AC76" s="36">
        <f t="shared" si="12"/>
        <v>0</v>
      </c>
      <c r="AD76" s="36">
        <f t="shared" si="8"/>
        <v>11006</v>
      </c>
      <c r="AE76" s="36">
        <f t="shared" si="13"/>
        <v>228555</v>
      </c>
    </row>
    <row r="77" spans="1:31">
      <c r="A77" s="36" t="s">
        <v>123</v>
      </c>
      <c r="B77" s="36">
        <v>530</v>
      </c>
      <c r="C77" s="36">
        <v>0</v>
      </c>
      <c r="D77" s="36">
        <v>0</v>
      </c>
      <c r="E77" s="36">
        <v>0</v>
      </c>
      <c r="F77" s="36">
        <v>59493</v>
      </c>
      <c r="G77" s="36">
        <v>195847</v>
      </c>
      <c r="H77" s="36">
        <v>4472</v>
      </c>
      <c r="I77" s="36">
        <v>13862</v>
      </c>
      <c r="J77" s="36">
        <v>0</v>
      </c>
      <c r="K77" s="36">
        <v>358</v>
      </c>
      <c r="L77" s="36">
        <v>47</v>
      </c>
      <c r="M77" s="36">
        <v>0</v>
      </c>
      <c r="N77" s="36">
        <v>0</v>
      </c>
      <c r="O77" s="36">
        <v>0</v>
      </c>
      <c r="P77" s="36">
        <v>274609</v>
      </c>
      <c r="Q77" s="36">
        <v>14267</v>
      </c>
      <c r="R77" s="36">
        <v>530</v>
      </c>
      <c r="S77" s="36">
        <v>59493</v>
      </c>
      <c r="T77" s="36">
        <v>358</v>
      </c>
      <c r="Y77" s="36">
        <f t="shared" si="7"/>
        <v>530</v>
      </c>
      <c r="Z77" s="36">
        <f t="shared" si="9"/>
        <v>59493</v>
      </c>
      <c r="AA77" s="36">
        <f t="shared" si="10"/>
        <v>195847</v>
      </c>
      <c r="AB77" s="36">
        <f t="shared" si="11"/>
        <v>13862</v>
      </c>
      <c r="AC77" s="36">
        <f t="shared" si="12"/>
        <v>4472</v>
      </c>
      <c r="AD77" s="36">
        <f t="shared" si="8"/>
        <v>405</v>
      </c>
      <c r="AE77" s="36">
        <f t="shared" si="13"/>
        <v>274609</v>
      </c>
    </row>
    <row r="78" spans="1:31">
      <c r="A78" s="36" t="s">
        <v>122</v>
      </c>
      <c r="B78" s="36">
        <v>0</v>
      </c>
      <c r="C78" s="36">
        <v>0</v>
      </c>
      <c r="D78" s="36">
        <v>0</v>
      </c>
      <c r="E78" s="36">
        <v>25856</v>
      </c>
      <c r="F78" s="36">
        <v>24107</v>
      </c>
      <c r="G78" s="36">
        <v>14874</v>
      </c>
      <c r="H78" s="36">
        <v>0</v>
      </c>
      <c r="I78" s="36">
        <v>2931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67768</v>
      </c>
      <c r="Q78" s="36">
        <v>2931</v>
      </c>
      <c r="R78" s="36">
        <v>0</v>
      </c>
      <c r="S78" s="36">
        <v>49963</v>
      </c>
      <c r="T78" s="36">
        <v>0</v>
      </c>
      <c r="Y78" s="36">
        <f t="shared" si="7"/>
        <v>0</v>
      </c>
      <c r="Z78" s="36">
        <f t="shared" si="9"/>
        <v>49963</v>
      </c>
      <c r="AA78" s="36">
        <f t="shared" si="10"/>
        <v>14874</v>
      </c>
      <c r="AB78" s="36">
        <f t="shared" si="11"/>
        <v>2931</v>
      </c>
      <c r="AC78" s="36">
        <f t="shared" si="12"/>
        <v>0</v>
      </c>
      <c r="AD78" s="36">
        <f t="shared" si="8"/>
        <v>0</v>
      </c>
      <c r="AE78" s="36">
        <f t="shared" si="13"/>
        <v>67768</v>
      </c>
    </row>
    <row r="79" spans="1:31">
      <c r="A79" s="36" t="s">
        <v>197</v>
      </c>
      <c r="B79" s="36">
        <v>4016</v>
      </c>
      <c r="C79" s="36">
        <v>2468</v>
      </c>
      <c r="D79" s="36">
        <v>0</v>
      </c>
      <c r="E79" s="36">
        <v>0</v>
      </c>
      <c r="F79" s="36">
        <v>187</v>
      </c>
      <c r="G79" s="36">
        <v>12914</v>
      </c>
      <c r="H79" s="36">
        <v>0</v>
      </c>
      <c r="I79" s="36">
        <v>709</v>
      </c>
      <c r="J79" s="36">
        <v>0</v>
      </c>
      <c r="K79" s="36">
        <v>5141</v>
      </c>
      <c r="L79" s="36">
        <v>600</v>
      </c>
      <c r="M79" s="36">
        <v>0</v>
      </c>
      <c r="N79" s="36">
        <v>0</v>
      </c>
      <c r="O79" s="36">
        <v>0</v>
      </c>
      <c r="P79" s="36">
        <v>26035</v>
      </c>
      <c r="Q79" s="36">
        <v>6385</v>
      </c>
      <c r="R79" s="36">
        <v>6484</v>
      </c>
      <c r="S79" s="36">
        <v>187</v>
      </c>
      <c r="T79" s="36">
        <v>5141</v>
      </c>
      <c r="Y79" s="36">
        <f t="shared" si="7"/>
        <v>6484</v>
      </c>
      <c r="Z79" s="36">
        <f t="shared" si="9"/>
        <v>187</v>
      </c>
      <c r="AA79" s="36">
        <f t="shared" si="10"/>
        <v>12914</v>
      </c>
      <c r="AB79" s="36">
        <f t="shared" si="11"/>
        <v>709</v>
      </c>
      <c r="AC79" s="36">
        <f t="shared" si="12"/>
        <v>0</v>
      </c>
      <c r="AD79" s="36">
        <f t="shared" si="8"/>
        <v>5741</v>
      </c>
      <c r="AE79" s="36">
        <f t="shared" si="13"/>
        <v>26035</v>
      </c>
    </row>
    <row r="80" spans="1:31">
      <c r="A80" s="36" t="s">
        <v>196</v>
      </c>
      <c r="B80" s="36">
        <v>30097</v>
      </c>
      <c r="C80" s="36">
        <v>0</v>
      </c>
      <c r="D80" s="36">
        <v>39</v>
      </c>
      <c r="E80" s="36">
        <v>0</v>
      </c>
      <c r="F80" s="36">
        <v>299</v>
      </c>
      <c r="G80" s="36">
        <v>29457</v>
      </c>
      <c r="H80" s="36">
        <v>0</v>
      </c>
      <c r="I80" s="36">
        <v>13</v>
      </c>
      <c r="J80" s="36">
        <v>0</v>
      </c>
      <c r="K80" s="36">
        <v>846</v>
      </c>
      <c r="L80" s="36">
        <v>62</v>
      </c>
      <c r="M80" s="36">
        <v>0</v>
      </c>
      <c r="N80" s="36">
        <v>0</v>
      </c>
      <c r="O80" s="36">
        <v>0</v>
      </c>
      <c r="P80" s="36">
        <v>60813</v>
      </c>
      <c r="Q80" s="36">
        <v>921</v>
      </c>
      <c r="R80" s="36">
        <v>30136</v>
      </c>
      <c r="S80" s="36">
        <v>299</v>
      </c>
      <c r="T80" s="36">
        <v>846</v>
      </c>
      <c r="Y80" s="36">
        <f t="shared" si="7"/>
        <v>30097</v>
      </c>
      <c r="Z80" s="36">
        <f t="shared" si="9"/>
        <v>338</v>
      </c>
      <c r="AA80" s="36">
        <f t="shared" si="10"/>
        <v>29457</v>
      </c>
      <c r="AB80" s="36">
        <f t="shared" si="11"/>
        <v>13</v>
      </c>
      <c r="AC80" s="36">
        <f t="shared" si="12"/>
        <v>0</v>
      </c>
      <c r="AD80" s="36">
        <f t="shared" si="8"/>
        <v>908</v>
      </c>
      <c r="AE80" s="36">
        <f t="shared" si="13"/>
        <v>60813</v>
      </c>
    </row>
    <row r="81" spans="1:31" s="48" customFormat="1">
      <c r="A81" s="48" t="s">
        <v>49</v>
      </c>
      <c r="B81" s="48">
        <v>46524</v>
      </c>
      <c r="C81" s="48">
        <v>0</v>
      </c>
      <c r="D81" s="48">
        <v>0</v>
      </c>
      <c r="E81" s="48">
        <v>0</v>
      </c>
      <c r="F81" s="48">
        <v>14163</v>
      </c>
      <c r="G81" s="48">
        <v>93637</v>
      </c>
      <c r="H81" s="48">
        <v>0</v>
      </c>
      <c r="I81" s="48">
        <v>58545</v>
      </c>
      <c r="J81" s="48">
        <v>5916</v>
      </c>
      <c r="K81" s="48">
        <v>38145</v>
      </c>
      <c r="L81" s="48">
        <v>21186</v>
      </c>
      <c r="M81" s="48">
        <v>0</v>
      </c>
      <c r="N81" s="48">
        <v>0</v>
      </c>
      <c r="O81" s="48">
        <v>0</v>
      </c>
      <c r="P81" s="48">
        <v>278116</v>
      </c>
      <c r="Q81" s="48">
        <v>120679</v>
      </c>
      <c r="R81" s="48">
        <v>46524</v>
      </c>
      <c r="S81" s="48">
        <v>14163</v>
      </c>
      <c r="T81" s="48">
        <v>44061</v>
      </c>
      <c r="Y81" s="48">
        <f t="shared" si="7"/>
        <v>46524</v>
      </c>
      <c r="Z81" s="48">
        <f t="shared" si="9"/>
        <v>14163</v>
      </c>
      <c r="AA81" s="48">
        <f t="shared" si="10"/>
        <v>93637</v>
      </c>
      <c r="AB81" s="48">
        <f t="shared" si="11"/>
        <v>58545</v>
      </c>
      <c r="AC81" s="48">
        <f t="shared" si="12"/>
        <v>0</v>
      </c>
      <c r="AD81" s="48">
        <f t="shared" si="8"/>
        <v>65247</v>
      </c>
      <c r="AE81" s="48">
        <f t="shared" si="13"/>
        <v>278116</v>
      </c>
    </row>
    <row r="82" spans="1:31">
      <c r="A82" s="36" t="s">
        <v>121</v>
      </c>
      <c r="B82" s="36">
        <v>0</v>
      </c>
      <c r="C82" s="36">
        <v>0</v>
      </c>
      <c r="D82" s="36">
        <v>0</v>
      </c>
      <c r="E82" s="36">
        <v>0</v>
      </c>
      <c r="F82" s="36">
        <v>3721</v>
      </c>
      <c r="G82" s="36">
        <v>0</v>
      </c>
      <c r="H82" s="36">
        <v>0</v>
      </c>
      <c r="I82" s="36">
        <v>136</v>
      </c>
      <c r="J82" s="36">
        <v>0</v>
      </c>
      <c r="K82" s="36">
        <v>119</v>
      </c>
      <c r="L82" s="36">
        <v>148</v>
      </c>
      <c r="M82" s="36">
        <v>0</v>
      </c>
      <c r="N82" s="36">
        <v>0</v>
      </c>
      <c r="O82" s="36">
        <v>0</v>
      </c>
      <c r="P82" s="36">
        <v>4124</v>
      </c>
      <c r="Q82" s="36">
        <v>403</v>
      </c>
      <c r="R82" s="36">
        <v>0</v>
      </c>
      <c r="S82" s="36">
        <v>3721</v>
      </c>
      <c r="T82" s="36">
        <v>119</v>
      </c>
      <c r="Y82" s="36">
        <f t="shared" si="7"/>
        <v>0</v>
      </c>
      <c r="Z82" s="36">
        <f t="shared" si="9"/>
        <v>3721</v>
      </c>
      <c r="AA82" s="36">
        <f t="shared" si="10"/>
        <v>0</v>
      </c>
      <c r="AB82" s="36">
        <f t="shared" si="11"/>
        <v>136</v>
      </c>
      <c r="AC82" s="36">
        <f t="shared" si="12"/>
        <v>0</v>
      </c>
      <c r="AD82" s="36">
        <f t="shared" si="8"/>
        <v>267</v>
      </c>
      <c r="AE82" s="36">
        <f t="shared" si="13"/>
        <v>4124</v>
      </c>
    </row>
    <row r="83" spans="1:31" s="49" customFormat="1">
      <c r="A83" s="49" t="s">
        <v>47</v>
      </c>
      <c r="B83" s="49">
        <v>348830</v>
      </c>
      <c r="C83" s="49">
        <v>0</v>
      </c>
      <c r="D83" s="49">
        <v>0</v>
      </c>
      <c r="E83" s="49">
        <v>30975</v>
      </c>
      <c r="F83" s="49">
        <v>85460</v>
      </c>
      <c r="G83" s="49">
        <v>420825</v>
      </c>
      <c r="H83" s="49">
        <v>0</v>
      </c>
      <c r="I83" s="49">
        <v>81796</v>
      </c>
      <c r="J83" s="49">
        <v>2577</v>
      </c>
      <c r="K83" s="49">
        <v>29544</v>
      </c>
      <c r="L83" s="49">
        <v>35523</v>
      </c>
      <c r="M83" s="49">
        <v>0</v>
      </c>
      <c r="N83" s="49">
        <v>0</v>
      </c>
      <c r="O83" s="49">
        <v>0</v>
      </c>
      <c r="P83" s="49">
        <v>1035530</v>
      </c>
      <c r="Q83" s="49">
        <v>145260</v>
      </c>
      <c r="R83" s="49">
        <v>348830</v>
      </c>
      <c r="S83" s="49">
        <v>116435</v>
      </c>
      <c r="T83" s="49">
        <v>32121</v>
      </c>
      <c r="Y83" s="49">
        <f t="shared" si="7"/>
        <v>348830</v>
      </c>
      <c r="Z83" s="49">
        <f t="shared" si="9"/>
        <v>116435</v>
      </c>
      <c r="AA83" s="49">
        <f t="shared" si="10"/>
        <v>420825</v>
      </c>
      <c r="AB83" s="49">
        <f t="shared" si="11"/>
        <v>81796</v>
      </c>
      <c r="AC83" s="49">
        <f t="shared" si="12"/>
        <v>0</v>
      </c>
      <c r="AD83" s="49">
        <f t="shared" si="8"/>
        <v>67644</v>
      </c>
      <c r="AE83" s="49">
        <f t="shared" si="13"/>
        <v>1035530</v>
      </c>
    </row>
    <row r="84" spans="1:31">
      <c r="A84" s="36" t="s">
        <v>120</v>
      </c>
      <c r="B84" s="36">
        <v>0</v>
      </c>
      <c r="C84" s="36">
        <v>0</v>
      </c>
      <c r="D84" s="36">
        <v>0</v>
      </c>
      <c r="E84" s="36">
        <v>0</v>
      </c>
      <c r="F84" s="36">
        <v>16858</v>
      </c>
      <c r="G84" s="36">
        <v>1296</v>
      </c>
      <c r="H84" s="36">
        <v>0</v>
      </c>
      <c r="I84" s="36">
        <v>58</v>
      </c>
      <c r="J84" s="36">
        <v>0</v>
      </c>
      <c r="K84" s="36">
        <v>2</v>
      </c>
      <c r="L84" s="36">
        <v>6</v>
      </c>
      <c r="M84" s="36">
        <v>0</v>
      </c>
      <c r="N84" s="36">
        <v>0</v>
      </c>
      <c r="O84" s="36">
        <v>0</v>
      </c>
      <c r="P84" s="36">
        <v>18220</v>
      </c>
      <c r="Q84" s="36">
        <v>66</v>
      </c>
      <c r="R84" s="36">
        <v>0</v>
      </c>
      <c r="S84" s="36">
        <v>16858</v>
      </c>
      <c r="T84" s="36">
        <v>2</v>
      </c>
      <c r="Y84" s="36">
        <f t="shared" si="7"/>
        <v>0</v>
      </c>
      <c r="Z84" s="36">
        <f t="shared" si="9"/>
        <v>16858</v>
      </c>
      <c r="AA84" s="36">
        <f t="shared" si="10"/>
        <v>1296</v>
      </c>
      <c r="AB84" s="36">
        <f t="shared" si="11"/>
        <v>58</v>
      </c>
      <c r="AC84" s="36">
        <f t="shared" si="12"/>
        <v>0</v>
      </c>
      <c r="AD84" s="36">
        <f t="shared" si="8"/>
        <v>8</v>
      </c>
      <c r="AE84" s="36">
        <f t="shared" si="13"/>
        <v>18220</v>
      </c>
    </row>
    <row r="85" spans="1:31">
      <c r="A85" s="36" t="s">
        <v>119</v>
      </c>
      <c r="B85" s="36">
        <v>75594</v>
      </c>
      <c r="C85" s="36">
        <v>0</v>
      </c>
      <c r="D85" s="36">
        <v>0</v>
      </c>
      <c r="E85" s="36">
        <v>0</v>
      </c>
      <c r="F85" s="36">
        <v>1024</v>
      </c>
      <c r="G85" s="36">
        <v>20173</v>
      </c>
      <c r="H85" s="36">
        <v>0</v>
      </c>
      <c r="I85" s="36">
        <v>8263</v>
      </c>
      <c r="J85" s="36">
        <v>0</v>
      </c>
      <c r="K85" s="36">
        <v>14</v>
      </c>
      <c r="L85" s="36">
        <v>0</v>
      </c>
      <c r="M85" s="36">
        <v>0</v>
      </c>
      <c r="N85" s="36">
        <v>0</v>
      </c>
      <c r="O85" s="36">
        <v>0</v>
      </c>
      <c r="P85" s="36">
        <v>105068</v>
      </c>
      <c r="Q85" s="36">
        <v>8277</v>
      </c>
      <c r="R85" s="36">
        <v>75594</v>
      </c>
      <c r="S85" s="36">
        <v>1024</v>
      </c>
      <c r="T85" s="36">
        <v>14</v>
      </c>
      <c r="Y85" s="36">
        <f t="shared" si="7"/>
        <v>75594</v>
      </c>
      <c r="Z85" s="36">
        <f t="shared" si="9"/>
        <v>1024</v>
      </c>
      <c r="AA85" s="36">
        <f t="shared" si="10"/>
        <v>20173</v>
      </c>
      <c r="AB85" s="36">
        <f t="shared" si="11"/>
        <v>8263</v>
      </c>
      <c r="AC85" s="36">
        <f t="shared" si="12"/>
        <v>0</v>
      </c>
      <c r="AD85" s="36">
        <f t="shared" si="8"/>
        <v>14</v>
      </c>
      <c r="AE85" s="36">
        <f t="shared" si="13"/>
        <v>105068</v>
      </c>
    </row>
    <row r="86" spans="1:31">
      <c r="A86" s="36" t="s">
        <v>118</v>
      </c>
      <c r="B86" s="36">
        <v>0</v>
      </c>
      <c r="C86" s="36">
        <v>0</v>
      </c>
      <c r="D86" s="36">
        <v>0</v>
      </c>
      <c r="E86" s="36">
        <v>0</v>
      </c>
      <c r="F86" s="36">
        <v>1714</v>
      </c>
      <c r="G86" s="36">
        <v>0</v>
      </c>
      <c r="H86" s="36">
        <v>0</v>
      </c>
      <c r="I86" s="36">
        <v>3310</v>
      </c>
      <c r="J86" s="36">
        <v>4059</v>
      </c>
      <c r="K86" s="36">
        <v>39</v>
      </c>
      <c r="L86" s="36">
        <v>136</v>
      </c>
      <c r="M86" s="36">
        <v>0</v>
      </c>
      <c r="N86" s="36">
        <v>0</v>
      </c>
      <c r="O86" s="36">
        <v>0</v>
      </c>
      <c r="P86" s="36">
        <v>9258</v>
      </c>
      <c r="Q86" s="36">
        <v>7544</v>
      </c>
      <c r="R86" s="36">
        <v>0</v>
      </c>
      <c r="S86" s="36">
        <v>1714</v>
      </c>
      <c r="T86" s="36">
        <v>4098</v>
      </c>
      <c r="Y86" s="36">
        <f t="shared" si="7"/>
        <v>0</v>
      </c>
      <c r="Z86" s="36">
        <f t="shared" si="9"/>
        <v>1714</v>
      </c>
      <c r="AA86" s="36">
        <f t="shared" si="10"/>
        <v>0</v>
      </c>
      <c r="AB86" s="36">
        <f t="shared" si="11"/>
        <v>3310</v>
      </c>
      <c r="AC86" s="36">
        <f t="shared" si="12"/>
        <v>0</v>
      </c>
      <c r="AD86" s="36">
        <f t="shared" si="8"/>
        <v>4234</v>
      </c>
      <c r="AE86" s="36">
        <f t="shared" si="13"/>
        <v>9258</v>
      </c>
    </row>
    <row r="87" spans="1:31" s="49" customFormat="1">
      <c r="A87" s="49" t="s">
        <v>48</v>
      </c>
      <c r="B87" s="49">
        <v>231500</v>
      </c>
      <c r="C87" s="49">
        <v>0</v>
      </c>
      <c r="D87" s="49">
        <v>0</v>
      </c>
      <c r="E87" s="49">
        <v>0</v>
      </c>
      <c r="F87" s="49">
        <v>17395</v>
      </c>
      <c r="G87" s="49">
        <v>130458</v>
      </c>
      <c r="H87" s="49">
        <v>156407</v>
      </c>
      <c r="I87" s="49">
        <v>2752</v>
      </c>
      <c r="J87" s="49">
        <v>0</v>
      </c>
      <c r="K87" s="49">
        <v>5138</v>
      </c>
      <c r="L87" s="49">
        <v>2157</v>
      </c>
      <c r="M87" s="49">
        <v>0</v>
      </c>
      <c r="N87" s="49">
        <v>0</v>
      </c>
      <c r="O87" s="49">
        <v>58</v>
      </c>
      <c r="P87" s="49">
        <v>545865</v>
      </c>
      <c r="Q87" s="49">
        <v>8552</v>
      </c>
      <c r="R87" s="49">
        <v>231500</v>
      </c>
      <c r="S87" s="49">
        <v>17395</v>
      </c>
      <c r="T87" s="49">
        <v>5196</v>
      </c>
      <c r="Y87" s="49">
        <f t="shared" si="7"/>
        <v>231500</v>
      </c>
      <c r="Z87" s="49">
        <f t="shared" si="9"/>
        <v>17395</v>
      </c>
      <c r="AA87" s="49">
        <f t="shared" si="10"/>
        <v>130458</v>
      </c>
      <c r="AB87" s="49">
        <f t="shared" si="11"/>
        <v>2752</v>
      </c>
      <c r="AC87" s="49">
        <f t="shared" si="12"/>
        <v>156407</v>
      </c>
      <c r="AD87" s="49">
        <f t="shared" si="8"/>
        <v>7353</v>
      </c>
      <c r="AE87" s="49">
        <f t="shared" si="13"/>
        <v>545865</v>
      </c>
    </row>
    <row r="88" spans="1:31">
      <c r="A88" s="36" t="s">
        <v>116</v>
      </c>
      <c r="B88" s="36">
        <v>5270</v>
      </c>
      <c r="C88" s="36">
        <v>0</v>
      </c>
      <c r="D88" s="36">
        <v>0</v>
      </c>
      <c r="E88" s="36">
        <v>0</v>
      </c>
      <c r="F88" s="36">
        <v>15</v>
      </c>
      <c r="G88" s="36">
        <v>0</v>
      </c>
      <c r="H88" s="36">
        <v>0</v>
      </c>
      <c r="I88" s="36">
        <v>151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5436</v>
      </c>
      <c r="Q88" s="36">
        <v>151</v>
      </c>
      <c r="R88" s="36">
        <v>5270</v>
      </c>
      <c r="S88" s="36">
        <v>15</v>
      </c>
      <c r="T88" s="36">
        <v>0</v>
      </c>
      <c r="Y88" s="36">
        <f t="shared" si="7"/>
        <v>5270</v>
      </c>
      <c r="Z88" s="36">
        <f t="shared" si="9"/>
        <v>15</v>
      </c>
      <c r="AA88" s="36">
        <f t="shared" si="10"/>
        <v>0</v>
      </c>
      <c r="AB88" s="36">
        <f t="shared" si="11"/>
        <v>151</v>
      </c>
      <c r="AC88" s="36">
        <f t="shared" si="12"/>
        <v>0</v>
      </c>
      <c r="AD88" s="36">
        <f t="shared" si="8"/>
        <v>0</v>
      </c>
      <c r="AE88" s="36">
        <f t="shared" si="13"/>
        <v>5436</v>
      </c>
    </row>
    <row r="89" spans="1:31">
      <c r="A89" s="36" t="s">
        <v>115</v>
      </c>
      <c r="B89" s="36">
        <v>0</v>
      </c>
      <c r="C89" s="36">
        <v>0</v>
      </c>
      <c r="D89" s="36">
        <v>0</v>
      </c>
      <c r="E89" s="36">
        <v>0</v>
      </c>
      <c r="F89" s="36">
        <v>43156</v>
      </c>
      <c r="G89" s="36">
        <v>21984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65140</v>
      </c>
      <c r="Q89" s="36">
        <v>0</v>
      </c>
      <c r="R89" s="36">
        <v>0</v>
      </c>
      <c r="S89" s="36">
        <v>43156</v>
      </c>
      <c r="T89" s="36">
        <v>0</v>
      </c>
      <c r="Y89" s="36">
        <f t="shared" si="7"/>
        <v>0</v>
      </c>
      <c r="Z89" s="36">
        <f t="shared" si="9"/>
        <v>43156</v>
      </c>
      <c r="AA89" s="36">
        <f t="shared" si="10"/>
        <v>21984</v>
      </c>
      <c r="AB89" s="36">
        <f t="shared" si="11"/>
        <v>0</v>
      </c>
      <c r="AC89" s="36">
        <f t="shared" si="12"/>
        <v>0</v>
      </c>
      <c r="AD89" s="36">
        <f t="shared" si="8"/>
        <v>0</v>
      </c>
      <c r="AE89" s="36">
        <f t="shared" si="13"/>
        <v>65140</v>
      </c>
    </row>
    <row r="90" spans="1:31">
      <c r="A90" s="36" t="s">
        <v>114</v>
      </c>
      <c r="B90" s="36">
        <v>1073</v>
      </c>
      <c r="C90" s="36">
        <v>0</v>
      </c>
      <c r="D90" s="36">
        <v>0</v>
      </c>
      <c r="E90" s="36">
        <v>0</v>
      </c>
      <c r="F90" s="36">
        <v>84</v>
      </c>
      <c r="G90" s="36">
        <v>117</v>
      </c>
      <c r="H90" s="36">
        <v>0</v>
      </c>
      <c r="I90" s="36">
        <v>13298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14572</v>
      </c>
      <c r="Q90" s="36">
        <v>13298</v>
      </c>
      <c r="R90" s="36">
        <v>1073</v>
      </c>
      <c r="S90" s="36">
        <v>84</v>
      </c>
      <c r="T90" s="36">
        <v>0</v>
      </c>
      <c r="Y90" s="36">
        <f t="shared" si="7"/>
        <v>1073</v>
      </c>
      <c r="Z90" s="36">
        <f t="shared" si="9"/>
        <v>84</v>
      </c>
      <c r="AA90" s="36">
        <f t="shared" si="10"/>
        <v>117</v>
      </c>
      <c r="AB90" s="36">
        <f t="shared" si="11"/>
        <v>13298</v>
      </c>
      <c r="AC90" s="36">
        <f t="shared" si="12"/>
        <v>0</v>
      </c>
      <c r="AD90" s="36">
        <f t="shared" si="8"/>
        <v>0</v>
      </c>
      <c r="AE90" s="36">
        <f t="shared" si="13"/>
        <v>14572</v>
      </c>
    </row>
    <row r="91" spans="1:31">
      <c r="A91" s="36" t="s">
        <v>113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2337</v>
      </c>
      <c r="H91" s="36">
        <v>0</v>
      </c>
      <c r="I91" s="36">
        <v>1994</v>
      </c>
      <c r="J91" s="36">
        <v>0</v>
      </c>
      <c r="K91" s="36">
        <v>141</v>
      </c>
      <c r="L91" s="36">
        <v>669</v>
      </c>
      <c r="M91" s="36">
        <v>0</v>
      </c>
      <c r="N91" s="36">
        <v>0</v>
      </c>
      <c r="O91" s="36">
        <v>0</v>
      </c>
      <c r="P91" s="36">
        <v>5141</v>
      </c>
      <c r="Q91" s="36">
        <v>2804</v>
      </c>
      <c r="R91" s="36">
        <v>0</v>
      </c>
      <c r="S91" s="36">
        <v>0</v>
      </c>
      <c r="T91" s="36">
        <v>141</v>
      </c>
      <c r="Y91" s="36">
        <f t="shared" si="7"/>
        <v>0</v>
      </c>
      <c r="Z91" s="36">
        <f t="shared" si="9"/>
        <v>0</v>
      </c>
      <c r="AA91" s="36">
        <f t="shared" si="10"/>
        <v>2337</v>
      </c>
      <c r="AB91" s="36">
        <f t="shared" si="11"/>
        <v>1994</v>
      </c>
      <c r="AC91" s="36">
        <f t="shared" si="12"/>
        <v>0</v>
      </c>
      <c r="AD91" s="36">
        <f t="shared" si="8"/>
        <v>810</v>
      </c>
      <c r="AE91" s="36">
        <f t="shared" si="13"/>
        <v>5141</v>
      </c>
    </row>
    <row r="92" spans="1:31">
      <c r="A92" s="36" t="s">
        <v>112</v>
      </c>
      <c r="B92" s="36">
        <v>0</v>
      </c>
      <c r="C92" s="36">
        <v>0</v>
      </c>
      <c r="D92" s="36">
        <v>0</v>
      </c>
      <c r="E92" s="36">
        <v>0</v>
      </c>
      <c r="F92" s="36">
        <v>17759</v>
      </c>
      <c r="G92" s="36">
        <v>0</v>
      </c>
      <c r="H92" s="36">
        <v>0</v>
      </c>
      <c r="I92" s="36">
        <v>193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17952</v>
      </c>
      <c r="Q92" s="36">
        <v>193</v>
      </c>
      <c r="R92" s="36">
        <v>0</v>
      </c>
      <c r="S92" s="36">
        <v>17759</v>
      </c>
      <c r="T92" s="36">
        <v>0</v>
      </c>
      <c r="Y92" s="36">
        <f t="shared" si="7"/>
        <v>0</v>
      </c>
      <c r="Z92" s="36">
        <f t="shared" si="9"/>
        <v>17759</v>
      </c>
      <c r="AA92" s="36">
        <f t="shared" si="10"/>
        <v>0</v>
      </c>
      <c r="AB92" s="36">
        <f t="shared" si="11"/>
        <v>193</v>
      </c>
      <c r="AC92" s="36">
        <f t="shared" si="12"/>
        <v>0</v>
      </c>
      <c r="AD92" s="36">
        <f t="shared" si="8"/>
        <v>0</v>
      </c>
      <c r="AE92" s="36">
        <f t="shared" si="13"/>
        <v>17952</v>
      </c>
    </row>
    <row r="93" spans="1:31">
      <c r="A93" s="36" t="s">
        <v>111</v>
      </c>
      <c r="B93" s="36">
        <v>0</v>
      </c>
      <c r="C93" s="36">
        <v>0</v>
      </c>
      <c r="D93" s="36">
        <v>0</v>
      </c>
      <c r="E93" s="36">
        <v>0</v>
      </c>
      <c r="F93" s="36">
        <v>17469</v>
      </c>
      <c r="G93" s="36">
        <v>20262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37731</v>
      </c>
      <c r="Q93" s="36">
        <v>0</v>
      </c>
      <c r="R93" s="36">
        <v>0</v>
      </c>
      <c r="S93" s="36">
        <v>17469</v>
      </c>
      <c r="T93" s="36">
        <v>0</v>
      </c>
      <c r="Y93" s="36">
        <f t="shared" si="7"/>
        <v>0</v>
      </c>
      <c r="Z93" s="36">
        <f t="shared" si="9"/>
        <v>17469</v>
      </c>
      <c r="AA93" s="36">
        <f t="shared" si="10"/>
        <v>20262</v>
      </c>
      <c r="AB93" s="36">
        <f t="shared" si="11"/>
        <v>0</v>
      </c>
      <c r="AC93" s="36">
        <f t="shared" si="12"/>
        <v>0</v>
      </c>
      <c r="AD93" s="36">
        <f t="shared" si="8"/>
        <v>0</v>
      </c>
      <c r="AE93" s="36">
        <f t="shared" si="13"/>
        <v>37731</v>
      </c>
    </row>
    <row r="94" spans="1:31">
      <c r="A94" s="36" t="s">
        <v>110</v>
      </c>
      <c r="B94" s="36">
        <v>0</v>
      </c>
      <c r="C94" s="36">
        <v>2</v>
      </c>
      <c r="D94" s="36">
        <v>0</v>
      </c>
      <c r="E94" s="36">
        <v>0</v>
      </c>
      <c r="F94" s="36">
        <v>160</v>
      </c>
      <c r="G94" s="36">
        <v>1749</v>
      </c>
      <c r="H94" s="36">
        <v>0</v>
      </c>
      <c r="I94" s="36">
        <v>399</v>
      </c>
      <c r="J94" s="36">
        <v>0</v>
      </c>
      <c r="K94" s="36">
        <v>712</v>
      </c>
      <c r="L94" s="36">
        <v>443</v>
      </c>
      <c r="M94" s="36">
        <v>0</v>
      </c>
      <c r="N94" s="36">
        <v>0</v>
      </c>
      <c r="O94" s="36">
        <v>243</v>
      </c>
      <c r="P94" s="36">
        <v>3708</v>
      </c>
      <c r="Q94" s="36">
        <v>1511</v>
      </c>
      <c r="R94" s="36">
        <v>2</v>
      </c>
      <c r="S94" s="36">
        <v>160</v>
      </c>
      <c r="T94" s="36">
        <v>955</v>
      </c>
      <c r="Y94" s="36">
        <f t="shared" si="7"/>
        <v>2</v>
      </c>
      <c r="Z94" s="36">
        <f t="shared" si="9"/>
        <v>160</v>
      </c>
      <c r="AA94" s="36">
        <f t="shared" si="10"/>
        <v>1749</v>
      </c>
      <c r="AB94" s="36">
        <f t="shared" si="11"/>
        <v>399</v>
      </c>
      <c r="AC94" s="36">
        <f t="shared" si="12"/>
        <v>0</v>
      </c>
      <c r="AD94" s="36">
        <f t="shared" si="8"/>
        <v>1398</v>
      </c>
      <c r="AE94" s="36">
        <f t="shared" si="13"/>
        <v>3708</v>
      </c>
    </row>
    <row r="95" spans="1:31">
      <c r="A95" s="36" t="s">
        <v>195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1452</v>
      </c>
      <c r="H95" s="36">
        <v>0</v>
      </c>
      <c r="I95" s="36">
        <v>108</v>
      </c>
      <c r="J95" s="36">
        <v>0</v>
      </c>
      <c r="K95" s="36">
        <v>175</v>
      </c>
      <c r="L95" s="36">
        <v>171</v>
      </c>
      <c r="M95" s="36">
        <v>0</v>
      </c>
      <c r="N95" s="36">
        <v>0</v>
      </c>
      <c r="O95" s="36">
        <v>0</v>
      </c>
      <c r="P95" s="36">
        <v>1906</v>
      </c>
      <c r="Q95" s="36">
        <v>399</v>
      </c>
      <c r="R95" s="36">
        <v>0</v>
      </c>
      <c r="S95" s="36">
        <v>0</v>
      </c>
      <c r="T95" s="36">
        <v>175</v>
      </c>
      <c r="Y95" s="36">
        <f t="shared" si="7"/>
        <v>0</v>
      </c>
      <c r="Z95" s="36">
        <f t="shared" si="9"/>
        <v>0</v>
      </c>
      <c r="AA95" s="36">
        <f t="shared" si="10"/>
        <v>1452</v>
      </c>
      <c r="AB95" s="36">
        <f t="shared" si="11"/>
        <v>108</v>
      </c>
      <c r="AC95" s="36">
        <f t="shared" si="12"/>
        <v>0</v>
      </c>
      <c r="AD95" s="36">
        <f t="shared" si="8"/>
        <v>346</v>
      </c>
      <c r="AE95" s="36">
        <f t="shared" si="13"/>
        <v>1906</v>
      </c>
    </row>
    <row r="96" spans="1:31">
      <c r="A96" s="36" t="s">
        <v>109</v>
      </c>
      <c r="B96" s="36">
        <v>55827</v>
      </c>
      <c r="C96" s="36">
        <v>0</v>
      </c>
      <c r="D96" s="36">
        <v>0</v>
      </c>
      <c r="E96" s="36">
        <v>0</v>
      </c>
      <c r="F96" s="36">
        <v>3490</v>
      </c>
      <c r="G96" s="36">
        <v>73836</v>
      </c>
      <c r="H96" s="36">
        <v>0</v>
      </c>
      <c r="I96" s="36">
        <v>13388</v>
      </c>
      <c r="J96" s="36">
        <v>0</v>
      </c>
      <c r="K96" s="36">
        <v>227</v>
      </c>
      <c r="L96" s="36">
        <v>701</v>
      </c>
      <c r="M96" s="36">
        <v>0</v>
      </c>
      <c r="N96" s="36">
        <v>0</v>
      </c>
      <c r="O96" s="36">
        <v>0</v>
      </c>
      <c r="P96" s="36">
        <v>147469</v>
      </c>
      <c r="Q96" s="36">
        <v>14316</v>
      </c>
      <c r="R96" s="36">
        <v>55827</v>
      </c>
      <c r="S96" s="36">
        <v>3490</v>
      </c>
      <c r="T96" s="36">
        <v>227</v>
      </c>
      <c r="Y96" s="36">
        <f t="shared" si="7"/>
        <v>55827</v>
      </c>
      <c r="Z96" s="36">
        <f t="shared" si="9"/>
        <v>3490</v>
      </c>
      <c r="AA96" s="36">
        <f t="shared" si="10"/>
        <v>73836</v>
      </c>
      <c r="AB96" s="36">
        <f t="shared" si="11"/>
        <v>13388</v>
      </c>
      <c r="AC96" s="36">
        <f t="shared" si="12"/>
        <v>0</v>
      </c>
      <c r="AD96" s="36">
        <f t="shared" si="8"/>
        <v>928</v>
      </c>
      <c r="AE96" s="36">
        <f t="shared" si="13"/>
        <v>147469</v>
      </c>
    </row>
    <row r="97" spans="1:31">
      <c r="A97" s="36" t="s">
        <v>108</v>
      </c>
      <c r="B97" s="36">
        <v>0</v>
      </c>
      <c r="C97" s="36">
        <v>0</v>
      </c>
      <c r="D97" s="36">
        <v>0</v>
      </c>
      <c r="E97" s="36">
        <v>0</v>
      </c>
      <c r="F97" s="36">
        <v>2170</v>
      </c>
      <c r="G97" s="36">
        <v>0</v>
      </c>
      <c r="H97" s="36">
        <v>0</v>
      </c>
      <c r="I97" s="36">
        <v>0</v>
      </c>
      <c r="J97" s="36">
        <v>0</v>
      </c>
      <c r="K97" s="36">
        <v>68</v>
      </c>
      <c r="L97" s="36">
        <v>7</v>
      </c>
      <c r="M97" s="36">
        <v>0</v>
      </c>
      <c r="N97" s="36">
        <v>0</v>
      </c>
      <c r="O97" s="36">
        <v>0</v>
      </c>
      <c r="P97" s="36">
        <v>2245</v>
      </c>
      <c r="Q97" s="36">
        <v>75</v>
      </c>
      <c r="R97" s="36">
        <v>0</v>
      </c>
      <c r="S97" s="36">
        <v>2170</v>
      </c>
      <c r="T97" s="36">
        <v>68</v>
      </c>
      <c r="Y97" s="36">
        <f t="shared" si="7"/>
        <v>0</v>
      </c>
      <c r="Z97" s="36">
        <f t="shared" si="9"/>
        <v>2170</v>
      </c>
      <c r="AA97" s="36">
        <f t="shared" si="10"/>
        <v>0</v>
      </c>
      <c r="AB97" s="36">
        <f t="shared" si="11"/>
        <v>0</v>
      </c>
      <c r="AC97" s="36">
        <f t="shared" si="12"/>
        <v>0</v>
      </c>
      <c r="AD97" s="36">
        <f t="shared" si="8"/>
        <v>75</v>
      </c>
      <c r="AE97" s="36">
        <f t="shared" si="13"/>
        <v>2245</v>
      </c>
    </row>
    <row r="98" spans="1:31">
      <c r="A98" s="36" t="s">
        <v>107</v>
      </c>
      <c r="B98" s="36">
        <v>1260</v>
      </c>
      <c r="C98" s="36">
        <v>0</v>
      </c>
      <c r="D98" s="36">
        <v>0</v>
      </c>
      <c r="E98" s="36">
        <v>0</v>
      </c>
      <c r="F98" s="36">
        <v>1078</v>
      </c>
      <c r="G98" s="36">
        <v>0</v>
      </c>
      <c r="H98" s="36">
        <v>0</v>
      </c>
      <c r="I98" s="36">
        <v>91</v>
      </c>
      <c r="J98" s="36">
        <v>0</v>
      </c>
      <c r="K98" s="36">
        <v>28</v>
      </c>
      <c r="L98" s="36">
        <v>477</v>
      </c>
      <c r="M98" s="36">
        <v>0</v>
      </c>
      <c r="N98" s="36">
        <v>0</v>
      </c>
      <c r="O98" s="36">
        <v>0</v>
      </c>
      <c r="P98" s="36">
        <v>2934</v>
      </c>
      <c r="Q98" s="36">
        <v>596</v>
      </c>
      <c r="R98" s="36">
        <v>1260</v>
      </c>
      <c r="S98" s="36">
        <v>1078</v>
      </c>
      <c r="T98" s="36">
        <v>28</v>
      </c>
      <c r="Y98" s="36">
        <f t="shared" si="7"/>
        <v>1260</v>
      </c>
      <c r="Z98" s="36">
        <f t="shared" si="9"/>
        <v>1078</v>
      </c>
      <c r="AA98" s="36">
        <f t="shared" si="10"/>
        <v>0</v>
      </c>
      <c r="AB98" s="36">
        <f t="shared" si="11"/>
        <v>91</v>
      </c>
      <c r="AC98" s="36">
        <f t="shared" si="12"/>
        <v>0</v>
      </c>
      <c r="AD98" s="36">
        <f t="shared" si="8"/>
        <v>505</v>
      </c>
      <c r="AE98" s="36">
        <f t="shared" si="13"/>
        <v>2934</v>
      </c>
    </row>
    <row r="99" spans="1:31">
      <c r="A99" s="36" t="s">
        <v>194</v>
      </c>
      <c r="B99" s="36">
        <v>33881</v>
      </c>
      <c r="C99" s="36">
        <v>0</v>
      </c>
      <c r="D99" s="36">
        <v>0</v>
      </c>
      <c r="E99" s="36">
        <v>0</v>
      </c>
      <c r="F99" s="36">
        <v>33006</v>
      </c>
      <c r="G99" s="36">
        <v>171962</v>
      </c>
      <c r="H99" s="36">
        <v>9677</v>
      </c>
      <c r="I99" s="36">
        <v>38893</v>
      </c>
      <c r="J99" s="36">
        <v>6000</v>
      </c>
      <c r="K99" s="36">
        <v>6647</v>
      </c>
      <c r="L99" s="36">
        <v>1430</v>
      </c>
      <c r="M99" s="36">
        <v>0</v>
      </c>
      <c r="N99" s="36">
        <v>0</v>
      </c>
      <c r="O99" s="36">
        <v>0</v>
      </c>
      <c r="P99" s="36">
        <v>301496</v>
      </c>
      <c r="Q99" s="36">
        <v>52893</v>
      </c>
      <c r="R99" s="36">
        <v>33881</v>
      </c>
      <c r="S99" s="36">
        <v>33006</v>
      </c>
      <c r="T99" s="36">
        <v>12647</v>
      </c>
      <c r="Y99" s="36">
        <f t="shared" si="7"/>
        <v>33881</v>
      </c>
      <c r="Z99" s="36">
        <f t="shared" si="9"/>
        <v>33006</v>
      </c>
      <c r="AA99" s="36">
        <f t="shared" si="10"/>
        <v>171962</v>
      </c>
      <c r="AB99" s="36">
        <f t="shared" si="11"/>
        <v>38893</v>
      </c>
      <c r="AC99" s="36">
        <f t="shared" si="12"/>
        <v>9677</v>
      </c>
      <c r="AD99" s="36">
        <f t="shared" si="8"/>
        <v>14077</v>
      </c>
      <c r="AE99" s="36">
        <f t="shared" si="13"/>
        <v>301496</v>
      </c>
    </row>
    <row r="100" spans="1:31">
      <c r="A100" s="36" t="s">
        <v>220</v>
      </c>
      <c r="B100" s="36">
        <v>0</v>
      </c>
      <c r="C100" s="36">
        <v>0</v>
      </c>
      <c r="D100" s="36">
        <v>0</v>
      </c>
      <c r="E100" s="36">
        <v>0</v>
      </c>
      <c r="F100" s="36">
        <v>14</v>
      </c>
      <c r="G100" s="36">
        <v>5005</v>
      </c>
      <c r="H100" s="36">
        <v>0</v>
      </c>
      <c r="I100" s="36">
        <v>317</v>
      </c>
      <c r="J100" s="36">
        <v>0</v>
      </c>
      <c r="K100" s="36">
        <v>2</v>
      </c>
      <c r="L100" s="36">
        <v>13</v>
      </c>
      <c r="M100" s="36">
        <v>0</v>
      </c>
      <c r="N100" s="36">
        <v>0</v>
      </c>
      <c r="O100" s="36">
        <v>0</v>
      </c>
      <c r="P100" s="36">
        <v>5351</v>
      </c>
      <c r="Q100" s="36">
        <v>332</v>
      </c>
      <c r="R100" s="36">
        <v>0</v>
      </c>
      <c r="S100" s="36">
        <v>14</v>
      </c>
      <c r="T100" s="36">
        <v>2</v>
      </c>
      <c r="Y100" s="36">
        <f t="shared" si="7"/>
        <v>0</v>
      </c>
      <c r="Z100" s="36">
        <f t="shared" si="9"/>
        <v>14</v>
      </c>
      <c r="AA100" s="36">
        <f t="shared" si="10"/>
        <v>5005</v>
      </c>
      <c r="AB100" s="36">
        <f t="shared" si="11"/>
        <v>317</v>
      </c>
      <c r="AC100" s="36">
        <f t="shared" si="12"/>
        <v>0</v>
      </c>
      <c r="AD100" s="36">
        <f t="shared" si="8"/>
        <v>15</v>
      </c>
      <c r="AE100" s="36">
        <f t="shared" si="13"/>
        <v>5351</v>
      </c>
    </row>
    <row r="101" spans="1:31">
      <c r="A101" s="36" t="s">
        <v>106</v>
      </c>
      <c r="B101" s="36">
        <v>4964</v>
      </c>
      <c r="C101" s="36">
        <v>0</v>
      </c>
      <c r="D101" s="36">
        <v>0</v>
      </c>
      <c r="E101" s="36">
        <v>0</v>
      </c>
      <c r="F101" s="36">
        <v>242</v>
      </c>
      <c r="G101" s="36">
        <v>0</v>
      </c>
      <c r="H101" s="36">
        <v>0</v>
      </c>
      <c r="I101" s="36">
        <v>0</v>
      </c>
      <c r="J101" s="36">
        <v>0</v>
      </c>
      <c r="K101" s="36">
        <v>170</v>
      </c>
      <c r="L101" s="36">
        <v>0</v>
      </c>
      <c r="M101" s="36">
        <v>0</v>
      </c>
      <c r="N101" s="36">
        <v>0</v>
      </c>
      <c r="O101" s="36">
        <v>0</v>
      </c>
      <c r="P101" s="36">
        <v>5376</v>
      </c>
      <c r="Q101" s="36">
        <v>170</v>
      </c>
      <c r="R101" s="36">
        <v>4964</v>
      </c>
      <c r="S101" s="36">
        <v>242</v>
      </c>
      <c r="T101" s="36">
        <v>170</v>
      </c>
      <c r="Y101" s="36">
        <f t="shared" si="7"/>
        <v>4964</v>
      </c>
      <c r="Z101" s="36">
        <f t="shared" si="9"/>
        <v>242</v>
      </c>
      <c r="AA101" s="36">
        <f t="shared" si="10"/>
        <v>0</v>
      </c>
      <c r="AB101" s="36">
        <f t="shared" si="11"/>
        <v>0</v>
      </c>
      <c r="AC101" s="36">
        <f t="shared" si="12"/>
        <v>0</v>
      </c>
      <c r="AD101" s="36">
        <f t="shared" si="8"/>
        <v>170</v>
      </c>
      <c r="AE101" s="36">
        <f t="shared" si="13"/>
        <v>5376</v>
      </c>
    </row>
    <row r="102" spans="1:31">
      <c r="A102" s="36" t="s">
        <v>105</v>
      </c>
      <c r="B102" s="36">
        <v>1422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1752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3174</v>
      </c>
      <c r="Q102" s="36">
        <v>1752</v>
      </c>
      <c r="R102" s="36">
        <v>1422</v>
      </c>
      <c r="S102" s="36">
        <v>0</v>
      </c>
      <c r="T102" s="36">
        <v>0</v>
      </c>
      <c r="Y102" s="36">
        <f t="shared" si="7"/>
        <v>1422</v>
      </c>
      <c r="Z102" s="36">
        <f t="shared" si="9"/>
        <v>0</v>
      </c>
      <c r="AA102" s="36">
        <f t="shared" si="10"/>
        <v>0</v>
      </c>
      <c r="AB102" s="36">
        <f t="shared" si="11"/>
        <v>1752</v>
      </c>
      <c r="AC102" s="36">
        <f t="shared" si="12"/>
        <v>0</v>
      </c>
      <c r="AD102" s="36">
        <f t="shared" si="8"/>
        <v>0</v>
      </c>
      <c r="AE102" s="36">
        <f t="shared" si="13"/>
        <v>3174</v>
      </c>
    </row>
    <row r="103" spans="1:31">
      <c r="A103" s="36" t="s">
        <v>104</v>
      </c>
      <c r="B103" s="36">
        <v>15818</v>
      </c>
      <c r="C103" s="36">
        <v>0</v>
      </c>
      <c r="D103" s="36">
        <v>0</v>
      </c>
      <c r="E103" s="36">
        <v>0</v>
      </c>
      <c r="F103" s="36">
        <v>3767</v>
      </c>
      <c r="G103" s="36">
        <v>5600</v>
      </c>
      <c r="H103" s="36">
        <v>0</v>
      </c>
      <c r="I103" s="36">
        <v>1637</v>
      </c>
      <c r="J103" s="36">
        <v>0</v>
      </c>
      <c r="K103" s="36">
        <v>1924</v>
      </c>
      <c r="L103" s="36">
        <v>0</v>
      </c>
      <c r="M103" s="36">
        <v>0</v>
      </c>
      <c r="N103" s="36">
        <v>0</v>
      </c>
      <c r="O103" s="36">
        <v>0</v>
      </c>
      <c r="P103" s="36">
        <v>28746</v>
      </c>
      <c r="Q103" s="36">
        <v>3561</v>
      </c>
      <c r="R103" s="36">
        <v>15818</v>
      </c>
      <c r="S103" s="36">
        <v>3767</v>
      </c>
      <c r="T103" s="36">
        <v>1924</v>
      </c>
      <c r="Y103" s="36">
        <f t="shared" si="7"/>
        <v>15818</v>
      </c>
      <c r="Z103" s="36">
        <f t="shared" si="9"/>
        <v>3767</v>
      </c>
      <c r="AA103" s="36">
        <f t="shared" si="10"/>
        <v>5600</v>
      </c>
      <c r="AB103" s="36">
        <f t="shared" si="11"/>
        <v>1637</v>
      </c>
      <c r="AC103" s="36">
        <f t="shared" si="12"/>
        <v>0</v>
      </c>
      <c r="AD103" s="36">
        <f t="shared" si="8"/>
        <v>1924</v>
      </c>
      <c r="AE103" s="36">
        <f t="shared" si="13"/>
        <v>28746</v>
      </c>
    </row>
    <row r="104" spans="1:31">
      <c r="A104" s="36" t="s">
        <v>103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1569</v>
      </c>
      <c r="H104" s="36">
        <v>0</v>
      </c>
      <c r="I104" s="36">
        <v>16175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17744</v>
      </c>
      <c r="Q104" s="36">
        <v>16175</v>
      </c>
      <c r="R104" s="36">
        <v>0</v>
      </c>
      <c r="S104" s="36">
        <v>0</v>
      </c>
      <c r="T104" s="36">
        <v>0</v>
      </c>
      <c r="Y104" s="36">
        <f t="shared" si="7"/>
        <v>0</v>
      </c>
      <c r="Z104" s="36">
        <f t="shared" si="9"/>
        <v>0</v>
      </c>
      <c r="AA104" s="36">
        <f t="shared" si="10"/>
        <v>1569</v>
      </c>
      <c r="AB104" s="36">
        <f t="shared" si="11"/>
        <v>16175</v>
      </c>
      <c r="AC104" s="36">
        <f t="shared" si="12"/>
        <v>0</v>
      </c>
      <c r="AD104" s="36">
        <f t="shared" si="8"/>
        <v>0</v>
      </c>
      <c r="AE104" s="36">
        <f t="shared" si="13"/>
        <v>17744</v>
      </c>
    </row>
    <row r="105" spans="1:31">
      <c r="A105" s="36" t="s">
        <v>102</v>
      </c>
      <c r="B105" s="36">
        <v>286</v>
      </c>
      <c r="C105" s="36">
        <v>0</v>
      </c>
      <c r="D105" s="36">
        <v>0</v>
      </c>
      <c r="E105" s="36">
        <v>0</v>
      </c>
      <c r="F105" s="36">
        <v>65</v>
      </c>
      <c r="G105" s="36">
        <v>4977</v>
      </c>
      <c r="H105" s="36">
        <v>0</v>
      </c>
      <c r="I105" s="36">
        <v>8829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14157</v>
      </c>
      <c r="Q105" s="36">
        <v>8829</v>
      </c>
      <c r="R105" s="36">
        <v>286</v>
      </c>
      <c r="S105" s="36">
        <v>65</v>
      </c>
      <c r="T105" s="36">
        <v>0</v>
      </c>
      <c r="Y105" s="36">
        <f t="shared" si="7"/>
        <v>286</v>
      </c>
      <c r="Z105" s="36">
        <f t="shared" si="9"/>
        <v>65</v>
      </c>
      <c r="AA105" s="36">
        <f t="shared" si="10"/>
        <v>4977</v>
      </c>
      <c r="AB105" s="36">
        <f t="shared" si="11"/>
        <v>8829</v>
      </c>
      <c r="AC105" s="36">
        <f t="shared" si="12"/>
        <v>0</v>
      </c>
      <c r="AD105" s="36">
        <f t="shared" si="8"/>
        <v>0</v>
      </c>
      <c r="AE105" s="36">
        <f t="shared" si="13"/>
        <v>14157</v>
      </c>
    </row>
    <row r="106" spans="1:31">
      <c r="A106" s="36" t="s">
        <v>101</v>
      </c>
      <c r="B106" s="36">
        <v>0</v>
      </c>
      <c r="C106" s="36">
        <v>0</v>
      </c>
      <c r="D106" s="36">
        <v>0</v>
      </c>
      <c r="E106" s="36">
        <v>0</v>
      </c>
      <c r="F106" s="36">
        <v>13</v>
      </c>
      <c r="G106" s="36">
        <v>0</v>
      </c>
      <c r="H106" s="36">
        <v>0</v>
      </c>
      <c r="I106" s="36">
        <v>1485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1498</v>
      </c>
      <c r="Q106" s="36">
        <v>1485</v>
      </c>
      <c r="R106" s="36">
        <v>0</v>
      </c>
      <c r="S106" s="36">
        <v>13</v>
      </c>
      <c r="T106" s="36">
        <v>0</v>
      </c>
      <c r="Y106" s="36">
        <f t="shared" si="7"/>
        <v>0</v>
      </c>
      <c r="Z106" s="36">
        <f t="shared" si="9"/>
        <v>13</v>
      </c>
      <c r="AA106" s="36">
        <f t="shared" si="10"/>
        <v>0</v>
      </c>
      <c r="AB106" s="36">
        <f t="shared" si="11"/>
        <v>1485</v>
      </c>
      <c r="AC106" s="36">
        <f t="shared" si="12"/>
        <v>0</v>
      </c>
      <c r="AD106" s="36">
        <f t="shared" si="8"/>
        <v>0</v>
      </c>
      <c r="AE106" s="36">
        <f t="shared" si="13"/>
        <v>1498</v>
      </c>
    </row>
    <row r="107" spans="1:31">
      <c r="A107" s="36" t="s">
        <v>100</v>
      </c>
      <c r="B107" s="36">
        <v>0</v>
      </c>
      <c r="C107" s="36">
        <v>0</v>
      </c>
      <c r="D107" s="36">
        <v>0</v>
      </c>
      <c r="E107" s="36">
        <v>0</v>
      </c>
      <c r="F107" s="36">
        <v>1</v>
      </c>
      <c r="G107" s="36">
        <v>0</v>
      </c>
      <c r="H107" s="36">
        <v>0</v>
      </c>
      <c r="I107" s="36">
        <v>3789</v>
      </c>
      <c r="J107" s="36">
        <v>0</v>
      </c>
      <c r="K107" s="36">
        <v>7</v>
      </c>
      <c r="L107" s="36">
        <v>0</v>
      </c>
      <c r="M107" s="36">
        <v>0</v>
      </c>
      <c r="N107" s="36">
        <v>0</v>
      </c>
      <c r="O107" s="36">
        <v>0</v>
      </c>
      <c r="P107" s="36">
        <v>3797</v>
      </c>
      <c r="Q107" s="36">
        <v>3796</v>
      </c>
      <c r="R107" s="36">
        <v>0</v>
      </c>
      <c r="S107" s="36">
        <v>1</v>
      </c>
      <c r="T107" s="36">
        <v>7</v>
      </c>
      <c r="Y107" s="36">
        <f t="shared" si="7"/>
        <v>0</v>
      </c>
      <c r="Z107" s="36">
        <f t="shared" si="9"/>
        <v>1</v>
      </c>
      <c r="AA107" s="36">
        <f t="shared" si="10"/>
        <v>0</v>
      </c>
      <c r="AB107" s="36">
        <f t="shared" si="11"/>
        <v>3789</v>
      </c>
      <c r="AC107" s="36">
        <f t="shared" si="12"/>
        <v>0</v>
      </c>
      <c r="AD107" s="36">
        <f t="shared" si="8"/>
        <v>7</v>
      </c>
      <c r="AE107" s="36">
        <f t="shared" si="13"/>
        <v>3797</v>
      </c>
    </row>
    <row r="108" spans="1:31">
      <c r="A108" s="36" t="s">
        <v>193</v>
      </c>
      <c r="B108" s="36">
        <v>32420</v>
      </c>
      <c r="C108" s="36">
        <v>0</v>
      </c>
      <c r="D108" s="36">
        <v>0</v>
      </c>
      <c r="E108" s="36">
        <v>0</v>
      </c>
      <c r="F108" s="36">
        <v>1906</v>
      </c>
      <c r="G108" s="36">
        <v>51522</v>
      </c>
      <c r="H108" s="36">
        <v>4091</v>
      </c>
      <c r="I108" s="36">
        <v>112</v>
      </c>
      <c r="J108" s="36">
        <v>0</v>
      </c>
      <c r="K108" s="36">
        <v>6727</v>
      </c>
      <c r="L108" s="36">
        <v>6640</v>
      </c>
      <c r="M108" s="36">
        <v>0</v>
      </c>
      <c r="N108" s="36">
        <v>0</v>
      </c>
      <c r="O108" s="36">
        <v>0</v>
      </c>
      <c r="P108" s="36">
        <v>103418</v>
      </c>
      <c r="Q108" s="36">
        <v>11708</v>
      </c>
      <c r="R108" s="36">
        <v>32420</v>
      </c>
      <c r="S108" s="36">
        <v>1906</v>
      </c>
      <c r="T108" s="36">
        <v>6727</v>
      </c>
      <c r="Y108" s="36">
        <f t="shared" si="7"/>
        <v>32420</v>
      </c>
      <c r="Z108" s="36">
        <f t="shared" si="9"/>
        <v>1906</v>
      </c>
      <c r="AA108" s="36">
        <f t="shared" si="10"/>
        <v>51522</v>
      </c>
      <c r="AB108" s="36">
        <f t="shared" si="11"/>
        <v>112</v>
      </c>
      <c r="AC108" s="36">
        <f t="shared" si="12"/>
        <v>4091</v>
      </c>
      <c r="AD108" s="36">
        <f t="shared" si="8"/>
        <v>13367</v>
      </c>
      <c r="AE108" s="36">
        <f t="shared" si="13"/>
        <v>103418</v>
      </c>
    </row>
    <row r="109" spans="1:31">
      <c r="A109" s="36" t="s">
        <v>192</v>
      </c>
      <c r="B109" s="36">
        <v>1962</v>
      </c>
      <c r="C109" s="36">
        <v>0</v>
      </c>
      <c r="D109" s="36">
        <v>0</v>
      </c>
      <c r="E109" s="36">
        <v>0</v>
      </c>
      <c r="F109" s="36">
        <v>7</v>
      </c>
      <c r="G109" s="36">
        <v>7091</v>
      </c>
      <c r="H109" s="36">
        <v>0</v>
      </c>
      <c r="I109" s="36">
        <v>24336</v>
      </c>
      <c r="J109" s="36">
        <v>7258</v>
      </c>
      <c r="K109" s="36">
        <v>2265</v>
      </c>
      <c r="L109" s="36">
        <v>634</v>
      </c>
      <c r="M109" s="36">
        <v>0</v>
      </c>
      <c r="N109" s="36">
        <v>0</v>
      </c>
      <c r="O109" s="36">
        <v>0</v>
      </c>
      <c r="P109" s="36">
        <v>43553</v>
      </c>
      <c r="Q109" s="36">
        <v>34458</v>
      </c>
      <c r="R109" s="36">
        <v>1962</v>
      </c>
      <c r="S109" s="36">
        <v>7</v>
      </c>
      <c r="T109" s="36">
        <v>9523</v>
      </c>
      <c r="Y109" s="36">
        <f t="shared" si="7"/>
        <v>1962</v>
      </c>
      <c r="Z109" s="36">
        <f t="shared" si="9"/>
        <v>7</v>
      </c>
      <c r="AA109" s="36">
        <f t="shared" si="10"/>
        <v>7091</v>
      </c>
      <c r="AB109" s="36">
        <f t="shared" si="11"/>
        <v>24336</v>
      </c>
      <c r="AC109" s="36">
        <f t="shared" si="12"/>
        <v>0</v>
      </c>
      <c r="AD109" s="36">
        <f t="shared" si="8"/>
        <v>10157</v>
      </c>
      <c r="AE109" s="36">
        <f t="shared" si="13"/>
        <v>43553</v>
      </c>
    </row>
    <row r="110" spans="1:31">
      <c r="A110" s="36" t="s">
        <v>99</v>
      </c>
      <c r="B110" s="36">
        <v>0</v>
      </c>
      <c r="C110" s="36">
        <v>0</v>
      </c>
      <c r="D110" s="36">
        <v>0</v>
      </c>
      <c r="E110" s="36">
        <v>0</v>
      </c>
      <c r="F110" s="36">
        <v>2049</v>
      </c>
      <c r="G110" s="36">
        <v>0</v>
      </c>
      <c r="H110" s="36">
        <v>0</v>
      </c>
      <c r="I110" s="36">
        <v>395</v>
      </c>
      <c r="J110" s="36">
        <v>662</v>
      </c>
      <c r="K110" s="36">
        <v>846</v>
      </c>
      <c r="L110" s="36">
        <v>492</v>
      </c>
      <c r="M110" s="36">
        <v>0</v>
      </c>
      <c r="N110" s="36">
        <v>0</v>
      </c>
      <c r="O110" s="36">
        <v>0</v>
      </c>
      <c r="P110" s="36">
        <v>4444</v>
      </c>
      <c r="Q110" s="36">
        <v>2395</v>
      </c>
      <c r="R110" s="36">
        <v>0</v>
      </c>
      <c r="S110" s="36">
        <v>2049</v>
      </c>
      <c r="T110" s="36">
        <v>1508</v>
      </c>
      <c r="Y110" s="36">
        <f t="shared" si="7"/>
        <v>0</v>
      </c>
      <c r="Z110" s="36">
        <f t="shared" si="9"/>
        <v>2049</v>
      </c>
      <c r="AA110" s="36">
        <f t="shared" si="10"/>
        <v>0</v>
      </c>
      <c r="AB110" s="36">
        <f t="shared" si="11"/>
        <v>395</v>
      </c>
      <c r="AC110" s="36">
        <f t="shared" si="12"/>
        <v>0</v>
      </c>
      <c r="AD110" s="36">
        <f t="shared" si="8"/>
        <v>2000</v>
      </c>
      <c r="AE110" s="36">
        <f t="shared" si="13"/>
        <v>4444</v>
      </c>
    </row>
    <row r="111" spans="1:31">
      <c r="A111" s="36" t="s">
        <v>221</v>
      </c>
      <c r="B111" s="36">
        <v>494</v>
      </c>
      <c r="C111" s="36">
        <v>0</v>
      </c>
      <c r="D111" s="36">
        <v>0</v>
      </c>
      <c r="E111" s="36">
        <v>0</v>
      </c>
      <c r="F111" s="36">
        <v>192</v>
      </c>
      <c r="G111" s="36">
        <v>0</v>
      </c>
      <c r="H111" s="36">
        <v>0</v>
      </c>
      <c r="I111" s="36">
        <v>0</v>
      </c>
      <c r="J111" s="36">
        <v>0</v>
      </c>
      <c r="K111" s="36">
        <v>4</v>
      </c>
      <c r="L111" s="36">
        <v>0</v>
      </c>
      <c r="M111" s="36">
        <v>0</v>
      </c>
      <c r="N111" s="36">
        <v>0</v>
      </c>
      <c r="O111" s="36">
        <v>0</v>
      </c>
      <c r="P111" s="36">
        <v>690</v>
      </c>
      <c r="Q111" s="36">
        <v>4</v>
      </c>
      <c r="R111" s="36">
        <v>494</v>
      </c>
      <c r="S111" s="36">
        <v>192</v>
      </c>
      <c r="T111" s="36">
        <v>4</v>
      </c>
      <c r="Y111" s="36">
        <f t="shared" si="7"/>
        <v>494</v>
      </c>
      <c r="Z111" s="36">
        <f t="shared" si="9"/>
        <v>192</v>
      </c>
      <c r="AA111" s="36">
        <f t="shared" si="10"/>
        <v>0</v>
      </c>
      <c r="AB111" s="36">
        <f t="shared" si="11"/>
        <v>0</v>
      </c>
      <c r="AC111" s="36">
        <f t="shared" si="12"/>
        <v>0</v>
      </c>
      <c r="AD111" s="36">
        <f t="shared" si="8"/>
        <v>4</v>
      </c>
      <c r="AE111" s="36">
        <f t="shared" si="13"/>
        <v>690</v>
      </c>
    </row>
    <row r="112" spans="1:31">
      <c r="A112" s="36" t="s">
        <v>98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25044</v>
      </c>
      <c r="H112" s="36">
        <v>0</v>
      </c>
      <c r="I112" s="36">
        <v>5346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30390</v>
      </c>
      <c r="Q112" s="36">
        <v>5346</v>
      </c>
      <c r="R112" s="36">
        <v>0</v>
      </c>
      <c r="S112" s="36">
        <v>0</v>
      </c>
      <c r="T112" s="36">
        <v>0</v>
      </c>
      <c r="Y112" s="36">
        <f t="shared" si="7"/>
        <v>0</v>
      </c>
      <c r="Z112" s="36">
        <f t="shared" si="9"/>
        <v>0</v>
      </c>
      <c r="AA112" s="36">
        <f t="shared" si="10"/>
        <v>25044</v>
      </c>
      <c r="AB112" s="36">
        <f t="shared" si="11"/>
        <v>5346</v>
      </c>
      <c r="AC112" s="36">
        <f t="shared" si="12"/>
        <v>0</v>
      </c>
      <c r="AD112" s="36">
        <f t="shared" si="8"/>
        <v>0</v>
      </c>
      <c r="AE112" s="36">
        <f t="shared" si="13"/>
        <v>30390</v>
      </c>
    </row>
    <row r="113" spans="1:31">
      <c r="A113" s="36" t="s">
        <v>191</v>
      </c>
      <c r="B113" s="36">
        <v>157</v>
      </c>
      <c r="C113" s="36">
        <v>0</v>
      </c>
      <c r="D113" s="36">
        <v>0</v>
      </c>
      <c r="E113" s="36">
        <v>0</v>
      </c>
      <c r="F113" s="36">
        <v>28</v>
      </c>
      <c r="G113" s="36">
        <v>2601</v>
      </c>
      <c r="H113" s="36">
        <v>0</v>
      </c>
      <c r="I113" s="36">
        <v>135894</v>
      </c>
      <c r="J113" s="36">
        <v>0</v>
      </c>
      <c r="K113" s="36">
        <v>2216</v>
      </c>
      <c r="L113" s="36">
        <v>386</v>
      </c>
      <c r="M113" s="36">
        <v>0</v>
      </c>
      <c r="N113" s="36">
        <v>0</v>
      </c>
      <c r="O113" s="36">
        <v>303</v>
      </c>
      <c r="P113" s="36">
        <v>141585</v>
      </c>
      <c r="Q113" s="36">
        <v>138311</v>
      </c>
      <c r="R113" s="36">
        <v>157</v>
      </c>
      <c r="S113" s="36">
        <v>28</v>
      </c>
      <c r="T113" s="36">
        <v>2519</v>
      </c>
      <c r="Y113" s="36">
        <f t="shared" si="7"/>
        <v>157</v>
      </c>
      <c r="Z113" s="36">
        <f t="shared" si="9"/>
        <v>28</v>
      </c>
      <c r="AA113" s="36">
        <f t="shared" si="10"/>
        <v>2601</v>
      </c>
      <c r="AB113" s="36">
        <f t="shared" si="11"/>
        <v>135894</v>
      </c>
      <c r="AC113" s="36">
        <f t="shared" si="12"/>
        <v>0</v>
      </c>
      <c r="AD113" s="36">
        <f t="shared" si="8"/>
        <v>2905</v>
      </c>
      <c r="AE113" s="36">
        <f t="shared" si="13"/>
        <v>141585</v>
      </c>
    </row>
    <row r="114" spans="1:31">
      <c r="A114" s="36" t="s">
        <v>97</v>
      </c>
      <c r="B114" s="36">
        <v>0</v>
      </c>
      <c r="C114" s="36">
        <v>0</v>
      </c>
      <c r="D114" s="36">
        <v>0</v>
      </c>
      <c r="E114" s="36">
        <v>0</v>
      </c>
      <c r="F114" s="36">
        <v>757</v>
      </c>
      <c r="G114" s="36">
        <v>28371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29128</v>
      </c>
      <c r="Q114" s="36">
        <v>0</v>
      </c>
      <c r="R114" s="36">
        <v>0</v>
      </c>
      <c r="S114" s="36">
        <v>757</v>
      </c>
      <c r="T114" s="36">
        <v>0</v>
      </c>
      <c r="Y114" s="36">
        <f t="shared" si="7"/>
        <v>0</v>
      </c>
      <c r="Z114" s="36">
        <f t="shared" si="9"/>
        <v>757</v>
      </c>
      <c r="AA114" s="36">
        <f t="shared" si="10"/>
        <v>28371</v>
      </c>
      <c r="AB114" s="36">
        <f t="shared" si="11"/>
        <v>0</v>
      </c>
      <c r="AC114" s="36">
        <f t="shared" si="12"/>
        <v>0</v>
      </c>
      <c r="AD114" s="36">
        <f t="shared" si="8"/>
        <v>0</v>
      </c>
      <c r="AE114" s="36">
        <f t="shared" si="13"/>
        <v>29128</v>
      </c>
    </row>
    <row r="115" spans="1:31">
      <c r="A115" s="36" t="s">
        <v>96</v>
      </c>
      <c r="B115" s="36">
        <v>164</v>
      </c>
      <c r="C115" s="36">
        <v>0</v>
      </c>
      <c r="D115" s="36">
        <v>0</v>
      </c>
      <c r="E115" s="36">
        <v>0</v>
      </c>
      <c r="F115" s="36">
        <v>41779</v>
      </c>
      <c r="G115" s="36">
        <v>26447</v>
      </c>
      <c r="H115" s="36">
        <v>5090</v>
      </c>
      <c r="I115" s="36">
        <v>31428</v>
      </c>
      <c r="J115" s="36">
        <v>0</v>
      </c>
      <c r="K115" s="36">
        <v>397</v>
      </c>
      <c r="L115" s="36">
        <v>0</v>
      </c>
      <c r="M115" s="36">
        <v>0</v>
      </c>
      <c r="N115" s="36">
        <v>0</v>
      </c>
      <c r="O115" s="36">
        <v>0</v>
      </c>
      <c r="P115" s="36">
        <v>105305</v>
      </c>
      <c r="Q115" s="36">
        <v>31825</v>
      </c>
      <c r="R115" s="36">
        <v>164</v>
      </c>
      <c r="S115" s="36">
        <v>41779</v>
      </c>
      <c r="T115" s="36">
        <v>397</v>
      </c>
      <c r="Y115" s="36">
        <f t="shared" si="7"/>
        <v>164</v>
      </c>
      <c r="Z115" s="36">
        <f t="shared" si="9"/>
        <v>41779</v>
      </c>
      <c r="AA115" s="36">
        <f t="shared" si="10"/>
        <v>26447</v>
      </c>
      <c r="AB115" s="36">
        <f t="shared" si="11"/>
        <v>31428</v>
      </c>
      <c r="AC115" s="36">
        <f t="shared" si="12"/>
        <v>5090</v>
      </c>
      <c r="AD115" s="36">
        <f t="shared" si="8"/>
        <v>397</v>
      </c>
      <c r="AE115" s="36">
        <f t="shared" si="13"/>
        <v>105305</v>
      </c>
    </row>
    <row r="116" spans="1:31">
      <c r="A116" s="36" t="s">
        <v>95</v>
      </c>
      <c r="B116" s="36">
        <v>687</v>
      </c>
      <c r="C116" s="36">
        <v>0</v>
      </c>
      <c r="D116" s="36">
        <v>0</v>
      </c>
      <c r="E116" s="36">
        <v>0</v>
      </c>
      <c r="F116" s="36">
        <v>3418</v>
      </c>
      <c r="G116" s="36">
        <v>0</v>
      </c>
      <c r="H116" s="36">
        <v>0</v>
      </c>
      <c r="I116" s="36">
        <v>5034</v>
      </c>
      <c r="J116" s="36">
        <v>0</v>
      </c>
      <c r="K116" s="36">
        <v>117</v>
      </c>
      <c r="L116" s="36">
        <v>31</v>
      </c>
      <c r="M116" s="36">
        <v>0</v>
      </c>
      <c r="N116" s="36">
        <v>0</v>
      </c>
      <c r="O116" s="36">
        <v>0</v>
      </c>
      <c r="P116" s="36">
        <v>9287</v>
      </c>
      <c r="Q116" s="36">
        <v>5182</v>
      </c>
      <c r="R116" s="36">
        <v>687</v>
      </c>
      <c r="S116" s="36">
        <v>3418</v>
      </c>
      <c r="T116" s="36">
        <v>117</v>
      </c>
      <c r="Y116" s="36">
        <f t="shared" si="7"/>
        <v>687</v>
      </c>
      <c r="Z116" s="36">
        <f t="shared" si="9"/>
        <v>3418</v>
      </c>
      <c r="AA116" s="36">
        <f t="shared" si="10"/>
        <v>0</v>
      </c>
      <c r="AB116" s="36">
        <f t="shared" si="11"/>
        <v>5034</v>
      </c>
      <c r="AC116" s="36">
        <f t="shared" si="12"/>
        <v>0</v>
      </c>
      <c r="AD116" s="36">
        <f t="shared" si="8"/>
        <v>148</v>
      </c>
      <c r="AE116" s="36">
        <f t="shared" si="13"/>
        <v>9287</v>
      </c>
    </row>
    <row r="117" spans="1:31">
      <c r="A117" s="36" t="s">
        <v>94</v>
      </c>
      <c r="B117" s="36">
        <v>0</v>
      </c>
      <c r="C117" s="36">
        <v>0</v>
      </c>
      <c r="D117" s="36">
        <v>0</v>
      </c>
      <c r="E117" s="36">
        <v>0</v>
      </c>
      <c r="F117" s="36">
        <v>6</v>
      </c>
      <c r="G117" s="36">
        <v>0</v>
      </c>
      <c r="H117" s="36">
        <v>0</v>
      </c>
      <c r="I117" s="36">
        <v>55276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55282</v>
      </c>
      <c r="Q117" s="36">
        <v>55276</v>
      </c>
      <c r="R117" s="36">
        <v>0</v>
      </c>
      <c r="S117" s="36">
        <v>6</v>
      </c>
      <c r="T117" s="36">
        <v>0</v>
      </c>
      <c r="Y117" s="36">
        <f t="shared" si="7"/>
        <v>0</v>
      </c>
      <c r="Z117" s="36">
        <f t="shared" si="9"/>
        <v>6</v>
      </c>
      <c r="AA117" s="36">
        <f t="shared" si="10"/>
        <v>0</v>
      </c>
      <c r="AB117" s="36">
        <f t="shared" si="11"/>
        <v>55276</v>
      </c>
      <c r="AC117" s="36">
        <f t="shared" si="12"/>
        <v>0</v>
      </c>
      <c r="AD117" s="36">
        <f t="shared" si="8"/>
        <v>0</v>
      </c>
      <c r="AE117" s="36">
        <f t="shared" si="13"/>
        <v>55282</v>
      </c>
    </row>
    <row r="118" spans="1:31">
      <c r="A118" s="36" t="s">
        <v>93</v>
      </c>
      <c r="B118" s="36">
        <v>312</v>
      </c>
      <c r="C118" s="36">
        <v>0</v>
      </c>
      <c r="D118" s="36">
        <v>0</v>
      </c>
      <c r="E118" s="36">
        <v>0</v>
      </c>
      <c r="F118" s="36">
        <v>560</v>
      </c>
      <c r="G118" s="36">
        <v>20893</v>
      </c>
      <c r="H118" s="36">
        <v>0</v>
      </c>
      <c r="I118" s="36">
        <v>22199</v>
      </c>
      <c r="J118" s="36">
        <v>0</v>
      </c>
      <c r="K118" s="36">
        <v>272</v>
      </c>
      <c r="L118" s="36">
        <v>1291</v>
      </c>
      <c r="M118" s="36">
        <v>0</v>
      </c>
      <c r="N118" s="36">
        <v>0</v>
      </c>
      <c r="O118" s="36">
        <v>0</v>
      </c>
      <c r="P118" s="36">
        <v>45527</v>
      </c>
      <c r="Q118" s="36">
        <v>23762</v>
      </c>
      <c r="R118" s="36">
        <v>312</v>
      </c>
      <c r="S118" s="36">
        <v>560</v>
      </c>
      <c r="T118" s="36">
        <v>272</v>
      </c>
      <c r="Y118" s="36">
        <f t="shared" si="7"/>
        <v>312</v>
      </c>
      <c r="Z118" s="36">
        <f t="shared" si="9"/>
        <v>560</v>
      </c>
      <c r="AA118" s="36">
        <f t="shared" si="10"/>
        <v>20893</v>
      </c>
      <c r="AB118" s="36">
        <f t="shared" si="11"/>
        <v>22199</v>
      </c>
      <c r="AC118" s="36">
        <f t="shared" si="12"/>
        <v>0</v>
      </c>
      <c r="AD118" s="36">
        <f t="shared" si="8"/>
        <v>1563</v>
      </c>
      <c r="AE118" s="36">
        <f t="shared" si="13"/>
        <v>45527</v>
      </c>
    </row>
    <row r="119" spans="1:31">
      <c r="A119" s="36" t="s">
        <v>92</v>
      </c>
      <c r="B119" s="36">
        <v>33054</v>
      </c>
      <c r="C119" s="36">
        <v>0</v>
      </c>
      <c r="D119" s="36">
        <v>0</v>
      </c>
      <c r="E119" s="36">
        <v>0</v>
      </c>
      <c r="F119" s="36">
        <v>5708</v>
      </c>
      <c r="G119" s="36">
        <v>18690</v>
      </c>
      <c r="H119" s="36">
        <v>0</v>
      </c>
      <c r="I119" s="36">
        <v>9137</v>
      </c>
      <c r="J119" s="36">
        <v>10308</v>
      </c>
      <c r="K119" s="36">
        <v>169</v>
      </c>
      <c r="L119" s="36">
        <v>196</v>
      </c>
      <c r="M119" s="36">
        <v>0</v>
      </c>
      <c r="N119" s="36">
        <v>0</v>
      </c>
      <c r="O119" s="36">
        <v>0</v>
      </c>
      <c r="P119" s="36">
        <v>77262</v>
      </c>
      <c r="Q119" s="36">
        <v>19777</v>
      </c>
      <c r="R119" s="36">
        <v>33054</v>
      </c>
      <c r="S119" s="36">
        <v>5708</v>
      </c>
      <c r="T119" s="36">
        <v>10477</v>
      </c>
      <c r="Y119" s="36">
        <f t="shared" si="7"/>
        <v>33054</v>
      </c>
      <c r="Z119" s="36">
        <f t="shared" si="9"/>
        <v>5708</v>
      </c>
      <c r="AA119" s="36">
        <f t="shared" si="10"/>
        <v>18690</v>
      </c>
      <c r="AB119" s="36">
        <f t="shared" si="11"/>
        <v>9137</v>
      </c>
      <c r="AC119" s="36">
        <f t="shared" si="12"/>
        <v>0</v>
      </c>
      <c r="AD119" s="36">
        <f t="shared" si="8"/>
        <v>10673</v>
      </c>
      <c r="AE119" s="36">
        <f t="shared" si="13"/>
        <v>77262</v>
      </c>
    </row>
    <row r="120" spans="1:31">
      <c r="A120" s="36" t="s">
        <v>190</v>
      </c>
      <c r="B120" s="36">
        <v>131551</v>
      </c>
      <c r="C120" s="36">
        <v>0</v>
      </c>
      <c r="D120" s="36">
        <v>0</v>
      </c>
      <c r="E120" s="36">
        <v>0</v>
      </c>
      <c r="F120" s="36">
        <v>1594</v>
      </c>
      <c r="G120" s="36">
        <v>5328</v>
      </c>
      <c r="H120" s="36">
        <v>0</v>
      </c>
      <c r="I120" s="36">
        <v>2183</v>
      </c>
      <c r="J120" s="36">
        <v>0</v>
      </c>
      <c r="K120" s="36">
        <v>7691</v>
      </c>
      <c r="L120" s="36">
        <v>10027</v>
      </c>
      <c r="M120" s="36">
        <v>0</v>
      </c>
      <c r="N120" s="36">
        <v>0</v>
      </c>
      <c r="O120" s="36">
        <v>134</v>
      </c>
      <c r="P120" s="36">
        <v>158508</v>
      </c>
      <c r="Q120" s="36">
        <v>19843</v>
      </c>
      <c r="R120" s="36">
        <v>131551</v>
      </c>
      <c r="S120" s="36">
        <v>1594</v>
      </c>
      <c r="T120" s="36">
        <v>7825</v>
      </c>
      <c r="Y120" s="36">
        <f t="shared" si="7"/>
        <v>131551</v>
      </c>
      <c r="Z120" s="36">
        <f t="shared" si="9"/>
        <v>1594</v>
      </c>
      <c r="AA120" s="36">
        <f t="shared" si="10"/>
        <v>5328</v>
      </c>
      <c r="AB120" s="36">
        <f t="shared" si="11"/>
        <v>2183</v>
      </c>
      <c r="AC120" s="36">
        <f t="shared" si="12"/>
        <v>0</v>
      </c>
      <c r="AD120" s="36">
        <f t="shared" si="8"/>
        <v>17852</v>
      </c>
      <c r="AE120" s="36">
        <f t="shared" si="13"/>
        <v>158508</v>
      </c>
    </row>
    <row r="121" spans="1:31">
      <c r="A121" s="36" t="s">
        <v>189</v>
      </c>
      <c r="B121" s="36">
        <v>11952</v>
      </c>
      <c r="C121" s="36">
        <v>0</v>
      </c>
      <c r="D121" s="36">
        <v>0</v>
      </c>
      <c r="E121" s="36">
        <v>0</v>
      </c>
      <c r="F121" s="36">
        <v>1357</v>
      </c>
      <c r="G121" s="36">
        <v>6834</v>
      </c>
      <c r="H121" s="36">
        <v>0</v>
      </c>
      <c r="I121" s="36">
        <v>15569</v>
      </c>
      <c r="J121" s="36">
        <v>205</v>
      </c>
      <c r="K121" s="36">
        <v>12738</v>
      </c>
      <c r="L121" s="36">
        <v>3297</v>
      </c>
      <c r="M121" s="36">
        <v>0</v>
      </c>
      <c r="N121" s="36">
        <v>0</v>
      </c>
      <c r="O121" s="36">
        <v>7</v>
      </c>
      <c r="P121" s="36">
        <v>51959</v>
      </c>
      <c r="Q121" s="36">
        <v>31560</v>
      </c>
      <c r="R121" s="36">
        <v>11952</v>
      </c>
      <c r="S121" s="36">
        <v>1357</v>
      </c>
      <c r="T121" s="36">
        <v>12950</v>
      </c>
      <c r="Y121" s="36">
        <f t="shared" si="7"/>
        <v>11952</v>
      </c>
      <c r="Z121" s="36">
        <f t="shared" si="9"/>
        <v>1357</v>
      </c>
      <c r="AA121" s="36">
        <f t="shared" si="10"/>
        <v>6834</v>
      </c>
      <c r="AB121" s="36">
        <f t="shared" si="11"/>
        <v>15569</v>
      </c>
      <c r="AC121" s="36">
        <f t="shared" si="12"/>
        <v>0</v>
      </c>
      <c r="AD121" s="36">
        <f t="shared" si="8"/>
        <v>16247</v>
      </c>
      <c r="AE121" s="36">
        <f t="shared" si="13"/>
        <v>51959</v>
      </c>
    </row>
    <row r="122" spans="1:31">
      <c r="A122" s="36" t="s">
        <v>91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38692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38692</v>
      </c>
      <c r="Q122" s="36">
        <v>0</v>
      </c>
      <c r="R122" s="36">
        <v>0</v>
      </c>
      <c r="S122" s="36">
        <v>0</v>
      </c>
      <c r="T122" s="36">
        <v>0</v>
      </c>
      <c r="Y122" s="36">
        <f t="shared" si="7"/>
        <v>0</v>
      </c>
      <c r="Z122" s="36">
        <f t="shared" si="9"/>
        <v>0</v>
      </c>
      <c r="AA122" s="36">
        <f t="shared" si="10"/>
        <v>38692</v>
      </c>
      <c r="AB122" s="36">
        <f t="shared" si="11"/>
        <v>0</v>
      </c>
      <c r="AC122" s="36">
        <f t="shared" si="12"/>
        <v>0</v>
      </c>
      <c r="AD122" s="36">
        <f t="shared" si="8"/>
        <v>0</v>
      </c>
      <c r="AE122" s="36">
        <f t="shared" si="13"/>
        <v>38692</v>
      </c>
    </row>
    <row r="123" spans="1:31">
      <c r="A123" s="36" t="s">
        <v>90</v>
      </c>
      <c r="B123" s="36">
        <v>17808</v>
      </c>
      <c r="C123" s="36">
        <v>0</v>
      </c>
      <c r="D123" s="36">
        <v>0</v>
      </c>
      <c r="E123" s="36">
        <v>0</v>
      </c>
      <c r="F123" s="36">
        <v>486</v>
      </c>
      <c r="G123" s="36">
        <v>8104</v>
      </c>
      <c r="H123" s="36">
        <v>11676</v>
      </c>
      <c r="I123" s="36">
        <v>18806</v>
      </c>
      <c r="J123" s="36">
        <v>0</v>
      </c>
      <c r="K123" s="36">
        <v>7817</v>
      </c>
      <c r="L123" s="36">
        <v>505</v>
      </c>
      <c r="M123" s="36">
        <v>0</v>
      </c>
      <c r="N123" s="36">
        <v>0</v>
      </c>
      <c r="O123" s="36">
        <v>0</v>
      </c>
      <c r="P123" s="36">
        <v>65202</v>
      </c>
      <c r="Q123" s="36">
        <v>27128</v>
      </c>
      <c r="R123" s="36">
        <v>17808</v>
      </c>
      <c r="S123" s="36">
        <v>486</v>
      </c>
      <c r="T123" s="36">
        <v>7817</v>
      </c>
      <c r="Y123" s="36">
        <f t="shared" si="7"/>
        <v>17808</v>
      </c>
      <c r="Z123" s="36">
        <f t="shared" si="9"/>
        <v>486</v>
      </c>
      <c r="AA123" s="36">
        <f t="shared" si="10"/>
        <v>8104</v>
      </c>
      <c r="AB123" s="36">
        <f t="shared" si="11"/>
        <v>18806</v>
      </c>
      <c r="AC123" s="36">
        <f t="shared" si="12"/>
        <v>11676</v>
      </c>
      <c r="AD123" s="36">
        <f t="shared" si="8"/>
        <v>8322</v>
      </c>
      <c r="AE123" s="36">
        <f t="shared" si="13"/>
        <v>65202</v>
      </c>
    </row>
    <row r="124" spans="1:31">
      <c r="A124" s="36" t="s">
        <v>89</v>
      </c>
      <c r="B124" s="36">
        <v>157097</v>
      </c>
      <c r="C124" s="36">
        <v>1202</v>
      </c>
      <c r="D124" s="36">
        <v>0</v>
      </c>
      <c r="E124" s="36">
        <v>12</v>
      </c>
      <c r="F124" s="36">
        <v>10691</v>
      </c>
      <c r="G124" s="36">
        <v>533493</v>
      </c>
      <c r="H124" s="36">
        <v>180757</v>
      </c>
      <c r="I124" s="36">
        <v>175267</v>
      </c>
      <c r="J124" s="36">
        <v>455</v>
      </c>
      <c r="K124" s="36">
        <v>256</v>
      </c>
      <c r="L124" s="36">
        <v>3103</v>
      </c>
      <c r="M124" s="36">
        <v>0</v>
      </c>
      <c r="N124" s="36">
        <v>0</v>
      </c>
      <c r="O124" s="36">
        <v>0</v>
      </c>
      <c r="P124" s="36">
        <v>1062333</v>
      </c>
      <c r="Q124" s="36">
        <v>176010</v>
      </c>
      <c r="R124" s="36">
        <v>158299</v>
      </c>
      <c r="S124" s="36">
        <v>10703</v>
      </c>
      <c r="T124" s="36">
        <v>711</v>
      </c>
      <c r="Y124" s="36">
        <f t="shared" si="7"/>
        <v>158299</v>
      </c>
      <c r="Z124" s="36">
        <f t="shared" si="9"/>
        <v>10703</v>
      </c>
      <c r="AA124" s="36">
        <f t="shared" si="10"/>
        <v>533493</v>
      </c>
      <c r="AB124" s="36">
        <f t="shared" si="11"/>
        <v>175267</v>
      </c>
      <c r="AC124" s="36">
        <f t="shared" si="12"/>
        <v>180757</v>
      </c>
      <c r="AD124" s="36">
        <f t="shared" si="8"/>
        <v>3814</v>
      </c>
      <c r="AE124" s="36">
        <f t="shared" si="13"/>
        <v>1062333</v>
      </c>
    </row>
    <row r="125" spans="1:31">
      <c r="A125" s="36" t="s">
        <v>88</v>
      </c>
      <c r="B125" s="36">
        <v>0</v>
      </c>
      <c r="C125" s="36">
        <v>0</v>
      </c>
      <c r="D125" s="36">
        <v>0</v>
      </c>
      <c r="E125" s="36">
        <v>77752</v>
      </c>
      <c r="F125" s="36">
        <v>74533</v>
      </c>
      <c r="G125" s="36">
        <v>159520</v>
      </c>
      <c r="H125" s="36">
        <v>0</v>
      </c>
      <c r="I125" s="36">
        <v>0</v>
      </c>
      <c r="J125" s="36">
        <v>0</v>
      </c>
      <c r="K125" s="36">
        <v>1</v>
      </c>
      <c r="L125" s="36">
        <v>0</v>
      </c>
      <c r="M125" s="36">
        <v>0</v>
      </c>
      <c r="N125" s="36">
        <v>0</v>
      </c>
      <c r="O125" s="36">
        <v>0</v>
      </c>
      <c r="P125" s="36">
        <v>311806</v>
      </c>
      <c r="Q125" s="36">
        <v>1</v>
      </c>
      <c r="R125" s="36">
        <v>0</v>
      </c>
      <c r="S125" s="36">
        <v>152285</v>
      </c>
      <c r="T125" s="36">
        <v>1</v>
      </c>
      <c r="Y125" s="36">
        <f t="shared" si="7"/>
        <v>0</v>
      </c>
      <c r="Z125" s="36">
        <f t="shared" si="9"/>
        <v>152285</v>
      </c>
      <c r="AA125" s="36">
        <f t="shared" si="10"/>
        <v>159520</v>
      </c>
      <c r="AB125" s="36">
        <f t="shared" si="11"/>
        <v>0</v>
      </c>
      <c r="AC125" s="36">
        <f t="shared" si="12"/>
        <v>0</v>
      </c>
      <c r="AD125" s="36">
        <f t="shared" si="8"/>
        <v>1</v>
      </c>
      <c r="AE125" s="36">
        <f t="shared" si="13"/>
        <v>311806</v>
      </c>
    </row>
    <row r="126" spans="1:31">
      <c r="A126" s="36" t="s">
        <v>87</v>
      </c>
      <c r="B126" s="36">
        <v>0</v>
      </c>
      <c r="C126" s="36">
        <v>0</v>
      </c>
      <c r="D126" s="36">
        <v>0</v>
      </c>
      <c r="E126" s="36">
        <v>0</v>
      </c>
      <c r="F126" s="36">
        <v>3117</v>
      </c>
      <c r="G126" s="36">
        <v>156</v>
      </c>
      <c r="H126" s="36">
        <v>0</v>
      </c>
      <c r="I126" s="36">
        <v>323</v>
      </c>
      <c r="J126" s="36">
        <v>0</v>
      </c>
      <c r="K126" s="36">
        <v>4</v>
      </c>
      <c r="L126" s="36">
        <v>62</v>
      </c>
      <c r="M126" s="36">
        <v>0</v>
      </c>
      <c r="N126" s="36">
        <v>0</v>
      </c>
      <c r="O126" s="36">
        <v>67</v>
      </c>
      <c r="P126" s="36">
        <v>3729</v>
      </c>
      <c r="Q126" s="36">
        <v>389</v>
      </c>
      <c r="R126" s="36">
        <v>0</v>
      </c>
      <c r="S126" s="36">
        <v>3117</v>
      </c>
      <c r="T126" s="36">
        <v>71</v>
      </c>
      <c r="Y126" s="36">
        <f t="shared" si="7"/>
        <v>0</v>
      </c>
      <c r="Z126" s="36">
        <f t="shared" si="9"/>
        <v>3117</v>
      </c>
      <c r="AA126" s="36">
        <f t="shared" si="10"/>
        <v>156</v>
      </c>
      <c r="AB126" s="36">
        <f t="shared" si="11"/>
        <v>323</v>
      </c>
      <c r="AC126" s="36">
        <f t="shared" si="12"/>
        <v>0</v>
      </c>
      <c r="AD126" s="36">
        <f t="shared" si="8"/>
        <v>133</v>
      </c>
      <c r="AE126" s="36">
        <f t="shared" si="13"/>
        <v>3729</v>
      </c>
    </row>
    <row r="127" spans="1:31">
      <c r="A127" s="36" t="s">
        <v>86</v>
      </c>
      <c r="B127" s="36">
        <v>22166</v>
      </c>
      <c r="C127" s="36">
        <v>0</v>
      </c>
      <c r="D127" s="36">
        <v>0</v>
      </c>
      <c r="E127" s="36">
        <v>0</v>
      </c>
      <c r="F127" s="36">
        <v>10</v>
      </c>
      <c r="G127" s="36">
        <v>235</v>
      </c>
      <c r="H127" s="36">
        <v>0</v>
      </c>
      <c r="I127" s="36">
        <v>11003</v>
      </c>
      <c r="J127" s="36">
        <v>0</v>
      </c>
      <c r="K127" s="36">
        <v>6</v>
      </c>
      <c r="L127" s="36">
        <v>26</v>
      </c>
      <c r="M127" s="36">
        <v>0</v>
      </c>
      <c r="N127" s="36">
        <v>0</v>
      </c>
      <c r="O127" s="36">
        <v>0</v>
      </c>
      <c r="P127" s="36">
        <v>33446</v>
      </c>
      <c r="Q127" s="36">
        <v>11032</v>
      </c>
      <c r="R127" s="36">
        <v>22166</v>
      </c>
      <c r="S127" s="36">
        <v>10</v>
      </c>
      <c r="T127" s="36">
        <v>6</v>
      </c>
      <c r="Y127" s="36">
        <f t="shared" si="7"/>
        <v>22166</v>
      </c>
      <c r="Z127" s="36">
        <f t="shared" si="9"/>
        <v>10</v>
      </c>
      <c r="AA127" s="36">
        <f t="shared" si="10"/>
        <v>235</v>
      </c>
      <c r="AB127" s="36">
        <f t="shared" si="11"/>
        <v>11003</v>
      </c>
      <c r="AC127" s="36">
        <f t="shared" si="12"/>
        <v>0</v>
      </c>
      <c r="AD127" s="36">
        <f t="shared" si="8"/>
        <v>32</v>
      </c>
      <c r="AE127" s="36">
        <f t="shared" si="13"/>
        <v>33446</v>
      </c>
    </row>
    <row r="128" spans="1:31">
      <c r="A128" s="36" t="s">
        <v>85</v>
      </c>
      <c r="B128" s="36">
        <v>542</v>
      </c>
      <c r="C128" s="36">
        <v>0</v>
      </c>
      <c r="D128" s="36">
        <v>0</v>
      </c>
      <c r="E128" s="36">
        <v>0</v>
      </c>
      <c r="F128" s="36">
        <v>345</v>
      </c>
      <c r="G128" s="36">
        <v>47042</v>
      </c>
      <c r="H128" s="36">
        <v>0</v>
      </c>
      <c r="I128" s="36">
        <v>0</v>
      </c>
      <c r="J128" s="36">
        <v>0</v>
      </c>
      <c r="K128" s="36">
        <v>36</v>
      </c>
      <c r="L128" s="36">
        <v>1415</v>
      </c>
      <c r="M128" s="36">
        <v>0</v>
      </c>
      <c r="N128" s="36">
        <v>0</v>
      </c>
      <c r="O128" s="36">
        <v>0</v>
      </c>
      <c r="P128" s="36">
        <v>49380</v>
      </c>
      <c r="Q128" s="36">
        <v>821</v>
      </c>
      <c r="R128" s="36">
        <v>542</v>
      </c>
      <c r="S128" s="36">
        <v>345</v>
      </c>
      <c r="T128" s="36">
        <v>36</v>
      </c>
      <c r="Y128" s="36">
        <f t="shared" si="7"/>
        <v>542</v>
      </c>
      <c r="Z128" s="36">
        <f t="shared" si="9"/>
        <v>345</v>
      </c>
      <c r="AA128" s="36">
        <f t="shared" si="10"/>
        <v>47042</v>
      </c>
      <c r="AB128" s="36">
        <f t="shared" si="11"/>
        <v>0</v>
      </c>
      <c r="AC128" s="36">
        <f t="shared" si="12"/>
        <v>0</v>
      </c>
      <c r="AD128" s="36">
        <f t="shared" si="8"/>
        <v>1451</v>
      </c>
      <c r="AE128" s="36">
        <f t="shared" si="13"/>
        <v>49380</v>
      </c>
    </row>
    <row r="129" spans="1:31">
      <c r="A129" s="36" t="s">
        <v>188</v>
      </c>
      <c r="B129" s="36">
        <v>3356</v>
      </c>
      <c r="C129" s="36">
        <v>0</v>
      </c>
      <c r="D129" s="36">
        <v>0</v>
      </c>
      <c r="E129" s="36">
        <v>0</v>
      </c>
      <c r="F129" s="36">
        <v>302</v>
      </c>
      <c r="G129" s="36">
        <v>1619</v>
      </c>
      <c r="H129" s="36">
        <v>15499</v>
      </c>
      <c r="I129" s="36">
        <v>4209</v>
      </c>
      <c r="J129" s="36">
        <v>0</v>
      </c>
      <c r="K129" s="36">
        <v>721</v>
      </c>
      <c r="L129" s="36">
        <v>1442</v>
      </c>
      <c r="M129" s="36">
        <v>0</v>
      </c>
      <c r="N129" s="36">
        <v>0</v>
      </c>
      <c r="O129" s="36">
        <v>0</v>
      </c>
      <c r="P129" s="36">
        <v>27148</v>
      </c>
      <c r="Q129" s="36">
        <v>6229</v>
      </c>
      <c r="R129" s="36">
        <v>3356</v>
      </c>
      <c r="S129" s="36">
        <v>302</v>
      </c>
      <c r="T129" s="36">
        <v>721</v>
      </c>
      <c r="Y129" s="36">
        <f>SUM(B129:C129)</f>
        <v>3356</v>
      </c>
      <c r="Z129" s="36">
        <f t="shared" si="9"/>
        <v>302</v>
      </c>
      <c r="AA129" s="36">
        <f t="shared" si="10"/>
        <v>1619</v>
      </c>
      <c r="AB129" s="36">
        <f t="shared" si="11"/>
        <v>4209</v>
      </c>
      <c r="AC129" s="36">
        <f t="shared" si="12"/>
        <v>15499</v>
      </c>
      <c r="AD129" s="36">
        <f t="shared" si="8"/>
        <v>2163</v>
      </c>
      <c r="AE129" s="36">
        <f t="shared" si="13"/>
        <v>27148</v>
      </c>
    </row>
    <row r="130" spans="1:31">
      <c r="A130" s="36" t="s">
        <v>187</v>
      </c>
      <c r="B130" s="36">
        <v>3759</v>
      </c>
      <c r="C130" s="36">
        <v>0</v>
      </c>
      <c r="D130" s="36">
        <v>0</v>
      </c>
      <c r="E130" s="36">
        <v>0</v>
      </c>
      <c r="F130" s="36">
        <v>42</v>
      </c>
      <c r="G130" s="36">
        <v>374</v>
      </c>
      <c r="H130" s="36">
        <v>6370</v>
      </c>
      <c r="I130" s="36">
        <v>6092</v>
      </c>
      <c r="J130" s="36">
        <v>0</v>
      </c>
      <c r="K130" s="36">
        <v>261</v>
      </c>
      <c r="L130" s="36">
        <v>265</v>
      </c>
      <c r="M130" s="36">
        <v>0</v>
      </c>
      <c r="N130" s="36">
        <v>0</v>
      </c>
      <c r="O130" s="36">
        <v>0</v>
      </c>
      <c r="P130" s="36">
        <v>17163</v>
      </c>
      <c r="Q130" s="36">
        <v>6611</v>
      </c>
      <c r="R130" s="36">
        <v>3759</v>
      </c>
      <c r="S130" s="36">
        <v>42</v>
      </c>
      <c r="T130" s="36">
        <v>261</v>
      </c>
      <c r="Y130" s="36">
        <f t="shared" ref="Y130:Y174" si="14">SUM(B130:C130)</f>
        <v>3759</v>
      </c>
      <c r="Z130" s="36">
        <f t="shared" si="9"/>
        <v>42</v>
      </c>
      <c r="AA130" s="36">
        <f t="shared" si="10"/>
        <v>374</v>
      </c>
      <c r="AB130" s="36">
        <f t="shared" si="11"/>
        <v>6092</v>
      </c>
      <c r="AC130" s="36">
        <f t="shared" si="12"/>
        <v>6370</v>
      </c>
      <c r="AD130" s="36">
        <f t="shared" si="8"/>
        <v>526</v>
      </c>
      <c r="AE130" s="36">
        <f t="shared" si="13"/>
        <v>17163</v>
      </c>
    </row>
    <row r="131" spans="1:31">
      <c r="A131" s="36" t="s">
        <v>84</v>
      </c>
      <c r="B131" s="36">
        <v>232020</v>
      </c>
      <c r="C131" s="36">
        <v>0</v>
      </c>
      <c r="D131" s="36">
        <v>0</v>
      </c>
      <c r="E131" s="36">
        <v>0</v>
      </c>
      <c r="F131" s="36">
        <v>189</v>
      </c>
      <c r="G131" s="36">
        <v>0</v>
      </c>
      <c r="H131" s="36">
        <v>13794</v>
      </c>
      <c r="I131" s="36">
        <v>975</v>
      </c>
      <c r="J131" s="36">
        <v>0</v>
      </c>
      <c r="K131" s="36">
        <v>2190</v>
      </c>
      <c r="L131" s="36">
        <v>303</v>
      </c>
      <c r="M131" s="36">
        <v>0</v>
      </c>
      <c r="N131" s="36">
        <v>0</v>
      </c>
      <c r="O131" s="36">
        <v>0</v>
      </c>
      <c r="P131" s="36">
        <v>249471</v>
      </c>
      <c r="Q131" s="36">
        <v>3468</v>
      </c>
      <c r="R131" s="36">
        <v>232020</v>
      </c>
      <c r="S131" s="36">
        <v>189</v>
      </c>
      <c r="T131" s="36">
        <v>2190</v>
      </c>
      <c r="Y131" s="36">
        <f t="shared" si="14"/>
        <v>232020</v>
      </c>
      <c r="Z131" s="36">
        <f t="shared" si="9"/>
        <v>189</v>
      </c>
      <c r="AA131" s="36">
        <f t="shared" si="10"/>
        <v>0</v>
      </c>
      <c r="AB131" s="36">
        <f t="shared" si="11"/>
        <v>975</v>
      </c>
      <c r="AC131" s="36">
        <f t="shared" si="12"/>
        <v>13794</v>
      </c>
      <c r="AD131" s="36">
        <f t="shared" si="8"/>
        <v>2493</v>
      </c>
      <c r="AE131" s="36">
        <f t="shared" si="13"/>
        <v>249471</v>
      </c>
    </row>
    <row r="132" spans="1:31">
      <c r="A132" s="36" t="s">
        <v>222</v>
      </c>
      <c r="B132" s="36">
        <v>0</v>
      </c>
      <c r="C132" s="36">
        <v>0</v>
      </c>
      <c r="D132" s="36">
        <v>0</v>
      </c>
      <c r="E132" s="36">
        <v>0</v>
      </c>
      <c r="F132" s="36">
        <v>486</v>
      </c>
      <c r="G132" s="36">
        <v>0</v>
      </c>
      <c r="H132" s="36">
        <v>0</v>
      </c>
      <c r="I132" s="36">
        <v>0</v>
      </c>
      <c r="J132" s="36">
        <v>0</v>
      </c>
      <c r="K132" s="36">
        <v>2</v>
      </c>
      <c r="L132" s="36">
        <v>0</v>
      </c>
      <c r="M132" s="36">
        <v>0</v>
      </c>
      <c r="N132" s="36">
        <v>0</v>
      </c>
      <c r="O132" s="36">
        <v>0</v>
      </c>
      <c r="P132" s="36">
        <v>488</v>
      </c>
      <c r="Q132" s="36">
        <v>2</v>
      </c>
      <c r="R132" s="36">
        <v>0</v>
      </c>
      <c r="S132" s="36">
        <v>486</v>
      </c>
      <c r="T132" s="36">
        <v>2</v>
      </c>
      <c r="Y132" s="36">
        <f t="shared" si="14"/>
        <v>0</v>
      </c>
      <c r="Z132" s="36">
        <f t="shared" si="9"/>
        <v>486</v>
      </c>
      <c r="AA132" s="36">
        <f t="shared" si="10"/>
        <v>0</v>
      </c>
      <c r="AB132" s="36">
        <f t="shared" si="11"/>
        <v>0</v>
      </c>
      <c r="AC132" s="36">
        <f t="shared" si="12"/>
        <v>0</v>
      </c>
      <c r="AD132" s="36">
        <f t="shared" si="8"/>
        <v>2</v>
      </c>
      <c r="AE132" s="36">
        <f t="shared" si="13"/>
        <v>488</v>
      </c>
    </row>
    <row r="133" spans="1:31">
      <c r="A133" s="36" t="s">
        <v>186</v>
      </c>
      <c r="B133" s="36">
        <v>45295</v>
      </c>
      <c r="C133" s="36">
        <v>0</v>
      </c>
      <c r="D133" s="36">
        <v>0</v>
      </c>
      <c r="E133" s="36">
        <v>0</v>
      </c>
      <c r="F133" s="36">
        <v>14121</v>
      </c>
      <c r="G133" s="36">
        <v>47273</v>
      </c>
      <c r="H133" s="36">
        <v>57305</v>
      </c>
      <c r="I133" s="36">
        <v>39169</v>
      </c>
      <c r="J133" s="36">
        <v>0</v>
      </c>
      <c r="K133" s="36">
        <v>65686</v>
      </c>
      <c r="L133" s="36">
        <v>6100</v>
      </c>
      <c r="M133" s="36">
        <v>0</v>
      </c>
      <c r="N133" s="36">
        <v>0</v>
      </c>
      <c r="O133" s="36">
        <v>0</v>
      </c>
      <c r="P133" s="36">
        <v>274949</v>
      </c>
      <c r="Q133" s="36">
        <v>110269</v>
      </c>
      <c r="R133" s="36">
        <v>45295</v>
      </c>
      <c r="S133" s="36">
        <v>14121</v>
      </c>
      <c r="T133" s="36">
        <v>65686</v>
      </c>
      <c r="Y133" s="36">
        <f t="shared" si="14"/>
        <v>45295</v>
      </c>
      <c r="Z133" s="36">
        <f t="shared" si="9"/>
        <v>14121</v>
      </c>
      <c r="AA133" s="36">
        <f t="shared" si="10"/>
        <v>47273</v>
      </c>
      <c r="AB133" s="36">
        <f t="shared" si="11"/>
        <v>39169</v>
      </c>
      <c r="AC133" s="36">
        <f t="shared" si="12"/>
        <v>57305</v>
      </c>
      <c r="AD133" s="36">
        <f t="shared" si="8"/>
        <v>71786</v>
      </c>
      <c r="AE133" s="36">
        <f t="shared" si="13"/>
        <v>274949</v>
      </c>
    </row>
    <row r="134" spans="1:31">
      <c r="A134" s="36" t="s">
        <v>83</v>
      </c>
      <c r="B134" s="36">
        <v>3202</v>
      </c>
      <c r="C134" s="36">
        <v>0</v>
      </c>
      <c r="D134" s="36">
        <v>0</v>
      </c>
      <c r="E134" s="36">
        <v>0</v>
      </c>
      <c r="F134" s="36">
        <v>4374</v>
      </c>
      <c r="G134" s="36">
        <v>0</v>
      </c>
      <c r="H134" s="36">
        <v>0</v>
      </c>
      <c r="I134" s="36">
        <v>4552</v>
      </c>
      <c r="J134" s="36">
        <v>0</v>
      </c>
      <c r="K134" s="36">
        <v>292</v>
      </c>
      <c r="L134" s="36">
        <v>41</v>
      </c>
      <c r="M134" s="36">
        <v>0</v>
      </c>
      <c r="N134" s="36">
        <v>0</v>
      </c>
      <c r="O134" s="36">
        <v>0</v>
      </c>
      <c r="P134" s="36">
        <v>12461</v>
      </c>
      <c r="Q134" s="36">
        <v>4885</v>
      </c>
      <c r="R134" s="36">
        <v>3202</v>
      </c>
      <c r="S134" s="36">
        <v>4374</v>
      </c>
      <c r="T134" s="36">
        <v>292</v>
      </c>
      <c r="Y134" s="36">
        <f t="shared" si="14"/>
        <v>3202</v>
      </c>
      <c r="Z134" s="36">
        <f t="shared" si="9"/>
        <v>4374</v>
      </c>
      <c r="AA134" s="36">
        <f t="shared" si="10"/>
        <v>0</v>
      </c>
      <c r="AB134" s="36">
        <f t="shared" si="11"/>
        <v>4552</v>
      </c>
      <c r="AC134" s="36">
        <f t="shared" si="12"/>
        <v>0</v>
      </c>
      <c r="AD134" s="36">
        <f t="shared" ref="AD134" si="15">AE134-SUM(Y134:AC134)</f>
        <v>333</v>
      </c>
      <c r="AE134" s="36">
        <f t="shared" si="13"/>
        <v>12461</v>
      </c>
    </row>
    <row r="135" spans="1:31">
      <c r="A135" s="36" t="s">
        <v>82</v>
      </c>
      <c r="B135" s="36">
        <v>0</v>
      </c>
      <c r="C135" s="36">
        <v>0</v>
      </c>
      <c r="D135" s="36">
        <v>0</v>
      </c>
      <c r="E135" s="36">
        <v>0</v>
      </c>
      <c r="F135" s="36">
        <v>2463</v>
      </c>
      <c r="G135" s="36">
        <v>0</v>
      </c>
      <c r="H135" s="36">
        <v>0</v>
      </c>
      <c r="I135" s="36">
        <v>8913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11376</v>
      </c>
      <c r="Q135" s="36">
        <v>8913</v>
      </c>
      <c r="R135" s="36">
        <v>0</v>
      </c>
      <c r="S135" s="36">
        <v>2463</v>
      </c>
      <c r="T135" s="36">
        <v>0</v>
      </c>
      <c r="Y135" s="36">
        <f t="shared" si="14"/>
        <v>0</v>
      </c>
      <c r="Z135" s="36">
        <f t="shared" ref="Z135:Z174" si="16">SUM(D135:F135)</f>
        <v>2463</v>
      </c>
      <c r="AA135" s="36">
        <f t="shared" ref="AA135:AA174" si="17">G135</f>
        <v>0</v>
      </c>
      <c r="AB135" s="36">
        <f t="shared" ref="AB135:AB174" si="18">I135</f>
        <v>8913</v>
      </c>
      <c r="AC135" s="36">
        <f t="shared" ref="AC135:AC174" si="19">H135</f>
        <v>0</v>
      </c>
      <c r="AD135" s="36">
        <f t="shared" ref="AD135:AD174" si="20">AE135-SUM(Y135:AC135)</f>
        <v>0</v>
      </c>
      <c r="AE135" s="36">
        <f t="shared" ref="AE135:AE174" si="21">P135</f>
        <v>11376</v>
      </c>
    </row>
    <row r="136" spans="1:31">
      <c r="A136" s="36" t="s">
        <v>237</v>
      </c>
      <c r="B136" s="36">
        <v>0</v>
      </c>
      <c r="C136" s="36">
        <v>0</v>
      </c>
      <c r="D136" s="36">
        <v>0</v>
      </c>
      <c r="E136" s="36">
        <v>0</v>
      </c>
      <c r="F136" s="36">
        <v>821</v>
      </c>
      <c r="G136" s="36">
        <v>0</v>
      </c>
      <c r="H136" s="36">
        <v>0</v>
      </c>
      <c r="I136" s="36">
        <v>1359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2180</v>
      </c>
      <c r="Q136" s="36">
        <v>1359</v>
      </c>
      <c r="R136" s="36">
        <v>0</v>
      </c>
      <c r="S136" s="36">
        <v>821</v>
      </c>
      <c r="T136" s="36">
        <v>0</v>
      </c>
      <c r="Y136" s="36">
        <f t="shared" si="14"/>
        <v>0</v>
      </c>
      <c r="Z136" s="36">
        <f t="shared" si="16"/>
        <v>821</v>
      </c>
      <c r="AA136" s="36">
        <f t="shared" si="17"/>
        <v>0</v>
      </c>
      <c r="AB136" s="36">
        <f t="shared" si="18"/>
        <v>1359</v>
      </c>
      <c r="AC136" s="36">
        <f t="shared" si="19"/>
        <v>0</v>
      </c>
      <c r="AD136" s="36">
        <f t="shared" si="20"/>
        <v>0</v>
      </c>
      <c r="AE136" s="36">
        <f t="shared" si="21"/>
        <v>2180</v>
      </c>
    </row>
    <row r="137" spans="1:31">
      <c r="A137" s="36" t="s">
        <v>185</v>
      </c>
      <c r="B137" s="36">
        <v>779</v>
      </c>
      <c r="C137" s="36">
        <v>215</v>
      </c>
      <c r="D137" s="36">
        <v>0</v>
      </c>
      <c r="E137" s="36">
        <v>0</v>
      </c>
      <c r="F137" s="36">
        <v>300</v>
      </c>
      <c r="G137" s="36">
        <v>413</v>
      </c>
      <c r="H137" s="36">
        <v>64877</v>
      </c>
      <c r="I137" s="36">
        <v>63764</v>
      </c>
      <c r="J137" s="36">
        <v>0</v>
      </c>
      <c r="K137" s="36">
        <v>11281</v>
      </c>
      <c r="L137" s="36">
        <v>11925</v>
      </c>
      <c r="M137" s="36">
        <v>0</v>
      </c>
      <c r="N137" s="36">
        <v>0</v>
      </c>
      <c r="O137" s="36">
        <v>0</v>
      </c>
      <c r="P137" s="36">
        <v>153554</v>
      </c>
      <c r="Q137" s="36">
        <v>85741</v>
      </c>
      <c r="R137" s="36">
        <v>994</v>
      </c>
      <c r="S137" s="36">
        <v>300</v>
      </c>
      <c r="T137" s="36">
        <v>11281</v>
      </c>
      <c r="Y137" s="36">
        <f t="shared" si="14"/>
        <v>994</v>
      </c>
      <c r="Z137" s="36">
        <f t="shared" si="16"/>
        <v>300</v>
      </c>
      <c r="AA137" s="36">
        <f t="shared" si="17"/>
        <v>413</v>
      </c>
      <c r="AB137" s="36">
        <f t="shared" si="18"/>
        <v>63764</v>
      </c>
      <c r="AC137" s="36">
        <f t="shared" si="19"/>
        <v>64877</v>
      </c>
      <c r="AD137" s="36">
        <f t="shared" si="20"/>
        <v>23206</v>
      </c>
      <c r="AE137" s="36">
        <f t="shared" si="21"/>
        <v>153554</v>
      </c>
    </row>
    <row r="138" spans="1:31">
      <c r="A138" s="36" t="s">
        <v>184</v>
      </c>
      <c r="B138" s="36">
        <v>0</v>
      </c>
      <c r="C138" s="36">
        <v>0</v>
      </c>
      <c r="D138" s="36">
        <v>0</v>
      </c>
      <c r="E138" s="36">
        <v>0</v>
      </c>
      <c r="F138" s="36">
        <v>42</v>
      </c>
      <c r="G138" s="36">
        <v>521</v>
      </c>
      <c r="H138" s="36">
        <v>27557</v>
      </c>
      <c r="I138" s="36">
        <v>38036</v>
      </c>
      <c r="J138" s="36">
        <v>0</v>
      </c>
      <c r="K138" s="36">
        <v>943</v>
      </c>
      <c r="L138" s="36">
        <v>3003</v>
      </c>
      <c r="M138" s="36">
        <v>0</v>
      </c>
      <c r="N138" s="36">
        <v>0</v>
      </c>
      <c r="O138" s="36">
        <v>0</v>
      </c>
      <c r="P138" s="36">
        <v>70102</v>
      </c>
      <c r="Q138" s="36">
        <v>40670</v>
      </c>
      <c r="R138" s="36">
        <v>0</v>
      </c>
      <c r="S138" s="36">
        <v>42</v>
      </c>
      <c r="T138" s="36">
        <v>943</v>
      </c>
      <c r="Y138" s="36">
        <f t="shared" si="14"/>
        <v>0</v>
      </c>
      <c r="Z138" s="36">
        <f t="shared" si="16"/>
        <v>42</v>
      </c>
      <c r="AA138" s="36">
        <f t="shared" si="17"/>
        <v>521</v>
      </c>
      <c r="AB138" s="36">
        <f t="shared" si="18"/>
        <v>38036</v>
      </c>
      <c r="AC138" s="36">
        <f t="shared" si="19"/>
        <v>27557</v>
      </c>
      <c r="AD138" s="36">
        <f t="shared" si="20"/>
        <v>3946</v>
      </c>
      <c r="AE138" s="36">
        <f t="shared" si="21"/>
        <v>70102</v>
      </c>
    </row>
    <row r="139" spans="1:31">
      <c r="A139" s="36" t="s">
        <v>81</v>
      </c>
      <c r="B139" s="36">
        <v>0</v>
      </c>
      <c r="C139" s="36">
        <v>0</v>
      </c>
      <c r="D139" s="36">
        <v>0</v>
      </c>
      <c r="E139" s="36">
        <v>0</v>
      </c>
      <c r="F139" s="36">
        <v>4742</v>
      </c>
      <c r="G139" s="36">
        <v>13984</v>
      </c>
      <c r="H139" s="36">
        <v>0</v>
      </c>
      <c r="I139" s="36">
        <v>3000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21726</v>
      </c>
      <c r="Q139" s="36">
        <v>3000</v>
      </c>
      <c r="R139" s="36">
        <v>0</v>
      </c>
      <c r="S139" s="36">
        <v>4742</v>
      </c>
      <c r="T139" s="36">
        <v>0</v>
      </c>
      <c r="Y139" s="36">
        <f t="shared" si="14"/>
        <v>0</v>
      </c>
      <c r="Z139" s="36">
        <f t="shared" si="16"/>
        <v>4742</v>
      </c>
      <c r="AA139" s="36">
        <f t="shared" si="17"/>
        <v>13984</v>
      </c>
      <c r="AB139" s="36">
        <f t="shared" si="18"/>
        <v>3000</v>
      </c>
      <c r="AC139" s="36">
        <f t="shared" si="19"/>
        <v>0</v>
      </c>
      <c r="AD139" s="36">
        <f t="shared" si="20"/>
        <v>0</v>
      </c>
      <c r="AE139" s="36">
        <f t="shared" si="21"/>
        <v>21726</v>
      </c>
    </row>
    <row r="140" spans="1:31">
      <c r="A140" s="36" t="s">
        <v>80</v>
      </c>
      <c r="B140" s="36">
        <v>125415</v>
      </c>
      <c r="C140" s="36">
        <v>0</v>
      </c>
      <c r="D140" s="36">
        <v>0</v>
      </c>
      <c r="E140" s="36">
        <v>0</v>
      </c>
      <c r="F140" s="36">
        <v>8565</v>
      </c>
      <c r="G140" s="36">
        <v>70483</v>
      </c>
      <c r="H140" s="36">
        <v>42389</v>
      </c>
      <c r="I140" s="36">
        <v>4318</v>
      </c>
      <c r="J140" s="36">
        <v>0</v>
      </c>
      <c r="K140" s="36">
        <v>2052</v>
      </c>
      <c r="L140" s="36">
        <v>3682</v>
      </c>
      <c r="M140" s="36">
        <v>0</v>
      </c>
      <c r="N140" s="36">
        <v>0</v>
      </c>
      <c r="O140" s="36">
        <v>0</v>
      </c>
      <c r="P140" s="36">
        <v>256904</v>
      </c>
      <c r="Q140" s="36">
        <v>8417</v>
      </c>
      <c r="R140" s="36">
        <v>125415</v>
      </c>
      <c r="S140" s="36">
        <v>8565</v>
      </c>
      <c r="T140" s="36">
        <v>2052</v>
      </c>
      <c r="Y140" s="36">
        <f t="shared" si="14"/>
        <v>125415</v>
      </c>
      <c r="Z140" s="36">
        <f t="shared" si="16"/>
        <v>8565</v>
      </c>
      <c r="AA140" s="36">
        <f t="shared" si="17"/>
        <v>70483</v>
      </c>
      <c r="AB140" s="36">
        <f t="shared" si="18"/>
        <v>4318</v>
      </c>
      <c r="AC140" s="36">
        <f t="shared" si="19"/>
        <v>42389</v>
      </c>
      <c r="AD140" s="36">
        <f t="shared" si="20"/>
        <v>5734</v>
      </c>
      <c r="AE140" s="36">
        <f t="shared" si="21"/>
        <v>256904</v>
      </c>
    </row>
    <row r="141" spans="1:31">
      <c r="A141" s="36" t="s">
        <v>79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472</v>
      </c>
      <c r="H141" s="36">
        <v>0</v>
      </c>
      <c r="I141" s="36">
        <v>16000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16472</v>
      </c>
      <c r="Q141" s="36">
        <v>16000</v>
      </c>
      <c r="R141" s="36">
        <v>0</v>
      </c>
      <c r="S141" s="36">
        <v>0</v>
      </c>
      <c r="T141" s="36">
        <v>0</v>
      </c>
      <c r="Y141" s="36">
        <f t="shared" si="14"/>
        <v>0</v>
      </c>
      <c r="Z141" s="36">
        <f t="shared" si="16"/>
        <v>0</v>
      </c>
      <c r="AA141" s="36">
        <f t="shared" si="17"/>
        <v>472</v>
      </c>
      <c r="AB141" s="36">
        <f t="shared" si="18"/>
        <v>16000</v>
      </c>
      <c r="AC141" s="36">
        <f t="shared" si="19"/>
        <v>0</v>
      </c>
      <c r="AD141" s="36">
        <f t="shared" si="20"/>
        <v>0</v>
      </c>
      <c r="AE141" s="36">
        <f t="shared" si="21"/>
        <v>16472</v>
      </c>
    </row>
    <row r="142" spans="1:31">
      <c r="A142" s="36" t="s">
        <v>223</v>
      </c>
      <c r="B142" s="36">
        <v>0</v>
      </c>
      <c r="C142" s="36">
        <v>0</v>
      </c>
      <c r="D142" s="36">
        <v>0</v>
      </c>
      <c r="E142" s="36">
        <v>0</v>
      </c>
      <c r="F142" s="36">
        <v>963</v>
      </c>
      <c r="G142" s="36">
        <v>2626</v>
      </c>
      <c r="H142" s="36">
        <v>0</v>
      </c>
      <c r="I142" s="36">
        <v>2590</v>
      </c>
      <c r="J142" s="36">
        <v>0</v>
      </c>
      <c r="K142" s="36">
        <v>18</v>
      </c>
      <c r="L142" s="36">
        <v>22</v>
      </c>
      <c r="M142" s="36">
        <v>0</v>
      </c>
      <c r="N142" s="36">
        <v>0</v>
      </c>
      <c r="O142" s="36">
        <v>0</v>
      </c>
      <c r="P142" s="36">
        <v>6219</v>
      </c>
      <c r="Q142" s="36">
        <v>2630</v>
      </c>
      <c r="R142" s="36">
        <v>0</v>
      </c>
      <c r="S142" s="36">
        <v>963</v>
      </c>
      <c r="T142" s="36">
        <v>18</v>
      </c>
      <c r="Y142" s="36">
        <f t="shared" si="14"/>
        <v>0</v>
      </c>
      <c r="Z142" s="36">
        <f t="shared" si="16"/>
        <v>963</v>
      </c>
      <c r="AA142" s="36">
        <f t="shared" si="17"/>
        <v>2626</v>
      </c>
      <c r="AB142" s="36">
        <f t="shared" si="18"/>
        <v>2590</v>
      </c>
      <c r="AC142" s="36">
        <f t="shared" si="19"/>
        <v>0</v>
      </c>
      <c r="AD142" s="36">
        <f t="shared" si="20"/>
        <v>40</v>
      </c>
      <c r="AE142" s="36">
        <f t="shared" si="21"/>
        <v>6219</v>
      </c>
    </row>
    <row r="143" spans="1:31">
      <c r="A143" s="36" t="s">
        <v>78</v>
      </c>
      <c r="B143" s="36">
        <v>37579</v>
      </c>
      <c r="C143" s="36">
        <v>0</v>
      </c>
      <c r="D143" s="36">
        <v>0</v>
      </c>
      <c r="E143" s="36">
        <v>0</v>
      </c>
      <c r="F143" s="36">
        <v>1721</v>
      </c>
      <c r="G143" s="36">
        <v>118560</v>
      </c>
      <c r="H143" s="36">
        <v>0</v>
      </c>
      <c r="I143" s="36">
        <v>5540</v>
      </c>
      <c r="J143" s="36">
        <v>1</v>
      </c>
      <c r="K143" s="36">
        <v>1690</v>
      </c>
      <c r="L143" s="36">
        <v>8540</v>
      </c>
      <c r="M143" s="36">
        <v>0</v>
      </c>
      <c r="N143" s="36">
        <v>0</v>
      </c>
      <c r="O143" s="36">
        <v>0</v>
      </c>
      <c r="P143" s="36">
        <v>173631</v>
      </c>
      <c r="Q143" s="36">
        <v>15771</v>
      </c>
      <c r="R143" s="36">
        <v>37579</v>
      </c>
      <c r="S143" s="36">
        <v>1721</v>
      </c>
      <c r="T143" s="36">
        <v>1691</v>
      </c>
      <c r="Y143" s="36">
        <f t="shared" si="14"/>
        <v>37579</v>
      </c>
      <c r="Z143" s="36">
        <f t="shared" si="16"/>
        <v>1721</v>
      </c>
      <c r="AA143" s="36">
        <f t="shared" si="17"/>
        <v>118560</v>
      </c>
      <c r="AB143" s="36">
        <f t="shared" si="18"/>
        <v>5540</v>
      </c>
      <c r="AC143" s="36">
        <f t="shared" si="19"/>
        <v>0</v>
      </c>
      <c r="AD143" s="36">
        <f t="shared" si="20"/>
        <v>10231</v>
      </c>
      <c r="AE143" s="36">
        <f t="shared" si="21"/>
        <v>173631</v>
      </c>
    </row>
    <row r="144" spans="1:31">
      <c r="A144" s="36" t="s">
        <v>77</v>
      </c>
      <c r="B144" s="36">
        <v>0</v>
      </c>
      <c r="C144" s="36">
        <v>0</v>
      </c>
      <c r="D144" s="36">
        <v>0</v>
      </c>
      <c r="E144" s="36">
        <v>0</v>
      </c>
      <c r="F144" s="36">
        <v>17</v>
      </c>
      <c r="G144" s="36">
        <v>0</v>
      </c>
      <c r="H144" s="36">
        <v>0</v>
      </c>
      <c r="I144" s="36">
        <v>120</v>
      </c>
      <c r="J144" s="36">
        <v>0</v>
      </c>
      <c r="K144" s="36">
        <v>0</v>
      </c>
      <c r="L144" s="36">
        <v>5</v>
      </c>
      <c r="M144" s="36">
        <v>0</v>
      </c>
      <c r="N144" s="36">
        <v>0</v>
      </c>
      <c r="O144" s="36">
        <v>0</v>
      </c>
      <c r="P144" s="36">
        <v>142</v>
      </c>
      <c r="Q144" s="36">
        <v>125</v>
      </c>
      <c r="R144" s="36">
        <v>0</v>
      </c>
      <c r="S144" s="36">
        <v>17</v>
      </c>
      <c r="T144" s="36">
        <v>0</v>
      </c>
      <c r="Y144" s="36">
        <f t="shared" si="14"/>
        <v>0</v>
      </c>
      <c r="Z144" s="36">
        <f t="shared" si="16"/>
        <v>17</v>
      </c>
      <c r="AA144" s="36">
        <f t="shared" si="17"/>
        <v>0</v>
      </c>
      <c r="AB144" s="36">
        <f t="shared" si="18"/>
        <v>120</v>
      </c>
      <c r="AC144" s="36">
        <f t="shared" si="19"/>
        <v>0</v>
      </c>
      <c r="AD144" s="36">
        <f t="shared" si="20"/>
        <v>5</v>
      </c>
      <c r="AE144" s="36">
        <f t="shared" si="21"/>
        <v>142</v>
      </c>
    </row>
    <row r="145" spans="1:31">
      <c r="A145" s="36" t="s">
        <v>76</v>
      </c>
      <c r="B145" s="36">
        <v>0</v>
      </c>
      <c r="C145" s="36">
        <v>0</v>
      </c>
      <c r="D145" s="36">
        <v>0</v>
      </c>
      <c r="E145" s="36">
        <v>0</v>
      </c>
      <c r="F145" s="36">
        <v>24</v>
      </c>
      <c r="G145" s="36">
        <v>9867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9891</v>
      </c>
      <c r="Q145" s="36">
        <v>0</v>
      </c>
      <c r="R145" s="36">
        <v>0</v>
      </c>
      <c r="S145" s="36">
        <v>24</v>
      </c>
      <c r="T145" s="36">
        <v>0</v>
      </c>
      <c r="Y145" s="36">
        <f t="shared" si="14"/>
        <v>0</v>
      </c>
      <c r="Z145" s="36">
        <f t="shared" si="16"/>
        <v>24</v>
      </c>
      <c r="AA145" s="36">
        <f t="shared" si="17"/>
        <v>9867</v>
      </c>
      <c r="AB145" s="36">
        <f t="shared" si="18"/>
        <v>0</v>
      </c>
      <c r="AC145" s="36">
        <f t="shared" si="19"/>
        <v>0</v>
      </c>
      <c r="AD145" s="36">
        <f t="shared" si="20"/>
        <v>0</v>
      </c>
      <c r="AE145" s="36">
        <f t="shared" si="21"/>
        <v>9891</v>
      </c>
    </row>
    <row r="146" spans="1:31">
      <c r="A146" s="36" t="s">
        <v>75</v>
      </c>
      <c r="B146" s="36">
        <v>0</v>
      </c>
      <c r="C146" s="36">
        <v>0</v>
      </c>
      <c r="D146" s="36">
        <v>0</v>
      </c>
      <c r="E146" s="36">
        <v>0</v>
      </c>
      <c r="F146" s="36">
        <v>334</v>
      </c>
      <c r="G146" s="36">
        <v>17920</v>
      </c>
      <c r="H146" s="36">
        <v>0</v>
      </c>
      <c r="I146" s="36">
        <v>56</v>
      </c>
      <c r="J146" s="36">
        <v>0</v>
      </c>
      <c r="K146" s="36">
        <v>532</v>
      </c>
      <c r="L146" s="36">
        <v>0</v>
      </c>
      <c r="M146" s="36">
        <v>0</v>
      </c>
      <c r="N146" s="36">
        <v>0</v>
      </c>
      <c r="O146" s="36">
        <v>182</v>
      </c>
      <c r="P146" s="36">
        <v>19024</v>
      </c>
      <c r="Q146" s="36">
        <v>588</v>
      </c>
      <c r="R146" s="36">
        <v>0</v>
      </c>
      <c r="S146" s="36">
        <v>334</v>
      </c>
      <c r="T146" s="36">
        <v>714</v>
      </c>
      <c r="Y146" s="36">
        <f t="shared" si="14"/>
        <v>0</v>
      </c>
      <c r="Z146" s="36">
        <f t="shared" si="16"/>
        <v>334</v>
      </c>
      <c r="AA146" s="36">
        <f t="shared" si="17"/>
        <v>17920</v>
      </c>
      <c r="AB146" s="36">
        <f t="shared" si="18"/>
        <v>56</v>
      </c>
      <c r="AC146" s="36">
        <f t="shared" si="19"/>
        <v>0</v>
      </c>
      <c r="AD146" s="36">
        <f t="shared" si="20"/>
        <v>714</v>
      </c>
      <c r="AE146" s="36">
        <f t="shared" si="21"/>
        <v>19024</v>
      </c>
    </row>
    <row r="147" spans="1:31">
      <c r="A147" s="36" t="s">
        <v>183</v>
      </c>
      <c r="B147" s="36">
        <v>76263</v>
      </c>
      <c r="C147" s="36">
        <v>0</v>
      </c>
      <c r="D147" s="36">
        <v>0</v>
      </c>
      <c r="E147" s="36">
        <v>0</v>
      </c>
      <c r="F147" s="36">
        <v>2146</v>
      </c>
      <c r="G147" s="36">
        <v>120576</v>
      </c>
      <c r="H147" s="36">
        <v>0</v>
      </c>
      <c r="I147" s="36">
        <v>40645</v>
      </c>
      <c r="J147" s="36">
        <v>2364</v>
      </c>
      <c r="K147" s="36">
        <v>8783</v>
      </c>
      <c r="L147" s="36">
        <v>1186</v>
      </c>
      <c r="M147" s="36">
        <v>0</v>
      </c>
      <c r="N147" s="36">
        <v>0</v>
      </c>
      <c r="O147" s="36">
        <v>0</v>
      </c>
      <c r="P147" s="36">
        <v>251963</v>
      </c>
      <c r="Q147" s="36">
        <v>52628</v>
      </c>
      <c r="R147" s="36">
        <v>76263</v>
      </c>
      <c r="S147" s="36">
        <v>2146</v>
      </c>
      <c r="T147" s="36">
        <v>11147</v>
      </c>
      <c r="Y147" s="36">
        <f t="shared" si="14"/>
        <v>76263</v>
      </c>
      <c r="Z147" s="36">
        <f t="shared" si="16"/>
        <v>2146</v>
      </c>
      <c r="AA147" s="36">
        <f t="shared" si="17"/>
        <v>120576</v>
      </c>
      <c r="AB147" s="36">
        <f t="shared" si="18"/>
        <v>40645</v>
      </c>
      <c r="AC147" s="36">
        <f t="shared" si="19"/>
        <v>0</v>
      </c>
      <c r="AD147" s="36">
        <f t="shared" si="20"/>
        <v>12333</v>
      </c>
      <c r="AE147" s="36">
        <f t="shared" si="21"/>
        <v>251963</v>
      </c>
    </row>
    <row r="148" spans="1:31">
      <c r="A148" s="36" t="s">
        <v>74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20400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20400</v>
      </c>
      <c r="Q148" s="36">
        <v>0</v>
      </c>
      <c r="R148" s="36">
        <v>0</v>
      </c>
      <c r="S148" s="36">
        <v>0</v>
      </c>
      <c r="T148" s="36">
        <v>0</v>
      </c>
      <c r="Y148" s="36">
        <f t="shared" si="14"/>
        <v>0</v>
      </c>
      <c r="Z148" s="36">
        <f t="shared" si="16"/>
        <v>0</v>
      </c>
      <c r="AA148" s="36">
        <f t="shared" si="17"/>
        <v>20400</v>
      </c>
      <c r="AB148" s="36">
        <f t="shared" si="18"/>
        <v>0</v>
      </c>
      <c r="AC148" s="36">
        <f t="shared" si="19"/>
        <v>0</v>
      </c>
      <c r="AD148" s="36">
        <f t="shared" si="20"/>
        <v>0</v>
      </c>
      <c r="AE148" s="36">
        <f t="shared" si="21"/>
        <v>20400</v>
      </c>
    </row>
    <row r="149" spans="1:31">
      <c r="A149" s="36" t="s">
        <v>73</v>
      </c>
      <c r="B149" s="36">
        <v>70485</v>
      </c>
      <c r="C149" s="36">
        <v>4</v>
      </c>
      <c r="D149" s="36">
        <v>0</v>
      </c>
      <c r="E149" s="36">
        <v>0</v>
      </c>
      <c r="F149" s="36">
        <v>216</v>
      </c>
      <c r="G149" s="36">
        <v>12714</v>
      </c>
      <c r="H149" s="36">
        <v>88389</v>
      </c>
      <c r="I149" s="36">
        <v>8475</v>
      </c>
      <c r="J149" s="36">
        <v>0</v>
      </c>
      <c r="K149" s="36">
        <v>1559</v>
      </c>
      <c r="L149" s="36">
        <v>130</v>
      </c>
      <c r="M149" s="36">
        <v>0</v>
      </c>
      <c r="N149" s="36">
        <v>0</v>
      </c>
      <c r="O149" s="36">
        <v>0</v>
      </c>
      <c r="P149" s="36">
        <v>181972</v>
      </c>
      <c r="Q149" s="36">
        <v>10164</v>
      </c>
      <c r="R149" s="36">
        <v>70489</v>
      </c>
      <c r="S149" s="36">
        <v>216</v>
      </c>
      <c r="T149" s="36">
        <v>1559</v>
      </c>
      <c r="Y149" s="36">
        <f t="shared" si="14"/>
        <v>70489</v>
      </c>
      <c r="Z149" s="36">
        <f t="shared" si="16"/>
        <v>216</v>
      </c>
      <c r="AA149" s="36">
        <f t="shared" si="17"/>
        <v>12714</v>
      </c>
      <c r="AB149" s="36">
        <f t="shared" si="18"/>
        <v>8475</v>
      </c>
      <c r="AC149" s="36">
        <f t="shared" si="19"/>
        <v>88389</v>
      </c>
      <c r="AD149" s="36">
        <f t="shared" si="20"/>
        <v>1689</v>
      </c>
      <c r="AE149" s="36">
        <f t="shared" si="21"/>
        <v>181972</v>
      </c>
    </row>
    <row r="150" spans="1:31">
      <c r="A150" s="36" t="s">
        <v>72</v>
      </c>
      <c r="B150" s="36">
        <v>0</v>
      </c>
      <c r="C150" s="36">
        <v>0</v>
      </c>
      <c r="D150" s="36">
        <v>0</v>
      </c>
      <c r="E150" s="36">
        <v>0</v>
      </c>
      <c r="F150" s="36">
        <v>1473</v>
      </c>
      <c r="G150" s="36">
        <v>108205</v>
      </c>
      <c r="H150" s="36">
        <v>0</v>
      </c>
      <c r="I150" s="36">
        <v>0</v>
      </c>
      <c r="J150" s="36">
        <v>0</v>
      </c>
      <c r="K150" s="36">
        <v>301</v>
      </c>
      <c r="L150" s="36">
        <v>0</v>
      </c>
      <c r="M150" s="36">
        <v>0</v>
      </c>
      <c r="N150" s="36">
        <v>0</v>
      </c>
      <c r="O150" s="36">
        <v>0</v>
      </c>
      <c r="P150" s="36">
        <v>109979</v>
      </c>
      <c r="Q150" s="36">
        <v>301</v>
      </c>
      <c r="R150" s="36">
        <v>0</v>
      </c>
      <c r="S150" s="36">
        <v>1473</v>
      </c>
      <c r="T150" s="36">
        <v>301</v>
      </c>
      <c r="Y150" s="36">
        <f t="shared" si="14"/>
        <v>0</v>
      </c>
      <c r="Z150" s="36">
        <f t="shared" si="16"/>
        <v>1473</v>
      </c>
      <c r="AA150" s="36">
        <f t="shared" si="17"/>
        <v>108205</v>
      </c>
      <c r="AB150" s="36">
        <f t="shared" si="18"/>
        <v>0</v>
      </c>
      <c r="AC150" s="36">
        <f t="shared" si="19"/>
        <v>0</v>
      </c>
      <c r="AD150" s="36">
        <f t="shared" si="20"/>
        <v>301</v>
      </c>
      <c r="AE150" s="36">
        <f t="shared" si="21"/>
        <v>109979</v>
      </c>
    </row>
    <row r="151" spans="1:31" s="48" customFormat="1">
      <c r="A151" s="48" t="s">
        <v>44</v>
      </c>
      <c r="B151" s="48">
        <v>102014</v>
      </c>
      <c r="C151" s="48">
        <v>0</v>
      </c>
      <c r="D151" s="48">
        <v>0</v>
      </c>
      <c r="E151" s="48">
        <v>0</v>
      </c>
      <c r="F151" s="48">
        <v>1670</v>
      </c>
      <c r="G151" s="48">
        <v>100670</v>
      </c>
      <c r="H151" s="48">
        <v>63748</v>
      </c>
      <c r="I151" s="48">
        <v>5885</v>
      </c>
      <c r="J151" s="48">
        <v>0</v>
      </c>
      <c r="K151" s="48">
        <v>36067</v>
      </c>
      <c r="L151" s="48">
        <v>25988</v>
      </c>
      <c r="M151" s="48">
        <v>0</v>
      </c>
      <c r="N151" s="48">
        <v>0</v>
      </c>
      <c r="O151" s="48">
        <v>0</v>
      </c>
      <c r="P151" s="48">
        <v>336042</v>
      </c>
      <c r="Q151" s="48">
        <v>65324</v>
      </c>
      <c r="R151" s="48">
        <v>102014</v>
      </c>
      <c r="S151" s="48">
        <v>1670</v>
      </c>
      <c r="T151" s="48">
        <v>36067</v>
      </c>
      <c r="Y151" s="48">
        <f t="shared" si="14"/>
        <v>102014</v>
      </c>
      <c r="Z151" s="48">
        <f t="shared" si="16"/>
        <v>1670</v>
      </c>
      <c r="AA151" s="48">
        <f t="shared" si="17"/>
        <v>100670</v>
      </c>
      <c r="AB151" s="48">
        <f t="shared" si="18"/>
        <v>5885</v>
      </c>
      <c r="AC151" s="48">
        <f t="shared" si="19"/>
        <v>63748</v>
      </c>
      <c r="AD151" s="48">
        <f t="shared" si="20"/>
        <v>62055</v>
      </c>
      <c r="AE151" s="48">
        <f t="shared" si="21"/>
        <v>336042</v>
      </c>
    </row>
    <row r="152" spans="1:31" s="48" customFormat="1">
      <c r="A152" s="48" t="s">
        <v>43</v>
      </c>
      <c r="B152" s="48">
        <v>1712577</v>
      </c>
      <c r="C152" s="48">
        <v>0</v>
      </c>
      <c r="D152" s="48">
        <v>0</v>
      </c>
      <c r="E152" s="48">
        <v>0</v>
      </c>
      <c r="F152" s="48">
        <v>39877</v>
      </c>
      <c r="G152" s="48">
        <v>1161333</v>
      </c>
      <c r="H152" s="48">
        <v>830584</v>
      </c>
      <c r="I152" s="48">
        <v>261473</v>
      </c>
      <c r="J152" s="48">
        <v>18710</v>
      </c>
      <c r="K152" s="48">
        <v>212833</v>
      </c>
      <c r="L152" s="48">
        <v>81769</v>
      </c>
      <c r="M152" s="48">
        <v>0</v>
      </c>
      <c r="N152" s="48">
        <v>0</v>
      </c>
      <c r="O152" s="48">
        <v>0</v>
      </c>
      <c r="P152" s="48">
        <v>4319156</v>
      </c>
      <c r="Q152" s="48">
        <v>559496</v>
      </c>
      <c r="R152" s="48">
        <v>1712577</v>
      </c>
      <c r="S152" s="48">
        <v>39877</v>
      </c>
      <c r="T152" s="48">
        <v>231543</v>
      </c>
      <c r="Y152" s="48">
        <f t="shared" si="14"/>
        <v>1712577</v>
      </c>
      <c r="Z152" s="48">
        <f t="shared" si="16"/>
        <v>39877</v>
      </c>
      <c r="AA152" s="48">
        <f t="shared" si="17"/>
        <v>1161333</v>
      </c>
      <c r="AB152" s="48">
        <f t="shared" si="18"/>
        <v>261473</v>
      </c>
      <c r="AC152" s="48">
        <f t="shared" si="19"/>
        <v>830584</v>
      </c>
      <c r="AD152" s="48">
        <f t="shared" si="20"/>
        <v>313312</v>
      </c>
      <c r="AE152" s="48">
        <f t="shared" si="21"/>
        <v>4319156</v>
      </c>
    </row>
    <row r="153" spans="1:31">
      <c r="A153" s="36" t="s">
        <v>71</v>
      </c>
      <c r="B153" s="36">
        <v>0</v>
      </c>
      <c r="C153" s="47">
        <v>0</v>
      </c>
      <c r="D153" s="36">
        <v>0</v>
      </c>
      <c r="E153" s="36">
        <v>0</v>
      </c>
      <c r="F153" s="36">
        <v>1179</v>
      </c>
      <c r="G153" s="36">
        <v>3</v>
      </c>
      <c r="H153" s="36">
        <v>0</v>
      </c>
      <c r="I153" s="36">
        <v>9649</v>
      </c>
      <c r="J153" s="36">
        <v>0</v>
      </c>
      <c r="K153" s="36">
        <v>733</v>
      </c>
      <c r="L153" s="36">
        <v>1447</v>
      </c>
      <c r="M153" s="36">
        <v>0</v>
      </c>
      <c r="N153" s="36">
        <v>0</v>
      </c>
      <c r="O153" s="36">
        <v>0</v>
      </c>
      <c r="P153" s="36">
        <v>13011</v>
      </c>
      <c r="Q153" s="36">
        <v>11829</v>
      </c>
      <c r="R153" s="36">
        <v>0</v>
      </c>
      <c r="S153" s="36">
        <v>1179</v>
      </c>
      <c r="T153" s="36">
        <v>733</v>
      </c>
      <c r="Y153" s="36">
        <f t="shared" si="14"/>
        <v>0</v>
      </c>
      <c r="Z153" s="36">
        <f t="shared" si="16"/>
        <v>1179</v>
      </c>
      <c r="AA153" s="36">
        <f t="shared" si="17"/>
        <v>3</v>
      </c>
      <c r="AB153" s="36">
        <f t="shared" si="18"/>
        <v>9649</v>
      </c>
      <c r="AC153" s="36">
        <f t="shared" si="19"/>
        <v>0</v>
      </c>
      <c r="AD153" s="36">
        <f t="shared" si="20"/>
        <v>2180</v>
      </c>
      <c r="AE153" s="36">
        <f t="shared" si="21"/>
        <v>13011</v>
      </c>
    </row>
    <row r="154" spans="1:31">
      <c r="A154" s="36" t="s">
        <v>70</v>
      </c>
      <c r="B154" s="36">
        <v>2263</v>
      </c>
      <c r="C154" s="36">
        <v>0</v>
      </c>
      <c r="D154" s="36">
        <v>0</v>
      </c>
      <c r="E154" s="36">
        <v>0</v>
      </c>
      <c r="F154" s="36">
        <v>201</v>
      </c>
      <c r="G154" s="36">
        <v>41106</v>
      </c>
      <c r="H154" s="36">
        <v>0</v>
      </c>
      <c r="I154" s="36">
        <v>11830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55400</v>
      </c>
      <c r="Q154" s="36">
        <v>11830</v>
      </c>
      <c r="R154" s="36">
        <v>2263</v>
      </c>
      <c r="S154" s="36">
        <v>201</v>
      </c>
      <c r="T154" s="36">
        <v>0</v>
      </c>
      <c r="Y154" s="36">
        <f t="shared" si="14"/>
        <v>2263</v>
      </c>
      <c r="Z154" s="36">
        <f t="shared" si="16"/>
        <v>201</v>
      </c>
      <c r="AA154" s="36">
        <f t="shared" si="17"/>
        <v>41106</v>
      </c>
      <c r="AB154" s="36">
        <f t="shared" si="18"/>
        <v>11830</v>
      </c>
      <c r="AC154" s="36">
        <f t="shared" si="19"/>
        <v>0</v>
      </c>
      <c r="AD154" s="36">
        <f t="shared" si="20"/>
        <v>0</v>
      </c>
      <c r="AE154" s="36">
        <f t="shared" si="21"/>
        <v>55400</v>
      </c>
    </row>
    <row r="155" spans="1:31">
      <c r="A155" s="36" t="s">
        <v>69</v>
      </c>
      <c r="B155" s="36">
        <v>0</v>
      </c>
      <c r="C155" s="36">
        <v>0</v>
      </c>
      <c r="D155" s="36">
        <v>0</v>
      </c>
      <c r="E155" s="36">
        <v>0</v>
      </c>
      <c r="F155" s="36">
        <v>17905</v>
      </c>
      <c r="G155" s="36">
        <v>22633</v>
      </c>
      <c r="H155" s="36">
        <v>0</v>
      </c>
      <c r="I155" s="36">
        <v>87194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127732</v>
      </c>
      <c r="Q155" s="36">
        <v>87194</v>
      </c>
      <c r="R155" s="36">
        <v>0</v>
      </c>
      <c r="S155" s="36">
        <v>17905</v>
      </c>
      <c r="T155" s="36">
        <v>0</v>
      </c>
      <c r="Y155" s="36">
        <f t="shared" si="14"/>
        <v>0</v>
      </c>
      <c r="Z155" s="36">
        <f t="shared" si="16"/>
        <v>17905</v>
      </c>
      <c r="AA155" s="36">
        <f t="shared" si="17"/>
        <v>22633</v>
      </c>
      <c r="AB155" s="36">
        <f t="shared" si="18"/>
        <v>87194</v>
      </c>
      <c r="AC155" s="36">
        <f t="shared" si="19"/>
        <v>0</v>
      </c>
      <c r="AD155" s="36">
        <f t="shared" si="20"/>
        <v>0</v>
      </c>
      <c r="AE155" s="36">
        <f t="shared" si="21"/>
        <v>127732</v>
      </c>
    </row>
    <row r="156" spans="1:31">
      <c r="A156" s="36" t="s">
        <v>68</v>
      </c>
      <c r="B156" s="36">
        <v>34563</v>
      </c>
      <c r="C156" s="36">
        <v>0</v>
      </c>
      <c r="D156" s="36">
        <v>0</v>
      </c>
      <c r="E156" s="36">
        <v>0</v>
      </c>
      <c r="F156" s="36">
        <v>449</v>
      </c>
      <c r="G156" s="36">
        <v>47211</v>
      </c>
      <c r="H156" s="36">
        <v>0</v>
      </c>
      <c r="I156" s="36">
        <v>58544</v>
      </c>
      <c r="J156" s="36">
        <v>0</v>
      </c>
      <c r="K156" s="36">
        <v>87</v>
      </c>
      <c r="L156" s="36">
        <v>59</v>
      </c>
      <c r="M156" s="36">
        <v>0</v>
      </c>
      <c r="N156" s="36">
        <v>0</v>
      </c>
      <c r="O156" s="36">
        <v>0</v>
      </c>
      <c r="P156" s="36">
        <v>140913</v>
      </c>
      <c r="Q156" s="36">
        <v>58690</v>
      </c>
      <c r="R156" s="36">
        <v>34563</v>
      </c>
      <c r="S156" s="36">
        <v>449</v>
      </c>
      <c r="T156" s="36">
        <v>87</v>
      </c>
      <c r="Y156" s="36">
        <f t="shared" si="14"/>
        <v>34563</v>
      </c>
      <c r="Z156" s="36">
        <f t="shared" si="16"/>
        <v>449</v>
      </c>
      <c r="AA156" s="36">
        <f t="shared" si="17"/>
        <v>47211</v>
      </c>
      <c r="AB156" s="36">
        <f t="shared" si="18"/>
        <v>58544</v>
      </c>
      <c r="AC156" s="36">
        <f t="shared" si="19"/>
        <v>0</v>
      </c>
      <c r="AD156" s="36">
        <f t="shared" si="20"/>
        <v>146</v>
      </c>
      <c r="AE156" s="36">
        <f t="shared" si="21"/>
        <v>140913</v>
      </c>
    </row>
    <row r="157" spans="1:31">
      <c r="A157" s="36" t="s">
        <v>67</v>
      </c>
      <c r="B157" s="36">
        <v>0</v>
      </c>
      <c r="C157" s="36">
        <v>0</v>
      </c>
      <c r="D157" s="36">
        <v>0</v>
      </c>
      <c r="E157" s="36">
        <v>0</v>
      </c>
      <c r="F157" s="36">
        <v>4698</v>
      </c>
      <c r="G157" s="36">
        <v>2948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7646</v>
      </c>
      <c r="Q157" s="36">
        <v>0</v>
      </c>
      <c r="R157" s="36">
        <v>0</v>
      </c>
      <c r="S157" s="36">
        <v>4698</v>
      </c>
      <c r="T157" s="36">
        <v>0</v>
      </c>
      <c r="Y157" s="36">
        <f t="shared" si="14"/>
        <v>0</v>
      </c>
      <c r="Z157" s="36">
        <f t="shared" si="16"/>
        <v>4698</v>
      </c>
      <c r="AA157" s="36">
        <f t="shared" si="17"/>
        <v>2948</v>
      </c>
      <c r="AB157" s="36">
        <f t="shared" si="18"/>
        <v>0</v>
      </c>
      <c r="AC157" s="36">
        <f t="shared" si="19"/>
        <v>0</v>
      </c>
      <c r="AD157" s="36">
        <f t="shared" si="20"/>
        <v>0</v>
      </c>
      <c r="AE157" s="36">
        <f t="shared" si="21"/>
        <v>7646</v>
      </c>
    </row>
    <row r="158" spans="1:31">
      <c r="A158" s="36" t="s">
        <v>66</v>
      </c>
      <c r="B158" s="36">
        <v>0</v>
      </c>
      <c r="C158" s="36">
        <v>0</v>
      </c>
      <c r="D158" s="36">
        <v>0</v>
      </c>
      <c r="E158" s="36">
        <v>0</v>
      </c>
      <c r="F158" s="36">
        <v>410</v>
      </c>
      <c r="G158" s="36">
        <v>0</v>
      </c>
      <c r="H158" s="36">
        <v>0</v>
      </c>
      <c r="I158" s="36">
        <v>14042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14452</v>
      </c>
      <c r="Q158" s="36">
        <v>14042</v>
      </c>
      <c r="R158" s="36">
        <v>0</v>
      </c>
      <c r="S158" s="36">
        <v>410</v>
      </c>
      <c r="T158" s="36">
        <v>0</v>
      </c>
      <c r="Y158" s="36">
        <f t="shared" si="14"/>
        <v>0</v>
      </c>
      <c r="Z158" s="36">
        <f t="shared" si="16"/>
        <v>410</v>
      </c>
      <c r="AA158" s="36">
        <f t="shared" si="17"/>
        <v>0</v>
      </c>
      <c r="AB158" s="36">
        <f t="shared" si="18"/>
        <v>14042</v>
      </c>
      <c r="AC158" s="36">
        <f t="shared" si="19"/>
        <v>0</v>
      </c>
      <c r="AD158" s="36">
        <f t="shared" si="20"/>
        <v>0</v>
      </c>
      <c r="AE158" s="36">
        <f t="shared" si="21"/>
        <v>14452</v>
      </c>
    </row>
    <row r="159" spans="1:31">
      <c r="A159" s="36" t="s">
        <v>65</v>
      </c>
      <c r="B159" s="36">
        <v>4397</v>
      </c>
      <c r="C159" s="36">
        <v>0</v>
      </c>
      <c r="D159" s="36">
        <v>0</v>
      </c>
      <c r="E159" s="36">
        <v>0</v>
      </c>
      <c r="F159" s="36">
        <v>51</v>
      </c>
      <c r="G159" s="36">
        <v>0</v>
      </c>
      <c r="H159" s="36">
        <v>0</v>
      </c>
      <c r="I159" s="36">
        <v>5431</v>
      </c>
      <c r="J159" s="36">
        <v>0</v>
      </c>
      <c r="K159" s="36">
        <v>0</v>
      </c>
      <c r="L159" s="36">
        <v>144</v>
      </c>
      <c r="M159" s="36">
        <v>0</v>
      </c>
      <c r="N159" s="36">
        <v>0</v>
      </c>
      <c r="O159" s="36">
        <v>0</v>
      </c>
      <c r="P159" s="36">
        <v>10023</v>
      </c>
      <c r="Q159" s="36">
        <v>5575</v>
      </c>
      <c r="R159" s="36">
        <v>4397</v>
      </c>
      <c r="S159" s="36">
        <v>51</v>
      </c>
      <c r="T159" s="36">
        <v>0</v>
      </c>
      <c r="Y159" s="36">
        <f t="shared" si="14"/>
        <v>4397</v>
      </c>
      <c r="Z159" s="36">
        <f t="shared" si="16"/>
        <v>51</v>
      </c>
      <c r="AA159" s="36">
        <f t="shared" si="17"/>
        <v>0</v>
      </c>
      <c r="AB159" s="36">
        <f t="shared" si="18"/>
        <v>5431</v>
      </c>
      <c r="AC159" s="36">
        <f t="shared" si="19"/>
        <v>0</v>
      </c>
      <c r="AD159" s="36">
        <f t="shared" si="20"/>
        <v>144</v>
      </c>
      <c r="AE159" s="36">
        <f t="shared" si="21"/>
        <v>10023</v>
      </c>
    </row>
    <row r="160" spans="1:31">
      <c r="A160" s="36" t="s">
        <v>236</v>
      </c>
      <c r="B160" s="36" t="s">
        <v>62</v>
      </c>
      <c r="C160" s="36" t="s">
        <v>62</v>
      </c>
      <c r="D160" s="36" t="s">
        <v>62</v>
      </c>
      <c r="E160" s="36" t="s">
        <v>62</v>
      </c>
      <c r="F160" s="36" t="s">
        <v>62</v>
      </c>
      <c r="G160" s="36" t="s">
        <v>62</v>
      </c>
      <c r="H160" s="36" t="s">
        <v>62</v>
      </c>
      <c r="I160" s="36" t="s">
        <v>62</v>
      </c>
      <c r="J160" s="36" t="s">
        <v>62</v>
      </c>
      <c r="K160" s="36" t="s">
        <v>62</v>
      </c>
      <c r="L160" s="36" t="s">
        <v>62</v>
      </c>
      <c r="M160" s="36" t="s">
        <v>62</v>
      </c>
      <c r="N160" s="36" t="s">
        <v>62</v>
      </c>
      <c r="O160" s="36" t="s">
        <v>62</v>
      </c>
      <c r="P160" s="36" t="s">
        <v>62</v>
      </c>
      <c r="Q160" s="36" t="s">
        <v>62</v>
      </c>
      <c r="R160" s="36" t="s">
        <v>62</v>
      </c>
      <c r="S160" s="36" t="s">
        <v>62</v>
      </c>
      <c r="T160" s="36" t="s">
        <v>62</v>
      </c>
      <c r="Y160" s="36">
        <f t="shared" si="14"/>
        <v>0</v>
      </c>
      <c r="Z160" s="36">
        <f t="shared" si="16"/>
        <v>0</v>
      </c>
      <c r="AA160" s="36" t="str">
        <f t="shared" si="17"/>
        <v>x</v>
      </c>
      <c r="AB160" s="36" t="str">
        <f t="shared" si="18"/>
        <v>x</v>
      </c>
      <c r="AC160" s="36" t="str">
        <f t="shared" si="19"/>
        <v>x</v>
      </c>
      <c r="AD160" s="36" t="e">
        <f t="shared" si="20"/>
        <v>#VALUE!</v>
      </c>
      <c r="AE160" s="36" t="str">
        <f t="shared" si="21"/>
        <v>x</v>
      </c>
    </row>
    <row r="161" spans="1:31">
      <c r="A161" s="36" t="s">
        <v>235</v>
      </c>
      <c r="B161" s="36" t="s">
        <v>62</v>
      </c>
      <c r="C161" s="36" t="s">
        <v>62</v>
      </c>
      <c r="D161" s="36" t="s">
        <v>62</v>
      </c>
      <c r="E161" s="36" t="s">
        <v>62</v>
      </c>
      <c r="F161" s="36" t="s">
        <v>62</v>
      </c>
      <c r="G161" s="36" t="s">
        <v>62</v>
      </c>
      <c r="H161" s="36" t="s">
        <v>62</v>
      </c>
      <c r="I161" s="36" t="s">
        <v>62</v>
      </c>
      <c r="J161" s="36" t="s">
        <v>62</v>
      </c>
      <c r="K161" s="36" t="s">
        <v>62</v>
      </c>
      <c r="L161" s="36" t="s">
        <v>62</v>
      </c>
      <c r="M161" s="36" t="s">
        <v>62</v>
      </c>
      <c r="N161" s="36" t="s">
        <v>62</v>
      </c>
      <c r="O161" s="36" t="s">
        <v>62</v>
      </c>
      <c r="P161" s="36" t="s">
        <v>62</v>
      </c>
      <c r="Q161" s="36" t="s">
        <v>62</v>
      </c>
      <c r="R161" s="36" t="s">
        <v>62</v>
      </c>
      <c r="S161" s="36" t="s">
        <v>62</v>
      </c>
      <c r="T161" s="36" t="s">
        <v>62</v>
      </c>
      <c r="Y161" s="36">
        <f t="shared" si="14"/>
        <v>0</v>
      </c>
      <c r="Z161" s="36">
        <f t="shared" si="16"/>
        <v>0</v>
      </c>
      <c r="AA161" s="36" t="str">
        <f t="shared" si="17"/>
        <v>x</v>
      </c>
      <c r="AB161" s="36" t="str">
        <f t="shared" si="18"/>
        <v>x</v>
      </c>
      <c r="AC161" s="36" t="str">
        <f t="shared" si="19"/>
        <v>x</v>
      </c>
      <c r="AD161" s="36" t="e">
        <f t="shared" si="20"/>
        <v>#VALUE!</v>
      </c>
      <c r="AE161" s="36" t="str">
        <f t="shared" si="21"/>
        <v>x</v>
      </c>
    </row>
    <row r="162" spans="1:31">
      <c r="A162" s="36" t="s">
        <v>61</v>
      </c>
      <c r="B162" s="36">
        <v>2132</v>
      </c>
      <c r="C162" s="36">
        <v>0</v>
      </c>
      <c r="D162" s="36">
        <v>0</v>
      </c>
      <c r="E162" s="36">
        <v>0</v>
      </c>
      <c r="F162" s="36">
        <v>7872</v>
      </c>
      <c r="G162" s="36">
        <v>115</v>
      </c>
      <c r="H162" s="36">
        <v>0</v>
      </c>
      <c r="I162" s="36">
        <v>8013</v>
      </c>
      <c r="J162" s="36">
        <v>0</v>
      </c>
      <c r="K162" s="36">
        <v>101</v>
      </c>
      <c r="L162" s="36">
        <v>525</v>
      </c>
      <c r="M162" s="36">
        <v>0</v>
      </c>
      <c r="N162" s="36">
        <v>0</v>
      </c>
      <c r="O162" s="36">
        <v>0</v>
      </c>
      <c r="P162" s="36">
        <v>18758</v>
      </c>
      <c r="Q162" s="36">
        <v>8639</v>
      </c>
      <c r="R162" s="36">
        <v>2132</v>
      </c>
      <c r="S162" s="36">
        <v>7872</v>
      </c>
      <c r="T162" s="36">
        <v>101</v>
      </c>
      <c r="Y162" s="36">
        <f t="shared" si="14"/>
        <v>2132</v>
      </c>
      <c r="Z162" s="36">
        <f t="shared" si="16"/>
        <v>7872</v>
      </c>
      <c r="AA162" s="36">
        <f t="shared" si="17"/>
        <v>115</v>
      </c>
      <c r="AB162" s="36">
        <f t="shared" si="18"/>
        <v>8013</v>
      </c>
      <c r="AC162" s="36">
        <f t="shared" si="19"/>
        <v>0</v>
      </c>
      <c r="AD162" s="36">
        <f t="shared" si="20"/>
        <v>626</v>
      </c>
      <c r="AE162" s="36">
        <f t="shared" si="21"/>
        <v>18758</v>
      </c>
    </row>
    <row r="163" spans="1:31">
      <c r="A163" s="36" t="s">
        <v>60</v>
      </c>
      <c r="B163" s="36">
        <v>0</v>
      </c>
      <c r="C163" s="36">
        <v>0</v>
      </c>
      <c r="D163" s="36">
        <v>0</v>
      </c>
      <c r="E163" s="36">
        <v>0</v>
      </c>
      <c r="F163" s="36">
        <v>31249</v>
      </c>
      <c r="G163" s="36">
        <v>3030</v>
      </c>
      <c r="H163" s="36">
        <v>0</v>
      </c>
      <c r="I163" s="36">
        <v>921</v>
      </c>
      <c r="J163" s="36">
        <v>0</v>
      </c>
      <c r="K163" s="36">
        <v>405</v>
      </c>
      <c r="L163" s="36">
        <v>79</v>
      </c>
      <c r="M163" s="36">
        <v>0</v>
      </c>
      <c r="N163" s="36">
        <v>0</v>
      </c>
      <c r="O163" s="36">
        <v>0</v>
      </c>
      <c r="P163" s="36">
        <v>35684</v>
      </c>
      <c r="Q163" s="36">
        <v>1405</v>
      </c>
      <c r="R163" s="36">
        <v>0</v>
      </c>
      <c r="S163" s="36">
        <v>31249</v>
      </c>
      <c r="T163" s="36">
        <v>405</v>
      </c>
      <c r="Y163" s="36">
        <f t="shared" si="14"/>
        <v>0</v>
      </c>
      <c r="Z163" s="36">
        <f t="shared" si="16"/>
        <v>31249</v>
      </c>
      <c r="AA163" s="36">
        <f t="shared" si="17"/>
        <v>3030</v>
      </c>
      <c r="AB163" s="36">
        <f t="shared" si="18"/>
        <v>921</v>
      </c>
      <c r="AC163" s="36">
        <f t="shared" si="19"/>
        <v>0</v>
      </c>
      <c r="AD163" s="36">
        <f t="shared" si="20"/>
        <v>484</v>
      </c>
      <c r="AE163" s="36">
        <f t="shared" si="21"/>
        <v>35684</v>
      </c>
    </row>
    <row r="164" spans="1:31">
      <c r="A164" s="36" t="s">
        <v>59</v>
      </c>
      <c r="B164" s="36">
        <v>1150</v>
      </c>
      <c r="C164" s="36">
        <v>0</v>
      </c>
      <c r="D164" s="36">
        <v>0</v>
      </c>
      <c r="E164" s="36">
        <v>0</v>
      </c>
      <c r="F164" s="36">
        <v>6630</v>
      </c>
      <c r="G164" s="36">
        <v>684</v>
      </c>
      <c r="H164" s="36">
        <v>0</v>
      </c>
      <c r="I164" s="36">
        <v>15548</v>
      </c>
      <c r="J164" s="36">
        <v>0</v>
      </c>
      <c r="K164" s="36">
        <v>281</v>
      </c>
      <c r="L164" s="36">
        <v>0</v>
      </c>
      <c r="M164" s="36">
        <v>0</v>
      </c>
      <c r="N164" s="36">
        <v>0</v>
      </c>
      <c r="O164" s="36">
        <v>0</v>
      </c>
      <c r="P164" s="36">
        <v>24293</v>
      </c>
      <c r="Q164" s="36">
        <v>15829</v>
      </c>
      <c r="R164" s="36">
        <v>1150</v>
      </c>
      <c r="S164" s="36">
        <v>6630</v>
      </c>
      <c r="T164" s="36">
        <v>281</v>
      </c>
      <c r="Y164" s="36">
        <f t="shared" si="14"/>
        <v>1150</v>
      </c>
      <c r="Z164" s="36">
        <f t="shared" si="16"/>
        <v>6630</v>
      </c>
      <c r="AA164" s="36">
        <f t="shared" si="17"/>
        <v>684</v>
      </c>
      <c r="AB164" s="36">
        <f t="shared" si="18"/>
        <v>15548</v>
      </c>
      <c r="AC164" s="36">
        <f t="shared" si="19"/>
        <v>0</v>
      </c>
      <c r="AD164" s="36">
        <f t="shared" si="20"/>
        <v>281</v>
      </c>
      <c r="AE164" s="36">
        <f t="shared" si="21"/>
        <v>24293</v>
      </c>
    </row>
    <row r="165" spans="1:31">
      <c r="A165" s="36" t="s">
        <v>234</v>
      </c>
      <c r="B165" s="36">
        <v>3461325</v>
      </c>
      <c r="C165" s="36">
        <v>6138</v>
      </c>
      <c r="D165" s="36">
        <v>10341</v>
      </c>
      <c r="E165" s="36">
        <v>30975</v>
      </c>
      <c r="F165" s="36">
        <v>246017</v>
      </c>
      <c r="G165" s="36">
        <v>2615124</v>
      </c>
      <c r="H165" s="36">
        <v>1980653</v>
      </c>
      <c r="I165" s="36">
        <v>1400822</v>
      </c>
      <c r="J165" s="36">
        <v>48367</v>
      </c>
      <c r="K165" s="36">
        <v>655493</v>
      </c>
      <c r="L165" s="36">
        <v>327730</v>
      </c>
      <c r="M165" s="36">
        <v>0</v>
      </c>
      <c r="N165" s="36">
        <v>0</v>
      </c>
      <c r="O165" s="36">
        <v>1470</v>
      </c>
      <c r="P165" s="36">
        <v>10784455</v>
      </c>
      <c r="Q165" s="36">
        <v>2381644</v>
      </c>
      <c r="R165" s="36">
        <v>3477804</v>
      </c>
      <c r="S165" s="36">
        <v>276992</v>
      </c>
      <c r="T165" s="36">
        <v>705330</v>
      </c>
      <c r="Y165" s="36">
        <f t="shared" si="14"/>
        <v>3467463</v>
      </c>
      <c r="Z165" s="36">
        <f t="shared" si="16"/>
        <v>287333</v>
      </c>
      <c r="AA165" s="36">
        <f t="shared" si="17"/>
        <v>2615124</v>
      </c>
      <c r="AB165" s="36">
        <f t="shared" si="18"/>
        <v>1400822</v>
      </c>
      <c r="AC165" s="36">
        <f t="shared" si="19"/>
        <v>1980653</v>
      </c>
      <c r="AD165" s="36">
        <f t="shared" si="20"/>
        <v>1033060</v>
      </c>
      <c r="AE165" s="36">
        <f t="shared" si="21"/>
        <v>10784455</v>
      </c>
    </row>
    <row r="166" spans="1:31">
      <c r="A166" s="36" t="s">
        <v>58</v>
      </c>
      <c r="B166" s="36">
        <v>6228451</v>
      </c>
      <c r="C166" s="36">
        <v>1234</v>
      </c>
      <c r="D166" s="36">
        <v>0</v>
      </c>
      <c r="E166" s="36">
        <v>112731</v>
      </c>
      <c r="F166" s="36">
        <v>633282</v>
      </c>
      <c r="G166" s="36">
        <v>2539703</v>
      </c>
      <c r="H166" s="36">
        <v>554673</v>
      </c>
      <c r="I166" s="36">
        <v>2493886</v>
      </c>
      <c r="J166" s="36">
        <v>29010</v>
      </c>
      <c r="K166" s="36">
        <v>272389</v>
      </c>
      <c r="L166" s="36">
        <v>165118</v>
      </c>
      <c r="M166" s="36">
        <v>0</v>
      </c>
      <c r="N166" s="36">
        <v>0</v>
      </c>
      <c r="O166" s="36">
        <v>867</v>
      </c>
      <c r="P166" s="36">
        <v>13031344</v>
      </c>
      <c r="Q166" s="36">
        <v>2941124</v>
      </c>
      <c r="R166" s="36">
        <v>6229685</v>
      </c>
      <c r="S166" s="36">
        <v>746013</v>
      </c>
      <c r="T166" s="36">
        <v>302266</v>
      </c>
      <c r="Y166" s="36">
        <f t="shared" si="14"/>
        <v>6229685</v>
      </c>
      <c r="Z166" s="36">
        <f t="shared" si="16"/>
        <v>746013</v>
      </c>
      <c r="AA166" s="36">
        <f t="shared" si="17"/>
        <v>2539703</v>
      </c>
      <c r="AB166" s="36">
        <f t="shared" si="18"/>
        <v>2493886</v>
      </c>
      <c r="AC166" s="36">
        <f t="shared" si="19"/>
        <v>554673</v>
      </c>
      <c r="AD166" s="36">
        <f t="shared" si="20"/>
        <v>467384</v>
      </c>
      <c r="AE166" s="36">
        <f t="shared" si="21"/>
        <v>13031344</v>
      </c>
    </row>
    <row r="167" spans="1:31">
      <c r="A167" s="36" t="s">
        <v>233</v>
      </c>
      <c r="B167" s="36">
        <v>3367582</v>
      </c>
      <c r="C167" s="36">
        <v>6138</v>
      </c>
      <c r="D167" s="36">
        <v>10302</v>
      </c>
      <c r="E167" s="36">
        <v>30975</v>
      </c>
      <c r="F167" s="36">
        <v>208083</v>
      </c>
      <c r="G167" s="36">
        <v>2400851</v>
      </c>
      <c r="H167" s="36">
        <v>1964606</v>
      </c>
      <c r="I167" s="36">
        <v>1319852</v>
      </c>
      <c r="J167" s="36">
        <v>37129</v>
      </c>
      <c r="K167" s="36">
        <v>645799</v>
      </c>
      <c r="L167" s="36">
        <v>320646</v>
      </c>
      <c r="M167" s="36">
        <v>0</v>
      </c>
      <c r="N167" s="36">
        <v>0</v>
      </c>
      <c r="O167" s="36">
        <v>1179</v>
      </c>
      <c r="P167" s="36">
        <v>10313142</v>
      </c>
      <c r="Q167" s="36">
        <v>2272742</v>
      </c>
      <c r="R167" s="36">
        <v>3384022</v>
      </c>
      <c r="S167" s="36">
        <v>239058</v>
      </c>
      <c r="T167" s="36">
        <v>684107</v>
      </c>
      <c r="Y167" s="36">
        <f t="shared" si="14"/>
        <v>3373720</v>
      </c>
      <c r="Z167" s="36">
        <f t="shared" si="16"/>
        <v>249360</v>
      </c>
      <c r="AA167" s="36">
        <f t="shared" si="17"/>
        <v>2400851</v>
      </c>
      <c r="AB167" s="36">
        <f t="shared" si="18"/>
        <v>1319852</v>
      </c>
      <c r="AC167" s="36">
        <f t="shared" si="19"/>
        <v>1964606</v>
      </c>
      <c r="AD167" s="36">
        <f t="shared" si="20"/>
        <v>1004753</v>
      </c>
      <c r="AE167" s="36">
        <f t="shared" si="21"/>
        <v>10313142</v>
      </c>
    </row>
    <row r="168" spans="1:31">
      <c r="A168" s="36" t="s">
        <v>232</v>
      </c>
      <c r="B168" s="36">
        <v>824966</v>
      </c>
      <c r="C168" s="36">
        <v>6140</v>
      </c>
      <c r="D168" s="36">
        <v>10302</v>
      </c>
      <c r="E168" s="36">
        <v>0</v>
      </c>
      <c r="F168" s="36">
        <v>57372</v>
      </c>
      <c r="G168" s="36">
        <v>457405</v>
      </c>
      <c r="H168" s="36">
        <v>876293</v>
      </c>
      <c r="I168" s="36">
        <v>374974</v>
      </c>
      <c r="J168" s="36">
        <v>6219</v>
      </c>
      <c r="K168" s="36">
        <v>355009</v>
      </c>
      <c r="L168" s="36">
        <v>189427</v>
      </c>
      <c r="M168" s="36">
        <v>0</v>
      </c>
      <c r="N168" s="36">
        <v>0</v>
      </c>
      <c r="O168" s="36">
        <v>1075</v>
      </c>
      <c r="P168" s="36">
        <v>3159182</v>
      </c>
      <c r="Q168" s="36">
        <v>900095</v>
      </c>
      <c r="R168" s="36">
        <v>841408</v>
      </c>
      <c r="S168" s="36">
        <v>57372</v>
      </c>
      <c r="T168" s="36">
        <v>362303</v>
      </c>
      <c r="Y168" s="36">
        <f t="shared" si="14"/>
        <v>831106</v>
      </c>
      <c r="Z168" s="36">
        <f t="shared" si="16"/>
        <v>67674</v>
      </c>
      <c r="AA168" s="36">
        <f t="shared" si="17"/>
        <v>457405</v>
      </c>
      <c r="AB168" s="36">
        <f t="shared" si="18"/>
        <v>374974</v>
      </c>
      <c r="AC168" s="36">
        <f t="shared" si="19"/>
        <v>876293</v>
      </c>
      <c r="AD168" s="36">
        <f t="shared" si="20"/>
        <v>551730</v>
      </c>
      <c r="AE168" s="36">
        <f t="shared" si="21"/>
        <v>3159182</v>
      </c>
    </row>
    <row r="169" spans="1:31">
      <c r="A169" s="36" t="s">
        <v>55</v>
      </c>
      <c r="B169" s="36">
        <v>307029</v>
      </c>
      <c r="C169" s="36">
        <v>1287</v>
      </c>
      <c r="D169" s="36">
        <v>10302</v>
      </c>
      <c r="E169" s="36">
        <v>12</v>
      </c>
      <c r="F169" s="36">
        <v>12851</v>
      </c>
      <c r="G169" s="36">
        <v>700212</v>
      </c>
      <c r="H169" s="36">
        <v>271611</v>
      </c>
      <c r="I169" s="36">
        <v>247618</v>
      </c>
      <c r="J169" s="36">
        <v>455</v>
      </c>
      <c r="K169" s="36">
        <v>3309</v>
      </c>
      <c r="L169" s="36">
        <v>5518</v>
      </c>
      <c r="M169" s="36">
        <v>0</v>
      </c>
      <c r="N169" s="36">
        <v>0</v>
      </c>
      <c r="O169" s="36">
        <v>243</v>
      </c>
      <c r="P169" s="36">
        <v>1560447</v>
      </c>
      <c r="Q169" s="36">
        <v>253589</v>
      </c>
      <c r="R169" s="36">
        <v>318618</v>
      </c>
      <c r="S169" s="36">
        <v>12863</v>
      </c>
      <c r="T169" s="36">
        <v>4007</v>
      </c>
      <c r="Y169" s="36">
        <f>SUM(B169:C169)</f>
        <v>308316</v>
      </c>
      <c r="Z169" s="36">
        <f t="shared" si="16"/>
        <v>23165</v>
      </c>
      <c r="AA169" s="36">
        <f t="shared" si="17"/>
        <v>700212</v>
      </c>
      <c r="AB169" s="36">
        <f t="shared" si="18"/>
        <v>247618</v>
      </c>
      <c r="AC169" s="36">
        <f t="shared" si="19"/>
        <v>271611</v>
      </c>
      <c r="AD169" s="36">
        <f t="shared" si="20"/>
        <v>9525</v>
      </c>
      <c r="AE169" s="36">
        <f t="shared" si="21"/>
        <v>1560447</v>
      </c>
    </row>
    <row r="170" spans="1:31">
      <c r="A170" s="36" t="s">
        <v>54</v>
      </c>
      <c r="B170" s="36">
        <v>48873</v>
      </c>
      <c r="C170" s="36">
        <v>0</v>
      </c>
      <c r="D170" s="36">
        <v>0</v>
      </c>
      <c r="E170" s="36">
        <v>0</v>
      </c>
      <c r="F170" s="36">
        <v>389</v>
      </c>
      <c r="G170" s="36">
        <v>1837</v>
      </c>
      <c r="H170" s="36">
        <v>6370</v>
      </c>
      <c r="I170" s="36">
        <v>35147</v>
      </c>
      <c r="J170" s="36">
        <v>0</v>
      </c>
      <c r="K170" s="36">
        <v>1117</v>
      </c>
      <c r="L170" s="36">
        <v>456</v>
      </c>
      <c r="M170" s="36">
        <v>0</v>
      </c>
      <c r="N170" s="36">
        <v>0</v>
      </c>
      <c r="O170" s="36">
        <v>0</v>
      </c>
      <c r="P170" s="36">
        <v>94189</v>
      </c>
      <c r="Q170" s="36">
        <v>36710</v>
      </c>
      <c r="R170" s="36">
        <v>48873</v>
      </c>
      <c r="S170" s="36">
        <v>389</v>
      </c>
      <c r="T170" s="36">
        <v>1117</v>
      </c>
      <c r="Y170" s="36">
        <f t="shared" si="14"/>
        <v>48873</v>
      </c>
      <c r="Z170" s="36">
        <f t="shared" si="16"/>
        <v>389</v>
      </c>
      <c r="AA170" s="36">
        <f t="shared" si="17"/>
        <v>1837</v>
      </c>
      <c r="AB170" s="36">
        <f t="shared" si="18"/>
        <v>35147</v>
      </c>
      <c r="AC170" s="36">
        <f t="shared" si="19"/>
        <v>6370</v>
      </c>
      <c r="AD170" s="36">
        <f t="shared" si="20"/>
        <v>1573</v>
      </c>
      <c r="AE170" s="36">
        <f t="shared" si="21"/>
        <v>94189</v>
      </c>
    </row>
    <row r="171" spans="1:31">
      <c r="A171" s="36" t="s">
        <v>56</v>
      </c>
      <c r="B171" s="36">
        <v>530</v>
      </c>
      <c r="C171" s="36">
        <v>0</v>
      </c>
      <c r="D171" s="36">
        <v>0</v>
      </c>
      <c r="E171" s="36">
        <v>103608</v>
      </c>
      <c r="F171" s="36">
        <v>252849</v>
      </c>
      <c r="G171" s="36">
        <v>673129</v>
      </c>
      <c r="H171" s="36">
        <v>4472</v>
      </c>
      <c r="I171" s="36">
        <v>126086</v>
      </c>
      <c r="J171" s="36">
        <v>0</v>
      </c>
      <c r="K171" s="36">
        <v>756</v>
      </c>
      <c r="L171" s="36">
        <v>446</v>
      </c>
      <c r="M171" s="36">
        <v>0</v>
      </c>
      <c r="N171" s="36">
        <v>0</v>
      </c>
      <c r="O171" s="36">
        <v>0</v>
      </c>
      <c r="P171" s="36">
        <v>1161876</v>
      </c>
      <c r="Q171" s="36">
        <v>127288</v>
      </c>
      <c r="R171" s="36">
        <v>530</v>
      </c>
      <c r="S171" s="36">
        <v>356457</v>
      </c>
      <c r="T171" s="36">
        <v>756</v>
      </c>
      <c r="Y171" s="36">
        <f t="shared" si="14"/>
        <v>530</v>
      </c>
      <c r="Z171" s="36">
        <f t="shared" si="16"/>
        <v>356457</v>
      </c>
      <c r="AA171" s="36">
        <f t="shared" si="17"/>
        <v>673129</v>
      </c>
      <c r="AB171" s="36">
        <f t="shared" si="18"/>
        <v>126086</v>
      </c>
      <c r="AC171" s="36">
        <f t="shared" si="19"/>
        <v>4472</v>
      </c>
      <c r="AD171" s="36">
        <f t="shared" si="20"/>
        <v>1202</v>
      </c>
      <c r="AE171" s="36">
        <f t="shared" si="21"/>
        <v>1161876</v>
      </c>
    </row>
    <row r="172" spans="1:31">
      <c r="A172" s="36" t="s">
        <v>231</v>
      </c>
      <c r="B172" s="36">
        <v>2571588</v>
      </c>
      <c r="C172" s="36">
        <v>0</v>
      </c>
      <c r="D172" s="36">
        <v>0</v>
      </c>
      <c r="E172" s="36">
        <v>30975</v>
      </c>
      <c r="F172" s="36">
        <v>156609</v>
      </c>
      <c r="G172" s="36">
        <v>1912828</v>
      </c>
      <c r="H172" s="36">
        <v>1535613</v>
      </c>
      <c r="I172" s="36">
        <v>872578</v>
      </c>
      <c r="J172" s="36">
        <v>27301</v>
      </c>
      <c r="K172" s="36">
        <v>462788</v>
      </c>
      <c r="L172" s="36">
        <v>233595</v>
      </c>
      <c r="M172" s="36">
        <v>0</v>
      </c>
      <c r="N172" s="36">
        <v>0</v>
      </c>
      <c r="O172" s="36">
        <v>0</v>
      </c>
      <c r="P172" s="36">
        <v>7803875</v>
      </c>
      <c r="Q172" s="36">
        <v>1556713</v>
      </c>
      <c r="R172" s="36">
        <v>2571588</v>
      </c>
      <c r="S172" s="36">
        <v>187584</v>
      </c>
      <c r="T172" s="36">
        <v>490089</v>
      </c>
      <c r="Y172" s="36">
        <f t="shared" si="14"/>
        <v>2571588</v>
      </c>
      <c r="Z172" s="36">
        <f t="shared" si="16"/>
        <v>187584</v>
      </c>
      <c r="AA172" s="36">
        <f t="shared" si="17"/>
        <v>1912828</v>
      </c>
      <c r="AB172" s="36">
        <f t="shared" si="18"/>
        <v>872578</v>
      </c>
      <c r="AC172" s="36">
        <f t="shared" si="19"/>
        <v>1535613</v>
      </c>
      <c r="AD172" s="36">
        <f t="shared" si="20"/>
        <v>723684</v>
      </c>
      <c r="AE172" s="36">
        <f t="shared" si="21"/>
        <v>7803875</v>
      </c>
    </row>
    <row r="173" spans="1:31">
      <c r="A173" s="36" t="s">
        <v>230</v>
      </c>
      <c r="B173" s="36">
        <v>2728685</v>
      </c>
      <c r="C173" s="36">
        <v>1202</v>
      </c>
      <c r="D173" s="36">
        <v>0</v>
      </c>
      <c r="E173" s="36">
        <v>30987</v>
      </c>
      <c r="F173" s="36">
        <v>167300</v>
      </c>
      <c r="G173" s="36">
        <v>2446321</v>
      </c>
      <c r="H173" s="36">
        <v>1716370</v>
      </c>
      <c r="I173" s="36">
        <v>1047845</v>
      </c>
      <c r="J173" s="36">
        <v>27756</v>
      </c>
      <c r="K173" s="36">
        <v>463044</v>
      </c>
      <c r="L173" s="36">
        <v>236698</v>
      </c>
      <c r="M173" s="36">
        <v>0</v>
      </c>
      <c r="N173" s="36">
        <v>0</v>
      </c>
      <c r="O173" s="36">
        <v>0</v>
      </c>
      <c r="P173" s="36">
        <v>8866208</v>
      </c>
      <c r="Q173" s="36">
        <v>1732723</v>
      </c>
      <c r="R173" s="36">
        <v>2729887</v>
      </c>
      <c r="S173" s="36">
        <v>198287</v>
      </c>
      <c r="T173" s="36">
        <v>490800</v>
      </c>
      <c r="Y173" s="36">
        <f t="shared" si="14"/>
        <v>2729887</v>
      </c>
      <c r="Z173" s="36">
        <f t="shared" si="16"/>
        <v>198287</v>
      </c>
      <c r="AA173" s="36">
        <f t="shared" si="17"/>
        <v>2446321</v>
      </c>
      <c r="AB173" s="36">
        <f t="shared" si="18"/>
        <v>1047845</v>
      </c>
      <c r="AC173" s="36">
        <f t="shared" si="19"/>
        <v>1716370</v>
      </c>
      <c r="AD173" s="36">
        <f t="shared" si="20"/>
        <v>727498</v>
      </c>
      <c r="AE173" s="36">
        <f t="shared" si="21"/>
        <v>8866208</v>
      </c>
    </row>
    <row r="174" spans="1:31">
      <c r="A174" s="36" t="s">
        <v>229</v>
      </c>
      <c r="B174" s="36">
        <v>9096961</v>
      </c>
      <c r="C174" s="36">
        <v>7342</v>
      </c>
      <c r="D174" s="36">
        <v>10302</v>
      </c>
      <c r="E174" s="36">
        <v>108739</v>
      </c>
      <c r="F174" s="36">
        <v>446845</v>
      </c>
      <c r="G174" s="36">
        <v>3662666</v>
      </c>
      <c r="H174" s="36">
        <v>2364964</v>
      </c>
      <c r="I174" s="36">
        <v>2990013</v>
      </c>
      <c r="J174" s="36">
        <v>46489</v>
      </c>
      <c r="K174" s="36">
        <v>902429</v>
      </c>
      <c r="L174" s="36">
        <v>456428</v>
      </c>
      <c r="M174" s="36">
        <v>0</v>
      </c>
      <c r="N174" s="36">
        <v>0</v>
      </c>
      <c r="O174" s="36">
        <v>1494</v>
      </c>
      <c r="P174" s="36">
        <v>20094672</v>
      </c>
      <c r="Q174" s="36">
        <v>4329269</v>
      </c>
      <c r="R174" s="36">
        <v>9114605</v>
      </c>
      <c r="S174" s="36">
        <v>555584</v>
      </c>
      <c r="T174" s="36">
        <v>950412</v>
      </c>
      <c r="Y174" s="36">
        <f t="shared" si="14"/>
        <v>9104303</v>
      </c>
      <c r="Z174" s="36">
        <f t="shared" si="16"/>
        <v>565886</v>
      </c>
      <c r="AA174" s="36">
        <f t="shared" si="17"/>
        <v>3662666</v>
      </c>
      <c r="AB174" s="36">
        <f t="shared" si="18"/>
        <v>2990013</v>
      </c>
      <c r="AC174" s="36">
        <f t="shared" si="19"/>
        <v>2364964</v>
      </c>
      <c r="AD174" s="36">
        <f t="shared" si="20"/>
        <v>1406840</v>
      </c>
      <c r="AE174" s="36">
        <f t="shared" si="21"/>
        <v>20094672</v>
      </c>
    </row>
  </sheetData>
  <phoneticPr fontId="2"/>
  <pageMargins left="0.75" right="0.75" top="1" bottom="1" header="0.51200000000000001" footer="0.51200000000000001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Y130"/>
  <sheetViews>
    <sheetView topLeftCell="A19" workbookViewId="0">
      <selection activeCell="M43" sqref="M43"/>
    </sheetView>
  </sheetViews>
  <sheetFormatPr defaultRowHeight="12.75"/>
  <cols>
    <col min="1" max="1" width="28.25" style="36" customWidth="1"/>
    <col min="2" max="16384" width="9" style="36"/>
  </cols>
  <sheetData>
    <row r="1" spans="1:25" ht="13.5">
      <c r="A1" s="36" t="s">
        <v>21</v>
      </c>
      <c r="B1" s="36" t="s">
        <v>42</v>
      </c>
      <c r="C1" s="36" t="s">
        <v>217</v>
      </c>
      <c r="S1" s="46" t="s">
        <v>0</v>
      </c>
      <c r="T1" s="3" t="s">
        <v>1</v>
      </c>
      <c r="U1" s="3" t="s">
        <v>7</v>
      </c>
      <c r="V1" s="3" t="s">
        <v>2</v>
      </c>
      <c r="W1" s="3" t="s">
        <v>3</v>
      </c>
      <c r="X1" s="3" t="s">
        <v>4</v>
      </c>
      <c r="Y1" s="3" t="s">
        <v>5</v>
      </c>
    </row>
    <row r="2" spans="1:25">
      <c r="B2" s="36" t="s">
        <v>22</v>
      </c>
      <c r="C2" s="36" t="s">
        <v>178</v>
      </c>
      <c r="D2" s="36" t="s">
        <v>251</v>
      </c>
      <c r="E2" s="36" t="s">
        <v>23</v>
      </c>
      <c r="F2" s="36" t="s">
        <v>24</v>
      </c>
      <c r="G2" s="36" t="s">
        <v>25</v>
      </c>
      <c r="H2" s="36" t="s">
        <v>26</v>
      </c>
      <c r="I2" s="36" t="s">
        <v>27</v>
      </c>
      <c r="J2" s="36" t="s">
        <v>28</v>
      </c>
      <c r="K2" s="36" t="s">
        <v>29</v>
      </c>
      <c r="L2" s="36" t="s">
        <v>30</v>
      </c>
      <c r="M2" s="36" t="s">
        <v>31</v>
      </c>
      <c r="N2" s="36" t="s">
        <v>32</v>
      </c>
      <c r="O2" s="36" t="s">
        <v>33</v>
      </c>
      <c r="P2" s="36" t="s">
        <v>34</v>
      </c>
      <c r="Q2" s="36" t="s">
        <v>35</v>
      </c>
    </row>
    <row r="3" spans="1:25">
      <c r="A3" s="36" t="s">
        <v>176</v>
      </c>
      <c r="B3" s="36">
        <v>9594259</v>
      </c>
      <c r="C3" s="36">
        <v>6932</v>
      </c>
      <c r="D3" s="36">
        <v>11406</v>
      </c>
      <c r="E3" s="36">
        <v>138482</v>
      </c>
      <c r="F3" s="36">
        <v>889213</v>
      </c>
      <c r="G3" s="36">
        <v>5074959</v>
      </c>
      <c r="H3" s="36">
        <v>2478169</v>
      </c>
      <c r="I3" s="36">
        <v>3789904</v>
      </c>
      <c r="J3" s="36">
        <v>71615</v>
      </c>
      <c r="K3" s="36">
        <v>788963</v>
      </c>
      <c r="L3" s="36">
        <v>461231</v>
      </c>
      <c r="M3" s="36">
        <v>0</v>
      </c>
      <c r="N3" s="36">
        <v>0</v>
      </c>
      <c r="O3" s="36">
        <v>2030</v>
      </c>
      <c r="P3" s="36">
        <v>23307163</v>
      </c>
      <c r="Q3" s="36">
        <v>5045688</v>
      </c>
      <c r="S3" s="36">
        <f>SUM(B3:C3)</f>
        <v>9601191</v>
      </c>
      <c r="T3" s="36">
        <f>SUM(D3:F3)</f>
        <v>1039101</v>
      </c>
      <c r="U3" s="36">
        <f>G3</f>
        <v>5074959</v>
      </c>
      <c r="V3" s="36">
        <f>I3</f>
        <v>3789904</v>
      </c>
      <c r="W3" s="36">
        <f>H3</f>
        <v>2478169</v>
      </c>
      <c r="X3" s="36">
        <f>Y3-SUM(S3:W3)</f>
        <v>1323839</v>
      </c>
      <c r="Y3" s="36">
        <f>P3</f>
        <v>23307163</v>
      </c>
    </row>
    <row r="4" spans="1:25">
      <c r="A4" s="36" t="s">
        <v>175</v>
      </c>
      <c r="B4" s="36">
        <v>3507496</v>
      </c>
      <c r="C4" s="36">
        <v>6014</v>
      </c>
      <c r="D4" s="36">
        <v>11406</v>
      </c>
      <c r="E4" s="36">
        <v>47972</v>
      </c>
      <c r="F4" s="36">
        <v>282378</v>
      </c>
      <c r="G4" s="36">
        <v>2633265</v>
      </c>
      <c r="H4" s="36">
        <v>1961717</v>
      </c>
      <c r="I4" s="36">
        <v>1413229</v>
      </c>
      <c r="J4" s="36">
        <v>46050</v>
      </c>
      <c r="K4" s="36">
        <v>568728</v>
      </c>
      <c r="L4" s="36">
        <v>316753</v>
      </c>
      <c r="M4" s="36">
        <v>0</v>
      </c>
      <c r="N4" s="36">
        <v>0</v>
      </c>
      <c r="O4" s="36">
        <v>1162</v>
      </c>
      <c r="P4" s="36">
        <v>10796170</v>
      </c>
      <c r="Q4" s="36">
        <v>2296477</v>
      </c>
      <c r="S4" s="36">
        <f>SUM(B4:C4)</f>
        <v>3513510</v>
      </c>
      <c r="T4" s="36">
        <f t="shared" ref="T4:T67" si="0">SUM(D4:F4)</f>
        <v>341756</v>
      </c>
      <c r="U4" s="36">
        <f t="shared" ref="U4:U67" si="1">G4</f>
        <v>2633265</v>
      </c>
      <c r="V4" s="36">
        <f t="shared" ref="V4:V67" si="2">I4</f>
        <v>1413229</v>
      </c>
      <c r="W4" s="36">
        <f t="shared" ref="W4:W67" si="3">H4</f>
        <v>1961717</v>
      </c>
      <c r="X4" s="36">
        <f t="shared" ref="X4:X67" si="4">Y4-SUM(S4:W4)</f>
        <v>932693</v>
      </c>
      <c r="Y4" s="36">
        <f>P4</f>
        <v>10796170</v>
      </c>
    </row>
    <row r="5" spans="1:25">
      <c r="A5" s="36" t="s">
        <v>174</v>
      </c>
      <c r="B5" s="36">
        <v>257912</v>
      </c>
      <c r="C5" s="36">
        <v>0</v>
      </c>
      <c r="D5" s="36">
        <v>0</v>
      </c>
      <c r="E5" s="36">
        <v>3296</v>
      </c>
      <c r="F5" s="36">
        <v>69741</v>
      </c>
      <c r="G5" s="36">
        <v>262575</v>
      </c>
      <c r="H5" s="36">
        <v>14106</v>
      </c>
      <c r="I5" s="36">
        <v>116265</v>
      </c>
      <c r="J5" s="36">
        <v>2024</v>
      </c>
      <c r="K5" s="36">
        <v>4153</v>
      </c>
      <c r="L5" s="36">
        <v>1266</v>
      </c>
      <c r="M5" s="36">
        <v>0</v>
      </c>
      <c r="N5" s="36">
        <v>0</v>
      </c>
      <c r="O5" s="36">
        <v>276</v>
      </c>
      <c r="P5" s="36">
        <v>731614</v>
      </c>
      <c r="Q5" s="36">
        <v>123708</v>
      </c>
      <c r="S5" s="36">
        <f>SUM(B5:C5)</f>
        <v>257912</v>
      </c>
      <c r="T5" s="36">
        <f t="shared" si="0"/>
        <v>73037</v>
      </c>
      <c r="U5" s="36">
        <f t="shared" si="1"/>
        <v>262575</v>
      </c>
      <c r="V5" s="36">
        <f t="shared" si="2"/>
        <v>116265</v>
      </c>
      <c r="W5" s="36">
        <f t="shared" si="3"/>
        <v>14106</v>
      </c>
      <c r="X5" s="36">
        <f t="shared" si="4"/>
        <v>7719</v>
      </c>
      <c r="Y5" s="36">
        <f t="shared" ref="Y5:Y67" si="5">P5</f>
        <v>731614</v>
      </c>
    </row>
    <row r="6" spans="1:25">
      <c r="A6" s="36" t="s">
        <v>173</v>
      </c>
      <c r="B6" s="36">
        <v>1260068</v>
      </c>
      <c r="C6" s="36">
        <v>0</v>
      </c>
      <c r="D6" s="36">
        <v>0</v>
      </c>
      <c r="E6" s="36">
        <v>0</v>
      </c>
      <c r="F6" s="36">
        <v>127575</v>
      </c>
      <c r="G6" s="36">
        <v>550191</v>
      </c>
      <c r="H6" s="36">
        <v>80621</v>
      </c>
      <c r="I6" s="36">
        <v>327735</v>
      </c>
      <c r="J6" s="36">
        <v>19020</v>
      </c>
      <c r="K6" s="36">
        <v>41162</v>
      </c>
      <c r="L6" s="36">
        <v>36724</v>
      </c>
      <c r="M6" s="36">
        <v>0</v>
      </c>
      <c r="N6" s="36">
        <v>0</v>
      </c>
      <c r="O6" s="36">
        <v>0</v>
      </c>
      <c r="P6" s="36">
        <v>2443096</v>
      </c>
      <c r="Q6" s="36">
        <v>421672</v>
      </c>
      <c r="S6" s="36">
        <f t="shared" ref="S6:S67" si="6">SUM(B6:C6)</f>
        <v>1260068</v>
      </c>
      <c r="T6" s="36">
        <f t="shared" si="0"/>
        <v>127575</v>
      </c>
      <c r="U6" s="36">
        <f t="shared" si="1"/>
        <v>550191</v>
      </c>
      <c r="V6" s="36">
        <f t="shared" si="2"/>
        <v>327735</v>
      </c>
      <c r="W6" s="36">
        <f t="shared" si="3"/>
        <v>80621</v>
      </c>
      <c r="X6" s="36">
        <f t="shared" si="4"/>
        <v>96906</v>
      </c>
      <c r="Y6" s="36">
        <f t="shared" si="5"/>
        <v>2443096</v>
      </c>
    </row>
    <row r="7" spans="1:25">
      <c r="A7" s="36" t="s">
        <v>172</v>
      </c>
      <c r="B7" s="36">
        <v>4119767</v>
      </c>
      <c r="C7" s="36">
        <v>0</v>
      </c>
      <c r="D7" s="36">
        <v>0</v>
      </c>
      <c r="E7" s="36">
        <v>0</v>
      </c>
      <c r="F7" s="36">
        <v>6755</v>
      </c>
      <c r="G7" s="36">
        <v>108952</v>
      </c>
      <c r="H7" s="36">
        <v>111566</v>
      </c>
      <c r="I7" s="36">
        <v>909234</v>
      </c>
      <c r="J7" s="36">
        <v>109</v>
      </c>
      <c r="K7" s="36">
        <v>154788</v>
      </c>
      <c r="L7" s="36">
        <v>50147</v>
      </c>
      <c r="M7" s="36">
        <v>0</v>
      </c>
      <c r="N7" s="36">
        <v>0</v>
      </c>
      <c r="O7" s="36">
        <v>0</v>
      </c>
      <c r="P7" s="36">
        <v>5461318</v>
      </c>
      <c r="Q7" s="36">
        <v>1102520</v>
      </c>
      <c r="S7" s="36">
        <f t="shared" si="6"/>
        <v>4119767</v>
      </c>
      <c r="T7" s="36">
        <f t="shared" si="0"/>
        <v>6755</v>
      </c>
      <c r="U7" s="36">
        <f t="shared" si="1"/>
        <v>108952</v>
      </c>
      <c r="V7" s="36">
        <f t="shared" si="2"/>
        <v>909234</v>
      </c>
      <c r="W7" s="36">
        <f t="shared" si="3"/>
        <v>111566</v>
      </c>
      <c r="X7" s="36">
        <f t="shared" si="4"/>
        <v>205044</v>
      </c>
      <c r="Y7" s="36">
        <f t="shared" si="5"/>
        <v>5461318</v>
      </c>
    </row>
    <row r="8" spans="1:25">
      <c r="A8" s="36" t="s">
        <v>171</v>
      </c>
      <c r="B8" s="36">
        <v>36655</v>
      </c>
      <c r="C8" s="36">
        <v>0</v>
      </c>
      <c r="D8" s="36">
        <v>0</v>
      </c>
      <c r="E8" s="36">
        <v>7548</v>
      </c>
      <c r="F8" s="36">
        <v>148921</v>
      </c>
      <c r="G8" s="36">
        <v>221362</v>
      </c>
      <c r="H8" s="36">
        <v>20879</v>
      </c>
      <c r="I8" s="36">
        <v>682260</v>
      </c>
      <c r="J8" s="36">
        <v>3968</v>
      </c>
      <c r="K8" s="36">
        <v>9395</v>
      </c>
      <c r="L8" s="36">
        <v>51548</v>
      </c>
      <c r="M8" s="36">
        <v>0</v>
      </c>
      <c r="N8" s="36">
        <v>0</v>
      </c>
      <c r="O8" s="36">
        <v>339</v>
      </c>
      <c r="P8" s="36">
        <v>1182875</v>
      </c>
      <c r="Q8" s="36">
        <v>747171</v>
      </c>
      <c r="S8" s="36">
        <f t="shared" si="6"/>
        <v>36655</v>
      </c>
      <c r="T8" s="36">
        <f t="shared" si="0"/>
        <v>156469</v>
      </c>
      <c r="U8" s="36">
        <f t="shared" si="1"/>
        <v>221362</v>
      </c>
      <c r="V8" s="36">
        <f t="shared" si="2"/>
        <v>682260</v>
      </c>
      <c r="W8" s="36">
        <f t="shared" si="3"/>
        <v>20879</v>
      </c>
      <c r="X8" s="36">
        <f t="shared" si="4"/>
        <v>65250</v>
      </c>
      <c r="Y8" s="36">
        <f t="shared" si="5"/>
        <v>1182875</v>
      </c>
    </row>
    <row r="9" spans="1:25">
      <c r="A9" s="36" t="s">
        <v>170</v>
      </c>
      <c r="B9" s="36">
        <v>425</v>
      </c>
      <c r="C9" s="36">
        <v>0</v>
      </c>
      <c r="D9" s="36">
        <v>0</v>
      </c>
      <c r="E9" s="36">
        <v>79653</v>
      </c>
      <c r="F9" s="36">
        <v>235794</v>
      </c>
      <c r="G9" s="36">
        <v>605006</v>
      </c>
      <c r="H9" s="36">
        <v>5414</v>
      </c>
      <c r="I9" s="36">
        <v>25289</v>
      </c>
      <c r="J9" s="36">
        <v>0</v>
      </c>
      <c r="K9" s="36">
        <v>212</v>
      </c>
      <c r="L9" s="36">
        <v>29</v>
      </c>
      <c r="M9" s="36">
        <v>0</v>
      </c>
      <c r="N9" s="36">
        <v>0</v>
      </c>
      <c r="O9" s="36">
        <v>0</v>
      </c>
      <c r="P9" s="36">
        <v>951822</v>
      </c>
      <c r="Q9" s="36">
        <v>25530</v>
      </c>
      <c r="S9" s="36">
        <f t="shared" si="6"/>
        <v>425</v>
      </c>
      <c r="T9" s="36">
        <f t="shared" si="0"/>
        <v>315447</v>
      </c>
      <c r="U9" s="36">
        <f t="shared" si="1"/>
        <v>605006</v>
      </c>
      <c r="V9" s="36">
        <f t="shared" si="2"/>
        <v>25289</v>
      </c>
      <c r="W9" s="36">
        <f t="shared" si="3"/>
        <v>5414</v>
      </c>
      <c r="X9" s="36">
        <f t="shared" si="4"/>
        <v>241</v>
      </c>
      <c r="Y9" s="36">
        <f t="shared" si="5"/>
        <v>951822</v>
      </c>
    </row>
    <row r="10" spans="1:25">
      <c r="A10" s="36" t="s">
        <v>169</v>
      </c>
      <c r="B10" s="36">
        <v>411936</v>
      </c>
      <c r="C10" s="36">
        <v>918</v>
      </c>
      <c r="D10" s="36">
        <v>0</v>
      </c>
      <c r="E10" s="36">
        <v>13</v>
      </c>
      <c r="F10" s="36">
        <v>18049</v>
      </c>
      <c r="G10" s="36">
        <v>693608</v>
      </c>
      <c r="H10" s="36">
        <v>283866</v>
      </c>
      <c r="I10" s="36">
        <v>315892</v>
      </c>
      <c r="J10" s="36">
        <v>444</v>
      </c>
      <c r="K10" s="36">
        <v>10525</v>
      </c>
      <c r="L10" s="36">
        <v>4764</v>
      </c>
      <c r="M10" s="36">
        <v>0</v>
      </c>
      <c r="N10" s="36">
        <v>0</v>
      </c>
      <c r="O10" s="36">
        <v>253</v>
      </c>
      <c r="P10" s="36">
        <v>1740268</v>
      </c>
      <c r="Q10" s="36">
        <v>328610</v>
      </c>
      <c r="S10" s="36">
        <f t="shared" si="6"/>
        <v>412854</v>
      </c>
      <c r="T10" s="36">
        <f t="shared" si="0"/>
        <v>18062</v>
      </c>
      <c r="U10" s="36">
        <f t="shared" si="1"/>
        <v>693608</v>
      </c>
      <c r="V10" s="36">
        <f t="shared" si="2"/>
        <v>315892</v>
      </c>
      <c r="W10" s="36">
        <f t="shared" si="3"/>
        <v>283866</v>
      </c>
      <c r="X10" s="36">
        <f t="shared" si="4"/>
        <v>15986</v>
      </c>
      <c r="Y10" s="36">
        <f t="shared" si="5"/>
        <v>1740268</v>
      </c>
    </row>
    <row r="11" spans="1:25">
      <c r="A11" s="36" t="s">
        <v>168</v>
      </c>
      <c r="B11" s="36" t="s">
        <v>62</v>
      </c>
      <c r="C11" s="36" t="s">
        <v>62</v>
      </c>
      <c r="D11" s="36" t="s">
        <v>62</v>
      </c>
      <c r="E11" s="36" t="s">
        <v>62</v>
      </c>
      <c r="F11" s="36" t="s">
        <v>62</v>
      </c>
      <c r="G11" s="36" t="s">
        <v>62</v>
      </c>
      <c r="H11" s="36" t="s">
        <v>62</v>
      </c>
      <c r="I11" s="36" t="s">
        <v>62</v>
      </c>
      <c r="J11" s="36" t="s">
        <v>62</v>
      </c>
      <c r="K11" s="36" t="s">
        <v>62</v>
      </c>
      <c r="L11" s="36" t="s">
        <v>62</v>
      </c>
      <c r="M11" s="36" t="s">
        <v>62</v>
      </c>
      <c r="N11" s="36" t="s">
        <v>62</v>
      </c>
      <c r="O11" s="36" t="s">
        <v>62</v>
      </c>
      <c r="P11" s="36" t="s">
        <v>62</v>
      </c>
      <c r="Q11" s="36" t="s">
        <v>62</v>
      </c>
      <c r="S11" s="36">
        <f t="shared" si="6"/>
        <v>0</v>
      </c>
      <c r="T11" s="36">
        <f t="shared" si="0"/>
        <v>0</v>
      </c>
      <c r="U11" s="36" t="str">
        <f t="shared" si="1"/>
        <v>x</v>
      </c>
      <c r="V11" s="36" t="str">
        <f t="shared" si="2"/>
        <v>x</v>
      </c>
      <c r="W11" s="36" t="str">
        <f t="shared" si="3"/>
        <v>x</v>
      </c>
      <c r="X11" s="36" t="e">
        <f t="shared" si="4"/>
        <v>#VALUE!</v>
      </c>
      <c r="Y11" s="36" t="str">
        <f t="shared" si="5"/>
        <v>x</v>
      </c>
    </row>
    <row r="12" spans="1:25">
      <c r="A12" s="36" t="s">
        <v>167</v>
      </c>
      <c r="B12" s="36" t="s">
        <v>62</v>
      </c>
      <c r="C12" s="36" t="s">
        <v>62</v>
      </c>
      <c r="D12" s="36" t="s">
        <v>62</v>
      </c>
      <c r="E12" s="36" t="s">
        <v>62</v>
      </c>
      <c r="F12" s="36" t="s">
        <v>62</v>
      </c>
      <c r="G12" s="36" t="s">
        <v>62</v>
      </c>
      <c r="H12" s="36" t="s">
        <v>62</v>
      </c>
      <c r="I12" s="36" t="s">
        <v>62</v>
      </c>
      <c r="J12" s="36" t="s">
        <v>62</v>
      </c>
      <c r="K12" s="36" t="s">
        <v>62</v>
      </c>
      <c r="L12" s="36" t="s">
        <v>62</v>
      </c>
      <c r="M12" s="36" t="s">
        <v>62</v>
      </c>
      <c r="N12" s="36" t="s">
        <v>62</v>
      </c>
      <c r="O12" s="36" t="s">
        <v>62</v>
      </c>
      <c r="P12" s="36" t="s">
        <v>62</v>
      </c>
      <c r="Q12" s="36" t="s">
        <v>62</v>
      </c>
      <c r="S12" s="36">
        <f t="shared" si="6"/>
        <v>0</v>
      </c>
      <c r="T12" s="36">
        <f t="shared" si="0"/>
        <v>0</v>
      </c>
      <c r="U12" s="36" t="str">
        <f t="shared" si="1"/>
        <v>x</v>
      </c>
      <c r="V12" s="36" t="str">
        <f t="shared" si="2"/>
        <v>x</v>
      </c>
      <c r="W12" s="36" t="str">
        <f t="shared" si="3"/>
        <v>x</v>
      </c>
      <c r="X12" s="36" t="e">
        <f t="shared" si="4"/>
        <v>#VALUE!</v>
      </c>
      <c r="Y12" s="36" t="str">
        <f t="shared" si="5"/>
        <v>x</v>
      </c>
    </row>
    <row r="13" spans="1:25">
      <c r="A13" s="36" t="s">
        <v>166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6959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6959</v>
      </c>
      <c r="Q13" s="36">
        <v>6959</v>
      </c>
      <c r="S13" s="36">
        <f t="shared" si="6"/>
        <v>0</v>
      </c>
      <c r="T13" s="36">
        <f t="shared" si="0"/>
        <v>0</v>
      </c>
      <c r="U13" s="36">
        <f t="shared" si="1"/>
        <v>0</v>
      </c>
      <c r="V13" s="36">
        <f t="shared" si="2"/>
        <v>6959</v>
      </c>
      <c r="W13" s="36">
        <f t="shared" si="3"/>
        <v>0</v>
      </c>
      <c r="X13" s="36">
        <f t="shared" si="4"/>
        <v>0</v>
      </c>
      <c r="Y13" s="36">
        <f t="shared" si="5"/>
        <v>6959</v>
      </c>
    </row>
    <row r="14" spans="1:25">
      <c r="A14" s="36" t="s">
        <v>165</v>
      </c>
      <c r="B14" s="36">
        <v>0</v>
      </c>
      <c r="C14" s="36">
        <v>0</v>
      </c>
      <c r="D14" s="36">
        <v>0</v>
      </c>
      <c r="E14" s="36">
        <v>0</v>
      </c>
      <c r="F14" s="36">
        <v>3969</v>
      </c>
      <c r="G14" s="36">
        <v>55591</v>
      </c>
      <c r="H14" s="36">
        <v>0</v>
      </c>
      <c r="I14" s="36">
        <v>330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59890</v>
      </c>
      <c r="Q14" s="36">
        <v>330</v>
      </c>
      <c r="S14" s="36">
        <f t="shared" si="6"/>
        <v>0</v>
      </c>
      <c r="T14" s="36">
        <f t="shared" si="0"/>
        <v>3969</v>
      </c>
      <c r="U14" s="36">
        <f t="shared" si="1"/>
        <v>55591</v>
      </c>
      <c r="V14" s="36">
        <f t="shared" si="2"/>
        <v>330</v>
      </c>
      <c r="W14" s="36">
        <f t="shared" si="3"/>
        <v>0</v>
      </c>
      <c r="X14" s="36">
        <f t="shared" si="4"/>
        <v>0</v>
      </c>
      <c r="Y14" s="36">
        <f t="shared" si="5"/>
        <v>59890</v>
      </c>
    </row>
    <row r="15" spans="1:25">
      <c r="A15" s="36" t="s">
        <v>164</v>
      </c>
      <c r="B15" s="36">
        <v>0</v>
      </c>
      <c r="C15" s="36">
        <v>0</v>
      </c>
      <c r="D15" s="36">
        <v>0</v>
      </c>
      <c r="E15" s="36">
        <v>0</v>
      </c>
      <c r="F15" s="36">
        <v>1744</v>
      </c>
      <c r="G15" s="36">
        <v>0</v>
      </c>
      <c r="H15" s="36">
        <v>0</v>
      </c>
      <c r="I15" s="36">
        <v>4251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5995</v>
      </c>
      <c r="Q15" s="36">
        <v>4251</v>
      </c>
      <c r="S15" s="36">
        <f t="shared" si="6"/>
        <v>0</v>
      </c>
      <c r="T15" s="36">
        <f t="shared" si="0"/>
        <v>1744</v>
      </c>
      <c r="U15" s="36">
        <f t="shared" si="1"/>
        <v>0</v>
      </c>
      <c r="V15" s="36">
        <f t="shared" si="2"/>
        <v>4251</v>
      </c>
      <c r="W15" s="36">
        <f t="shared" si="3"/>
        <v>0</v>
      </c>
      <c r="X15" s="36">
        <f t="shared" si="4"/>
        <v>0</v>
      </c>
      <c r="Y15" s="36">
        <f t="shared" si="5"/>
        <v>5995</v>
      </c>
    </row>
    <row r="16" spans="1:25">
      <c r="A16" s="36" t="s">
        <v>163</v>
      </c>
      <c r="B16" s="36">
        <v>3294</v>
      </c>
      <c r="C16" s="36">
        <v>0</v>
      </c>
      <c r="D16" s="36">
        <v>0</v>
      </c>
      <c r="E16" s="36">
        <v>0</v>
      </c>
      <c r="F16" s="36">
        <v>19844</v>
      </c>
      <c r="G16" s="36">
        <v>75774</v>
      </c>
      <c r="H16" s="36">
        <v>6239</v>
      </c>
      <c r="I16" s="36">
        <v>31065</v>
      </c>
      <c r="J16" s="36">
        <v>0</v>
      </c>
      <c r="K16" s="36">
        <v>489</v>
      </c>
      <c r="L16" s="36">
        <v>2466</v>
      </c>
      <c r="M16" s="36">
        <v>0</v>
      </c>
      <c r="N16" s="36">
        <v>0</v>
      </c>
      <c r="O16" s="36">
        <v>0</v>
      </c>
      <c r="P16" s="36">
        <v>139171</v>
      </c>
      <c r="Q16" s="36">
        <v>34020</v>
      </c>
      <c r="S16" s="36">
        <f>SUM(B16:C16)</f>
        <v>3294</v>
      </c>
      <c r="T16" s="36">
        <f>SUM(D16:F16)</f>
        <v>19844</v>
      </c>
      <c r="U16" s="36">
        <f>G16</f>
        <v>75774</v>
      </c>
      <c r="V16" s="36">
        <f>I16</f>
        <v>31065</v>
      </c>
      <c r="W16" s="36">
        <f>H16</f>
        <v>6239</v>
      </c>
      <c r="X16" s="36">
        <f>Y16-SUM(S16:W16)</f>
        <v>2955</v>
      </c>
      <c r="Y16" s="36">
        <f>P16</f>
        <v>139171</v>
      </c>
    </row>
    <row r="17" spans="1:25">
      <c r="A17" s="36" t="s">
        <v>162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3173</v>
      </c>
      <c r="H17" s="36">
        <v>2360</v>
      </c>
      <c r="I17" s="36">
        <v>2173</v>
      </c>
      <c r="J17" s="36">
        <v>0</v>
      </c>
      <c r="K17" s="36">
        <v>4</v>
      </c>
      <c r="L17" s="36">
        <v>0</v>
      </c>
      <c r="M17" s="36">
        <v>0</v>
      </c>
      <c r="N17" s="36">
        <v>0</v>
      </c>
      <c r="O17" s="36">
        <v>0</v>
      </c>
      <c r="P17" s="36">
        <v>7710</v>
      </c>
      <c r="Q17" s="36">
        <v>2177</v>
      </c>
      <c r="S17" s="36">
        <f t="shared" si="6"/>
        <v>0</v>
      </c>
      <c r="T17" s="36">
        <f t="shared" si="0"/>
        <v>0</v>
      </c>
      <c r="U17" s="36">
        <f t="shared" si="1"/>
        <v>3173</v>
      </c>
      <c r="V17" s="36">
        <f t="shared" si="2"/>
        <v>2173</v>
      </c>
      <c r="W17" s="36">
        <f t="shared" si="3"/>
        <v>2360</v>
      </c>
      <c r="X17" s="36">
        <f t="shared" si="4"/>
        <v>4</v>
      </c>
      <c r="Y17" s="36">
        <f t="shared" si="5"/>
        <v>7710</v>
      </c>
    </row>
    <row r="18" spans="1:25">
      <c r="A18" s="36" t="s">
        <v>161</v>
      </c>
      <c r="B18" s="36">
        <v>0</v>
      </c>
      <c r="C18" s="36">
        <v>0</v>
      </c>
      <c r="D18" s="36">
        <v>0</v>
      </c>
      <c r="E18" s="36">
        <v>0</v>
      </c>
      <c r="F18" s="36">
        <v>18</v>
      </c>
      <c r="G18" s="36">
        <v>21711</v>
      </c>
      <c r="H18" s="36">
        <v>0</v>
      </c>
      <c r="I18" s="36">
        <v>1489</v>
      </c>
      <c r="J18" s="36">
        <v>0</v>
      </c>
      <c r="K18" s="36">
        <v>2</v>
      </c>
      <c r="L18" s="36">
        <v>134</v>
      </c>
      <c r="M18" s="36">
        <v>0</v>
      </c>
      <c r="N18" s="36">
        <v>0</v>
      </c>
      <c r="O18" s="36">
        <v>0</v>
      </c>
      <c r="P18" s="36">
        <v>23354</v>
      </c>
      <c r="Q18" s="36">
        <v>1558</v>
      </c>
      <c r="S18" s="36">
        <f t="shared" si="6"/>
        <v>0</v>
      </c>
      <c r="T18" s="36">
        <f t="shared" si="0"/>
        <v>18</v>
      </c>
      <c r="U18" s="36">
        <f t="shared" si="1"/>
        <v>21711</v>
      </c>
      <c r="V18" s="36">
        <f t="shared" si="2"/>
        <v>1489</v>
      </c>
      <c r="W18" s="36">
        <f t="shared" si="3"/>
        <v>0</v>
      </c>
      <c r="X18" s="36">
        <f t="shared" si="4"/>
        <v>136</v>
      </c>
      <c r="Y18" s="36">
        <f t="shared" si="5"/>
        <v>23354</v>
      </c>
    </row>
    <row r="19" spans="1:25">
      <c r="A19" s="36" t="s">
        <v>160</v>
      </c>
      <c r="B19" s="36">
        <v>0</v>
      </c>
      <c r="C19" s="36">
        <v>0</v>
      </c>
      <c r="D19" s="36">
        <v>0</v>
      </c>
      <c r="E19" s="36">
        <v>0</v>
      </c>
      <c r="F19" s="36">
        <v>7</v>
      </c>
      <c r="G19" s="36">
        <v>25909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25916</v>
      </c>
      <c r="Q19" s="36">
        <v>0</v>
      </c>
      <c r="S19" s="36">
        <f t="shared" si="6"/>
        <v>0</v>
      </c>
      <c r="T19" s="36">
        <f t="shared" si="0"/>
        <v>7</v>
      </c>
      <c r="U19" s="36">
        <f t="shared" si="1"/>
        <v>25909</v>
      </c>
      <c r="V19" s="36">
        <f t="shared" si="2"/>
        <v>0</v>
      </c>
      <c r="W19" s="36">
        <f t="shared" si="3"/>
        <v>0</v>
      </c>
      <c r="X19" s="36">
        <f t="shared" si="4"/>
        <v>0</v>
      </c>
      <c r="Y19" s="36">
        <f t="shared" si="5"/>
        <v>25916</v>
      </c>
    </row>
    <row r="20" spans="1:25">
      <c r="A20" s="36" t="s">
        <v>159</v>
      </c>
      <c r="B20" s="36">
        <v>1225</v>
      </c>
      <c r="C20" s="36">
        <v>0</v>
      </c>
      <c r="D20" s="36">
        <v>0</v>
      </c>
      <c r="E20" s="36">
        <v>0</v>
      </c>
      <c r="F20" s="36">
        <v>6692</v>
      </c>
      <c r="G20" s="36">
        <v>44083</v>
      </c>
      <c r="H20" s="36">
        <v>0</v>
      </c>
      <c r="I20" s="36">
        <v>894</v>
      </c>
      <c r="J20" s="36">
        <v>0</v>
      </c>
      <c r="K20" s="36">
        <v>149</v>
      </c>
      <c r="L20" s="36">
        <v>0</v>
      </c>
      <c r="M20" s="36">
        <v>0</v>
      </c>
      <c r="N20" s="36">
        <v>0</v>
      </c>
      <c r="O20" s="36">
        <v>0</v>
      </c>
      <c r="P20" s="36">
        <v>53043</v>
      </c>
      <c r="Q20" s="36">
        <v>1043</v>
      </c>
      <c r="S20" s="36">
        <f t="shared" si="6"/>
        <v>1225</v>
      </c>
      <c r="T20" s="36">
        <f t="shared" si="0"/>
        <v>6692</v>
      </c>
      <c r="U20" s="36">
        <f t="shared" si="1"/>
        <v>44083</v>
      </c>
      <c r="V20" s="36">
        <f t="shared" si="2"/>
        <v>894</v>
      </c>
      <c r="W20" s="36">
        <f t="shared" si="3"/>
        <v>0</v>
      </c>
      <c r="X20" s="36">
        <f t="shared" si="4"/>
        <v>149</v>
      </c>
      <c r="Y20" s="36">
        <f t="shared" si="5"/>
        <v>53043</v>
      </c>
    </row>
    <row r="21" spans="1:25">
      <c r="A21" s="36" t="s">
        <v>158</v>
      </c>
      <c r="B21" s="36">
        <v>0</v>
      </c>
      <c r="C21" s="36">
        <v>23</v>
      </c>
      <c r="D21" s="36">
        <v>0</v>
      </c>
      <c r="E21" s="36">
        <v>0</v>
      </c>
      <c r="F21" s="36">
        <v>179</v>
      </c>
      <c r="G21" s="36">
        <v>31007</v>
      </c>
      <c r="H21" s="36">
        <v>0</v>
      </c>
      <c r="I21" s="36">
        <v>138</v>
      </c>
      <c r="J21" s="36">
        <v>0</v>
      </c>
      <c r="K21" s="36">
        <v>8</v>
      </c>
      <c r="L21" s="36">
        <v>152</v>
      </c>
      <c r="M21" s="36">
        <v>0</v>
      </c>
      <c r="N21" s="36">
        <v>0</v>
      </c>
      <c r="O21" s="36">
        <v>0</v>
      </c>
      <c r="P21" s="36">
        <v>31507</v>
      </c>
      <c r="Q21" s="36">
        <v>266</v>
      </c>
      <c r="S21" s="36">
        <f t="shared" si="6"/>
        <v>23</v>
      </c>
      <c r="T21" s="36">
        <f t="shared" si="0"/>
        <v>179</v>
      </c>
      <c r="U21" s="36">
        <f t="shared" si="1"/>
        <v>31007</v>
      </c>
      <c r="V21" s="36">
        <f t="shared" si="2"/>
        <v>138</v>
      </c>
      <c r="W21" s="36">
        <f t="shared" si="3"/>
        <v>0</v>
      </c>
      <c r="X21" s="36">
        <f t="shared" si="4"/>
        <v>160</v>
      </c>
      <c r="Y21" s="36">
        <f t="shared" si="5"/>
        <v>31507</v>
      </c>
    </row>
    <row r="22" spans="1:25">
      <c r="A22" s="36" t="s">
        <v>157</v>
      </c>
      <c r="B22" s="36">
        <v>0</v>
      </c>
      <c r="C22" s="36">
        <v>0</v>
      </c>
      <c r="D22" s="36">
        <v>0</v>
      </c>
      <c r="E22" s="36">
        <v>0</v>
      </c>
      <c r="F22" s="36">
        <v>172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</v>
      </c>
      <c r="M22" s="36">
        <v>0</v>
      </c>
      <c r="N22" s="36">
        <v>0</v>
      </c>
      <c r="O22" s="36">
        <v>0</v>
      </c>
      <c r="P22" s="36">
        <v>173</v>
      </c>
      <c r="Q22" s="36">
        <v>1</v>
      </c>
      <c r="S22" s="36">
        <f t="shared" si="6"/>
        <v>0</v>
      </c>
      <c r="T22" s="36">
        <f t="shared" si="0"/>
        <v>172</v>
      </c>
      <c r="U22" s="36">
        <f t="shared" si="1"/>
        <v>0</v>
      </c>
      <c r="V22" s="36">
        <f t="shared" si="2"/>
        <v>0</v>
      </c>
      <c r="W22" s="36">
        <f t="shared" si="3"/>
        <v>0</v>
      </c>
      <c r="X22" s="36">
        <f t="shared" si="4"/>
        <v>1</v>
      </c>
      <c r="Y22" s="36">
        <f t="shared" si="5"/>
        <v>173</v>
      </c>
    </row>
    <row r="23" spans="1:25">
      <c r="A23" s="36" t="s">
        <v>156</v>
      </c>
      <c r="B23" s="36">
        <v>0</v>
      </c>
      <c r="C23" s="36">
        <v>0</v>
      </c>
      <c r="D23" s="36">
        <v>0</v>
      </c>
      <c r="E23" s="36">
        <v>0</v>
      </c>
      <c r="F23" s="36">
        <v>148</v>
      </c>
      <c r="G23" s="36">
        <v>5321</v>
      </c>
      <c r="H23" s="36">
        <v>0</v>
      </c>
      <c r="I23" s="36">
        <v>2535</v>
      </c>
      <c r="J23" s="36">
        <v>0</v>
      </c>
      <c r="K23" s="36">
        <v>3</v>
      </c>
      <c r="L23" s="36">
        <v>56</v>
      </c>
      <c r="M23" s="36">
        <v>0</v>
      </c>
      <c r="N23" s="36">
        <v>0</v>
      </c>
      <c r="O23" s="36">
        <v>0</v>
      </c>
      <c r="P23" s="36">
        <v>8063</v>
      </c>
      <c r="Q23" s="36">
        <v>2594</v>
      </c>
      <c r="S23" s="36">
        <f t="shared" si="6"/>
        <v>0</v>
      </c>
      <c r="T23" s="36">
        <f t="shared" si="0"/>
        <v>148</v>
      </c>
      <c r="U23" s="36">
        <f t="shared" si="1"/>
        <v>5321</v>
      </c>
      <c r="V23" s="36">
        <f t="shared" si="2"/>
        <v>2535</v>
      </c>
      <c r="W23" s="36">
        <f t="shared" si="3"/>
        <v>0</v>
      </c>
      <c r="X23" s="36">
        <f t="shared" si="4"/>
        <v>59</v>
      </c>
      <c r="Y23" s="36">
        <f t="shared" si="5"/>
        <v>8063</v>
      </c>
    </row>
    <row r="24" spans="1:25">
      <c r="A24" s="36" t="s">
        <v>155</v>
      </c>
      <c r="B24" s="36">
        <v>10135</v>
      </c>
      <c r="C24" s="36">
        <v>0</v>
      </c>
      <c r="D24" s="36">
        <v>0</v>
      </c>
      <c r="E24" s="36">
        <v>0</v>
      </c>
      <c r="F24" s="36">
        <v>42</v>
      </c>
      <c r="G24" s="36">
        <v>38</v>
      </c>
      <c r="H24" s="36">
        <v>0</v>
      </c>
      <c r="I24" s="36">
        <v>7236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17451</v>
      </c>
      <c r="Q24" s="36">
        <v>7236</v>
      </c>
      <c r="S24" s="36">
        <f t="shared" si="6"/>
        <v>10135</v>
      </c>
      <c r="T24" s="36">
        <f t="shared" si="0"/>
        <v>42</v>
      </c>
      <c r="U24" s="36">
        <f t="shared" si="1"/>
        <v>38</v>
      </c>
      <c r="V24" s="36">
        <f t="shared" si="2"/>
        <v>7236</v>
      </c>
      <c r="W24" s="36">
        <f t="shared" si="3"/>
        <v>0</v>
      </c>
      <c r="X24" s="36">
        <f t="shared" si="4"/>
        <v>0</v>
      </c>
      <c r="Y24" s="36">
        <f t="shared" si="5"/>
        <v>17451</v>
      </c>
    </row>
    <row r="25" spans="1:25">
      <c r="A25" s="36" t="s">
        <v>154</v>
      </c>
      <c r="B25" s="36">
        <v>760</v>
      </c>
      <c r="C25" s="36">
        <v>0</v>
      </c>
      <c r="D25" s="36">
        <v>0</v>
      </c>
      <c r="E25" s="36">
        <v>0</v>
      </c>
      <c r="F25" s="36">
        <v>110</v>
      </c>
      <c r="G25" s="36">
        <v>0</v>
      </c>
      <c r="H25" s="36">
        <v>0</v>
      </c>
      <c r="I25" s="36">
        <v>0</v>
      </c>
      <c r="J25" s="36">
        <v>0</v>
      </c>
      <c r="K25" s="36">
        <v>1</v>
      </c>
      <c r="L25" s="36">
        <v>0</v>
      </c>
      <c r="M25" s="36">
        <v>0</v>
      </c>
      <c r="N25" s="36">
        <v>0</v>
      </c>
      <c r="O25" s="36">
        <v>0</v>
      </c>
      <c r="P25" s="36">
        <v>871</v>
      </c>
      <c r="Q25" s="36">
        <v>1</v>
      </c>
      <c r="S25" s="36">
        <f t="shared" si="6"/>
        <v>760</v>
      </c>
      <c r="T25" s="36">
        <f t="shared" si="0"/>
        <v>110</v>
      </c>
      <c r="U25" s="36">
        <f t="shared" si="1"/>
        <v>0</v>
      </c>
      <c r="V25" s="36">
        <f t="shared" si="2"/>
        <v>0</v>
      </c>
      <c r="W25" s="36">
        <f t="shared" si="3"/>
        <v>0</v>
      </c>
      <c r="X25" s="36">
        <f t="shared" si="4"/>
        <v>1</v>
      </c>
      <c r="Y25" s="36">
        <f t="shared" si="5"/>
        <v>871</v>
      </c>
    </row>
    <row r="26" spans="1:25">
      <c r="A26" s="36" t="s">
        <v>153</v>
      </c>
      <c r="B26" s="36">
        <v>21776</v>
      </c>
      <c r="C26" s="36">
        <v>0</v>
      </c>
      <c r="D26" s="36">
        <v>0</v>
      </c>
      <c r="E26" s="36">
        <v>0</v>
      </c>
      <c r="F26" s="36">
        <v>26560</v>
      </c>
      <c r="G26" s="36">
        <v>69002</v>
      </c>
      <c r="H26" s="36">
        <v>14640</v>
      </c>
      <c r="I26" s="36">
        <v>390992</v>
      </c>
      <c r="J26" s="36">
        <v>0</v>
      </c>
      <c r="K26" s="36">
        <v>6576</v>
      </c>
      <c r="L26" s="36">
        <v>40444</v>
      </c>
      <c r="M26" s="36">
        <v>0</v>
      </c>
      <c r="N26" s="36">
        <v>0</v>
      </c>
      <c r="O26" s="36">
        <v>339</v>
      </c>
      <c r="P26" s="36">
        <v>570329</v>
      </c>
      <c r="Q26" s="36">
        <v>438012</v>
      </c>
      <c r="S26" s="36">
        <f t="shared" si="6"/>
        <v>21776</v>
      </c>
      <c r="T26" s="36">
        <f t="shared" si="0"/>
        <v>26560</v>
      </c>
      <c r="U26" s="36">
        <f t="shared" si="1"/>
        <v>69002</v>
      </c>
      <c r="V26" s="36">
        <f t="shared" si="2"/>
        <v>390992</v>
      </c>
      <c r="W26" s="36">
        <f t="shared" si="3"/>
        <v>14640</v>
      </c>
      <c r="X26" s="36">
        <f t="shared" si="4"/>
        <v>47359</v>
      </c>
      <c r="Y26" s="36">
        <f t="shared" si="5"/>
        <v>570329</v>
      </c>
    </row>
    <row r="27" spans="1:25">
      <c r="A27" s="36" t="s">
        <v>152</v>
      </c>
      <c r="B27" s="36">
        <v>0</v>
      </c>
      <c r="C27" s="36">
        <v>0</v>
      </c>
      <c r="D27" s="36">
        <v>0</v>
      </c>
      <c r="E27" s="36">
        <v>0</v>
      </c>
      <c r="F27" s="36">
        <v>40</v>
      </c>
      <c r="G27" s="36">
        <v>4360</v>
      </c>
      <c r="H27" s="36">
        <v>0</v>
      </c>
      <c r="I27" s="36">
        <v>0</v>
      </c>
      <c r="J27" s="36">
        <v>0</v>
      </c>
      <c r="K27" s="36">
        <v>2</v>
      </c>
      <c r="L27" s="36">
        <v>0</v>
      </c>
      <c r="M27" s="36">
        <v>0</v>
      </c>
      <c r="N27" s="36">
        <v>0</v>
      </c>
      <c r="O27" s="36">
        <v>0</v>
      </c>
      <c r="P27" s="36">
        <v>4402</v>
      </c>
      <c r="Q27" s="36">
        <v>2</v>
      </c>
      <c r="S27" s="36">
        <f t="shared" si="6"/>
        <v>0</v>
      </c>
      <c r="T27" s="36">
        <f t="shared" si="0"/>
        <v>40</v>
      </c>
      <c r="U27" s="36">
        <f t="shared" si="1"/>
        <v>4360</v>
      </c>
      <c r="V27" s="36">
        <f t="shared" si="2"/>
        <v>0</v>
      </c>
      <c r="W27" s="36">
        <f t="shared" si="3"/>
        <v>0</v>
      </c>
      <c r="X27" s="36">
        <f t="shared" si="4"/>
        <v>2</v>
      </c>
      <c r="Y27" s="36">
        <f t="shared" si="5"/>
        <v>4402</v>
      </c>
    </row>
    <row r="28" spans="1:25">
      <c r="A28" s="36" t="s">
        <v>151</v>
      </c>
      <c r="B28" s="36">
        <v>19392</v>
      </c>
      <c r="C28" s="36">
        <v>0</v>
      </c>
      <c r="D28" s="36">
        <v>0</v>
      </c>
      <c r="E28" s="36">
        <v>0</v>
      </c>
      <c r="F28" s="36">
        <v>226</v>
      </c>
      <c r="G28" s="36">
        <v>2339</v>
      </c>
      <c r="H28" s="36">
        <v>14171</v>
      </c>
      <c r="I28" s="36">
        <v>4080</v>
      </c>
      <c r="J28" s="36">
        <v>0</v>
      </c>
      <c r="K28" s="36">
        <v>2735</v>
      </c>
      <c r="L28" s="36">
        <v>110</v>
      </c>
      <c r="M28" s="36">
        <v>0</v>
      </c>
      <c r="N28" s="36">
        <v>0</v>
      </c>
      <c r="O28" s="36">
        <v>16</v>
      </c>
      <c r="P28" s="36">
        <v>43069</v>
      </c>
      <c r="Q28" s="36">
        <v>6925</v>
      </c>
      <c r="S28" s="36">
        <f t="shared" si="6"/>
        <v>19392</v>
      </c>
      <c r="T28" s="36">
        <f t="shared" si="0"/>
        <v>226</v>
      </c>
      <c r="U28" s="36">
        <f t="shared" si="1"/>
        <v>2339</v>
      </c>
      <c r="V28" s="36">
        <f t="shared" si="2"/>
        <v>4080</v>
      </c>
      <c r="W28" s="36">
        <f t="shared" si="3"/>
        <v>14171</v>
      </c>
      <c r="X28" s="36">
        <f t="shared" si="4"/>
        <v>2861</v>
      </c>
      <c r="Y28" s="36">
        <f t="shared" si="5"/>
        <v>43069</v>
      </c>
    </row>
    <row r="29" spans="1:25">
      <c r="A29" s="36" t="s">
        <v>150</v>
      </c>
      <c r="B29" s="36">
        <v>169</v>
      </c>
      <c r="C29" s="36">
        <v>0</v>
      </c>
      <c r="D29" s="36">
        <v>0</v>
      </c>
      <c r="E29" s="36">
        <v>0</v>
      </c>
      <c r="F29" s="36">
        <v>579</v>
      </c>
      <c r="G29" s="36">
        <v>0</v>
      </c>
      <c r="H29" s="36">
        <v>0</v>
      </c>
      <c r="I29" s="36">
        <v>1016</v>
      </c>
      <c r="J29" s="36">
        <v>0</v>
      </c>
      <c r="K29" s="36">
        <v>3</v>
      </c>
      <c r="L29" s="36">
        <v>11</v>
      </c>
      <c r="M29" s="36">
        <v>0</v>
      </c>
      <c r="N29" s="36">
        <v>0</v>
      </c>
      <c r="O29" s="36">
        <v>0</v>
      </c>
      <c r="P29" s="36">
        <v>1778</v>
      </c>
      <c r="Q29" s="36">
        <v>1030</v>
      </c>
      <c r="S29" s="36">
        <f t="shared" si="6"/>
        <v>169</v>
      </c>
      <c r="T29" s="36">
        <f t="shared" si="0"/>
        <v>579</v>
      </c>
      <c r="U29" s="36">
        <f t="shared" si="1"/>
        <v>0</v>
      </c>
      <c r="V29" s="36">
        <f t="shared" si="2"/>
        <v>1016</v>
      </c>
      <c r="W29" s="36">
        <f t="shared" si="3"/>
        <v>0</v>
      </c>
      <c r="X29" s="36">
        <f t="shared" si="4"/>
        <v>14</v>
      </c>
      <c r="Y29" s="36">
        <f t="shared" si="5"/>
        <v>1778</v>
      </c>
    </row>
    <row r="30" spans="1:25">
      <c r="A30" s="36" t="s">
        <v>149</v>
      </c>
      <c r="B30" s="36">
        <v>0</v>
      </c>
      <c r="C30" s="36">
        <v>0</v>
      </c>
      <c r="D30" s="36">
        <v>0</v>
      </c>
      <c r="E30" s="36">
        <v>0</v>
      </c>
      <c r="F30" s="36">
        <v>1309</v>
      </c>
      <c r="G30" s="36">
        <v>617</v>
      </c>
      <c r="H30" s="36">
        <v>0</v>
      </c>
      <c r="I30" s="36">
        <v>4855</v>
      </c>
      <c r="J30" s="36">
        <v>0</v>
      </c>
      <c r="K30" s="36">
        <v>0</v>
      </c>
      <c r="L30" s="36">
        <v>68</v>
      </c>
      <c r="M30" s="36">
        <v>0</v>
      </c>
      <c r="N30" s="36">
        <v>0</v>
      </c>
      <c r="O30" s="36">
        <v>0</v>
      </c>
      <c r="P30" s="36">
        <v>6849</v>
      </c>
      <c r="Q30" s="36">
        <v>4923</v>
      </c>
      <c r="S30" s="36">
        <f t="shared" si="6"/>
        <v>0</v>
      </c>
      <c r="T30" s="36">
        <f t="shared" si="0"/>
        <v>1309</v>
      </c>
      <c r="U30" s="36">
        <f t="shared" si="1"/>
        <v>617</v>
      </c>
      <c r="V30" s="36">
        <f t="shared" si="2"/>
        <v>4855</v>
      </c>
      <c r="W30" s="36">
        <f t="shared" si="3"/>
        <v>0</v>
      </c>
      <c r="X30" s="36">
        <f t="shared" si="4"/>
        <v>68</v>
      </c>
      <c r="Y30" s="36">
        <f t="shared" si="5"/>
        <v>6849</v>
      </c>
    </row>
    <row r="31" spans="1:25" s="37" customFormat="1">
      <c r="A31" s="37" t="s">
        <v>148</v>
      </c>
      <c r="B31" s="37">
        <v>4090468</v>
      </c>
      <c r="C31" s="37">
        <v>0</v>
      </c>
      <c r="D31" s="37">
        <v>0</v>
      </c>
      <c r="E31" s="37">
        <v>0</v>
      </c>
      <c r="F31" s="37">
        <v>6597</v>
      </c>
      <c r="G31" s="37">
        <v>99346</v>
      </c>
      <c r="H31" s="37">
        <v>111566</v>
      </c>
      <c r="I31" s="37">
        <v>909234</v>
      </c>
      <c r="J31" s="37">
        <v>109</v>
      </c>
      <c r="K31" s="37">
        <v>154785</v>
      </c>
      <c r="L31" s="37">
        <v>50058</v>
      </c>
      <c r="M31" s="37">
        <v>0</v>
      </c>
      <c r="N31" s="37">
        <v>0</v>
      </c>
      <c r="O31" s="37">
        <v>0</v>
      </c>
      <c r="P31" s="37">
        <v>5422163</v>
      </c>
      <c r="Q31" s="37">
        <v>1102428</v>
      </c>
      <c r="S31" s="37">
        <f t="shared" si="6"/>
        <v>4090468</v>
      </c>
      <c r="T31" s="37">
        <f t="shared" si="0"/>
        <v>6597</v>
      </c>
      <c r="U31" s="37">
        <f t="shared" si="1"/>
        <v>99346</v>
      </c>
      <c r="V31" s="37">
        <f t="shared" si="2"/>
        <v>909234</v>
      </c>
      <c r="W31" s="37">
        <f t="shared" si="3"/>
        <v>111566</v>
      </c>
      <c r="X31" s="37">
        <f t="shared" si="4"/>
        <v>204952</v>
      </c>
      <c r="Y31" s="37">
        <f t="shared" si="5"/>
        <v>5422163</v>
      </c>
    </row>
    <row r="32" spans="1:25">
      <c r="A32" s="36" t="s">
        <v>147</v>
      </c>
      <c r="B32" s="36">
        <v>6387</v>
      </c>
      <c r="C32" s="36">
        <v>0</v>
      </c>
      <c r="D32" s="36">
        <v>0</v>
      </c>
      <c r="E32" s="36">
        <v>0</v>
      </c>
      <c r="F32" s="36">
        <v>454</v>
      </c>
      <c r="G32" s="36">
        <v>11499</v>
      </c>
      <c r="H32" s="36">
        <v>0</v>
      </c>
      <c r="I32" s="36">
        <v>44312</v>
      </c>
      <c r="J32" s="36">
        <v>0</v>
      </c>
      <c r="K32" s="36">
        <v>55</v>
      </c>
      <c r="L32" s="36">
        <v>1979</v>
      </c>
      <c r="M32" s="36">
        <v>0</v>
      </c>
      <c r="N32" s="36">
        <v>0</v>
      </c>
      <c r="O32" s="36">
        <v>0</v>
      </c>
      <c r="P32" s="36">
        <v>64686</v>
      </c>
      <c r="Q32" s="36">
        <v>46346</v>
      </c>
      <c r="S32" s="36">
        <f t="shared" si="6"/>
        <v>6387</v>
      </c>
      <c r="T32" s="36">
        <f t="shared" si="0"/>
        <v>454</v>
      </c>
      <c r="U32" s="36">
        <f t="shared" si="1"/>
        <v>11499</v>
      </c>
      <c r="V32" s="36">
        <f t="shared" si="2"/>
        <v>44312</v>
      </c>
      <c r="W32" s="36">
        <f t="shared" si="3"/>
        <v>0</v>
      </c>
      <c r="X32" s="36">
        <f t="shared" si="4"/>
        <v>2034</v>
      </c>
      <c r="Y32" s="36">
        <f t="shared" si="5"/>
        <v>64686</v>
      </c>
    </row>
    <row r="33" spans="1:25">
      <c r="A33" s="36" t="s">
        <v>146</v>
      </c>
      <c r="B33" s="36">
        <v>0</v>
      </c>
      <c r="C33" s="36">
        <v>0</v>
      </c>
      <c r="D33" s="36">
        <v>0</v>
      </c>
      <c r="E33" s="36">
        <v>0</v>
      </c>
      <c r="F33" s="36">
        <v>9</v>
      </c>
      <c r="G33" s="36">
        <v>738</v>
      </c>
      <c r="H33" s="36">
        <v>0</v>
      </c>
      <c r="I33" s="36">
        <v>1021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1768</v>
      </c>
      <c r="Q33" s="36">
        <v>1021</v>
      </c>
      <c r="S33" s="36">
        <f t="shared" si="6"/>
        <v>0</v>
      </c>
      <c r="T33" s="36">
        <f t="shared" si="0"/>
        <v>9</v>
      </c>
      <c r="U33" s="36">
        <f t="shared" si="1"/>
        <v>738</v>
      </c>
      <c r="V33" s="36">
        <f t="shared" si="2"/>
        <v>1021</v>
      </c>
      <c r="W33" s="36">
        <f t="shared" si="3"/>
        <v>0</v>
      </c>
      <c r="X33" s="36">
        <f t="shared" si="4"/>
        <v>0</v>
      </c>
      <c r="Y33" s="36">
        <f t="shared" si="5"/>
        <v>1768</v>
      </c>
    </row>
    <row r="34" spans="1:25">
      <c r="A34" s="36" t="s">
        <v>145</v>
      </c>
      <c r="B34" s="36">
        <v>0</v>
      </c>
      <c r="C34" s="36">
        <v>0</v>
      </c>
      <c r="D34" s="36">
        <v>0</v>
      </c>
      <c r="E34" s="36">
        <v>0</v>
      </c>
      <c r="F34" s="36">
        <v>1196</v>
      </c>
      <c r="G34" s="36">
        <v>0</v>
      </c>
      <c r="H34" s="36">
        <v>0</v>
      </c>
      <c r="I34" s="36">
        <v>6851</v>
      </c>
      <c r="J34" s="36">
        <v>1517</v>
      </c>
      <c r="K34" s="36">
        <v>488</v>
      </c>
      <c r="L34" s="36">
        <v>183</v>
      </c>
      <c r="M34" s="36">
        <v>0</v>
      </c>
      <c r="N34" s="36">
        <v>0</v>
      </c>
      <c r="O34" s="36">
        <v>0</v>
      </c>
      <c r="P34" s="36">
        <v>10235</v>
      </c>
      <c r="Q34" s="36">
        <v>9039</v>
      </c>
      <c r="S34" s="36">
        <f t="shared" si="6"/>
        <v>0</v>
      </c>
      <c r="T34" s="36">
        <f t="shared" si="0"/>
        <v>1196</v>
      </c>
      <c r="U34" s="36">
        <f t="shared" si="1"/>
        <v>0</v>
      </c>
      <c r="V34" s="36">
        <f t="shared" si="2"/>
        <v>6851</v>
      </c>
      <c r="W34" s="36">
        <f t="shared" si="3"/>
        <v>0</v>
      </c>
      <c r="X34" s="36">
        <f t="shared" si="4"/>
        <v>2188</v>
      </c>
      <c r="Y34" s="36">
        <f t="shared" si="5"/>
        <v>10235</v>
      </c>
    </row>
    <row r="35" spans="1:25">
      <c r="A35" s="36" t="s">
        <v>144</v>
      </c>
      <c r="B35" s="36">
        <v>0</v>
      </c>
      <c r="C35" s="36">
        <v>0</v>
      </c>
      <c r="D35" s="36">
        <v>0</v>
      </c>
      <c r="E35" s="36">
        <v>0</v>
      </c>
      <c r="F35" s="36">
        <v>466</v>
      </c>
      <c r="G35" s="36">
        <v>5306</v>
      </c>
      <c r="H35" s="36">
        <v>0</v>
      </c>
      <c r="I35" s="36">
        <v>1727</v>
      </c>
      <c r="J35" s="36">
        <v>0</v>
      </c>
      <c r="K35" s="36">
        <v>0</v>
      </c>
      <c r="L35" s="36">
        <v>68</v>
      </c>
      <c r="M35" s="36">
        <v>0</v>
      </c>
      <c r="N35" s="36">
        <v>0</v>
      </c>
      <c r="O35" s="36">
        <v>0</v>
      </c>
      <c r="P35" s="36">
        <v>7567</v>
      </c>
      <c r="Q35" s="36">
        <v>1795</v>
      </c>
      <c r="S35" s="36">
        <f t="shared" si="6"/>
        <v>0</v>
      </c>
      <c r="T35" s="36">
        <f t="shared" si="0"/>
        <v>466</v>
      </c>
      <c r="U35" s="36">
        <f t="shared" si="1"/>
        <v>5306</v>
      </c>
      <c r="V35" s="36">
        <f t="shared" si="2"/>
        <v>1727</v>
      </c>
      <c r="W35" s="36">
        <f t="shared" si="3"/>
        <v>0</v>
      </c>
      <c r="X35" s="36">
        <f t="shared" si="4"/>
        <v>68</v>
      </c>
      <c r="Y35" s="36">
        <f t="shared" si="5"/>
        <v>7567</v>
      </c>
    </row>
    <row r="36" spans="1:25">
      <c r="A36" s="36" t="s">
        <v>143</v>
      </c>
      <c r="B36" s="36">
        <v>2421</v>
      </c>
      <c r="C36" s="36">
        <v>0</v>
      </c>
      <c r="D36" s="36">
        <v>0</v>
      </c>
      <c r="E36" s="36">
        <v>0</v>
      </c>
      <c r="F36" s="36">
        <v>230</v>
      </c>
      <c r="G36" s="36">
        <v>2021</v>
      </c>
      <c r="H36" s="36">
        <v>0</v>
      </c>
      <c r="I36" s="36">
        <v>8001</v>
      </c>
      <c r="J36" s="36">
        <v>0</v>
      </c>
      <c r="K36" s="36">
        <v>528</v>
      </c>
      <c r="L36" s="36">
        <v>125</v>
      </c>
      <c r="M36" s="36">
        <v>0</v>
      </c>
      <c r="N36" s="36">
        <v>0</v>
      </c>
      <c r="O36" s="36">
        <v>0</v>
      </c>
      <c r="P36" s="36">
        <v>13326</v>
      </c>
      <c r="Q36" s="36">
        <v>8654</v>
      </c>
      <c r="S36" s="36">
        <f t="shared" si="6"/>
        <v>2421</v>
      </c>
      <c r="T36" s="36">
        <f t="shared" si="0"/>
        <v>230</v>
      </c>
      <c r="U36" s="36">
        <f t="shared" si="1"/>
        <v>2021</v>
      </c>
      <c r="V36" s="36">
        <f t="shared" si="2"/>
        <v>8001</v>
      </c>
      <c r="W36" s="36">
        <f t="shared" si="3"/>
        <v>0</v>
      </c>
      <c r="X36" s="36">
        <f t="shared" si="4"/>
        <v>653</v>
      </c>
      <c r="Y36" s="36">
        <f t="shared" si="5"/>
        <v>13326</v>
      </c>
    </row>
    <row r="37" spans="1:25">
      <c r="A37" s="36" t="s">
        <v>142</v>
      </c>
      <c r="B37" s="36">
        <v>0</v>
      </c>
      <c r="C37" s="36">
        <v>0</v>
      </c>
      <c r="D37" s="36">
        <v>0</v>
      </c>
      <c r="E37" s="36">
        <v>7548</v>
      </c>
      <c r="F37" s="36">
        <v>8772</v>
      </c>
      <c r="G37" s="36">
        <v>1987</v>
      </c>
      <c r="H37" s="36">
        <v>0</v>
      </c>
      <c r="I37" s="36">
        <v>127</v>
      </c>
      <c r="J37" s="36">
        <v>0</v>
      </c>
      <c r="K37" s="36">
        <v>26</v>
      </c>
      <c r="L37" s="36">
        <v>680</v>
      </c>
      <c r="M37" s="36">
        <v>0</v>
      </c>
      <c r="N37" s="36">
        <v>0</v>
      </c>
      <c r="O37" s="36">
        <v>0</v>
      </c>
      <c r="P37" s="36">
        <v>19140</v>
      </c>
      <c r="Q37" s="36">
        <v>833</v>
      </c>
      <c r="S37" s="36">
        <f t="shared" si="6"/>
        <v>0</v>
      </c>
      <c r="T37" s="36">
        <f t="shared" si="0"/>
        <v>16320</v>
      </c>
      <c r="U37" s="36">
        <f t="shared" si="1"/>
        <v>1987</v>
      </c>
      <c r="V37" s="36">
        <f t="shared" si="2"/>
        <v>127</v>
      </c>
      <c r="W37" s="36">
        <f t="shared" si="3"/>
        <v>0</v>
      </c>
      <c r="X37" s="36">
        <f t="shared" si="4"/>
        <v>706</v>
      </c>
      <c r="Y37" s="36">
        <f t="shared" si="5"/>
        <v>19140</v>
      </c>
    </row>
    <row r="38" spans="1:25">
      <c r="A38" s="36" t="s">
        <v>218</v>
      </c>
      <c r="B38" s="36">
        <v>0</v>
      </c>
      <c r="C38" s="36">
        <v>0</v>
      </c>
      <c r="D38" s="36">
        <v>0</v>
      </c>
      <c r="E38" s="36">
        <v>0</v>
      </c>
      <c r="F38" s="36">
        <v>917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917</v>
      </c>
      <c r="Q38" s="36">
        <v>0</v>
      </c>
      <c r="S38" s="36">
        <f t="shared" si="6"/>
        <v>0</v>
      </c>
      <c r="T38" s="36">
        <f t="shared" si="0"/>
        <v>917</v>
      </c>
      <c r="U38" s="36">
        <f t="shared" si="1"/>
        <v>0</v>
      </c>
      <c r="V38" s="36">
        <f t="shared" si="2"/>
        <v>0</v>
      </c>
      <c r="W38" s="36">
        <f t="shared" si="3"/>
        <v>0</v>
      </c>
      <c r="X38" s="36">
        <f t="shared" si="4"/>
        <v>0</v>
      </c>
      <c r="Y38" s="36">
        <f t="shared" si="5"/>
        <v>917</v>
      </c>
    </row>
    <row r="39" spans="1:25">
      <c r="A39" s="36" t="s">
        <v>141</v>
      </c>
      <c r="B39" s="36">
        <v>0</v>
      </c>
      <c r="C39" s="36">
        <v>0</v>
      </c>
      <c r="D39" s="36">
        <v>0</v>
      </c>
      <c r="E39" s="36">
        <v>0</v>
      </c>
      <c r="F39" s="36">
        <v>3963</v>
      </c>
      <c r="G39" s="36">
        <v>0</v>
      </c>
      <c r="H39" s="36">
        <v>0</v>
      </c>
      <c r="I39" s="36">
        <v>0</v>
      </c>
      <c r="J39" s="36">
        <v>0</v>
      </c>
      <c r="K39" s="36">
        <v>278</v>
      </c>
      <c r="L39" s="36">
        <v>49</v>
      </c>
      <c r="M39" s="36">
        <v>0</v>
      </c>
      <c r="N39" s="36">
        <v>0</v>
      </c>
      <c r="O39" s="36">
        <v>0</v>
      </c>
      <c r="P39" s="36">
        <v>4290</v>
      </c>
      <c r="Q39" s="36">
        <v>327</v>
      </c>
      <c r="S39" s="36">
        <f t="shared" si="6"/>
        <v>0</v>
      </c>
      <c r="T39" s="36">
        <f t="shared" si="0"/>
        <v>3963</v>
      </c>
      <c r="U39" s="36">
        <f t="shared" si="1"/>
        <v>0</v>
      </c>
      <c r="V39" s="36">
        <f t="shared" si="2"/>
        <v>0</v>
      </c>
      <c r="W39" s="36">
        <f t="shared" si="3"/>
        <v>0</v>
      </c>
      <c r="X39" s="36">
        <f t="shared" si="4"/>
        <v>327</v>
      </c>
      <c r="Y39" s="36">
        <f t="shared" si="5"/>
        <v>4290</v>
      </c>
    </row>
    <row r="40" spans="1:25">
      <c r="A40" s="36" t="s">
        <v>117</v>
      </c>
      <c r="B40" s="36">
        <v>5261</v>
      </c>
      <c r="C40" s="36">
        <v>0</v>
      </c>
      <c r="D40" s="36">
        <v>0</v>
      </c>
      <c r="E40" s="36">
        <v>0</v>
      </c>
      <c r="F40" s="36">
        <v>561</v>
      </c>
      <c r="G40" s="36">
        <v>0</v>
      </c>
      <c r="H40" s="36">
        <v>0</v>
      </c>
      <c r="I40" s="36">
        <v>13702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19524</v>
      </c>
      <c r="Q40" s="36">
        <v>13702</v>
      </c>
      <c r="S40" s="36">
        <f t="shared" si="6"/>
        <v>5261</v>
      </c>
      <c r="T40" s="36">
        <f t="shared" si="0"/>
        <v>561</v>
      </c>
      <c r="U40" s="36">
        <f t="shared" si="1"/>
        <v>0</v>
      </c>
      <c r="V40" s="36">
        <f t="shared" si="2"/>
        <v>13702</v>
      </c>
      <c r="W40" s="36">
        <f t="shared" si="3"/>
        <v>0</v>
      </c>
      <c r="X40" s="36">
        <f t="shared" si="4"/>
        <v>0</v>
      </c>
      <c r="Y40" s="36">
        <f t="shared" si="5"/>
        <v>19524</v>
      </c>
    </row>
    <row r="41" spans="1:25">
      <c r="A41" s="36" t="s">
        <v>219</v>
      </c>
      <c r="B41" s="36">
        <v>0</v>
      </c>
      <c r="C41" s="36">
        <v>0</v>
      </c>
      <c r="D41" s="36">
        <v>0</v>
      </c>
      <c r="E41" s="36">
        <v>0</v>
      </c>
      <c r="F41" s="36">
        <v>6</v>
      </c>
      <c r="G41" s="36">
        <v>29</v>
      </c>
      <c r="H41" s="36">
        <v>0</v>
      </c>
      <c r="I41" s="36">
        <v>8592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8627</v>
      </c>
      <c r="Q41" s="36">
        <v>8592</v>
      </c>
      <c r="S41" s="36">
        <f t="shared" si="6"/>
        <v>0</v>
      </c>
      <c r="T41" s="36">
        <f t="shared" si="0"/>
        <v>6</v>
      </c>
      <c r="U41" s="36">
        <f t="shared" si="1"/>
        <v>29</v>
      </c>
      <c r="V41" s="36">
        <f t="shared" si="2"/>
        <v>8592</v>
      </c>
      <c r="W41" s="36">
        <f t="shared" si="3"/>
        <v>0</v>
      </c>
      <c r="X41" s="36">
        <f t="shared" si="4"/>
        <v>0</v>
      </c>
      <c r="Y41" s="36">
        <f t="shared" si="5"/>
        <v>8627</v>
      </c>
    </row>
    <row r="42" spans="1:25">
      <c r="A42" s="36" t="s">
        <v>140</v>
      </c>
      <c r="B42" s="36">
        <v>2162</v>
      </c>
      <c r="C42" s="36">
        <v>0</v>
      </c>
      <c r="D42" s="36">
        <v>0</v>
      </c>
      <c r="E42" s="36">
        <v>0</v>
      </c>
      <c r="F42" s="36">
        <v>8922</v>
      </c>
      <c r="G42" s="36">
        <v>4072</v>
      </c>
      <c r="H42" s="36">
        <v>0</v>
      </c>
      <c r="I42" s="36">
        <v>2340</v>
      </c>
      <c r="J42" s="36">
        <v>0</v>
      </c>
      <c r="K42" s="36">
        <v>150</v>
      </c>
      <c r="L42" s="36">
        <v>34</v>
      </c>
      <c r="M42" s="36">
        <v>0</v>
      </c>
      <c r="N42" s="36">
        <v>0</v>
      </c>
      <c r="O42" s="36">
        <v>0</v>
      </c>
      <c r="P42" s="36">
        <v>17680</v>
      </c>
      <c r="Q42" s="36">
        <v>2524</v>
      </c>
      <c r="S42" s="36">
        <f t="shared" si="6"/>
        <v>2162</v>
      </c>
      <c r="T42" s="36">
        <f t="shared" si="0"/>
        <v>8922</v>
      </c>
      <c r="U42" s="36">
        <f t="shared" si="1"/>
        <v>4072</v>
      </c>
      <c r="V42" s="36">
        <f t="shared" si="2"/>
        <v>2340</v>
      </c>
      <c r="W42" s="36">
        <f t="shared" si="3"/>
        <v>0</v>
      </c>
      <c r="X42" s="36">
        <f t="shared" si="4"/>
        <v>184</v>
      </c>
      <c r="Y42" s="36">
        <f t="shared" si="5"/>
        <v>17680</v>
      </c>
    </row>
    <row r="43" spans="1:25">
      <c r="A43" s="36" t="s">
        <v>139</v>
      </c>
      <c r="B43" s="36">
        <v>0</v>
      </c>
      <c r="C43" s="36">
        <v>0</v>
      </c>
      <c r="D43" s="36">
        <v>0</v>
      </c>
      <c r="E43" s="36">
        <v>0</v>
      </c>
      <c r="F43" s="36">
        <v>8870</v>
      </c>
      <c r="G43" s="36">
        <v>2995</v>
      </c>
      <c r="H43" s="36">
        <v>0</v>
      </c>
      <c r="I43" s="36">
        <v>11039</v>
      </c>
      <c r="J43" s="36">
        <v>0</v>
      </c>
      <c r="K43" s="36">
        <v>59</v>
      </c>
      <c r="L43" s="36">
        <v>296</v>
      </c>
      <c r="M43" s="36">
        <v>0</v>
      </c>
      <c r="N43" s="36">
        <v>0</v>
      </c>
      <c r="O43" s="36">
        <v>0</v>
      </c>
      <c r="P43" s="36">
        <v>23259</v>
      </c>
      <c r="Q43" s="36">
        <v>11394</v>
      </c>
      <c r="S43" s="36">
        <f t="shared" si="6"/>
        <v>0</v>
      </c>
      <c r="T43" s="36">
        <f t="shared" si="0"/>
        <v>8870</v>
      </c>
      <c r="U43" s="36">
        <f t="shared" si="1"/>
        <v>2995</v>
      </c>
      <c r="V43" s="36">
        <f t="shared" si="2"/>
        <v>11039</v>
      </c>
      <c r="W43" s="36">
        <f t="shared" si="3"/>
        <v>0</v>
      </c>
      <c r="X43" s="36">
        <f t="shared" si="4"/>
        <v>355</v>
      </c>
      <c r="Y43" s="36">
        <f t="shared" si="5"/>
        <v>23259</v>
      </c>
    </row>
    <row r="44" spans="1:25">
      <c r="A44" s="36" t="s">
        <v>138</v>
      </c>
      <c r="B44" s="36">
        <v>0</v>
      </c>
      <c r="C44" s="36">
        <v>0</v>
      </c>
      <c r="D44" s="36">
        <v>0</v>
      </c>
      <c r="E44" s="36">
        <v>0</v>
      </c>
      <c r="F44" s="36">
        <v>24387</v>
      </c>
      <c r="G44" s="36">
        <v>128962</v>
      </c>
      <c r="H44" s="36">
        <v>0</v>
      </c>
      <c r="I44" s="36">
        <v>12940</v>
      </c>
      <c r="J44" s="36">
        <v>0</v>
      </c>
      <c r="K44" s="36">
        <v>1528</v>
      </c>
      <c r="L44" s="36">
        <v>0</v>
      </c>
      <c r="M44" s="36">
        <v>0</v>
      </c>
      <c r="N44" s="36">
        <v>0</v>
      </c>
      <c r="O44" s="36">
        <v>0</v>
      </c>
      <c r="P44" s="36">
        <v>167817</v>
      </c>
      <c r="Q44" s="36">
        <v>14468</v>
      </c>
      <c r="S44" s="36">
        <f t="shared" si="6"/>
        <v>0</v>
      </c>
      <c r="T44" s="36">
        <f t="shared" si="0"/>
        <v>24387</v>
      </c>
      <c r="U44" s="36">
        <f t="shared" si="1"/>
        <v>128962</v>
      </c>
      <c r="V44" s="36">
        <f t="shared" si="2"/>
        <v>12940</v>
      </c>
      <c r="W44" s="36">
        <f t="shared" si="3"/>
        <v>0</v>
      </c>
      <c r="X44" s="36">
        <f t="shared" si="4"/>
        <v>1528</v>
      </c>
      <c r="Y44" s="36">
        <f t="shared" si="5"/>
        <v>167817</v>
      </c>
    </row>
    <row r="45" spans="1:25">
      <c r="A45" s="36" t="s">
        <v>137</v>
      </c>
      <c r="B45" s="36">
        <v>0</v>
      </c>
      <c r="C45" s="36">
        <v>0</v>
      </c>
      <c r="D45" s="36">
        <v>0</v>
      </c>
      <c r="E45" s="36">
        <v>0</v>
      </c>
      <c r="F45" s="36">
        <v>2088</v>
      </c>
      <c r="G45" s="36">
        <v>0</v>
      </c>
      <c r="H45" s="36">
        <v>0</v>
      </c>
      <c r="I45" s="36">
        <v>1790</v>
      </c>
      <c r="J45" s="36">
        <v>1560</v>
      </c>
      <c r="K45" s="36">
        <v>0</v>
      </c>
      <c r="L45" s="36">
        <v>397</v>
      </c>
      <c r="M45" s="36">
        <v>0</v>
      </c>
      <c r="N45" s="36">
        <v>0</v>
      </c>
      <c r="O45" s="36">
        <v>0</v>
      </c>
      <c r="P45" s="36">
        <v>5835</v>
      </c>
      <c r="Q45" s="36">
        <v>3747</v>
      </c>
      <c r="S45" s="36">
        <f t="shared" si="6"/>
        <v>0</v>
      </c>
      <c r="T45" s="36">
        <f t="shared" si="0"/>
        <v>2088</v>
      </c>
      <c r="U45" s="36">
        <f t="shared" si="1"/>
        <v>0</v>
      </c>
      <c r="V45" s="36">
        <f t="shared" si="2"/>
        <v>1790</v>
      </c>
      <c r="W45" s="36">
        <f t="shared" si="3"/>
        <v>0</v>
      </c>
      <c r="X45" s="36">
        <f t="shared" si="4"/>
        <v>1957</v>
      </c>
      <c r="Y45" s="36">
        <f t="shared" si="5"/>
        <v>5835</v>
      </c>
    </row>
    <row r="46" spans="1:25">
      <c r="A46" s="36" t="s">
        <v>136</v>
      </c>
      <c r="B46" s="36">
        <v>0</v>
      </c>
      <c r="C46" s="36">
        <v>0</v>
      </c>
      <c r="D46" s="36">
        <v>0</v>
      </c>
      <c r="E46" s="36">
        <v>0</v>
      </c>
      <c r="F46" s="36">
        <v>361</v>
      </c>
      <c r="G46" s="36">
        <v>0</v>
      </c>
      <c r="H46" s="36">
        <v>0</v>
      </c>
      <c r="I46" s="36">
        <v>0</v>
      </c>
      <c r="J46" s="36">
        <v>0</v>
      </c>
      <c r="K46" s="36">
        <v>2</v>
      </c>
      <c r="L46" s="36">
        <v>0</v>
      </c>
      <c r="M46" s="36">
        <v>0</v>
      </c>
      <c r="N46" s="36">
        <v>0</v>
      </c>
      <c r="O46" s="36">
        <v>0</v>
      </c>
      <c r="P46" s="36">
        <v>363</v>
      </c>
      <c r="Q46" s="36">
        <v>2</v>
      </c>
      <c r="S46" s="36">
        <f t="shared" si="6"/>
        <v>0</v>
      </c>
      <c r="T46" s="36">
        <f t="shared" si="0"/>
        <v>361</v>
      </c>
      <c r="U46" s="36">
        <f t="shared" si="1"/>
        <v>0</v>
      </c>
      <c r="V46" s="36">
        <f t="shared" si="2"/>
        <v>0</v>
      </c>
      <c r="W46" s="36">
        <f t="shared" si="3"/>
        <v>0</v>
      </c>
      <c r="X46" s="36">
        <f t="shared" si="4"/>
        <v>2</v>
      </c>
      <c r="Y46" s="36">
        <f t="shared" si="5"/>
        <v>363</v>
      </c>
    </row>
    <row r="47" spans="1:25">
      <c r="A47" s="36" t="s">
        <v>135</v>
      </c>
      <c r="B47" s="36">
        <v>0</v>
      </c>
      <c r="C47" s="36">
        <v>0</v>
      </c>
      <c r="D47" s="36">
        <v>0</v>
      </c>
      <c r="E47" s="36">
        <v>0</v>
      </c>
      <c r="F47" s="36">
        <v>8</v>
      </c>
      <c r="G47" s="36">
        <v>0</v>
      </c>
      <c r="H47" s="36">
        <v>0</v>
      </c>
      <c r="I47" s="36">
        <v>8338</v>
      </c>
      <c r="J47" s="36">
        <v>17</v>
      </c>
      <c r="K47" s="36">
        <v>356</v>
      </c>
      <c r="L47" s="36">
        <v>0</v>
      </c>
      <c r="M47" s="36">
        <v>0</v>
      </c>
      <c r="N47" s="36">
        <v>0</v>
      </c>
      <c r="O47" s="36">
        <v>0</v>
      </c>
      <c r="P47" s="36">
        <v>8719</v>
      </c>
      <c r="Q47" s="36">
        <v>8711</v>
      </c>
      <c r="S47" s="36">
        <f t="shared" si="6"/>
        <v>0</v>
      </c>
      <c r="T47" s="36">
        <f t="shared" si="0"/>
        <v>8</v>
      </c>
      <c r="U47" s="36">
        <f t="shared" si="1"/>
        <v>0</v>
      </c>
      <c r="V47" s="36">
        <f t="shared" si="2"/>
        <v>8338</v>
      </c>
      <c r="W47" s="36">
        <f t="shared" si="3"/>
        <v>0</v>
      </c>
      <c r="X47" s="36">
        <f t="shared" si="4"/>
        <v>373</v>
      </c>
      <c r="Y47" s="36">
        <f t="shared" si="5"/>
        <v>8719</v>
      </c>
    </row>
    <row r="48" spans="1:25">
      <c r="A48" s="36" t="s">
        <v>134</v>
      </c>
      <c r="B48" s="36">
        <v>4024</v>
      </c>
      <c r="C48" s="36">
        <v>0</v>
      </c>
      <c r="D48" s="36">
        <v>0</v>
      </c>
      <c r="E48" s="36">
        <v>0</v>
      </c>
      <c r="F48" s="36">
        <v>115</v>
      </c>
      <c r="G48" s="36">
        <v>362</v>
      </c>
      <c r="H48" s="36">
        <v>0</v>
      </c>
      <c r="I48" s="36">
        <v>1584</v>
      </c>
      <c r="J48" s="36">
        <v>0</v>
      </c>
      <c r="K48" s="36">
        <v>9</v>
      </c>
      <c r="L48" s="36">
        <v>0</v>
      </c>
      <c r="M48" s="36">
        <v>0</v>
      </c>
      <c r="N48" s="36">
        <v>0</v>
      </c>
      <c r="O48" s="36">
        <v>0</v>
      </c>
      <c r="P48" s="36">
        <v>6094</v>
      </c>
      <c r="Q48" s="36">
        <v>1593</v>
      </c>
      <c r="S48" s="36">
        <f t="shared" si="6"/>
        <v>4024</v>
      </c>
      <c r="T48" s="36">
        <f t="shared" si="0"/>
        <v>115</v>
      </c>
      <c r="U48" s="36">
        <f t="shared" si="1"/>
        <v>362</v>
      </c>
      <c r="V48" s="36">
        <f t="shared" si="2"/>
        <v>1584</v>
      </c>
      <c r="W48" s="36">
        <f t="shared" si="3"/>
        <v>0</v>
      </c>
      <c r="X48" s="36">
        <f t="shared" si="4"/>
        <v>9</v>
      </c>
      <c r="Y48" s="36">
        <f t="shared" si="5"/>
        <v>6094</v>
      </c>
    </row>
    <row r="49" spans="1:25">
      <c r="A49" s="36" t="s">
        <v>133</v>
      </c>
      <c r="B49" s="36">
        <v>0</v>
      </c>
      <c r="C49" s="36">
        <v>0</v>
      </c>
      <c r="D49" s="36">
        <v>0</v>
      </c>
      <c r="E49" s="36">
        <v>0</v>
      </c>
      <c r="F49" s="36">
        <v>340</v>
      </c>
      <c r="G49" s="36">
        <v>1150</v>
      </c>
      <c r="H49" s="36">
        <v>0</v>
      </c>
      <c r="I49" s="36">
        <v>900</v>
      </c>
      <c r="J49" s="36">
        <v>0</v>
      </c>
      <c r="K49" s="36">
        <v>0</v>
      </c>
      <c r="L49" s="36">
        <v>10</v>
      </c>
      <c r="M49" s="36">
        <v>0</v>
      </c>
      <c r="N49" s="36">
        <v>0</v>
      </c>
      <c r="O49" s="36">
        <v>0</v>
      </c>
      <c r="P49" s="36">
        <v>2400</v>
      </c>
      <c r="Q49" s="36">
        <v>910</v>
      </c>
      <c r="S49" s="36">
        <f t="shared" si="6"/>
        <v>0</v>
      </c>
      <c r="T49" s="36">
        <f t="shared" si="0"/>
        <v>340</v>
      </c>
      <c r="U49" s="36">
        <f t="shared" si="1"/>
        <v>1150</v>
      </c>
      <c r="V49" s="36">
        <f t="shared" si="2"/>
        <v>900</v>
      </c>
      <c r="W49" s="36">
        <f t="shared" si="3"/>
        <v>0</v>
      </c>
      <c r="X49" s="36">
        <f t="shared" si="4"/>
        <v>10</v>
      </c>
      <c r="Y49" s="36">
        <f t="shared" si="5"/>
        <v>2400</v>
      </c>
    </row>
    <row r="50" spans="1:25">
      <c r="A50" s="36" t="s">
        <v>132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1788</v>
      </c>
      <c r="H50" s="36">
        <v>0</v>
      </c>
      <c r="I50" s="36">
        <v>8271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10059</v>
      </c>
      <c r="Q50" s="36">
        <v>8271</v>
      </c>
      <c r="S50" s="36">
        <f t="shared" si="6"/>
        <v>0</v>
      </c>
      <c r="T50" s="36">
        <f t="shared" si="0"/>
        <v>0</v>
      </c>
      <c r="U50" s="36">
        <f t="shared" si="1"/>
        <v>1788</v>
      </c>
      <c r="V50" s="36">
        <f t="shared" si="2"/>
        <v>8271</v>
      </c>
      <c r="W50" s="36">
        <f t="shared" si="3"/>
        <v>0</v>
      </c>
      <c r="X50" s="36">
        <f t="shared" si="4"/>
        <v>0</v>
      </c>
      <c r="Y50" s="36">
        <f t="shared" si="5"/>
        <v>10059</v>
      </c>
    </row>
    <row r="51" spans="1:25">
      <c r="A51" s="36" t="s">
        <v>131</v>
      </c>
      <c r="B51" s="36">
        <v>0</v>
      </c>
      <c r="C51" s="36">
        <v>0</v>
      </c>
      <c r="D51" s="36">
        <v>0</v>
      </c>
      <c r="E51" s="36">
        <v>3296</v>
      </c>
      <c r="F51" s="36">
        <v>0</v>
      </c>
      <c r="G51" s="36">
        <v>1339</v>
      </c>
      <c r="H51" s="36">
        <v>0</v>
      </c>
      <c r="I51" s="36">
        <v>8233</v>
      </c>
      <c r="J51" s="36">
        <v>0</v>
      </c>
      <c r="K51" s="36">
        <v>3</v>
      </c>
      <c r="L51" s="36">
        <v>0</v>
      </c>
      <c r="M51" s="36">
        <v>0</v>
      </c>
      <c r="N51" s="36">
        <v>0</v>
      </c>
      <c r="O51" s="36">
        <v>0</v>
      </c>
      <c r="P51" s="36">
        <v>12871</v>
      </c>
      <c r="Q51" s="36">
        <v>8236</v>
      </c>
      <c r="S51" s="36">
        <f t="shared" si="6"/>
        <v>0</v>
      </c>
      <c r="T51" s="36">
        <f t="shared" si="0"/>
        <v>3296</v>
      </c>
      <c r="U51" s="36">
        <f t="shared" si="1"/>
        <v>1339</v>
      </c>
      <c r="V51" s="36">
        <f t="shared" si="2"/>
        <v>8233</v>
      </c>
      <c r="W51" s="36">
        <f t="shared" si="3"/>
        <v>0</v>
      </c>
      <c r="X51" s="36">
        <f t="shared" si="4"/>
        <v>3</v>
      </c>
      <c r="Y51" s="36">
        <f t="shared" si="5"/>
        <v>12871</v>
      </c>
    </row>
    <row r="52" spans="1:25">
      <c r="A52" s="36" t="s">
        <v>130</v>
      </c>
      <c r="B52" s="36">
        <v>0</v>
      </c>
      <c r="C52" s="36">
        <v>0</v>
      </c>
      <c r="D52" s="36">
        <v>0</v>
      </c>
      <c r="E52" s="36">
        <v>0</v>
      </c>
      <c r="F52" s="36">
        <v>189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189</v>
      </c>
      <c r="Q52" s="36">
        <v>0</v>
      </c>
      <c r="S52" s="36">
        <f t="shared" si="6"/>
        <v>0</v>
      </c>
      <c r="T52" s="36">
        <f t="shared" si="0"/>
        <v>189</v>
      </c>
      <c r="U52" s="36">
        <f t="shared" si="1"/>
        <v>0</v>
      </c>
      <c r="V52" s="36">
        <f t="shared" si="2"/>
        <v>0</v>
      </c>
      <c r="W52" s="36">
        <f t="shared" si="3"/>
        <v>0</v>
      </c>
      <c r="X52" s="36">
        <f t="shared" si="4"/>
        <v>0</v>
      </c>
      <c r="Y52" s="36">
        <f t="shared" si="5"/>
        <v>189</v>
      </c>
    </row>
    <row r="53" spans="1:25">
      <c r="A53" s="36" t="s">
        <v>129</v>
      </c>
      <c r="B53" s="36">
        <v>1566</v>
      </c>
      <c r="C53" s="36">
        <v>0</v>
      </c>
      <c r="D53" s="36">
        <v>0</v>
      </c>
      <c r="E53" s="36">
        <v>0</v>
      </c>
      <c r="F53" s="36">
        <v>1691</v>
      </c>
      <c r="G53" s="36">
        <v>0</v>
      </c>
      <c r="H53" s="36">
        <v>0</v>
      </c>
      <c r="I53" s="36">
        <v>4654</v>
      </c>
      <c r="J53" s="36">
        <v>212</v>
      </c>
      <c r="K53" s="36">
        <v>0</v>
      </c>
      <c r="L53" s="36">
        <v>1797</v>
      </c>
      <c r="M53" s="36">
        <v>0</v>
      </c>
      <c r="N53" s="36">
        <v>0</v>
      </c>
      <c r="O53" s="36">
        <v>0</v>
      </c>
      <c r="P53" s="36">
        <v>9920</v>
      </c>
      <c r="Q53" s="36">
        <v>6663</v>
      </c>
      <c r="S53" s="36">
        <f t="shared" si="6"/>
        <v>1566</v>
      </c>
      <c r="T53" s="36">
        <f t="shared" si="0"/>
        <v>1691</v>
      </c>
      <c r="U53" s="36">
        <f t="shared" si="1"/>
        <v>0</v>
      </c>
      <c r="V53" s="36">
        <f t="shared" si="2"/>
        <v>4654</v>
      </c>
      <c r="W53" s="36">
        <f t="shared" si="3"/>
        <v>0</v>
      </c>
      <c r="X53" s="36">
        <f t="shared" si="4"/>
        <v>2009</v>
      </c>
      <c r="Y53" s="36">
        <f t="shared" si="5"/>
        <v>9920</v>
      </c>
    </row>
    <row r="54" spans="1:25">
      <c r="A54" s="36" t="s">
        <v>128</v>
      </c>
      <c r="B54" s="36">
        <v>0</v>
      </c>
      <c r="C54" s="36">
        <v>0</v>
      </c>
      <c r="D54" s="36">
        <v>0</v>
      </c>
      <c r="E54" s="36">
        <v>0</v>
      </c>
      <c r="F54" s="36">
        <v>964</v>
      </c>
      <c r="G54" s="36">
        <v>0</v>
      </c>
      <c r="H54" s="36">
        <v>0</v>
      </c>
      <c r="I54" s="36">
        <v>141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1105</v>
      </c>
      <c r="Q54" s="36">
        <v>141</v>
      </c>
      <c r="S54" s="36">
        <f t="shared" si="6"/>
        <v>0</v>
      </c>
      <c r="T54" s="36">
        <f t="shared" si="0"/>
        <v>964</v>
      </c>
      <c r="U54" s="36">
        <f t="shared" si="1"/>
        <v>0</v>
      </c>
      <c r="V54" s="36">
        <f t="shared" si="2"/>
        <v>141</v>
      </c>
      <c r="W54" s="36">
        <f t="shared" si="3"/>
        <v>0</v>
      </c>
      <c r="X54" s="36">
        <f t="shared" si="4"/>
        <v>0</v>
      </c>
      <c r="Y54" s="36">
        <f t="shared" si="5"/>
        <v>1105</v>
      </c>
    </row>
    <row r="55" spans="1:25">
      <c r="A55" s="36" t="s">
        <v>127</v>
      </c>
      <c r="B55" s="36">
        <v>93</v>
      </c>
      <c r="C55" s="36">
        <v>0</v>
      </c>
      <c r="D55" s="36">
        <v>0</v>
      </c>
      <c r="E55" s="36">
        <v>0</v>
      </c>
      <c r="F55" s="36">
        <v>4206</v>
      </c>
      <c r="G55" s="36">
        <v>0</v>
      </c>
      <c r="H55" s="36">
        <v>0</v>
      </c>
      <c r="I55" s="36">
        <v>2739</v>
      </c>
      <c r="J55" s="36">
        <v>0</v>
      </c>
      <c r="K55" s="36">
        <v>310</v>
      </c>
      <c r="L55" s="36">
        <v>726</v>
      </c>
      <c r="M55" s="36">
        <v>0</v>
      </c>
      <c r="N55" s="36">
        <v>0</v>
      </c>
      <c r="O55" s="36">
        <v>0</v>
      </c>
      <c r="P55" s="36">
        <v>8074</v>
      </c>
      <c r="Q55" s="36">
        <v>3775</v>
      </c>
      <c r="S55" s="36">
        <f t="shared" si="6"/>
        <v>93</v>
      </c>
      <c r="T55" s="36">
        <f t="shared" si="0"/>
        <v>4206</v>
      </c>
      <c r="U55" s="36">
        <f t="shared" si="1"/>
        <v>0</v>
      </c>
      <c r="V55" s="36">
        <f t="shared" si="2"/>
        <v>2739</v>
      </c>
      <c r="W55" s="36">
        <f t="shared" si="3"/>
        <v>0</v>
      </c>
      <c r="X55" s="36">
        <f t="shared" si="4"/>
        <v>1036</v>
      </c>
      <c r="Y55" s="36">
        <f t="shared" si="5"/>
        <v>8074</v>
      </c>
    </row>
    <row r="56" spans="1:25">
      <c r="A56" s="36" t="s">
        <v>126</v>
      </c>
      <c r="B56" s="36">
        <v>29299</v>
      </c>
      <c r="C56" s="36">
        <v>0</v>
      </c>
      <c r="D56" s="36">
        <v>0</v>
      </c>
      <c r="E56" s="36">
        <v>0</v>
      </c>
      <c r="F56" s="36">
        <v>158</v>
      </c>
      <c r="G56" s="36">
        <v>9606</v>
      </c>
      <c r="H56" s="36">
        <v>0</v>
      </c>
      <c r="I56" s="36">
        <v>0</v>
      </c>
      <c r="J56" s="36">
        <v>0</v>
      </c>
      <c r="K56" s="36">
        <v>3</v>
      </c>
      <c r="L56" s="36">
        <v>89</v>
      </c>
      <c r="M56" s="36">
        <v>0</v>
      </c>
      <c r="N56" s="36">
        <v>0</v>
      </c>
      <c r="O56" s="36">
        <v>0</v>
      </c>
      <c r="P56" s="36">
        <v>39155</v>
      </c>
      <c r="Q56" s="36">
        <v>92</v>
      </c>
      <c r="S56" s="36">
        <f t="shared" si="6"/>
        <v>29299</v>
      </c>
      <c r="T56" s="36">
        <f t="shared" si="0"/>
        <v>158</v>
      </c>
      <c r="U56" s="36">
        <f t="shared" si="1"/>
        <v>9606</v>
      </c>
      <c r="V56" s="36">
        <f t="shared" si="2"/>
        <v>0</v>
      </c>
      <c r="W56" s="36">
        <f t="shared" si="3"/>
        <v>0</v>
      </c>
      <c r="X56" s="36">
        <f t="shared" si="4"/>
        <v>92</v>
      </c>
      <c r="Y56" s="36">
        <f t="shared" si="5"/>
        <v>39155</v>
      </c>
    </row>
    <row r="57" spans="1:25">
      <c r="A57" s="36" t="s">
        <v>125</v>
      </c>
      <c r="B57" s="36">
        <v>869181</v>
      </c>
      <c r="C57" s="36">
        <v>0</v>
      </c>
      <c r="D57" s="36">
        <v>0</v>
      </c>
      <c r="E57" s="36">
        <v>0</v>
      </c>
      <c r="F57" s="36">
        <v>23169</v>
      </c>
      <c r="G57" s="36">
        <v>65102</v>
      </c>
      <c r="H57" s="36">
        <v>34228</v>
      </c>
      <c r="I57" s="36">
        <v>141637</v>
      </c>
      <c r="J57" s="36">
        <v>0</v>
      </c>
      <c r="K57" s="36">
        <v>37016</v>
      </c>
      <c r="L57" s="36">
        <v>23147</v>
      </c>
      <c r="M57" s="36">
        <v>0</v>
      </c>
      <c r="N57" s="36">
        <v>0</v>
      </c>
      <c r="O57" s="36">
        <v>0</v>
      </c>
      <c r="P57" s="36">
        <v>1193480</v>
      </c>
      <c r="Q57" s="36">
        <v>201131</v>
      </c>
      <c r="S57" s="36">
        <f t="shared" si="6"/>
        <v>869181</v>
      </c>
      <c r="T57" s="36">
        <f t="shared" si="0"/>
        <v>23169</v>
      </c>
      <c r="U57" s="36">
        <f t="shared" si="1"/>
        <v>65102</v>
      </c>
      <c r="V57" s="36">
        <f t="shared" si="2"/>
        <v>141637</v>
      </c>
      <c r="W57" s="36">
        <f t="shared" si="3"/>
        <v>34228</v>
      </c>
      <c r="X57" s="36">
        <f t="shared" si="4"/>
        <v>60163</v>
      </c>
      <c r="Y57" s="36">
        <f t="shared" si="5"/>
        <v>1193480</v>
      </c>
    </row>
    <row r="58" spans="1:25">
      <c r="A58" s="36" t="s">
        <v>124</v>
      </c>
      <c r="B58" s="36">
        <v>110452</v>
      </c>
      <c r="C58" s="36">
        <v>0</v>
      </c>
      <c r="D58" s="36">
        <v>0</v>
      </c>
      <c r="E58" s="36">
        <v>0</v>
      </c>
      <c r="F58" s="36">
        <v>26751</v>
      </c>
      <c r="G58" s="36">
        <v>51769</v>
      </c>
      <c r="H58" s="36">
        <v>0</v>
      </c>
      <c r="I58" s="36">
        <v>16930</v>
      </c>
      <c r="J58" s="36">
        <v>9414</v>
      </c>
      <c r="K58" s="36">
        <v>6</v>
      </c>
      <c r="L58" s="36">
        <v>268</v>
      </c>
      <c r="M58" s="36">
        <v>0</v>
      </c>
      <c r="N58" s="36">
        <v>0</v>
      </c>
      <c r="O58" s="36">
        <v>0</v>
      </c>
      <c r="P58" s="36">
        <v>215590</v>
      </c>
      <c r="Q58" s="36">
        <v>26598</v>
      </c>
      <c r="S58" s="36">
        <f t="shared" si="6"/>
        <v>110452</v>
      </c>
      <c r="T58" s="36">
        <f t="shared" si="0"/>
        <v>26751</v>
      </c>
      <c r="U58" s="36">
        <f t="shared" si="1"/>
        <v>51769</v>
      </c>
      <c r="V58" s="36">
        <f t="shared" si="2"/>
        <v>16930</v>
      </c>
      <c r="W58" s="36">
        <f t="shared" si="3"/>
        <v>0</v>
      </c>
      <c r="X58" s="36">
        <f t="shared" si="4"/>
        <v>9688</v>
      </c>
      <c r="Y58" s="36">
        <f t="shared" si="5"/>
        <v>215590</v>
      </c>
    </row>
    <row r="59" spans="1:25">
      <c r="A59" s="36" t="s">
        <v>123</v>
      </c>
      <c r="B59" s="36">
        <v>425</v>
      </c>
      <c r="C59" s="36">
        <v>0</v>
      </c>
      <c r="D59" s="36">
        <v>0</v>
      </c>
      <c r="E59" s="36">
        <v>0</v>
      </c>
      <c r="F59" s="36">
        <v>70613</v>
      </c>
      <c r="G59" s="36">
        <v>178444</v>
      </c>
      <c r="H59" s="36">
        <v>5414</v>
      </c>
      <c r="I59" s="36">
        <v>15244</v>
      </c>
      <c r="J59" s="36">
        <v>0</v>
      </c>
      <c r="K59" s="36">
        <v>208</v>
      </c>
      <c r="L59" s="36">
        <v>23</v>
      </c>
      <c r="M59" s="36">
        <v>0</v>
      </c>
      <c r="N59" s="36">
        <v>0</v>
      </c>
      <c r="O59" s="36">
        <v>0</v>
      </c>
      <c r="P59" s="36">
        <v>270371</v>
      </c>
      <c r="Q59" s="36">
        <v>15475</v>
      </c>
      <c r="S59" s="36">
        <f t="shared" si="6"/>
        <v>425</v>
      </c>
      <c r="T59" s="36">
        <f t="shared" si="0"/>
        <v>70613</v>
      </c>
      <c r="U59" s="36">
        <f t="shared" si="1"/>
        <v>178444</v>
      </c>
      <c r="V59" s="36">
        <f t="shared" si="2"/>
        <v>15244</v>
      </c>
      <c r="W59" s="36">
        <f t="shared" si="3"/>
        <v>5414</v>
      </c>
      <c r="X59" s="36">
        <f t="shared" si="4"/>
        <v>231</v>
      </c>
      <c r="Y59" s="36">
        <f t="shared" si="5"/>
        <v>270371</v>
      </c>
    </row>
    <row r="60" spans="1:25">
      <c r="A60" s="36" t="s">
        <v>122</v>
      </c>
      <c r="B60" s="36">
        <v>0</v>
      </c>
      <c r="C60" s="36">
        <v>0</v>
      </c>
      <c r="D60" s="36">
        <v>0</v>
      </c>
      <c r="E60" s="36">
        <v>13486</v>
      </c>
      <c r="F60" s="36">
        <v>14152</v>
      </c>
      <c r="G60" s="36">
        <v>40128</v>
      </c>
      <c r="H60" s="36">
        <v>0</v>
      </c>
      <c r="I60" s="36">
        <v>5790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73556</v>
      </c>
      <c r="Q60" s="36">
        <v>5790</v>
      </c>
      <c r="S60" s="36">
        <f t="shared" si="6"/>
        <v>0</v>
      </c>
      <c r="T60" s="36">
        <f t="shared" si="0"/>
        <v>27638</v>
      </c>
      <c r="U60" s="36">
        <f t="shared" si="1"/>
        <v>40128</v>
      </c>
      <c r="V60" s="36">
        <f t="shared" si="2"/>
        <v>5790</v>
      </c>
      <c r="W60" s="36">
        <f t="shared" si="3"/>
        <v>0</v>
      </c>
      <c r="X60" s="36">
        <f t="shared" si="4"/>
        <v>0</v>
      </c>
      <c r="Y60" s="36">
        <f t="shared" si="5"/>
        <v>73556</v>
      </c>
    </row>
    <row r="61" spans="1:25">
      <c r="A61" s="36" t="s">
        <v>121</v>
      </c>
      <c r="B61" s="36">
        <v>0</v>
      </c>
      <c r="C61" s="36">
        <v>0</v>
      </c>
      <c r="D61" s="36">
        <v>0</v>
      </c>
      <c r="E61" s="36">
        <v>0</v>
      </c>
      <c r="F61" s="36">
        <v>3730</v>
      </c>
      <c r="G61" s="36">
        <v>0</v>
      </c>
      <c r="H61" s="36">
        <v>0</v>
      </c>
      <c r="I61" s="36">
        <v>116</v>
      </c>
      <c r="J61" s="36">
        <v>0</v>
      </c>
      <c r="K61" s="36">
        <v>115</v>
      </c>
      <c r="L61" s="36">
        <v>194</v>
      </c>
      <c r="M61" s="36">
        <v>0</v>
      </c>
      <c r="N61" s="36">
        <v>0</v>
      </c>
      <c r="O61" s="36">
        <v>0</v>
      </c>
      <c r="P61" s="36">
        <v>4155</v>
      </c>
      <c r="Q61" s="36">
        <v>425</v>
      </c>
      <c r="S61" s="36">
        <f t="shared" si="6"/>
        <v>0</v>
      </c>
      <c r="T61" s="36">
        <f t="shared" si="0"/>
        <v>3730</v>
      </c>
      <c r="U61" s="36">
        <f t="shared" si="1"/>
        <v>0</v>
      </c>
      <c r="V61" s="36">
        <f t="shared" si="2"/>
        <v>116</v>
      </c>
      <c r="W61" s="36">
        <f t="shared" si="3"/>
        <v>0</v>
      </c>
      <c r="X61" s="36">
        <f t="shared" si="4"/>
        <v>309</v>
      </c>
      <c r="Y61" s="36">
        <f t="shared" si="5"/>
        <v>4155</v>
      </c>
    </row>
    <row r="62" spans="1:25">
      <c r="A62" s="36" t="s">
        <v>120</v>
      </c>
      <c r="B62" s="36">
        <v>0</v>
      </c>
      <c r="C62" s="36">
        <v>0</v>
      </c>
      <c r="D62" s="36">
        <v>0</v>
      </c>
      <c r="E62" s="36">
        <v>0</v>
      </c>
      <c r="F62" s="36">
        <v>12860</v>
      </c>
      <c r="G62" s="36">
        <v>4339</v>
      </c>
      <c r="H62" s="36">
        <v>0</v>
      </c>
      <c r="I62" s="36">
        <v>55</v>
      </c>
      <c r="J62" s="36">
        <v>0</v>
      </c>
      <c r="K62" s="36">
        <v>3</v>
      </c>
      <c r="L62" s="36">
        <v>6</v>
      </c>
      <c r="M62" s="36">
        <v>0</v>
      </c>
      <c r="N62" s="36">
        <v>0</v>
      </c>
      <c r="O62" s="36">
        <v>0</v>
      </c>
      <c r="P62" s="36">
        <v>17263</v>
      </c>
      <c r="Q62" s="36">
        <v>64</v>
      </c>
      <c r="S62" s="36">
        <f t="shared" si="6"/>
        <v>0</v>
      </c>
      <c r="T62" s="36">
        <f t="shared" si="0"/>
        <v>12860</v>
      </c>
      <c r="U62" s="36">
        <f t="shared" si="1"/>
        <v>4339</v>
      </c>
      <c r="V62" s="36">
        <f t="shared" si="2"/>
        <v>55</v>
      </c>
      <c r="W62" s="36">
        <f t="shared" si="3"/>
        <v>0</v>
      </c>
      <c r="X62" s="36">
        <f t="shared" si="4"/>
        <v>9</v>
      </c>
      <c r="Y62" s="36">
        <f t="shared" si="5"/>
        <v>17263</v>
      </c>
    </row>
    <row r="63" spans="1:25">
      <c r="A63" s="36" t="s">
        <v>119</v>
      </c>
      <c r="B63" s="36">
        <v>77515</v>
      </c>
      <c r="C63" s="36">
        <v>0</v>
      </c>
      <c r="D63" s="36">
        <v>0</v>
      </c>
      <c r="E63" s="36">
        <v>0</v>
      </c>
      <c r="F63" s="36">
        <v>601</v>
      </c>
      <c r="G63" s="36">
        <v>9515</v>
      </c>
      <c r="H63" s="36">
        <v>0</v>
      </c>
      <c r="I63" s="36">
        <v>7731</v>
      </c>
      <c r="J63" s="36">
        <v>0</v>
      </c>
      <c r="K63" s="36">
        <v>6</v>
      </c>
      <c r="L63" s="36">
        <v>0</v>
      </c>
      <c r="M63" s="36">
        <v>0</v>
      </c>
      <c r="N63" s="36">
        <v>0</v>
      </c>
      <c r="O63" s="36">
        <v>0</v>
      </c>
      <c r="P63" s="36">
        <v>95368</v>
      </c>
      <c r="Q63" s="36">
        <v>7737</v>
      </c>
      <c r="S63" s="36">
        <f t="shared" si="6"/>
        <v>77515</v>
      </c>
      <c r="T63" s="36">
        <f t="shared" si="0"/>
        <v>601</v>
      </c>
      <c r="U63" s="36">
        <f t="shared" si="1"/>
        <v>9515</v>
      </c>
      <c r="V63" s="36">
        <f t="shared" si="2"/>
        <v>7731</v>
      </c>
      <c r="W63" s="36">
        <f t="shared" si="3"/>
        <v>0</v>
      </c>
      <c r="X63" s="36">
        <f t="shared" si="4"/>
        <v>6</v>
      </c>
      <c r="Y63" s="36">
        <f t="shared" si="5"/>
        <v>95368</v>
      </c>
    </row>
    <row r="64" spans="1:25">
      <c r="A64" s="36" t="s">
        <v>118</v>
      </c>
      <c r="B64" s="36">
        <v>0</v>
      </c>
      <c r="C64" s="36">
        <v>0</v>
      </c>
      <c r="D64" s="36">
        <v>0</v>
      </c>
      <c r="E64" s="36">
        <v>0</v>
      </c>
      <c r="F64" s="36">
        <v>2726</v>
      </c>
      <c r="G64" s="36">
        <v>0</v>
      </c>
      <c r="H64" s="36">
        <v>0</v>
      </c>
      <c r="I64" s="36">
        <v>3945</v>
      </c>
      <c r="J64" s="36">
        <v>2007</v>
      </c>
      <c r="K64" s="36">
        <v>19</v>
      </c>
      <c r="L64" s="36">
        <v>179</v>
      </c>
      <c r="M64" s="36">
        <v>0</v>
      </c>
      <c r="N64" s="36">
        <v>0</v>
      </c>
      <c r="O64" s="36">
        <v>0</v>
      </c>
      <c r="P64" s="36">
        <v>8876</v>
      </c>
      <c r="Q64" s="36">
        <v>6150</v>
      </c>
      <c r="S64" s="36">
        <f t="shared" si="6"/>
        <v>0</v>
      </c>
      <c r="T64" s="36">
        <f t="shared" si="0"/>
        <v>2726</v>
      </c>
      <c r="U64" s="36">
        <f t="shared" si="1"/>
        <v>0</v>
      </c>
      <c r="V64" s="36">
        <f t="shared" si="2"/>
        <v>3945</v>
      </c>
      <c r="W64" s="36">
        <f t="shared" si="3"/>
        <v>0</v>
      </c>
      <c r="X64" s="36">
        <f t="shared" si="4"/>
        <v>2205</v>
      </c>
      <c r="Y64" s="36">
        <f t="shared" si="5"/>
        <v>8876</v>
      </c>
    </row>
    <row r="65" spans="1:25">
      <c r="A65" s="36" t="s">
        <v>116</v>
      </c>
      <c r="B65" s="36">
        <v>6367</v>
      </c>
      <c r="C65" s="36">
        <v>0</v>
      </c>
      <c r="D65" s="36">
        <v>0</v>
      </c>
      <c r="E65" s="36">
        <v>0</v>
      </c>
      <c r="F65" s="36">
        <v>15</v>
      </c>
      <c r="G65" s="36">
        <v>0</v>
      </c>
      <c r="H65" s="36">
        <v>0</v>
      </c>
      <c r="I65" s="36">
        <v>143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6525</v>
      </c>
      <c r="Q65" s="36">
        <v>143</v>
      </c>
      <c r="S65" s="36">
        <f t="shared" si="6"/>
        <v>6367</v>
      </c>
      <c r="T65" s="36">
        <f t="shared" si="0"/>
        <v>15</v>
      </c>
      <c r="U65" s="36">
        <f t="shared" si="1"/>
        <v>0</v>
      </c>
      <c r="V65" s="36">
        <f t="shared" si="2"/>
        <v>143</v>
      </c>
      <c r="W65" s="36">
        <f t="shared" si="3"/>
        <v>0</v>
      </c>
      <c r="X65" s="36">
        <f t="shared" si="4"/>
        <v>0</v>
      </c>
      <c r="Y65" s="36">
        <f t="shared" si="5"/>
        <v>6525</v>
      </c>
    </row>
    <row r="66" spans="1:25">
      <c r="A66" s="36" t="s">
        <v>115</v>
      </c>
      <c r="B66" s="36">
        <v>0</v>
      </c>
      <c r="C66" s="36">
        <v>0</v>
      </c>
      <c r="D66" s="36">
        <v>0</v>
      </c>
      <c r="E66" s="36">
        <v>0</v>
      </c>
      <c r="F66" s="36">
        <v>38518</v>
      </c>
      <c r="G66" s="36">
        <v>22464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60982</v>
      </c>
      <c r="Q66" s="36">
        <v>0</v>
      </c>
      <c r="S66" s="36">
        <f t="shared" si="6"/>
        <v>0</v>
      </c>
      <c r="T66" s="36">
        <f t="shared" si="0"/>
        <v>38518</v>
      </c>
      <c r="U66" s="36">
        <f t="shared" si="1"/>
        <v>22464</v>
      </c>
      <c r="V66" s="36">
        <f t="shared" si="2"/>
        <v>0</v>
      </c>
      <c r="W66" s="36">
        <f t="shared" si="3"/>
        <v>0</v>
      </c>
      <c r="X66" s="36">
        <f t="shared" si="4"/>
        <v>0</v>
      </c>
      <c r="Y66" s="36">
        <f t="shared" si="5"/>
        <v>60982</v>
      </c>
    </row>
    <row r="67" spans="1:25">
      <c r="A67" s="36" t="s">
        <v>114</v>
      </c>
      <c r="B67" s="36">
        <v>786</v>
      </c>
      <c r="C67" s="36">
        <v>0</v>
      </c>
      <c r="D67" s="36">
        <v>0</v>
      </c>
      <c r="E67" s="36">
        <v>0</v>
      </c>
      <c r="F67" s="36">
        <v>101</v>
      </c>
      <c r="G67" s="36">
        <v>27</v>
      </c>
      <c r="H67" s="36">
        <v>0</v>
      </c>
      <c r="I67" s="36">
        <v>13097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14011</v>
      </c>
      <c r="Q67" s="36">
        <v>13097</v>
      </c>
      <c r="S67" s="36">
        <f t="shared" si="6"/>
        <v>786</v>
      </c>
      <c r="T67" s="36">
        <f t="shared" si="0"/>
        <v>101</v>
      </c>
      <c r="U67" s="36">
        <f t="shared" si="1"/>
        <v>27</v>
      </c>
      <c r="V67" s="36">
        <f t="shared" si="2"/>
        <v>13097</v>
      </c>
      <c r="W67" s="36">
        <f t="shared" si="3"/>
        <v>0</v>
      </c>
      <c r="X67" s="36">
        <f t="shared" si="4"/>
        <v>0</v>
      </c>
      <c r="Y67" s="36">
        <f t="shared" si="5"/>
        <v>14011</v>
      </c>
    </row>
    <row r="68" spans="1:25">
      <c r="A68" s="36" t="s">
        <v>113</v>
      </c>
      <c r="B68" s="36">
        <v>1</v>
      </c>
      <c r="C68" s="36">
        <v>2</v>
      </c>
      <c r="D68" s="36">
        <v>0</v>
      </c>
      <c r="E68" s="36">
        <v>0</v>
      </c>
      <c r="F68" s="36">
        <v>2</v>
      </c>
      <c r="G68" s="36">
        <v>2670</v>
      </c>
      <c r="H68" s="36">
        <v>0</v>
      </c>
      <c r="I68" s="36">
        <v>2912</v>
      </c>
      <c r="J68" s="36">
        <v>0</v>
      </c>
      <c r="K68" s="36">
        <v>120</v>
      </c>
      <c r="L68" s="36">
        <v>502</v>
      </c>
      <c r="M68" s="36">
        <v>0</v>
      </c>
      <c r="N68" s="36">
        <v>0</v>
      </c>
      <c r="O68" s="36">
        <v>0</v>
      </c>
      <c r="P68" s="36">
        <v>6209</v>
      </c>
      <c r="Q68" s="36">
        <v>3534</v>
      </c>
      <c r="S68" s="36">
        <f t="shared" ref="S68:S128" si="7">SUM(B68:C68)</f>
        <v>3</v>
      </c>
      <c r="T68" s="36">
        <f t="shared" ref="T68:T128" si="8">SUM(D68:F68)</f>
        <v>2</v>
      </c>
      <c r="U68" s="36">
        <f t="shared" ref="U68:U128" si="9">G68</f>
        <v>2670</v>
      </c>
      <c r="V68" s="36">
        <f t="shared" ref="V68:V128" si="10">I68</f>
        <v>2912</v>
      </c>
      <c r="W68" s="36">
        <f t="shared" ref="W68:W128" si="11">H68</f>
        <v>0</v>
      </c>
      <c r="X68" s="36">
        <f t="shared" ref="X68:X128" si="12">Y68-SUM(S68:W68)</f>
        <v>622</v>
      </c>
      <c r="Y68" s="36">
        <f t="shared" ref="Y68:Y128" si="13">P68</f>
        <v>6209</v>
      </c>
    </row>
    <row r="69" spans="1:25">
      <c r="A69" s="36" t="s">
        <v>112</v>
      </c>
      <c r="B69" s="36">
        <v>0</v>
      </c>
      <c r="C69" s="36">
        <v>0</v>
      </c>
      <c r="D69" s="36">
        <v>0</v>
      </c>
      <c r="E69" s="36">
        <v>0</v>
      </c>
      <c r="F69" s="36">
        <v>16953</v>
      </c>
      <c r="G69" s="36">
        <v>0</v>
      </c>
      <c r="H69" s="36">
        <v>0</v>
      </c>
      <c r="I69" s="36">
        <v>1200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18153</v>
      </c>
      <c r="Q69" s="36">
        <v>1200</v>
      </c>
      <c r="S69" s="36">
        <f t="shared" si="7"/>
        <v>0</v>
      </c>
      <c r="T69" s="36">
        <f t="shared" si="8"/>
        <v>16953</v>
      </c>
      <c r="U69" s="36">
        <f t="shared" si="9"/>
        <v>0</v>
      </c>
      <c r="V69" s="36">
        <f t="shared" si="10"/>
        <v>1200</v>
      </c>
      <c r="W69" s="36">
        <f t="shared" si="11"/>
        <v>0</v>
      </c>
      <c r="X69" s="36">
        <f t="shared" si="12"/>
        <v>0</v>
      </c>
      <c r="Y69" s="36">
        <f t="shared" si="13"/>
        <v>18153</v>
      </c>
    </row>
    <row r="70" spans="1:25">
      <c r="A70" s="36" t="s">
        <v>111</v>
      </c>
      <c r="B70" s="36">
        <v>0</v>
      </c>
      <c r="C70" s="36">
        <v>0</v>
      </c>
      <c r="D70" s="36">
        <v>0</v>
      </c>
      <c r="E70" s="36">
        <v>0</v>
      </c>
      <c r="F70" s="36">
        <v>11810</v>
      </c>
      <c r="G70" s="36">
        <v>18473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30283</v>
      </c>
      <c r="Q70" s="36">
        <v>0</v>
      </c>
      <c r="S70" s="36">
        <f t="shared" si="7"/>
        <v>0</v>
      </c>
      <c r="T70" s="36">
        <f t="shared" si="8"/>
        <v>11810</v>
      </c>
      <c r="U70" s="36">
        <f t="shared" si="9"/>
        <v>18473</v>
      </c>
      <c r="V70" s="36">
        <f t="shared" si="10"/>
        <v>0</v>
      </c>
      <c r="W70" s="36">
        <f t="shared" si="11"/>
        <v>0</v>
      </c>
      <c r="X70" s="36">
        <f t="shared" si="12"/>
        <v>0</v>
      </c>
      <c r="Y70" s="36">
        <f t="shared" si="13"/>
        <v>30283</v>
      </c>
    </row>
    <row r="71" spans="1:25">
      <c r="A71" s="36" t="s">
        <v>110</v>
      </c>
      <c r="B71" s="36">
        <v>0</v>
      </c>
      <c r="C71" s="36">
        <v>0</v>
      </c>
      <c r="D71" s="36">
        <v>0</v>
      </c>
      <c r="E71" s="36">
        <v>0</v>
      </c>
      <c r="F71" s="36">
        <v>206</v>
      </c>
      <c r="G71" s="36">
        <v>2219</v>
      </c>
      <c r="H71" s="36">
        <v>0</v>
      </c>
      <c r="I71" s="36">
        <v>521</v>
      </c>
      <c r="J71" s="36">
        <v>0</v>
      </c>
      <c r="K71" s="36">
        <v>648</v>
      </c>
      <c r="L71" s="36">
        <v>383</v>
      </c>
      <c r="M71" s="36">
        <v>0</v>
      </c>
      <c r="N71" s="36">
        <v>0</v>
      </c>
      <c r="O71" s="36">
        <v>237</v>
      </c>
      <c r="P71" s="36">
        <v>4214</v>
      </c>
      <c r="Q71" s="36">
        <v>1526</v>
      </c>
      <c r="S71" s="36">
        <f t="shared" si="7"/>
        <v>0</v>
      </c>
      <c r="T71" s="36">
        <f t="shared" si="8"/>
        <v>206</v>
      </c>
      <c r="U71" s="36">
        <f t="shared" si="9"/>
        <v>2219</v>
      </c>
      <c r="V71" s="36">
        <f t="shared" si="10"/>
        <v>521</v>
      </c>
      <c r="W71" s="36">
        <f t="shared" si="11"/>
        <v>0</v>
      </c>
      <c r="X71" s="36">
        <f t="shared" si="12"/>
        <v>1268</v>
      </c>
      <c r="Y71" s="36">
        <f t="shared" si="13"/>
        <v>4214</v>
      </c>
    </row>
    <row r="72" spans="1:25">
      <c r="A72" s="36" t="s">
        <v>109</v>
      </c>
      <c r="B72" s="36">
        <v>53372</v>
      </c>
      <c r="C72" s="36">
        <v>0</v>
      </c>
      <c r="D72" s="36">
        <v>0</v>
      </c>
      <c r="E72" s="36">
        <v>0</v>
      </c>
      <c r="F72" s="36">
        <v>5339</v>
      </c>
      <c r="G72" s="36">
        <v>67761</v>
      </c>
      <c r="H72" s="36">
        <v>0</v>
      </c>
      <c r="I72" s="36">
        <v>10586</v>
      </c>
      <c r="J72" s="36">
        <v>0</v>
      </c>
      <c r="K72" s="36">
        <v>141</v>
      </c>
      <c r="L72" s="36">
        <v>1149</v>
      </c>
      <c r="M72" s="36">
        <v>0</v>
      </c>
      <c r="N72" s="36">
        <v>0</v>
      </c>
      <c r="O72" s="36">
        <v>0</v>
      </c>
      <c r="P72" s="36">
        <v>138348</v>
      </c>
      <c r="Q72" s="36">
        <v>11867</v>
      </c>
      <c r="S72" s="36">
        <f t="shared" si="7"/>
        <v>53372</v>
      </c>
      <c r="T72" s="36">
        <f t="shared" si="8"/>
        <v>5339</v>
      </c>
      <c r="U72" s="36">
        <f t="shared" si="9"/>
        <v>67761</v>
      </c>
      <c r="V72" s="36">
        <f t="shared" si="10"/>
        <v>10586</v>
      </c>
      <c r="W72" s="36">
        <f t="shared" si="11"/>
        <v>0</v>
      </c>
      <c r="X72" s="36">
        <f t="shared" si="12"/>
        <v>1290</v>
      </c>
      <c r="Y72" s="36">
        <f t="shared" si="13"/>
        <v>138348</v>
      </c>
    </row>
    <row r="73" spans="1:25">
      <c r="A73" s="36" t="s">
        <v>108</v>
      </c>
      <c r="B73" s="36">
        <v>0</v>
      </c>
      <c r="C73" s="36">
        <v>0</v>
      </c>
      <c r="D73" s="36">
        <v>0</v>
      </c>
      <c r="E73" s="36">
        <v>0</v>
      </c>
      <c r="F73" s="36">
        <v>2216</v>
      </c>
      <c r="G73" s="36">
        <v>0</v>
      </c>
      <c r="H73" s="36">
        <v>0</v>
      </c>
      <c r="I73" s="36">
        <v>0</v>
      </c>
      <c r="J73" s="36">
        <v>0</v>
      </c>
      <c r="K73" s="36">
        <v>32</v>
      </c>
      <c r="L73" s="36">
        <v>6</v>
      </c>
      <c r="M73" s="36">
        <v>0</v>
      </c>
      <c r="N73" s="36">
        <v>0</v>
      </c>
      <c r="O73" s="36">
        <v>0</v>
      </c>
      <c r="P73" s="36">
        <v>2254</v>
      </c>
      <c r="Q73" s="36">
        <v>38</v>
      </c>
      <c r="S73" s="36">
        <f t="shared" si="7"/>
        <v>0</v>
      </c>
      <c r="T73" s="36">
        <f t="shared" si="8"/>
        <v>2216</v>
      </c>
      <c r="U73" s="36">
        <f t="shared" si="9"/>
        <v>0</v>
      </c>
      <c r="V73" s="36">
        <f t="shared" si="10"/>
        <v>0</v>
      </c>
      <c r="W73" s="36">
        <f t="shared" si="11"/>
        <v>0</v>
      </c>
      <c r="X73" s="36">
        <f t="shared" si="12"/>
        <v>38</v>
      </c>
      <c r="Y73" s="36">
        <f t="shared" si="13"/>
        <v>2254</v>
      </c>
    </row>
    <row r="74" spans="1:25">
      <c r="A74" s="36" t="s">
        <v>107</v>
      </c>
      <c r="B74" s="36">
        <v>1214</v>
      </c>
      <c r="C74" s="36">
        <v>0</v>
      </c>
      <c r="D74" s="36">
        <v>0</v>
      </c>
      <c r="E74" s="36">
        <v>0</v>
      </c>
      <c r="F74" s="36">
        <v>1079</v>
      </c>
      <c r="G74" s="36">
        <v>0</v>
      </c>
      <c r="H74" s="36">
        <v>0</v>
      </c>
      <c r="I74" s="36">
        <v>95</v>
      </c>
      <c r="J74" s="36">
        <v>0</v>
      </c>
      <c r="K74" s="36">
        <v>7</v>
      </c>
      <c r="L74" s="36">
        <v>493</v>
      </c>
      <c r="M74" s="36">
        <v>0</v>
      </c>
      <c r="N74" s="36">
        <v>0</v>
      </c>
      <c r="O74" s="36">
        <v>0</v>
      </c>
      <c r="P74" s="36">
        <v>2888</v>
      </c>
      <c r="Q74" s="36">
        <v>595</v>
      </c>
      <c r="S74" s="36">
        <f t="shared" si="7"/>
        <v>1214</v>
      </c>
      <c r="T74" s="36">
        <f t="shared" si="8"/>
        <v>1079</v>
      </c>
      <c r="U74" s="36">
        <f t="shared" si="9"/>
        <v>0</v>
      </c>
      <c r="V74" s="36">
        <f t="shared" si="10"/>
        <v>95</v>
      </c>
      <c r="W74" s="36">
        <f t="shared" si="11"/>
        <v>0</v>
      </c>
      <c r="X74" s="36">
        <f t="shared" si="12"/>
        <v>500</v>
      </c>
      <c r="Y74" s="36">
        <f t="shared" si="13"/>
        <v>2888</v>
      </c>
    </row>
    <row r="75" spans="1:25">
      <c r="A75" s="36" t="s">
        <v>220</v>
      </c>
      <c r="B75" s="36">
        <v>0</v>
      </c>
      <c r="C75" s="36">
        <v>0</v>
      </c>
      <c r="D75" s="36">
        <v>0</v>
      </c>
      <c r="E75" s="36">
        <v>0</v>
      </c>
      <c r="F75" s="36">
        <v>16</v>
      </c>
      <c r="G75" s="36">
        <v>4162</v>
      </c>
      <c r="H75" s="36">
        <v>0</v>
      </c>
      <c r="I75" s="36">
        <v>310</v>
      </c>
      <c r="J75" s="36">
        <v>0</v>
      </c>
      <c r="K75" s="36">
        <v>1</v>
      </c>
      <c r="L75" s="36">
        <v>2</v>
      </c>
      <c r="M75" s="36">
        <v>0</v>
      </c>
      <c r="N75" s="36">
        <v>0</v>
      </c>
      <c r="O75" s="36">
        <v>0</v>
      </c>
      <c r="P75" s="36">
        <v>4491</v>
      </c>
      <c r="Q75" s="36">
        <v>313</v>
      </c>
      <c r="S75" s="36">
        <f t="shared" si="7"/>
        <v>0</v>
      </c>
      <c r="T75" s="36">
        <f t="shared" si="8"/>
        <v>16</v>
      </c>
      <c r="U75" s="36">
        <f t="shared" si="9"/>
        <v>4162</v>
      </c>
      <c r="V75" s="36">
        <f t="shared" si="10"/>
        <v>310</v>
      </c>
      <c r="W75" s="36">
        <f t="shared" si="11"/>
        <v>0</v>
      </c>
      <c r="X75" s="36">
        <f t="shared" si="12"/>
        <v>3</v>
      </c>
      <c r="Y75" s="36">
        <f t="shared" si="13"/>
        <v>4491</v>
      </c>
    </row>
    <row r="76" spans="1:25">
      <c r="A76" s="36" t="s">
        <v>106</v>
      </c>
      <c r="B76" s="36">
        <v>4666</v>
      </c>
      <c r="C76" s="36">
        <v>0</v>
      </c>
      <c r="D76" s="36">
        <v>0</v>
      </c>
      <c r="E76" s="36">
        <v>0</v>
      </c>
      <c r="F76" s="36">
        <v>269</v>
      </c>
      <c r="G76" s="36">
        <v>0</v>
      </c>
      <c r="H76" s="36">
        <v>0</v>
      </c>
      <c r="I76" s="36">
        <v>0</v>
      </c>
      <c r="J76" s="36">
        <v>0</v>
      </c>
      <c r="K76" s="36">
        <v>85</v>
      </c>
      <c r="L76" s="36">
        <v>0</v>
      </c>
      <c r="M76" s="36">
        <v>0</v>
      </c>
      <c r="N76" s="36">
        <v>0</v>
      </c>
      <c r="O76" s="36">
        <v>0</v>
      </c>
      <c r="P76" s="36">
        <v>5020</v>
      </c>
      <c r="Q76" s="36">
        <v>85</v>
      </c>
      <c r="S76" s="36">
        <f t="shared" si="7"/>
        <v>4666</v>
      </c>
      <c r="T76" s="36">
        <f t="shared" si="8"/>
        <v>269</v>
      </c>
      <c r="U76" s="36">
        <f t="shared" si="9"/>
        <v>0</v>
      </c>
      <c r="V76" s="36">
        <f t="shared" si="10"/>
        <v>0</v>
      </c>
      <c r="W76" s="36">
        <f t="shared" si="11"/>
        <v>0</v>
      </c>
      <c r="X76" s="36">
        <f t="shared" si="12"/>
        <v>85</v>
      </c>
      <c r="Y76" s="36">
        <f t="shared" si="13"/>
        <v>5020</v>
      </c>
    </row>
    <row r="77" spans="1:25">
      <c r="A77" s="36" t="s">
        <v>105</v>
      </c>
      <c r="B77" s="36">
        <v>1441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2504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3945</v>
      </c>
      <c r="Q77" s="36">
        <v>2504</v>
      </c>
      <c r="S77" s="36">
        <f t="shared" si="7"/>
        <v>1441</v>
      </c>
      <c r="T77" s="36">
        <f t="shared" si="8"/>
        <v>0</v>
      </c>
      <c r="U77" s="36">
        <f t="shared" si="9"/>
        <v>0</v>
      </c>
      <c r="V77" s="36">
        <f t="shared" si="10"/>
        <v>2504</v>
      </c>
      <c r="W77" s="36">
        <f t="shared" si="11"/>
        <v>0</v>
      </c>
      <c r="X77" s="36">
        <f t="shared" si="12"/>
        <v>0</v>
      </c>
      <c r="Y77" s="36">
        <f t="shared" si="13"/>
        <v>3945</v>
      </c>
    </row>
    <row r="78" spans="1:25">
      <c r="A78" s="36" t="s">
        <v>104</v>
      </c>
      <c r="B78" s="36">
        <v>12030</v>
      </c>
      <c r="C78" s="36">
        <v>0</v>
      </c>
      <c r="D78" s="36">
        <v>0</v>
      </c>
      <c r="E78" s="36">
        <v>0</v>
      </c>
      <c r="F78" s="36">
        <v>5810</v>
      </c>
      <c r="G78" s="36">
        <v>5823</v>
      </c>
      <c r="H78" s="36">
        <v>0</v>
      </c>
      <c r="I78" s="36">
        <v>2785</v>
      </c>
      <c r="J78" s="36">
        <v>0</v>
      </c>
      <c r="K78" s="36">
        <v>1481</v>
      </c>
      <c r="L78" s="36">
        <v>0</v>
      </c>
      <c r="M78" s="36">
        <v>0</v>
      </c>
      <c r="N78" s="36">
        <v>0</v>
      </c>
      <c r="O78" s="36">
        <v>0</v>
      </c>
      <c r="P78" s="36">
        <v>27929</v>
      </c>
      <c r="Q78" s="36">
        <v>4266</v>
      </c>
      <c r="S78" s="36">
        <f t="shared" si="7"/>
        <v>12030</v>
      </c>
      <c r="T78" s="36">
        <f t="shared" si="8"/>
        <v>5810</v>
      </c>
      <c r="U78" s="36">
        <f t="shared" si="9"/>
        <v>5823</v>
      </c>
      <c r="V78" s="36">
        <f t="shared" si="10"/>
        <v>2785</v>
      </c>
      <c r="W78" s="36">
        <f t="shared" si="11"/>
        <v>0</v>
      </c>
      <c r="X78" s="36">
        <f t="shared" si="12"/>
        <v>1481</v>
      </c>
      <c r="Y78" s="36">
        <f t="shared" si="13"/>
        <v>27929</v>
      </c>
    </row>
    <row r="79" spans="1:25">
      <c r="A79" s="36" t="s">
        <v>103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349</v>
      </c>
      <c r="H79" s="36">
        <v>0</v>
      </c>
      <c r="I79" s="36">
        <v>14546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14895</v>
      </c>
      <c r="Q79" s="36">
        <v>14546</v>
      </c>
      <c r="S79" s="36">
        <f t="shared" si="7"/>
        <v>0</v>
      </c>
      <c r="T79" s="36">
        <f t="shared" si="8"/>
        <v>0</v>
      </c>
      <c r="U79" s="36">
        <f t="shared" si="9"/>
        <v>349</v>
      </c>
      <c r="V79" s="36">
        <f t="shared" si="10"/>
        <v>14546</v>
      </c>
      <c r="W79" s="36">
        <f t="shared" si="11"/>
        <v>0</v>
      </c>
      <c r="X79" s="36">
        <f t="shared" si="12"/>
        <v>0</v>
      </c>
      <c r="Y79" s="36">
        <f t="shared" si="13"/>
        <v>14895</v>
      </c>
    </row>
    <row r="80" spans="1:25">
      <c r="A80" s="36" t="s">
        <v>102</v>
      </c>
      <c r="B80" s="36">
        <v>514</v>
      </c>
      <c r="C80" s="36">
        <v>0</v>
      </c>
      <c r="D80" s="36">
        <v>0</v>
      </c>
      <c r="E80" s="36">
        <v>0</v>
      </c>
      <c r="F80" s="36">
        <v>55</v>
      </c>
      <c r="G80" s="36">
        <v>2443</v>
      </c>
      <c r="H80" s="36">
        <v>0</v>
      </c>
      <c r="I80" s="36">
        <v>8878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11890</v>
      </c>
      <c r="Q80" s="36">
        <v>8878</v>
      </c>
      <c r="S80" s="36">
        <f t="shared" si="7"/>
        <v>514</v>
      </c>
      <c r="T80" s="36">
        <f t="shared" si="8"/>
        <v>55</v>
      </c>
      <c r="U80" s="36">
        <f t="shared" si="9"/>
        <v>2443</v>
      </c>
      <c r="V80" s="36">
        <f t="shared" si="10"/>
        <v>8878</v>
      </c>
      <c r="W80" s="36">
        <f t="shared" si="11"/>
        <v>0</v>
      </c>
      <c r="X80" s="36">
        <f t="shared" si="12"/>
        <v>0</v>
      </c>
      <c r="Y80" s="36">
        <f t="shared" si="13"/>
        <v>11890</v>
      </c>
    </row>
    <row r="81" spans="1:25">
      <c r="A81" s="36" t="s">
        <v>101</v>
      </c>
      <c r="B81" s="36">
        <v>41</v>
      </c>
      <c r="C81" s="36">
        <v>0</v>
      </c>
      <c r="D81" s="36">
        <v>0</v>
      </c>
      <c r="E81" s="36">
        <v>0</v>
      </c>
      <c r="F81" s="36">
        <v>18</v>
      </c>
      <c r="G81" s="36">
        <v>0</v>
      </c>
      <c r="H81" s="36">
        <v>0</v>
      </c>
      <c r="I81" s="36">
        <v>1272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1331</v>
      </c>
      <c r="Q81" s="36">
        <v>1272</v>
      </c>
      <c r="S81" s="36">
        <f t="shared" si="7"/>
        <v>41</v>
      </c>
      <c r="T81" s="36">
        <f t="shared" si="8"/>
        <v>18</v>
      </c>
      <c r="U81" s="36">
        <f t="shared" si="9"/>
        <v>0</v>
      </c>
      <c r="V81" s="36">
        <f t="shared" si="10"/>
        <v>1272</v>
      </c>
      <c r="W81" s="36">
        <f t="shared" si="11"/>
        <v>0</v>
      </c>
      <c r="X81" s="36">
        <f t="shared" si="12"/>
        <v>0</v>
      </c>
      <c r="Y81" s="36">
        <f t="shared" si="13"/>
        <v>1331</v>
      </c>
    </row>
    <row r="82" spans="1:25">
      <c r="A82" s="36" t="s">
        <v>100</v>
      </c>
      <c r="B82" s="36">
        <v>0</v>
      </c>
      <c r="C82" s="36">
        <v>0</v>
      </c>
      <c r="D82" s="36">
        <v>0</v>
      </c>
      <c r="E82" s="36">
        <v>0</v>
      </c>
      <c r="F82" s="36">
        <v>10</v>
      </c>
      <c r="G82" s="36">
        <v>0</v>
      </c>
      <c r="H82" s="36">
        <v>0</v>
      </c>
      <c r="I82" s="36">
        <v>3636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3646</v>
      </c>
      <c r="Q82" s="36">
        <v>3636</v>
      </c>
      <c r="S82" s="36">
        <f t="shared" si="7"/>
        <v>0</v>
      </c>
      <c r="T82" s="36">
        <f t="shared" si="8"/>
        <v>10</v>
      </c>
      <c r="U82" s="36">
        <f t="shared" si="9"/>
        <v>0</v>
      </c>
      <c r="V82" s="36">
        <f t="shared" si="10"/>
        <v>3636</v>
      </c>
      <c r="W82" s="36">
        <f t="shared" si="11"/>
        <v>0</v>
      </c>
      <c r="X82" s="36">
        <f t="shared" si="12"/>
        <v>0</v>
      </c>
      <c r="Y82" s="36">
        <f t="shared" si="13"/>
        <v>3646</v>
      </c>
    </row>
    <row r="83" spans="1:25">
      <c r="A83" s="36" t="s">
        <v>99</v>
      </c>
      <c r="B83" s="36">
        <v>0</v>
      </c>
      <c r="C83" s="36">
        <v>0</v>
      </c>
      <c r="D83" s="36">
        <v>0</v>
      </c>
      <c r="E83" s="36">
        <v>0</v>
      </c>
      <c r="F83" s="36">
        <v>1984</v>
      </c>
      <c r="G83" s="36">
        <v>0</v>
      </c>
      <c r="H83" s="36">
        <v>0</v>
      </c>
      <c r="I83" s="36">
        <v>456</v>
      </c>
      <c r="J83" s="36">
        <v>679</v>
      </c>
      <c r="K83" s="36">
        <v>562</v>
      </c>
      <c r="L83" s="36">
        <v>482</v>
      </c>
      <c r="M83" s="36">
        <v>0</v>
      </c>
      <c r="N83" s="36">
        <v>0</v>
      </c>
      <c r="O83" s="36">
        <v>0</v>
      </c>
      <c r="P83" s="36">
        <v>4163</v>
      </c>
      <c r="Q83" s="36">
        <v>2179</v>
      </c>
      <c r="S83" s="36">
        <f t="shared" si="7"/>
        <v>0</v>
      </c>
      <c r="T83" s="36">
        <f t="shared" si="8"/>
        <v>1984</v>
      </c>
      <c r="U83" s="36">
        <f t="shared" si="9"/>
        <v>0</v>
      </c>
      <c r="V83" s="36">
        <f t="shared" si="10"/>
        <v>456</v>
      </c>
      <c r="W83" s="36">
        <f t="shared" si="11"/>
        <v>0</v>
      </c>
      <c r="X83" s="36">
        <f t="shared" si="12"/>
        <v>1723</v>
      </c>
      <c r="Y83" s="36">
        <f t="shared" si="13"/>
        <v>4163</v>
      </c>
    </row>
    <row r="84" spans="1:25">
      <c r="A84" s="36" t="s">
        <v>221</v>
      </c>
      <c r="B84" s="36">
        <v>236</v>
      </c>
      <c r="C84" s="36">
        <v>0</v>
      </c>
      <c r="D84" s="36">
        <v>0</v>
      </c>
      <c r="E84" s="36">
        <v>0</v>
      </c>
      <c r="F84" s="36">
        <v>203</v>
      </c>
      <c r="G84" s="36">
        <v>0</v>
      </c>
      <c r="H84" s="36">
        <v>0</v>
      </c>
      <c r="I84" s="36">
        <v>0</v>
      </c>
      <c r="J84" s="36">
        <v>0</v>
      </c>
      <c r="K84" s="36">
        <v>4</v>
      </c>
      <c r="L84" s="36">
        <v>0</v>
      </c>
      <c r="M84" s="36">
        <v>0</v>
      </c>
      <c r="N84" s="36">
        <v>0</v>
      </c>
      <c r="O84" s="36">
        <v>0</v>
      </c>
      <c r="P84" s="36">
        <v>443</v>
      </c>
      <c r="Q84" s="36">
        <v>4</v>
      </c>
      <c r="S84" s="36">
        <f t="shared" si="7"/>
        <v>236</v>
      </c>
      <c r="T84" s="36">
        <f t="shared" si="8"/>
        <v>203</v>
      </c>
      <c r="U84" s="36">
        <f t="shared" si="9"/>
        <v>0</v>
      </c>
      <c r="V84" s="36">
        <f t="shared" si="10"/>
        <v>0</v>
      </c>
      <c r="W84" s="36">
        <f t="shared" si="11"/>
        <v>0</v>
      </c>
      <c r="X84" s="36">
        <f t="shared" si="12"/>
        <v>4</v>
      </c>
      <c r="Y84" s="36">
        <f t="shared" si="13"/>
        <v>443</v>
      </c>
    </row>
    <row r="85" spans="1:25">
      <c r="A85" s="36" t="s">
        <v>98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23635</v>
      </c>
      <c r="H85" s="36">
        <v>0</v>
      </c>
      <c r="I85" s="36">
        <v>5326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28961</v>
      </c>
      <c r="Q85" s="36">
        <v>5326</v>
      </c>
      <c r="S85" s="36">
        <f t="shared" si="7"/>
        <v>0</v>
      </c>
      <c r="T85" s="36">
        <f t="shared" si="8"/>
        <v>0</v>
      </c>
      <c r="U85" s="36">
        <f t="shared" si="9"/>
        <v>23635</v>
      </c>
      <c r="V85" s="36">
        <f t="shared" si="10"/>
        <v>5326</v>
      </c>
      <c r="W85" s="36">
        <f t="shared" si="11"/>
        <v>0</v>
      </c>
      <c r="X85" s="36">
        <f t="shared" si="12"/>
        <v>0</v>
      </c>
      <c r="Y85" s="36">
        <f t="shared" si="13"/>
        <v>28961</v>
      </c>
    </row>
    <row r="86" spans="1:25">
      <c r="A86" s="36" t="s">
        <v>97</v>
      </c>
      <c r="B86" s="36">
        <v>0</v>
      </c>
      <c r="C86" s="36">
        <v>0</v>
      </c>
      <c r="D86" s="36">
        <v>0</v>
      </c>
      <c r="E86" s="36">
        <v>0</v>
      </c>
      <c r="F86" s="36">
        <v>685</v>
      </c>
      <c r="G86" s="36">
        <v>25555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26240</v>
      </c>
      <c r="Q86" s="36">
        <v>0</v>
      </c>
      <c r="S86" s="36">
        <f t="shared" si="7"/>
        <v>0</v>
      </c>
      <c r="T86" s="36">
        <f t="shared" si="8"/>
        <v>685</v>
      </c>
      <c r="U86" s="36">
        <f t="shared" si="9"/>
        <v>25555</v>
      </c>
      <c r="V86" s="36">
        <f t="shared" si="10"/>
        <v>0</v>
      </c>
      <c r="W86" s="36">
        <f t="shared" si="11"/>
        <v>0</v>
      </c>
      <c r="X86" s="36">
        <f t="shared" si="12"/>
        <v>0</v>
      </c>
      <c r="Y86" s="36">
        <f t="shared" si="13"/>
        <v>26240</v>
      </c>
    </row>
    <row r="87" spans="1:25">
      <c r="A87" s="36" t="s">
        <v>96</v>
      </c>
      <c r="B87" s="36">
        <v>64</v>
      </c>
      <c r="C87" s="36">
        <v>0</v>
      </c>
      <c r="D87" s="36">
        <v>0</v>
      </c>
      <c r="E87" s="36">
        <v>0</v>
      </c>
      <c r="F87" s="36">
        <v>36061</v>
      </c>
      <c r="G87" s="36">
        <v>25744</v>
      </c>
      <c r="H87" s="36">
        <v>4754</v>
      </c>
      <c r="I87" s="36">
        <v>31173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97796</v>
      </c>
      <c r="Q87" s="36">
        <v>31173</v>
      </c>
      <c r="S87" s="36">
        <f t="shared" si="7"/>
        <v>64</v>
      </c>
      <c r="T87" s="36">
        <f t="shared" si="8"/>
        <v>36061</v>
      </c>
      <c r="U87" s="36">
        <f t="shared" si="9"/>
        <v>25744</v>
      </c>
      <c r="V87" s="36">
        <f t="shared" si="10"/>
        <v>31173</v>
      </c>
      <c r="W87" s="36">
        <f t="shared" si="11"/>
        <v>4754</v>
      </c>
      <c r="X87" s="36">
        <f t="shared" si="12"/>
        <v>0</v>
      </c>
      <c r="Y87" s="36">
        <f t="shared" si="13"/>
        <v>97796</v>
      </c>
    </row>
    <row r="88" spans="1:25">
      <c r="A88" s="36" t="s">
        <v>95</v>
      </c>
      <c r="B88" s="36">
        <v>735</v>
      </c>
      <c r="C88" s="36">
        <v>0</v>
      </c>
      <c r="D88" s="36">
        <v>0</v>
      </c>
      <c r="E88" s="36">
        <v>0</v>
      </c>
      <c r="F88" s="36">
        <v>1747</v>
      </c>
      <c r="G88" s="36">
        <v>0</v>
      </c>
      <c r="H88" s="36">
        <v>0</v>
      </c>
      <c r="I88" s="36">
        <v>6443</v>
      </c>
      <c r="J88" s="36">
        <v>0</v>
      </c>
      <c r="K88" s="36">
        <v>0</v>
      </c>
      <c r="L88" s="36">
        <v>33</v>
      </c>
      <c r="M88" s="36">
        <v>0</v>
      </c>
      <c r="N88" s="36">
        <v>0</v>
      </c>
      <c r="O88" s="36">
        <v>0</v>
      </c>
      <c r="P88" s="36">
        <v>8958</v>
      </c>
      <c r="Q88" s="36">
        <v>6476</v>
      </c>
      <c r="S88" s="36">
        <f t="shared" si="7"/>
        <v>735</v>
      </c>
      <c r="T88" s="36">
        <f t="shared" si="8"/>
        <v>1747</v>
      </c>
      <c r="U88" s="36">
        <f t="shared" si="9"/>
        <v>0</v>
      </c>
      <c r="V88" s="36">
        <f t="shared" si="10"/>
        <v>6443</v>
      </c>
      <c r="W88" s="36">
        <f t="shared" si="11"/>
        <v>0</v>
      </c>
      <c r="X88" s="36">
        <f t="shared" si="12"/>
        <v>33</v>
      </c>
      <c r="Y88" s="36">
        <f t="shared" si="13"/>
        <v>8958</v>
      </c>
    </row>
    <row r="89" spans="1:25">
      <c r="A89" s="36" t="s">
        <v>94</v>
      </c>
      <c r="B89" s="36">
        <v>0</v>
      </c>
      <c r="C89" s="36">
        <v>0</v>
      </c>
      <c r="D89" s="36">
        <v>0</v>
      </c>
      <c r="E89" s="36">
        <v>0</v>
      </c>
      <c r="F89" s="36">
        <v>3</v>
      </c>
      <c r="G89" s="36">
        <v>0</v>
      </c>
      <c r="H89" s="36">
        <v>0</v>
      </c>
      <c r="I89" s="36">
        <v>60378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60381</v>
      </c>
      <c r="Q89" s="36">
        <v>60378</v>
      </c>
      <c r="S89" s="36">
        <f t="shared" si="7"/>
        <v>0</v>
      </c>
      <c r="T89" s="36">
        <f t="shared" si="8"/>
        <v>3</v>
      </c>
      <c r="U89" s="36">
        <f t="shared" si="9"/>
        <v>0</v>
      </c>
      <c r="V89" s="36">
        <f t="shared" si="10"/>
        <v>60378</v>
      </c>
      <c r="W89" s="36">
        <f t="shared" si="11"/>
        <v>0</v>
      </c>
      <c r="X89" s="36">
        <f t="shared" si="12"/>
        <v>0</v>
      </c>
      <c r="Y89" s="36">
        <f t="shared" si="13"/>
        <v>60381</v>
      </c>
    </row>
    <row r="90" spans="1:25">
      <c r="A90" s="36" t="s">
        <v>93</v>
      </c>
      <c r="B90" s="36">
        <v>642</v>
      </c>
      <c r="C90" s="36">
        <v>0</v>
      </c>
      <c r="D90" s="36">
        <v>0</v>
      </c>
      <c r="E90" s="36">
        <v>0</v>
      </c>
      <c r="F90" s="36">
        <v>2605</v>
      </c>
      <c r="G90" s="36">
        <v>17120</v>
      </c>
      <c r="H90" s="36">
        <v>0</v>
      </c>
      <c r="I90" s="36">
        <v>22361</v>
      </c>
      <c r="J90" s="36">
        <v>0</v>
      </c>
      <c r="K90" s="36">
        <v>22</v>
      </c>
      <c r="L90" s="36">
        <v>621</v>
      </c>
      <c r="M90" s="36">
        <v>0</v>
      </c>
      <c r="N90" s="36">
        <v>0</v>
      </c>
      <c r="O90" s="36">
        <v>0</v>
      </c>
      <c r="P90" s="36">
        <v>43371</v>
      </c>
      <c r="Q90" s="36">
        <v>23004</v>
      </c>
      <c r="S90" s="36">
        <f t="shared" si="7"/>
        <v>642</v>
      </c>
      <c r="T90" s="36">
        <f t="shared" si="8"/>
        <v>2605</v>
      </c>
      <c r="U90" s="36">
        <f t="shared" si="9"/>
        <v>17120</v>
      </c>
      <c r="V90" s="36">
        <f t="shared" si="10"/>
        <v>22361</v>
      </c>
      <c r="W90" s="36">
        <f t="shared" si="11"/>
        <v>0</v>
      </c>
      <c r="X90" s="36">
        <f t="shared" si="12"/>
        <v>643</v>
      </c>
      <c r="Y90" s="36">
        <f t="shared" si="13"/>
        <v>43371</v>
      </c>
    </row>
    <row r="91" spans="1:25">
      <c r="A91" s="36" t="s">
        <v>92</v>
      </c>
      <c r="B91" s="36">
        <v>32081</v>
      </c>
      <c r="C91" s="36">
        <v>0</v>
      </c>
      <c r="D91" s="36">
        <v>0</v>
      </c>
      <c r="E91" s="36">
        <v>0</v>
      </c>
      <c r="F91" s="36">
        <v>4491</v>
      </c>
      <c r="G91" s="36">
        <v>18791</v>
      </c>
      <c r="H91" s="36">
        <v>0</v>
      </c>
      <c r="I91" s="36">
        <v>10019</v>
      </c>
      <c r="J91" s="36">
        <v>9605</v>
      </c>
      <c r="K91" s="36">
        <v>67</v>
      </c>
      <c r="L91" s="36">
        <v>212</v>
      </c>
      <c r="M91" s="36">
        <v>0</v>
      </c>
      <c r="N91" s="36">
        <v>0</v>
      </c>
      <c r="O91" s="36">
        <v>0</v>
      </c>
      <c r="P91" s="36">
        <v>75266</v>
      </c>
      <c r="Q91" s="36">
        <v>19873</v>
      </c>
      <c r="S91" s="36">
        <f t="shared" si="7"/>
        <v>32081</v>
      </c>
      <c r="T91" s="36">
        <f t="shared" si="8"/>
        <v>4491</v>
      </c>
      <c r="U91" s="36">
        <f t="shared" si="9"/>
        <v>18791</v>
      </c>
      <c r="V91" s="36">
        <f t="shared" si="10"/>
        <v>10019</v>
      </c>
      <c r="W91" s="36">
        <f t="shared" si="11"/>
        <v>0</v>
      </c>
      <c r="X91" s="36">
        <f t="shared" si="12"/>
        <v>9884</v>
      </c>
      <c r="Y91" s="36">
        <f t="shared" si="13"/>
        <v>75266</v>
      </c>
    </row>
    <row r="92" spans="1:25">
      <c r="A92" s="36" t="s">
        <v>91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34668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34668</v>
      </c>
      <c r="Q92" s="36">
        <v>0</v>
      </c>
      <c r="S92" s="36">
        <f t="shared" si="7"/>
        <v>0</v>
      </c>
      <c r="T92" s="36">
        <f t="shared" si="8"/>
        <v>0</v>
      </c>
      <c r="U92" s="36">
        <f t="shared" si="9"/>
        <v>34668</v>
      </c>
      <c r="V92" s="36">
        <f t="shared" si="10"/>
        <v>0</v>
      </c>
      <c r="W92" s="36">
        <f t="shared" si="11"/>
        <v>0</v>
      </c>
      <c r="X92" s="36">
        <f t="shared" si="12"/>
        <v>0</v>
      </c>
      <c r="Y92" s="36">
        <f t="shared" si="13"/>
        <v>34668</v>
      </c>
    </row>
    <row r="93" spans="1:25">
      <c r="A93" s="36" t="s">
        <v>90</v>
      </c>
      <c r="B93" s="36">
        <v>16954</v>
      </c>
      <c r="C93" s="36">
        <v>0</v>
      </c>
      <c r="D93" s="36">
        <v>0</v>
      </c>
      <c r="E93" s="36">
        <v>0</v>
      </c>
      <c r="F93" s="36">
        <v>560</v>
      </c>
      <c r="G93" s="36">
        <v>9255</v>
      </c>
      <c r="H93" s="36">
        <v>11618</v>
      </c>
      <c r="I93" s="36">
        <v>14957</v>
      </c>
      <c r="J93" s="36">
        <v>0</v>
      </c>
      <c r="K93" s="36">
        <v>4940</v>
      </c>
      <c r="L93" s="36">
        <v>252</v>
      </c>
      <c r="M93" s="36">
        <v>0</v>
      </c>
      <c r="N93" s="36">
        <v>0</v>
      </c>
      <c r="O93" s="36">
        <v>0</v>
      </c>
      <c r="P93" s="36">
        <v>58536</v>
      </c>
      <c r="Q93" s="36">
        <v>20149</v>
      </c>
      <c r="S93" s="36">
        <f t="shared" si="7"/>
        <v>16954</v>
      </c>
      <c r="T93" s="36">
        <f t="shared" si="8"/>
        <v>560</v>
      </c>
      <c r="U93" s="36">
        <f t="shared" si="9"/>
        <v>9255</v>
      </c>
      <c r="V93" s="36">
        <f t="shared" si="10"/>
        <v>14957</v>
      </c>
      <c r="W93" s="36">
        <f t="shared" si="11"/>
        <v>11618</v>
      </c>
      <c r="X93" s="36">
        <f t="shared" si="12"/>
        <v>5192</v>
      </c>
      <c r="Y93" s="36">
        <f t="shared" si="13"/>
        <v>58536</v>
      </c>
    </row>
    <row r="94" spans="1:25">
      <c r="A94" s="36" t="s">
        <v>89</v>
      </c>
      <c r="B94" s="36">
        <v>160983</v>
      </c>
      <c r="C94" s="36">
        <v>893</v>
      </c>
      <c r="D94" s="36">
        <v>0</v>
      </c>
      <c r="E94" s="36">
        <v>13</v>
      </c>
      <c r="F94" s="36">
        <v>8693</v>
      </c>
      <c r="G94" s="36">
        <v>529974</v>
      </c>
      <c r="H94" s="36">
        <v>172508</v>
      </c>
      <c r="I94" s="36">
        <v>181151</v>
      </c>
      <c r="J94" s="36">
        <v>444</v>
      </c>
      <c r="K94" s="36">
        <v>5</v>
      </c>
      <c r="L94" s="36">
        <v>2925</v>
      </c>
      <c r="M94" s="36">
        <v>0</v>
      </c>
      <c r="N94" s="36">
        <v>0</v>
      </c>
      <c r="O94" s="36">
        <v>0</v>
      </c>
      <c r="P94" s="36">
        <v>1057589</v>
      </c>
      <c r="Q94" s="36">
        <v>181637</v>
      </c>
      <c r="S94" s="36">
        <f t="shared" si="7"/>
        <v>161876</v>
      </c>
      <c r="T94" s="36">
        <f t="shared" si="8"/>
        <v>8706</v>
      </c>
      <c r="U94" s="36">
        <f t="shared" si="9"/>
        <v>529974</v>
      </c>
      <c r="V94" s="36">
        <f t="shared" si="10"/>
        <v>181151</v>
      </c>
      <c r="W94" s="36">
        <f t="shared" si="11"/>
        <v>172508</v>
      </c>
      <c r="X94" s="36">
        <f t="shared" si="12"/>
        <v>3374</v>
      </c>
      <c r="Y94" s="36">
        <f t="shared" si="13"/>
        <v>1057589</v>
      </c>
    </row>
    <row r="95" spans="1:25">
      <c r="A95" s="36" t="s">
        <v>88</v>
      </c>
      <c r="B95" s="36">
        <v>0</v>
      </c>
      <c r="C95" s="36">
        <v>0</v>
      </c>
      <c r="D95" s="36">
        <v>0</v>
      </c>
      <c r="E95" s="36">
        <v>66167</v>
      </c>
      <c r="F95" s="36">
        <v>68025</v>
      </c>
      <c r="G95" s="36">
        <v>149824</v>
      </c>
      <c r="H95" s="36">
        <v>0</v>
      </c>
      <c r="I95" s="36">
        <v>0</v>
      </c>
      <c r="J95" s="36">
        <v>0</v>
      </c>
      <c r="K95" s="36">
        <v>1</v>
      </c>
      <c r="L95" s="36">
        <v>0</v>
      </c>
      <c r="M95" s="36">
        <v>0</v>
      </c>
      <c r="N95" s="36">
        <v>0</v>
      </c>
      <c r="O95" s="36">
        <v>0</v>
      </c>
      <c r="P95" s="36">
        <v>284017</v>
      </c>
      <c r="Q95" s="36">
        <v>1</v>
      </c>
      <c r="S95" s="36">
        <f t="shared" si="7"/>
        <v>0</v>
      </c>
      <c r="T95" s="36">
        <f t="shared" si="8"/>
        <v>134192</v>
      </c>
      <c r="U95" s="36">
        <f t="shared" si="9"/>
        <v>149824</v>
      </c>
      <c r="V95" s="36">
        <f t="shared" si="10"/>
        <v>0</v>
      </c>
      <c r="W95" s="36">
        <f t="shared" si="11"/>
        <v>0</v>
      </c>
      <c r="X95" s="36">
        <f t="shared" si="12"/>
        <v>1</v>
      </c>
      <c r="Y95" s="36">
        <f t="shared" si="13"/>
        <v>284017</v>
      </c>
    </row>
    <row r="96" spans="1:25">
      <c r="A96" s="36" t="s">
        <v>87</v>
      </c>
      <c r="B96" s="36">
        <v>0</v>
      </c>
      <c r="C96" s="36">
        <v>0</v>
      </c>
      <c r="D96" s="36">
        <v>0</v>
      </c>
      <c r="E96" s="36">
        <v>0</v>
      </c>
      <c r="F96" s="36">
        <v>3127</v>
      </c>
      <c r="G96" s="36">
        <v>149</v>
      </c>
      <c r="H96" s="36">
        <v>0</v>
      </c>
      <c r="I96" s="36">
        <v>308</v>
      </c>
      <c r="J96" s="36">
        <v>0</v>
      </c>
      <c r="K96" s="36">
        <v>4</v>
      </c>
      <c r="L96" s="36">
        <v>59</v>
      </c>
      <c r="M96" s="36">
        <v>0</v>
      </c>
      <c r="N96" s="36">
        <v>0</v>
      </c>
      <c r="O96" s="36">
        <v>64</v>
      </c>
      <c r="P96" s="36">
        <v>3711</v>
      </c>
      <c r="Q96" s="36">
        <v>371</v>
      </c>
      <c r="S96" s="36">
        <f t="shared" si="7"/>
        <v>0</v>
      </c>
      <c r="T96" s="36">
        <f t="shared" si="8"/>
        <v>3127</v>
      </c>
      <c r="U96" s="36">
        <f t="shared" si="9"/>
        <v>149</v>
      </c>
      <c r="V96" s="36">
        <f t="shared" si="10"/>
        <v>308</v>
      </c>
      <c r="W96" s="36">
        <f t="shared" si="11"/>
        <v>0</v>
      </c>
      <c r="X96" s="36">
        <f t="shared" si="12"/>
        <v>127</v>
      </c>
      <c r="Y96" s="36">
        <f t="shared" si="13"/>
        <v>3711</v>
      </c>
    </row>
    <row r="97" spans="1:25">
      <c r="A97" s="36" t="s">
        <v>86</v>
      </c>
      <c r="B97" s="36">
        <v>28690</v>
      </c>
      <c r="C97" s="36">
        <v>0</v>
      </c>
      <c r="D97" s="36">
        <v>0</v>
      </c>
      <c r="E97" s="36">
        <v>0</v>
      </c>
      <c r="F97" s="36">
        <v>10</v>
      </c>
      <c r="G97" s="36">
        <v>301</v>
      </c>
      <c r="H97" s="36">
        <v>0</v>
      </c>
      <c r="I97" s="36">
        <v>10203</v>
      </c>
      <c r="J97" s="36">
        <v>0</v>
      </c>
      <c r="K97" s="36">
        <v>0</v>
      </c>
      <c r="L97" s="36">
        <v>23</v>
      </c>
      <c r="M97" s="36">
        <v>0</v>
      </c>
      <c r="N97" s="36">
        <v>0</v>
      </c>
      <c r="O97" s="36">
        <v>0</v>
      </c>
      <c r="P97" s="36">
        <v>39227</v>
      </c>
      <c r="Q97" s="36">
        <v>10224</v>
      </c>
      <c r="S97" s="36">
        <f t="shared" si="7"/>
        <v>28690</v>
      </c>
      <c r="T97" s="36">
        <f t="shared" si="8"/>
        <v>10</v>
      </c>
      <c r="U97" s="36">
        <f t="shared" si="9"/>
        <v>301</v>
      </c>
      <c r="V97" s="36">
        <f t="shared" si="10"/>
        <v>10203</v>
      </c>
      <c r="W97" s="36">
        <f t="shared" si="11"/>
        <v>0</v>
      </c>
      <c r="X97" s="36">
        <f t="shared" si="12"/>
        <v>23</v>
      </c>
      <c r="Y97" s="36">
        <f t="shared" si="13"/>
        <v>39227</v>
      </c>
    </row>
    <row r="98" spans="1:25">
      <c r="A98" s="36" t="s">
        <v>85</v>
      </c>
      <c r="B98" s="36">
        <v>391</v>
      </c>
      <c r="C98" s="36">
        <v>0</v>
      </c>
      <c r="D98" s="36">
        <v>0</v>
      </c>
      <c r="E98" s="36">
        <v>0</v>
      </c>
      <c r="F98" s="36">
        <v>2329</v>
      </c>
      <c r="G98" s="36">
        <v>43871</v>
      </c>
      <c r="H98" s="36">
        <v>0</v>
      </c>
      <c r="I98" s="36">
        <v>0</v>
      </c>
      <c r="J98" s="36">
        <v>0</v>
      </c>
      <c r="K98" s="36">
        <v>16</v>
      </c>
      <c r="L98" s="36">
        <v>1357</v>
      </c>
      <c r="M98" s="36">
        <v>0</v>
      </c>
      <c r="N98" s="36">
        <v>0</v>
      </c>
      <c r="O98" s="36">
        <v>0</v>
      </c>
      <c r="P98" s="36">
        <v>47964</v>
      </c>
      <c r="Q98" s="36">
        <v>741</v>
      </c>
      <c r="S98" s="36">
        <f t="shared" si="7"/>
        <v>391</v>
      </c>
      <c r="T98" s="36">
        <f t="shared" si="8"/>
        <v>2329</v>
      </c>
      <c r="U98" s="36">
        <f t="shared" si="9"/>
        <v>43871</v>
      </c>
      <c r="V98" s="36">
        <f t="shared" si="10"/>
        <v>0</v>
      </c>
      <c r="W98" s="36">
        <f t="shared" si="11"/>
        <v>0</v>
      </c>
      <c r="X98" s="36">
        <f t="shared" si="12"/>
        <v>1373</v>
      </c>
      <c r="Y98" s="36">
        <f t="shared" si="13"/>
        <v>47964</v>
      </c>
    </row>
    <row r="99" spans="1:25">
      <c r="A99" s="36" t="s">
        <v>84</v>
      </c>
      <c r="B99" s="36">
        <v>237157</v>
      </c>
      <c r="C99" s="36">
        <v>0</v>
      </c>
      <c r="D99" s="36">
        <v>0</v>
      </c>
      <c r="E99" s="36">
        <v>0</v>
      </c>
      <c r="F99" s="36">
        <v>192</v>
      </c>
      <c r="G99" s="36">
        <v>0</v>
      </c>
      <c r="H99" s="36">
        <v>14106</v>
      </c>
      <c r="I99" s="36">
        <v>1159</v>
      </c>
      <c r="J99" s="36">
        <v>0</v>
      </c>
      <c r="K99" s="36">
        <v>280</v>
      </c>
      <c r="L99" s="36">
        <v>298</v>
      </c>
      <c r="M99" s="36">
        <v>0</v>
      </c>
      <c r="N99" s="36">
        <v>0</v>
      </c>
      <c r="O99" s="36">
        <v>0</v>
      </c>
      <c r="P99" s="36">
        <v>253192</v>
      </c>
      <c r="Q99" s="36">
        <v>1737</v>
      </c>
      <c r="S99" s="36">
        <f t="shared" si="7"/>
        <v>237157</v>
      </c>
      <c r="T99" s="36">
        <f t="shared" si="8"/>
        <v>192</v>
      </c>
      <c r="U99" s="36">
        <f t="shared" si="9"/>
        <v>0</v>
      </c>
      <c r="V99" s="36">
        <f t="shared" si="10"/>
        <v>1159</v>
      </c>
      <c r="W99" s="36">
        <f t="shared" si="11"/>
        <v>14106</v>
      </c>
      <c r="X99" s="36">
        <f t="shared" si="12"/>
        <v>578</v>
      </c>
      <c r="Y99" s="36">
        <f t="shared" si="13"/>
        <v>253192</v>
      </c>
    </row>
    <row r="100" spans="1:25">
      <c r="A100" s="36" t="s">
        <v>222</v>
      </c>
      <c r="B100" s="36">
        <v>0</v>
      </c>
      <c r="C100" s="36">
        <v>0</v>
      </c>
      <c r="D100" s="36">
        <v>0</v>
      </c>
      <c r="E100" s="36">
        <v>0</v>
      </c>
      <c r="F100" s="36">
        <v>470</v>
      </c>
      <c r="G100" s="36">
        <v>0</v>
      </c>
      <c r="H100" s="36">
        <v>0</v>
      </c>
      <c r="I100" s="36">
        <v>0</v>
      </c>
      <c r="J100" s="36">
        <v>0</v>
      </c>
      <c r="K100" s="36">
        <v>2</v>
      </c>
      <c r="L100" s="36">
        <v>0</v>
      </c>
      <c r="M100" s="36">
        <v>0</v>
      </c>
      <c r="N100" s="36">
        <v>0</v>
      </c>
      <c r="O100" s="36">
        <v>0</v>
      </c>
      <c r="P100" s="36">
        <v>472</v>
      </c>
      <c r="Q100" s="36">
        <v>2</v>
      </c>
      <c r="S100" s="36">
        <f t="shared" si="7"/>
        <v>0</v>
      </c>
      <c r="T100" s="36">
        <f t="shared" si="8"/>
        <v>470</v>
      </c>
      <c r="U100" s="36">
        <f t="shared" si="9"/>
        <v>0</v>
      </c>
      <c r="V100" s="36">
        <f t="shared" si="10"/>
        <v>0</v>
      </c>
      <c r="W100" s="36">
        <f t="shared" si="11"/>
        <v>0</v>
      </c>
      <c r="X100" s="36">
        <f t="shared" si="12"/>
        <v>2</v>
      </c>
      <c r="Y100" s="36">
        <f t="shared" si="13"/>
        <v>472</v>
      </c>
    </row>
    <row r="101" spans="1:25">
      <c r="A101" s="36" t="s">
        <v>83</v>
      </c>
      <c r="B101" s="36">
        <v>1469</v>
      </c>
      <c r="C101" s="36">
        <v>0</v>
      </c>
      <c r="D101" s="36">
        <v>0</v>
      </c>
      <c r="E101" s="36">
        <v>0</v>
      </c>
      <c r="F101" s="36">
        <v>3355</v>
      </c>
      <c r="G101" s="36">
        <v>0</v>
      </c>
      <c r="H101" s="36">
        <v>0</v>
      </c>
      <c r="I101" s="36">
        <v>6918</v>
      </c>
      <c r="J101" s="36">
        <v>0</v>
      </c>
      <c r="K101" s="36">
        <v>255</v>
      </c>
      <c r="L101" s="36">
        <v>26</v>
      </c>
      <c r="M101" s="36">
        <v>0</v>
      </c>
      <c r="N101" s="36">
        <v>0</v>
      </c>
      <c r="O101" s="36">
        <v>0</v>
      </c>
      <c r="P101" s="36">
        <v>12023</v>
      </c>
      <c r="Q101" s="36">
        <v>7199</v>
      </c>
      <c r="S101" s="36">
        <f t="shared" si="7"/>
        <v>1469</v>
      </c>
      <c r="T101" s="36">
        <f t="shared" si="8"/>
        <v>3355</v>
      </c>
      <c r="U101" s="36">
        <f t="shared" si="9"/>
        <v>0</v>
      </c>
      <c r="V101" s="36">
        <f t="shared" si="10"/>
        <v>6918</v>
      </c>
      <c r="W101" s="36">
        <f t="shared" si="11"/>
        <v>0</v>
      </c>
      <c r="X101" s="36">
        <f t="shared" si="12"/>
        <v>281</v>
      </c>
      <c r="Y101" s="36">
        <f t="shared" si="13"/>
        <v>12023</v>
      </c>
    </row>
    <row r="102" spans="1:25">
      <c r="A102" s="36" t="s">
        <v>82</v>
      </c>
      <c r="B102" s="36">
        <v>0</v>
      </c>
      <c r="C102" s="36">
        <v>0</v>
      </c>
      <c r="D102" s="36">
        <v>0</v>
      </c>
      <c r="E102" s="36">
        <v>0</v>
      </c>
      <c r="F102" s="36">
        <v>1969</v>
      </c>
      <c r="G102" s="36">
        <v>0</v>
      </c>
      <c r="H102" s="36">
        <v>0</v>
      </c>
      <c r="I102" s="36">
        <v>8315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10284</v>
      </c>
      <c r="Q102" s="36">
        <v>8315</v>
      </c>
      <c r="S102" s="36">
        <f t="shared" si="7"/>
        <v>0</v>
      </c>
      <c r="T102" s="36">
        <f t="shared" si="8"/>
        <v>1969</v>
      </c>
      <c r="U102" s="36">
        <f t="shared" si="9"/>
        <v>0</v>
      </c>
      <c r="V102" s="36">
        <f t="shared" si="10"/>
        <v>8315</v>
      </c>
      <c r="W102" s="36">
        <f t="shared" si="11"/>
        <v>0</v>
      </c>
      <c r="X102" s="36">
        <f t="shared" si="12"/>
        <v>0</v>
      </c>
      <c r="Y102" s="36">
        <f t="shared" si="13"/>
        <v>10284</v>
      </c>
    </row>
    <row r="103" spans="1:25">
      <c r="A103" s="36" t="s">
        <v>81</v>
      </c>
      <c r="B103" s="36">
        <v>0</v>
      </c>
      <c r="C103" s="36">
        <v>0</v>
      </c>
      <c r="D103" s="36">
        <v>0</v>
      </c>
      <c r="E103" s="36">
        <v>0</v>
      </c>
      <c r="F103" s="36">
        <v>6809</v>
      </c>
      <c r="G103" s="36">
        <v>16124</v>
      </c>
      <c r="H103" s="36">
        <v>0</v>
      </c>
      <c r="I103" s="36">
        <v>3000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25933</v>
      </c>
      <c r="Q103" s="36">
        <v>3000</v>
      </c>
      <c r="S103" s="36">
        <f t="shared" si="7"/>
        <v>0</v>
      </c>
      <c r="T103" s="36">
        <f t="shared" si="8"/>
        <v>6809</v>
      </c>
      <c r="U103" s="36">
        <f t="shared" si="9"/>
        <v>16124</v>
      </c>
      <c r="V103" s="36">
        <f t="shared" si="10"/>
        <v>3000</v>
      </c>
      <c r="W103" s="36">
        <f t="shared" si="11"/>
        <v>0</v>
      </c>
      <c r="X103" s="36">
        <f t="shared" si="12"/>
        <v>0</v>
      </c>
      <c r="Y103" s="36">
        <f t="shared" si="13"/>
        <v>25933</v>
      </c>
    </row>
    <row r="104" spans="1:25">
      <c r="A104" s="36" t="s">
        <v>80</v>
      </c>
      <c r="B104" s="36">
        <v>123103</v>
      </c>
      <c r="C104" s="36">
        <v>0</v>
      </c>
      <c r="D104" s="36">
        <v>0</v>
      </c>
      <c r="E104" s="36">
        <v>0</v>
      </c>
      <c r="F104" s="36">
        <v>7520</v>
      </c>
      <c r="G104" s="36">
        <v>65978</v>
      </c>
      <c r="H104" s="36">
        <v>41639</v>
      </c>
      <c r="I104" s="36">
        <v>5423</v>
      </c>
      <c r="J104" s="36">
        <v>0</v>
      </c>
      <c r="K104" s="36">
        <v>1665</v>
      </c>
      <c r="L104" s="36">
        <v>3523</v>
      </c>
      <c r="M104" s="36">
        <v>0</v>
      </c>
      <c r="N104" s="36">
        <v>0</v>
      </c>
      <c r="O104" s="36">
        <v>0</v>
      </c>
      <c r="P104" s="36">
        <v>248851</v>
      </c>
      <c r="Q104" s="36">
        <v>9002</v>
      </c>
      <c r="S104" s="36">
        <f t="shared" si="7"/>
        <v>123103</v>
      </c>
      <c r="T104" s="36">
        <f t="shared" si="8"/>
        <v>7520</v>
      </c>
      <c r="U104" s="36">
        <f t="shared" si="9"/>
        <v>65978</v>
      </c>
      <c r="V104" s="36">
        <f t="shared" si="10"/>
        <v>5423</v>
      </c>
      <c r="W104" s="36">
        <f t="shared" si="11"/>
        <v>41639</v>
      </c>
      <c r="X104" s="36">
        <f t="shared" si="12"/>
        <v>5188</v>
      </c>
      <c r="Y104" s="36">
        <f t="shared" si="13"/>
        <v>248851</v>
      </c>
    </row>
    <row r="105" spans="1:25">
      <c r="A105" s="36" t="s">
        <v>79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44</v>
      </c>
      <c r="H105" s="36">
        <v>0</v>
      </c>
      <c r="I105" s="36">
        <v>17071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17115</v>
      </c>
      <c r="Q105" s="36">
        <v>17071</v>
      </c>
      <c r="S105" s="36">
        <f t="shared" si="7"/>
        <v>0</v>
      </c>
      <c r="T105" s="36">
        <f t="shared" si="8"/>
        <v>0</v>
      </c>
      <c r="U105" s="36">
        <f t="shared" si="9"/>
        <v>44</v>
      </c>
      <c r="V105" s="36">
        <f t="shared" si="10"/>
        <v>17071</v>
      </c>
      <c r="W105" s="36">
        <f t="shared" si="11"/>
        <v>0</v>
      </c>
      <c r="X105" s="36">
        <f t="shared" si="12"/>
        <v>0</v>
      </c>
      <c r="Y105" s="36">
        <f t="shared" si="13"/>
        <v>17115</v>
      </c>
    </row>
    <row r="106" spans="1:25">
      <c r="A106" s="36" t="s">
        <v>223</v>
      </c>
      <c r="B106" s="36">
        <v>0</v>
      </c>
      <c r="C106" s="36">
        <v>0</v>
      </c>
      <c r="D106" s="36">
        <v>0</v>
      </c>
      <c r="E106" s="36">
        <v>0</v>
      </c>
      <c r="F106" s="36">
        <v>1222</v>
      </c>
      <c r="G106" s="36">
        <v>2599</v>
      </c>
      <c r="H106" s="36">
        <v>0</v>
      </c>
      <c r="I106" s="36">
        <v>1717</v>
      </c>
      <c r="J106" s="36">
        <v>0</v>
      </c>
      <c r="K106" s="36">
        <v>15</v>
      </c>
      <c r="L106" s="36">
        <v>21</v>
      </c>
      <c r="M106" s="36">
        <v>0</v>
      </c>
      <c r="N106" s="36">
        <v>0</v>
      </c>
      <c r="O106" s="36">
        <v>0</v>
      </c>
      <c r="P106" s="36">
        <v>5574</v>
      </c>
      <c r="Q106" s="36">
        <v>1753</v>
      </c>
      <c r="S106" s="36">
        <f t="shared" si="7"/>
        <v>0</v>
      </c>
      <c r="T106" s="36">
        <f t="shared" si="8"/>
        <v>1222</v>
      </c>
      <c r="U106" s="36">
        <f t="shared" si="9"/>
        <v>2599</v>
      </c>
      <c r="V106" s="36">
        <f t="shared" si="10"/>
        <v>1717</v>
      </c>
      <c r="W106" s="36">
        <f t="shared" si="11"/>
        <v>0</v>
      </c>
      <c r="X106" s="36">
        <f t="shared" si="12"/>
        <v>36</v>
      </c>
      <c r="Y106" s="36">
        <f t="shared" si="13"/>
        <v>5574</v>
      </c>
    </row>
    <row r="107" spans="1:25">
      <c r="A107" s="36" t="s">
        <v>78</v>
      </c>
      <c r="B107" s="36">
        <v>32917</v>
      </c>
      <c r="C107" s="36">
        <v>0</v>
      </c>
      <c r="D107" s="36">
        <v>0</v>
      </c>
      <c r="E107" s="36">
        <v>0</v>
      </c>
      <c r="F107" s="36">
        <v>1677</v>
      </c>
      <c r="G107" s="36">
        <v>117006</v>
      </c>
      <c r="H107" s="36">
        <v>0</v>
      </c>
      <c r="I107" s="36">
        <v>5748</v>
      </c>
      <c r="J107" s="36">
        <v>1</v>
      </c>
      <c r="K107" s="36">
        <v>1385</v>
      </c>
      <c r="L107" s="36">
        <v>6973</v>
      </c>
      <c r="M107" s="36">
        <v>0</v>
      </c>
      <c r="N107" s="36">
        <v>0</v>
      </c>
      <c r="O107" s="36">
        <v>0</v>
      </c>
      <c r="P107" s="36">
        <v>165707</v>
      </c>
      <c r="Q107" s="36">
        <v>14107</v>
      </c>
      <c r="S107" s="36">
        <f t="shared" si="7"/>
        <v>32917</v>
      </c>
      <c r="T107" s="36">
        <f t="shared" si="8"/>
        <v>1677</v>
      </c>
      <c r="U107" s="36">
        <f t="shared" si="9"/>
        <v>117006</v>
      </c>
      <c r="V107" s="36">
        <f t="shared" si="10"/>
        <v>5748</v>
      </c>
      <c r="W107" s="36">
        <f t="shared" si="11"/>
        <v>0</v>
      </c>
      <c r="X107" s="36">
        <f t="shared" si="12"/>
        <v>8359</v>
      </c>
      <c r="Y107" s="36">
        <f t="shared" si="13"/>
        <v>165707</v>
      </c>
    </row>
    <row r="108" spans="1:25">
      <c r="A108" s="36" t="s">
        <v>77</v>
      </c>
      <c r="B108" s="36">
        <v>0</v>
      </c>
      <c r="C108" s="36">
        <v>0</v>
      </c>
      <c r="D108" s="36">
        <v>0</v>
      </c>
      <c r="E108" s="36">
        <v>0</v>
      </c>
      <c r="F108" s="36">
        <v>17</v>
      </c>
      <c r="G108" s="36">
        <v>0</v>
      </c>
      <c r="H108" s="36">
        <v>0</v>
      </c>
      <c r="I108" s="36">
        <v>89</v>
      </c>
      <c r="J108" s="36">
        <v>0</v>
      </c>
      <c r="K108" s="36">
        <v>0</v>
      </c>
      <c r="L108" s="36">
        <v>5</v>
      </c>
      <c r="M108" s="36">
        <v>0</v>
      </c>
      <c r="N108" s="36">
        <v>0</v>
      </c>
      <c r="O108" s="36">
        <v>0</v>
      </c>
      <c r="P108" s="36">
        <v>111</v>
      </c>
      <c r="Q108" s="36">
        <v>94</v>
      </c>
      <c r="S108" s="36">
        <f t="shared" si="7"/>
        <v>0</v>
      </c>
      <c r="T108" s="36">
        <f t="shared" si="8"/>
        <v>17</v>
      </c>
      <c r="U108" s="36">
        <f t="shared" si="9"/>
        <v>0</v>
      </c>
      <c r="V108" s="36">
        <f t="shared" si="10"/>
        <v>89</v>
      </c>
      <c r="W108" s="36">
        <f t="shared" si="11"/>
        <v>0</v>
      </c>
      <c r="X108" s="36">
        <f t="shared" si="12"/>
        <v>5</v>
      </c>
      <c r="Y108" s="36">
        <f t="shared" si="13"/>
        <v>111</v>
      </c>
    </row>
    <row r="109" spans="1:25">
      <c r="A109" s="36" t="s">
        <v>76</v>
      </c>
      <c r="B109" s="36">
        <v>0</v>
      </c>
      <c r="C109" s="36">
        <v>0</v>
      </c>
      <c r="D109" s="36">
        <v>0</v>
      </c>
      <c r="E109" s="36">
        <v>0</v>
      </c>
      <c r="F109" s="36">
        <v>34</v>
      </c>
      <c r="G109" s="36">
        <v>9471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9505</v>
      </c>
      <c r="Q109" s="36">
        <v>0</v>
      </c>
      <c r="S109" s="36">
        <f t="shared" si="7"/>
        <v>0</v>
      </c>
      <c r="T109" s="36">
        <f t="shared" si="8"/>
        <v>34</v>
      </c>
      <c r="U109" s="36">
        <f t="shared" si="9"/>
        <v>9471</v>
      </c>
      <c r="V109" s="36">
        <f t="shared" si="10"/>
        <v>0</v>
      </c>
      <c r="W109" s="36">
        <f t="shared" si="11"/>
        <v>0</v>
      </c>
      <c r="X109" s="36">
        <f t="shared" si="12"/>
        <v>0</v>
      </c>
      <c r="Y109" s="36">
        <f t="shared" si="13"/>
        <v>9505</v>
      </c>
    </row>
    <row r="110" spans="1:25">
      <c r="A110" s="36" t="s">
        <v>75</v>
      </c>
      <c r="B110" s="36">
        <v>0</v>
      </c>
      <c r="C110" s="36">
        <v>0</v>
      </c>
      <c r="D110" s="36">
        <v>0</v>
      </c>
      <c r="E110" s="36">
        <v>0</v>
      </c>
      <c r="F110" s="36">
        <v>67</v>
      </c>
      <c r="G110" s="36">
        <v>17673</v>
      </c>
      <c r="H110" s="36">
        <v>0</v>
      </c>
      <c r="I110" s="36">
        <v>60</v>
      </c>
      <c r="J110" s="36">
        <v>0</v>
      </c>
      <c r="K110" s="36">
        <v>369</v>
      </c>
      <c r="L110" s="36">
        <v>0</v>
      </c>
      <c r="M110" s="36">
        <v>0</v>
      </c>
      <c r="N110" s="36">
        <v>0</v>
      </c>
      <c r="O110" s="36">
        <v>212</v>
      </c>
      <c r="P110" s="36">
        <v>18381</v>
      </c>
      <c r="Q110" s="36">
        <v>429</v>
      </c>
      <c r="S110" s="36">
        <f t="shared" si="7"/>
        <v>0</v>
      </c>
      <c r="T110" s="36">
        <f t="shared" si="8"/>
        <v>67</v>
      </c>
      <c r="U110" s="36">
        <f t="shared" si="9"/>
        <v>17673</v>
      </c>
      <c r="V110" s="36">
        <f t="shared" si="10"/>
        <v>60</v>
      </c>
      <c r="W110" s="36">
        <f t="shared" si="11"/>
        <v>0</v>
      </c>
      <c r="X110" s="36">
        <f t="shared" si="12"/>
        <v>581</v>
      </c>
      <c r="Y110" s="36">
        <f t="shared" si="13"/>
        <v>18381</v>
      </c>
    </row>
    <row r="111" spans="1:25">
      <c r="A111" s="36" t="s">
        <v>74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v>18870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18870</v>
      </c>
      <c r="Q111" s="36">
        <v>0</v>
      </c>
      <c r="S111" s="36">
        <f t="shared" si="7"/>
        <v>0</v>
      </c>
      <c r="T111" s="36">
        <f t="shared" si="8"/>
        <v>0</v>
      </c>
      <c r="U111" s="36">
        <f t="shared" si="9"/>
        <v>18870</v>
      </c>
      <c r="V111" s="36">
        <f t="shared" si="10"/>
        <v>0</v>
      </c>
      <c r="W111" s="36">
        <f t="shared" si="11"/>
        <v>0</v>
      </c>
      <c r="X111" s="36">
        <f t="shared" si="12"/>
        <v>0</v>
      </c>
      <c r="Y111" s="36">
        <f t="shared" si="13"/>
        <v>18870</v>
      </c>
    </row>
    <row r="112" spans="1:25">
      <c r="A112" s="36" t="s">
        <v>73</v>
      </c>
      <c r="B112" s="36">
        <v>81013</v>
      </c>
      <c r="C112" s="36">
        <v>0</v>
      </c>
      <c r="D112" s="36">
        <v>0</v>
      </c>
      <c r="E112" s="36">
        <v>0</v>
      </c>
      <c r="F112" s="36">
        <v>390</v>
      </c>
      <c r="G112" s="36">
        <v>13983</v>
      </c>
      <c r="H112" s="36">
        <v>83209</v>
      </c>
      <c r="I112" s="36">
        <v>13801</v>
      </c>
      <c r="J112" s="36">
        <v>0</v>
      </c>
      <c r="K112" s="36">
        <v>1209</v>
      </c>
      <c r="L112" s="36">
        <v>101</v>
      </c>
      <c r="M112" s="36">
        <v>0</v>
      </c>
      <c r="N112" s="36">
        <v>0</v>
      </c>
      <c r="O112" s="36">
        <v>0</v>
      </c>
      <c r="P112" s="36">
        <v>193706</v>
      </c>
      <c r="Q112" s="36">
        <v>15111</v>
      </c>
      <c r="S112" s="36">
        <f t="shared" si="7"/>
        <v>81013</v>
      </c>
      <c r="T112" s="36">
        <f t="shared" si="8"/>
        <v>390</v>
      </c>
      <c r="U112" s="36">
        <f t="shared" si="9"/>
        <v>13983</v>
      </c>
      <c r="V112" s="36">
        <f t="shared" si="10"/>
        <v>13801</v>
      </c>
      <c r="W112" s="36">
        <f t="shared" si="11"/>
        <v>83209</v>
      </c>
      <c r="X112" s="36">
        <f t="shared" si="12"/>
        <v>1310</v>
      </c>
      <c r="Y112" s="36">
        <f t="shared" si="13"/>
        <v>193706</v>
      </c>
    </row>
    <row r="113" spans="1:25">
      <c r="A113" s="36" t="s">
        <v>72</v>
      </c>
      <c r="B113" s="36">
        <v>0</v>
      </c>
      <c r="C113" s="36">
        <v>0</v>
      </c>
      <c r="D113" s="36">
        <v>0</v>
      </c>
      <c r="E113" s="36">
        <v>0</v>
      </c>
      <c r="F113" s="36">
        <v>1393</v>
      </c>
      <c r="G113" s="36">
        <v>104829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106222</v>
      </c>
      <c r="Q113" s="36">
        <v>0</v>
      </c>
      <c r="S113" s="36">
        <f t="shared" si="7"/>
        <v>0</v>
      </c>
      <c r="T113" s="36">
        <f t="shared" si="8"/>
        <v>1393</v>
      </c>
      <c r="U113" s="36">
        <f t="shared" si="9"/>
        <v>104829</v>
      </c>
      <c r="V113" s="36">
        <f t="shared" si="10"/>
        <v>0</v>
      </c>
      <c r="W113" s="36">
        <f t="shared" si="11"/>
        <v>0</v>
      </c>
      <c r="X113" s="36">
        <f t="shared" si="12"/>
        <v>0</v>
      </c>
      <c r="Y113" s="36">
        <f t="shared" si="13"/>
        <v>106222</v>
      </c>
    </row>
    <row r="114" spans="1:25">
      <c r="A114" s="36" t="s">
        <v>71</v>
      </c>
      <c r="B114" s="36">
        <v>0</v>
      </c>
      <c r="C114" s="36">
        <v>0</v>
      </c>
      <c r="D114" s="36">
        <v>0</v>
      </c>
      <c r="E114" s="36">
        <v>0</v>
      </c>
      <c r="F114" s="36">
        <v>2229</v>
      </c>
      <c r="G114" s="36">
        <v>1</v>
      </c>
      <c r="H114" s="36">
        <v>0</v>
      </c>
      <c r="I114" s="36">
        <v>8206</v>
      </c>
      <c r="J114" s="36">
        <v>0</v>
      </c>
      <c r="K114" s="36">
        <v>144</v>
      </c>
      <c r="L114" s="36">
        <v>1082</v>
      </c>
      <c r="M114" s="36">
        <v>0</v>
      </c>
      <c r="N114" s="36">
        <v>0</v>
      </c>
      <c r="O114" s="36">
        <v>0</v>
      </c>
      <c r="P114" s="36">
        <v>11662</v>
      </c>
      <c r="Q114" s="36">
        <v>9432</v>
      </c>
      <c r="S114" s="36">
        <f t="shared" si="7"/>
        <v>0</v>
      </c>
      <c r="T114" s="36">
        <f t="shared" si="8"/>
        <v>2229</v>
      </c>
      <c r="U114" s="36">
        <f t="shared" si="9"/>
        <v>1</v>
      </c>
      <c r="V114" s="36">
        <f t="shared" si="10"/>
        <v>8206</v>
      </c>
      <c r="W114" s="36">
        <f t="shared" si="11"/>
        <v>0</v>
      </c>
      <c r="X114" s="36">
        <f t="shared" si="12"/>
        <v>1226</v>
      </c>
      <c r="Y114" s="36">
        <f t="shared" si="13"/>
        <v>11662</v>
      </c>
    </row>
    <row r="115" spans="1:25">
      <c r="A115" s="36" t="s">
        <v>70</v>
      </c>
      <c r="B115" s="36">
        <v>2214</v>
      </c>
      <c r="C115" s="36">
        <v>0</v>
      </c>
      <c r="D115" s="36">
        <v>0</v>
      </c>
      <c r="E115" s="36">
        <v>0</v>
      </c>
      <c r="F115" s="36">
        <v>277</v>
      </c>
      <c r="G115" s="36">
        <v>40149</v>
      </c>
      <c r="H115" s="36">
        <v>0</v>
      </c>
      <c r="I115" s="36">
        <v>11560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54200</v>
      </c>
      <c r="Q115" s="36">
        <v>11560</v>
      </c>
      <c r="S115" s="36">
        <f t="shared" si="7"/>
        <v>2214</v>
      </c>
      <c r="T115" s="36">
        <f t="shared" si="8"/>
        <v>277</v>
      </c>
      <c r="U115" s="36">
        <f t="shared" si="9"/>
        <v>40149</v>
      </c>
      <c r="V115" s="36">
        <f t="shared" si="10"/>
        <v>11560</v>
      </c>
      <c r="W115" s="36">
        <f t="shared" si="11"/>
        <v>0</v>
      </c>
      <c r="X115" s="36">
        <f t="shared" si="12"/>
        <v>0</v>
      </c>
      <c r="Y115" s="36">
        <f t="shared" si="13"/>
        <v>54200</v>
      </c>
    </row>
    <row r="116" spans="1:25">
      <c r="A116" s="36" t="s">
        <v>69</v>
      </c>
      <c r="B116" s="36">
        <v>0</v>
      </c>
      <c r="C116" s="36">
        <v>0</v>
      </c>
      <c r="D116" s="36">
        <v>0</v>
      </c>
      <c r="E116" s="36">
        <v>0</v>
      </c>
      <c r="F116" s="36">
        <v>18519</v>
      </c>
      <c r="G116" s="36">
        <v>21096</v>
      </c>
      <c r="H116" s="36">
        <v>0</v>
      </c>
      <c r="I116" s="36">
        <v>83545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123160</v>
      </c>
      <c r="Q116" s="36">
        <v>83545</v>
      </c>
      <c r="S116" s="36">
        <f t="shared" si="7"/>
        <v>0</v>
      </c>
      <c r="T116" s="36">
        <f t="shared" si="8"/>
        <v>18519</v>
      </c>
      <c r="U116" s="36">
        <f t="shared" si="9"/>
        <v>21096</v>
      </c>
      <c r="V116" s="36">
        <f t="shared" si="10"/>
        <v>83545</v>
      </c>
      <c r="W116" s="36">
        <f t="shared" si="11"/>
        <v>0</v>
      </c>
      <c r="X116" s="36">
        <f t="shared" si="12"/>
        <v>0</v>
      </c>
      <c r="Y116" s="36">
        <f t="shared" si="13"/>
        <v>123160</v>
      </c>
    </row>
    <row r="117" spans="1:25">
      <c r="A117" s="36" t="s">
        <v>68</v>
      </c>
      <c r="B117" s="36">
        <v>24828</v>
      </c>
      <c r="C117" s="36">
        <v>0</v>
      </c>
      <c r="D117" s="36">
        <v>0</v>
      </c>
      <c r="E117" s="36">
        <v>0</v>
      </c>
      <c r="F117" s="36">
        <v>2269</v>
      </c>
      <c r="G117" s="36">
        <v>42655</v>
      </c>
      <c r="H117" s="36">
        <v>0</v>
      </c>
      <c r="I117" s="36">
        <v>57131</v>
      </c>
      <c r="J117" s="36">
        <v>0</v>
      </c>
      <c r="K117" s="36">
        <v>87</v>
      </c>
      <c r="L117" s="36">
        <v>58</v>
      </c>
      <c r="M117" s="36">
        <v>0</v>
      </c>
      <c r="N117" s="36">
        <v>0</v>
      </c>
      <c r="O117" s="36">
        <v>0</v>
      </c>
      <c r="P117" s="36">
        <v>127028</v>
      </c>
      <c r="Q117" s="36">
        <v>57276</v>
      </c>
      <c r="S117" s="36">
        <f t="shared" si="7"/>
        <v>24828</v>
      </c>
      <c r="T117" s="36">
        <f t="shared" si="8"/>
        <v>2269</v>
      </c>
      <c r="U117" s="36">
        <f t="shared" si="9"/>
        <v>42655</v>
      </c>
      <c r="V117" s="36">
        <f t="shared" si="10"/>
        <v>57131</v>
      </c>
      <c r="W117" s="36">
        <f t="shared" si="11"/>
        <v>0</v>
      </c>
      <c r="X117" s="36">
        <f t="shared" si="12"/>
        <v>145</v>
      </c>
      <c r="Y117" s="36">
        <f t="shared" si="13"/>
        <v>127028</v>
      </c>
    </row>
    <row r="118" spans="1:25">
      <c r="A118" s="36" t="s">
        <v>67</v>
      </c>
      <c r="B118" s="36">
        <v>0</v>
      </c>
      <c r="C118" s="36">
        <v>0</v>
      </c>
      <c r="D118" s="36">
        <v>0</v>
      </c>
      <c r="E118" s="36">
        <v>0</v>
      </c>
      <c r="F118" s="36">
        <v>5779</v>
      </c>
      <c r="G118" s="36">
        <v>2722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8501</v>
      </c>
      <c r="Q118" s="36">
        <v>0</v>
      </c>
      <c r="S118" s="36">
        <f t="shared" si="7"/>
        <v>0</v>
      </c>
      <c r="T118" s="36">
        <f t="shared" si="8"/>
        <v>5779</v>
      </c>
      <c r="U118" s="36">
        <f t="shared" si="9"/>
        <v>2722</v>
      </c>
      <c r="V118" s="36">
        <f t="shared" si="10"/>
        <v>0</v>
      </c>
      <c r="W118" s="36">
        <f t="shared" si="11"/>
        <v>0</v>
      </c>
      <c r="X118" s="36">
        <f t="shared" si="12"/>
        <v>0</v>
      </c>
      <c r="Y118" s="36">
        <f t="shared" si="13"/>
        <v>8501</v>
      </c>
    </row>
    <row r="119" spans="1:25">
      <c r="A119" s="36" t="s">
        <v>66</v>
      </c>
      <c r="B119" s="36">
        <v>0</v>
      </c>
      <c r="C119" s="36">
        <v>0</v>
      </c>
      <c r="D119" s="36">
        <v>0</v>
      </c>
      <c r="E119" s="36">
        <v>0</v>
      </c>
      <c r="F119" s="36">
        <v>38</v>
      </c>
      <c r="G119" s="36">
        <v>0</v>
      </c>
      <c r="H119" s="36">
        <v>0</v>
      </c>
      <c r="I119" s="36">
        <v>13280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13318</v>
      </c>
      <c r="Q119" s="36">
        <v>13280</v>
      </c>
      <c r="S119" s="36">
        <f t="shared" si="7"/>
        <v>0</v>
      </c>
      <c r="T119" s="36">
        <f t="shared" si="8"/>
        <v>38</v>
      </c>
      <c r="U119" s="36">
        <f t="shared" si="9"/>
        <v>0</v>
      </c>
      <c r="V119" s="36">
        <f t="shared" si="10"/>
        <v>13280</v>
      </c>
      <c r="W119" s="36">
        <f t="shared" si="11"/>
        <v>0</v>
      </c>
      <c r="X119" s="36">
        <f t="shared" si="12"/>
        <v>0</v>
      </c>
      <c r="Y119" s="36">
        <f t="shared" si="13"/>
        <v>13318</v>
      </c>
    </row>
    <row r="120" spans="1:25">
      <c r="A120" s="36" t="s">
        <v>65</v>
      </c>
      <c r="B120" s="36">
        <v>4400</v>
      </c>
      <c r="C120" s="36">
        <v>0</v>
      </c>
      <c r="D120" s="36">
        <v>0</v>
      </c>
      <c r="E120" s="36">
        <v>0</v>
      </c>
      <c r="F120" s="36">
        <v>54</v>
      </c>
      <c r="G120" s="36">
        <v>0</v>
      </c>
      <c r="H120" s="36">
        <v>0</v>
      </c>
      <c r="I120" s="36">
        <v>4982</v>
      </c>
      <c r="J120" s="36">
        <v>0</v>
      </c>
      <c r="K120" s="36">
        <v>0</v>
      </c>
      <c r="L120" s="36">
        <v>47</v>
      </c>
      <c r="M120" s="36">
        <v>0</v>
      </c>
      <c r="N120" s="36">
        <v>0</v>
      </c>
      <c r="O120" s="36">
        <v>0</v>
      </c>
      <c r="P120" s="36">
        <v>9483</v>
      </c>
      <c r="Q120" s="36">
        <v>5029</v>
      </c>
      <c r="S120" s="36">
        <f t="shared" si="7"/>
        <v>4400</v>
      </c>
      <c r="T120" s="36">
        <f t="shared" si="8"/>
        <v>54</v>
      </c>
      <c r="U120" s="36">
        <f t="shared" si="9"/>
        <v>0</v>
      </c>
      <c r="V120" s="36">
        <f t="shared" si="10"/>
        <v>4982</v>
      </c>
      <c r="W120" s="36">
        <f t="shared" si="11"/>
        <v>0</v>
      </c>
      <c r="X120" s="36">
        <f t="shared" si="12"/>
        <v>47</v>
      </c>
      <c r="Y120" s="36">
        <f t="shared" si="13"/>
        <v>9483</v>
      </c>
    </row>
    <row r="121" spans="1:25">
      <c r="A121" s="36" t="s">
        <v>64</v>
      </c>
      <c r="B121" s="36" t="s">
        <v>62</v>
      </c>
      <c r="C121" s="36" t="s">
        <v>62</v>
      </c>
      <c r="D121" s="36" t="s">
        <v>62</v>
      </c>
      <c r="E121" s="36" t="s">
        <v>62</v>
      </c>
      <c r="F121" s="36" t="s">
        <v>62</v>
      </c>
      <c r="G121" s="36" t="s">
        <v>62</v>
      </c>
      <c r="H121" s="36" t="s">
        <v>62</v>
      </c>
      <c r="I121" s="36" t="s">
        <v>62</v>
      </c>
      <c r="J121" s="36" t="s">
        <v>62</v>
      </c>
      <c r="K121" s="36" t="s">
        <v>62</v>
      </c>
      <c r="L121" s="36" t="s">
        <v>62</v>
      </c>
      <c r="M121" s="36" t="s">
        <v>62</v>
      </c>
      <c r="N121" s="36" t="s">
        <v>62</v>
      </c>
      <c r="O121" s="36" t="s">
        <v>62</v>
      </c>
      <c r="P121" s="36" t="s">
        <v>62</v>
      </c>
      <c r="Q121" s="36" t="s">
        <v>62</v>
      </c>
      <c r="S121" s="36">
        <f t="shared" si="7"/>
        <v>0</v>
      </c>
      <c r="T121" s="36">
        <f t="shared" si="8"/>
        <v>0</v>
      </c>
      <c r="U121" s="36" t="str">
        <f t="shared" si="9"/>
        <v>x</v>
      </c>
      <c r="V121" s="36" t="str">
        <f t="shared" si="10"/>
        <v>x</v>
      </c>
      <c r="W121" s="36" t="str">
        <f t="shared" si="11"/>
        <v>x</v>
      </c>
      <c r="X121" s="36" t="e">
        <f t="shared" si="12"/>
        <v>#VALUE!</v>
      </c>
      <c r="Y121" s="36" t="str">
        <f t="shared" si="13"/>
        <v>x</v>
      </c>
    </row>
    <row r="122" spans="1:25">
      <c r="A122" s="36" t="s">
        <v>63</v>
      </c>
      <c r="B122" s="36" t="s">
        <v>62</v>
      </c>
      <c r="C122" s="36" t="s">
        <v>62</v>
      </c>
      <c r="D122" s="36" t="s">
        <v>62</v>
      </c>
      <c r="E122" s="36" t="s">
        <v>62</v>
      </c>
      <c r="F122" s="36" t="s">
        <v>62</v>
      </c>
      <c r="G122" s="36" t="s">
        <v>62</v>
      </c>
      <c r="H122" s="36" t="s">
        <v>62</v>
      </c>
      <c r="I122" s="36" t="s">
        <v>62</v>
      </c>
      <c r="J122" s="36" t="s">
        <v>62</v>
      </c>
      <c r="K122" s="36" t="s">
        <v>62</v>
      </c>
      <c r="L122" s="36" t="s">
        <v>62</v>
      </c>
      <c r="M122" s="36" t="s">
        <v>62</v>
      </c>
      <c r="N122" s="36" t="s">
        <v>62</v>
      </c>
      <c r="O122" s="36" t="s">
        <v>62</v>
      </c>
      <c r="P122" s="36" t="s">
        <v>62</v>
      </c>
      <c r="Q122" s="36" t="s">
        <v>62</v>
      </c>
      <c r="S122" s="36">
        <f t="shared" si="7"/>
        <v>0</v>
      </c>
      <c r="T122" s="36">
        <f t="shared" si="8"/>
        <v>0</v>
      </c>
      <c r="U122" s="36" t="str">
        <f t="shared" si="9"/>
        <v>x</v>
      </c>
      <c r="V122" s="36" t="str">
        <f t="shared" si="10"/>
        <v>x</v>
      </c>
      <c r="W122" s="36" t="str">
        <f t="shared" si="11"/>
        <v>x</v>
      </c>
      <c r="X122" s="36" t="e">
        <f t="shared" si="12"/>
        <v>#VALUE!</v>
      </c>
      <c r="Y122" s="36" t="str">
        <f t="shared" si="13"/>
        <v>x</v>
      </c>
    </row>
    <row r="123" spans="1:25">
      <c r="A123" s="36" t="s">
        <v>61</v>
      </c>
      <c r="B123" s="36">
        <v>2074</v>
      </c>
      <c r="C123" s="36">
        <v>0</v>
      </c>
      <c r="D123" s="36">
        <v>0</v>
      </c>
      <c r="E123" s="36">
        <v>0</v>
      </c>
      <c r="F123" s="36">
        <v>8058</v>
      </c>
      <c r="G123" s="36">
        <v>142</v>
      </c>
      <c r="H123" s="36">
        <v>0</v>
      </c>
      <c r="I123" s="36">
        <v>7199</v>
      </c>
      <c r="J123" s="36">
        <v>0</v>
      </c>
      <c r="K123" s="36">
        <v>82</v>
      </c>
      <c r="L123" s="36">
        <v>17</v>
      </c>
      <c r="M123" s="36">
        <v>0</v>
      </c>
      <c r="N123" s="36">
        <v>0</v>
      </c>
      <c r="O123" s="36">
        <v>0</v>
      </c>
      <c r="P123" s="36">
        <v>17572</v>
      </c>
      <c r="Q123" s="36">
        <v>7298</v>
      </c>
      <c r="S123" s="36">
        <f t="shared" si="7"/>
        <v>2074</v>
      </c>
      <c r="T123" s="36">
        <f t="shared" si="8"/>
        <v>8058</v>
      </c>
      <c r="U123" s="36">
        <f t="shared" si="9"/>
        <v>142</v>
      </c>
      <c r="V123" s="36">
        <f t="shared" si="10"/>
        <v>7199</v>
      </c>
      <c r="W123" s="36">
        <f t="shared" si="11"/>
        <v>0</v>
      </c>
      <c r="X123" s="36">
        <f t="shared" si="12"/>
        <v>99</v>
      </c>
      <c r="Y123" s="36">
        <f t="shared" si="13"/>
        <v>17572</v>
      </c>
    </row>
    <row r="124" spans="1:25">
      <c r="A124" s="36" t="s">
        <v>60</v>
      </c>
      <c r="B124" s="36">
        <v>0</v>
      </c>
      <c r="C124" s="36">
        <v>0</v>
      </c>
      <c r="D124" s="36">
        <v>0</v>
      </c>
      <c r="E124" s="36">
        <v>0</v>
      </c>
      <c r="F124" s="36">
        <v>33438</v>
      </c>
      <c r="G124" s="36">
        <v>3024</v>
      </c>
      <c r="H124" s="36">
        <v>0</v>
      </c>
      <c r="I124" s="36">
        <v>2170</v>
      </c>
      <c r="J124" s="36">
        <v>0</v>
      </c>
      <c r="K124" s="36">
        <v>396</v>
      </c>
      <c r="L124" s="36">
        <v>78</v>
      </c>
      <c r="M124" s="36">
        <v>0</v>
      </c>
      <c r="N124" s="36">
        <v>0</v>
      </c>
      <c r="O124" s="36">
        <v>0</v>
      </c>
      <c r="P124" s="36">
        <v>39106</v>
      </c>
      <c r="Q124" s="36">
        <v>2644</v>
      </c>
      <c r="S124" s="36">
        <f t="shared" si="7"/>
        <v>0</v>
      </c>
      <c r="T124" s="36">
        <f t="shared" si="8"/>
        <v>33438</v>
      </c>
      <c r="U124" s="36">
        <f t="shared" si="9"/>
        <v>3024</v>
      </c>
      <c r="V124" s="36">
        <f t="shared" si="10"/>
        <v>2170</v>
      </c>
      <c r="W124" s="36">
        <f t="shared" si="11"/>
        <v>0</v>
      </c>
      <c r="X124" s="36">
        <f t="shared" si="12"/>
        <v>474</v>
      </c>
      <c r="Y124" s="36">
        <f t="shared" si="13"/>
        <v>39106</v>
      </c>
    </row>
    <row r="125" spans="1:25">
      <c r="A125" s="36" t="s">
        <v>59</v>
      </c>
      <c r="B125" s="36">
        <v>375</v>
      </c>
      <c r="C125" s="36">
        <v>0</v>
      </c>
      <c r="D125" s="36">
        <v>0</v>
      </c>
      <c r="E125" s="36">
        <v>0</v>
      </c>
      <c r="F125" s="36">
        <v>6408</v>
      </c>
      <c r="G125" s="36">
        <v>628</v>
      </c>
      <c r="H125" s="36">
        <v>0</v>
      </c>
      <c r="I125" s="36">
        <v>14044</v>
      </c>
      <c r="J125" s="36">
        <v>0</v>
      </c>
      <c r="K125" s="36">
        <v>285</v>
      </c>
      <c r="L125" s="36">
        <v>0</v>
      </c>
      <c r="M125" s="36">
        <v>0</v>
      </c>
      <c r="N125" s="36">
        <v>0</v>
      </c>
      <c r="O125" s="36">
        <v>0</v>
      </c>
      <c r="P125" s="36">
        <v>21740</v>
      </c>
      <c r="Q125" s="36">
        <v>14329</v>
      </c>
      <c r="S125" s="36">
        <f t="shared" si="7"/>
        <v>375</v>
      </c>
      <c r="T125" s="36">
        <f t="shared" si="8"/>
        <v>6408</v>
      </c>
      <c r="U125" s="36">
        <f t="shared" si="9"/>
        <v>628</v>
      </c>
      <c r="V125" s="36">
        <f t="shared" si="10"/>
        <v>14044</v>
      </c>
      <c r="W125" s="36">
        <f t="shared" si="11"/>
        <v>0</v>
      </c>
      <c r="X125" s="36">
        <f t="shared" si="12"/>
        <v>285</v>
      </c>
      <c r="Y125" s="36">
        <f t="shared" si="13"/>
        <v>21740</v>
      </c>
    </row>
    <row r="126" spans="1:25">
      <c r="A126" s="36" t="s">
        <v>58</v>
      </c>
      <c r="B126" s="36">
        <v>6086763</v>
      </c>
      <c r="C126" s="36">
        <v>918</v>
      </c>
      <c r="D126" s="36">
        <v>0</v>
      </c>
      <c r="E126" s="36">
        <v>90510</v>
      </c>
      <c r="F126" s="36">
        <v>606835</v>
      </c>
      <c r="G126" s="36">
        <v>2441694</v>
      </c>
      <c r="H126" s="36">
        <v>516452</v>
      </c>
      <c r="I126" s="36">
        <v>2376675</v>
      </c>
      <c r="J126" s="36">
        <v>25565</v>
      </c>
      <c r="K126" s="36">
        <v>220235</v>
      </c>
      <c r="L126" s="36">
        <v>144478</v>
      </c>
      <c r="M126" s="36">
        <v>0</v>
      </c>
      <c r="N126" s="36">
        <v>0</v>
      </c>
      <c r="O126" s="36">
        <v>868</v>
      </c>
      <c r="P126" s="36">
        <v>12510993</v>
      </c>
      <c r="Q126" s="36">
        <v>2749211</v>
      </c>
      <c r="S126" s="36">
        <f t="shared" si="7"/>
        <v>6087681</v>
      </c>
      <c r="T126" s="36">
        <f t="shared" si="8"/>
        <v>697345</v>
      </c>
      <c r="U126" s="36">
        <f t="shared" si="9"/>
        <v>2441694</v>
      </c>
      <c r="V126" s="36">
        <f t="shared" si="10"/>
        <v>2376675</v>
      </c>
      <c r="W126" s="36">
        <f t="shared" si="11"/>
        <v>516452</v>
      </c>
      <c r="X126" s="36">
        <f t="shared" si="12"/>
        <v>391146</v>
      </c>
      <c r="Y126" s="36">
        <f t="shared" si="13"/>
        <v>12510993</v>
      </c>
    </row>
    <row r="127" spans="1:25">
      <c r="A127" s="36" t="s">
        <v>57</v>
      </c>
      <c r="B127" s="36">
        <v>887327</v>
      </c>
      <c r="C127" s="36">
        <v>6016</v>
      </c>
      <c r="D127" s="36">
        <v>11406</v>
      </c>
      <c r="E127" s="36">
        <v>0</v>
      </c>
      <c r="F127" s="36">
        <v>61331</v>
      </c>
      <c r="G127" s="36">
        <v>507440</v>
      </c>
      <c r="H127" s="36">
        <v>876836</v>
      </c>
      <c r="I127" s="36">
        <v>370539</v>
      </c>
      <c r="J127" s="36">
        <v>5936</v>
      </c>
      <c r="K127" s="36">
        <v>324174</v>
      </c>
      <c r="L127" s="36">
        <v>177961</v>
      </c>
      <c r="M127" s="36">
        <v>0</v>
      </c>
      <c r="N127" s="36">
        <v>0</v>
      </c>
      <c r="O127" s="36">
        <v>958</v>
      </c>
      <c r="P127" s="36">
        <v>3229924</v>
      </c>
      <c r="Q127" s="36">
        <v>854433</v>
      </c>
      <c r="S127" s="36">
        <f t="shared" si="7"/>
        <v>893343</v>
      </c>
      <c r="T127" s="36">
        <f t="shared" si="8"/>
        <v>72737</v>
      </c>
      <c r="U127" s="36">
        <f t="shared" si="9"/>
        <v>507440</v>
      </c>
      <c r="V127" s="36">
        <f t="shared" si="10"/>
        <v>370539</v>
      </c>
      <c r="W127" s="36">
        <f t="shared" si="11"/>
        <v>876836</v>
      </c>
      <c r="X127" s="36">
        <f t="shared" si="12"/>
        <v>509029</v>
      </c>
      <c r="Y127" s="36">
        <f t="shared" si="13"/>
        <v>3229924</v>
      </c>
    </row>
    <row r="128" spans="1:25">
      <c r="A128" s="36" t="s">
        <v>56</v>
      </c>
      <c r="B128" s="36">
        <v>425</v>
      </c>
      <c r="C128" s="36">
        <v>0</v>
      </c>
      <c r="D128" s="36">
        <v>0</v>
      </c>
      <c r="E128" s="36">
        <v>79653</v>
      </c>
      <c r="F128" s="36">
        <v>237613</v>
      </c>
      <c r="G128" s="36">
        <v>652147</v>
      </c>
      <c r="H128" s="36">
        <v>5414</v>
      </c>
      <c r="I128" s="36">
        <v>125525</v>
      </c>
      <c r="J128" s="36">
        <v>0</v>
      </c>
      <c r="K128" s="36">
        <v>268</v>
      </c>
      <c r="L128" s="36">
        <v>319</v>
      </c>
      <c r="M128" s="36">
        <v>0</v>
      </c>
      <c r="N128" s="36">
        <v>0</v>
      </c>
      <c r="O128" s="36">
        <v>0</v>
      </c>
      <c r="P128" s="36">
        <v>1101364</v>
      </c>
      <c r="Q128" s="36">
        <v>126112</v>
      </c>
      <c r="S128" s="36">
        <f t="shared" si="7"/>
        <v>425</v>
      </c>
      <c r="T128" s="36">
        <f t="shared" si="8"/>
        <v>317266</v>
      </c>
      <c r="U128" s="36">
        <f t="shared" si="9"/>
        <v>652147</v>
      </c>
      <c r="V128" s="36">
        <f t="shared" si="10"/>
        <v>125525</v>
      </c>
      <c r="W128" s="36">
        <f t="shared" si="11"/>
        <v>5414</v>
      </c>
      <c r="X128" s="36">
        <f t="shared" si="12"/>
        <v>587</v>
      </c>
      <c r="Y128" s="36">
        <f t="shared" si="13"/>
        <v>1101364</v>
      </c>
    </row>
    <row r="129" spans="1:17">
      <c r="A129" s="36" t="s">
        <v>55</v>
      </c>
      <c r="B129" s="36">
        <v>322809</v>
      </c>
      <c r="C129" s="36">
        <v>989</v>
      </c>
      <c r="D129" s="36">
        <v>11406</v>
      </c>
      <c r="E129" s="36">
        <v>13</v>
      </c>
      <c r="F129" s="36">
        <v>10615</v>
      </c>
      <c r="G129" s="36">
        <v>679381</v>
      </c>
      <c r="H129" s="36">
        <v>258077</v>
      </c>
      <c r="I129" s="36">
        <v>260251</v>
      </c>
      <c r="J129" s="36">
        <v>444</v>
      </c>
      <c r="K129" s="36">
        <v>2532</v>
      </c>
      <c r="L129" s="36">
        <v>4924</v>
      </c>
      <c r="M129" s="36">
        <v>0</v>
      </c>
      <c r="N129" s="36">
        <v>0</v>
      </c>
      <c r="O129" s="36">
        <v>237</v>
      </c>
      <c r="P129" s="36">
        <v>1551678</v>
      </c>
      <c r="Q129" s="36">
        <v>265078</v>
      </c>
    </row>
    <row r="130" spans="1:17">
      <c r="A130" s="36" t="s">
        <v>54</v>
      </c>
      <c r="B130" s="36">
        <v>57954</v>
      </c>
      <c r="C130" s="36">
        <v>0</v>
      </c>
      <c r="D130" s="36">
        <v>0</v>
      </c>
      <c r="E130" s="36">
        <v>0</v>
      </c>
      <c r="F130" s="36">
        <v>419</v>
      </c>
      <c r="G130" s="36">
        <v>3231</v>
      </c>
      <c r="H130" s="36">
        <v>5300</v>
      </c>
      <c r="I130" s="36">
        <v>34284</v>
      </c>
      <c r="J130" s="36">
        <v>0</v>
      </c>
      <c r="K130" s="36">
        <v>756</v>
      </c>
      <c r="L130" s="36">
        <v>417</v>
      </c>
      <c r="M130" s="36">
        <v>0</v>
      </c>
      <c r="N130" s="36">
        <v>0</v>
      </c>
      <c r="O130" s="36">
        <v>0</v>
      </c>
      <c r="P130" s="36">
        <v>102361</v>
      </c>
      <c r="Q130" s="36">
        <v>35448</v>
      </c>
    </row>
  </sheetData>
  <phoneticPr fontId="2"/>
  <pageMargins left="0.75" right="0.75" top="1" bottom="1" header="0.51200000000000001" footer="0.51200000000000001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H41"/>
  <sheetViews>
    <sheetView workbookViewId="0">
      <pane xSplit="1" topLeftCell="K1" activePane="topRight" state="frozen"/>
      <selection activeCell="R10" sqref="R10"/>
      <selection pane="topRight" activeCell="M43" sqref="M43"/>
    </sheetView>
  </sheetViews>
  <sheetFormatPr defaultRowHeight="12.75"/>
  <cols>
    <col min="1" max="1" width="20.375" style="36" customWidth="1"/>
    <col min="2" max="16384" width="9" style="36"/>
  </cols>
  <sheetData>
    <row r="1" spans="1:34" ht="13.5">
      <c r="A1" s="36" t="s">
        <v>21</v>
      </c>
      <c r="B1" s="36" t="s">
        <v>228</v>
      </c>
      <c r="C1" s="36" t="s">
        <v>217</v>
      </c>
      <c r="S1" s="3"/>
      <c r="T1" s="3"/>
      <c r="U1" s="3" t="s">
        <v>7</v>
      </c>
      <c r="V1" s="3" t="s">
        <v>2</v>
      </c>
      <c r="W1" s="3" t="s">
        <v>3</v>
      </c>
      <c r="X1" s="3" t="s">
        <v>4</v>
      </c>
      <c r="Y1" s="3" t="s">
        <v>5</v>
      </c>
    </row>
    <row r="2" spans="1:34" ht="13.5">
      <c r="B2" s="36" t="s">
        <v>22</v>
      </c>
      <c r="C2" s="36" t="s">
        <v>255</v>
      </c>
      <c r="D2" s="36" t="s">
        <v>177</v>
      </c>
      <c r="E2" s="36" t="s">
        <v>23</v>
      </c>
      <c r="F2" s="36" t="s">
        <v>24</v>
      </c>
      <c r="G2" s="36" t="s">
        <v>25</v>
      </c>
      <c r="H2" s="36" t="s">
        <v>26</v>
      </c>
      <c r="I2" s="36" t="s">
        <v>27</v>
      </c>
      <c r="J2" s="36" t="s">
        <v>28</v>
      </c>
      <c r="K2" s="36" t="s">
        <v>29</v>
      </c>
      <c r="L2" s="36" t="s">
        <v>30</v>
      </c>
      <c r="M2" s="36" t="s">
        <v>31</v>
      </c>
      <c r="N2" s="36" t="s">
        <v>32</v>
      </c>
      <c r="O2" s="36" t="s">
        <v>33</v>
      </c>
      <c r="P2" s="36" t="s">
        <v>34</v>
      </c>
      <c r="Q2" s="36" t="s">
        <v>35</v>
      </c>
      <c r="R2" s="36" t="s">
        <v>224</v>
      </c>
      <c r="S2" s="36" t="s">
        <v>225</v>
      </c>
      <c r="T2" s="36" t="s">
        <v>226</v>
      </c>
      <c r="AB2" s="3" t="s">
        <v>0</v>
      </c>
      <c r="AC2" s="3" t="s">
        <v>1</v>
      </c>
      <c r="AD2" s="3" t="s">
        <v>7</v>
      </c>
      <c r="AE2" s="3" t="s">
        <v>2</v>
      </c>
      <c r="AF2" s="3" t="s">
        <v>3</v>
      </c>
      <c r="AG2" s="3" t="s">
        <v>4</v>
      </c>
      <c r="AH2" s="3" t="s">
        <v>5</v>
      </c>
    </row>
    <row r="3" spans="1:34" ht="13.5">
      <c r="A3" s="36" t="s">
        <v>209</v>
      </c>
      <c r="B3" s="36">
        <v>161197</v>
      </c>
      <c r="C3" s="36">
        <v>0</v>
      </c>
      <c r="D3" s="36">
        <v>0</v>
      </c>
      <c r="E3" s="36">
        <v>0</v>
      </c>
      <c r="F3" s="36">
        <v>3410</v>
      </c>
      <c r="G3" s="36">
        <v>53093</v>
      </c>
      <c r="H3" s="36">
        <v>0</v>
      </c>
      <c r="I3" s="36">
        <v>18171</v>
      </c>
      <c r="J3" s="36">
        <v>1</v>
      </c>
      <c r="K3" s="36">
        <v>11145</v>
      </c>
      <c r="L3" s="36">
        <v>1944</v>
      </c>
      <c r="M3" s="36">
        <v>0</v>
      </c>
      <c r="N3" s="36">
        <v>0</v>
      </c>
      <c r="O3" s="36">
        <v>0</v>
      </c>
      <c r="P3" s="36">
        <v>248961</v>
      </c>
      <c r="Q3" s="36">
        <v>31261</v>
      </c>
      <c r="R3" s="36">
        <v>161197</v>
      </c>
      <c r="S3" s="36">
        <v>3410</v>
      </c>
      <c r="T3" s="36">
        <v>11146</v>
      </c>
      <c r="U3" s="36">
        <f>G3</f>
        <v>53093</v>
      </c>
      <c r="V3" s="36">
        <f>I3</f>
        <v>18171</v>
      </c>
      <c r="W3" s="36">
        <f>H3</f>
        <v>0</v>
      </c>
      <c r="X3" s="36">
        <f>Y3-SUM(S3:W3)</f>
        <v>163141</v>
      </c>
      <c r="Y3" s="36">
        <f>P3</f>
        <v>248961</v>
      </c>
      <c r="AA3" s="13" t="s">
        <v>8</v>
      </c>
      <c r="AB3" s="36">
        <f>S36</f>
        <v>36858</v>
      </c>
      <c r="AC3" s="36">
        <f t="shared" ref="AC3:AH3" si="0">T36</f>
        <v>208152</v>
      </c>
      <c r="AD3" s="36">
        <f t="shared" si="0"/>
        <v>1158454</v>
      </c>
      <c r="AE3" s="36">
        <f t="shared" si="0"/>
        <v>270856</v>
      </c>
      <c r="AF3" s="36">
        <f t="shared" si="0"/>
        <v>822004</v>
      </c>
      <c r="AG3" s="36">
        <f t="shared" si="0"/>
        <v>1790579</v>
      </c>
      <c r="AH3" s="36">
        <f t="shared" si="0"/>
        <v>4286903</v>
      </c>
    </row>
    <row r="4" spans="1:34" ht="13.5">
      <c r="A4" s="36" t="s">
        <v>208</v>
      </c>
      <c r="B4" s="36">
        <v>6097</v>
      </c>
      <c r="C4" s="36">
        <v>0</v>
      </c>
      <c r="D4" s="36">
        <v>0</v>
      </c>
      <c r="E4" s="36">
        <v>0</v>
      </c>
      <c r="F4" s="36">
        <v>693</v>
      </c>
      <c r="G4" s="36">
        <v>6657</v>
      </c>
      <c r="H4" s="36">
        <v>0</v>
      </c>
      <c r="I4" s="36">
        <v>41977</v>
      </c>
      <c r="J4" s="36">
        <v>0</v>
      </c>
      <c r="K4" s="36">
        <v>3733</v>
      </c>
      <c r="L4" s="36">
        <v>5368</v>
      </c>
      <c r="M4" s="36">
        <v>0</v>
      </c>
      <c r="N4" s="36">
        <v>0</v>
      </c>
      <c r="O4" s="36">
        <v>14</v>
      </c>
      <c r="P4" s="36">
        <v>64539</v>
      </c>
      <c r="Q4" s="36">
        <v>50345</v>
      </c>
      <c r="R4" s="36">
        <v>6097</v>
      </c>
      <c r="S4" s="36">
        <v>693</v>
      </c>
      <c r="T4" s="36">
        <v>3747</v>
      </c>
      <c r="U4" s="36">
        <f t="shared" ref="U4:U41" si="1">G4</f>
        <v>6657</v>
      </c>
      <c r="V4" s="36">
        <f t="shared" ref="V4:V41" si="2">I4</f>
        <v>41977</v>
      </c>
      <c r="W4" s="36">
        <f t="shared" ref="W4:W41" si="3">H4</f>
        <v>0</v>
      </c>
      <c r="X4" s="36">
        <f t="shared" ref="X4:X41" si="4">Y4-SUM(S4:W4)</f>
        <v>11465</v>
      </c>
      <c r="Y4" s="36">
        <f t="shared" ref="Y4:Y41" si="5">P4</f>
        <v>64539</v>
      </c>
      <c r="AA4" s="13" t="s">
        <v>9</v>
      </c>
      <c r="AB4" s="36">
        <f>S35</f>
        <v>2137</v>
      </c>
      <c r="AC4" s="36">
        <f t="shared" ref="AC4:AH4" si="6">T35</f>
        <v>30476</v>
      </c>
      <c r="AD4" s="36">
        <f t="shared" si="6"/>
        <v>95612</v>
      </c>
      <c r="AE4" s="36">
        <f t="shared" si="6"/>
        <v>4698</v>
      </c>
      <c r="AF4" s="36">
        <f t="shared" si="6"/>
        <v>70608</v>
      </c>
      <c r="AG4" s="36">
        <f t="shared" si="6"/>
        <v>152725</v>
      </c>
      <c r="AH4" s="36">
        <f t="shared" si="6"/>
        <v>356256</v>
      </c>
    </row>
    <row r="5" spans="1:34" ht="13.5">
      <c r="A5" s="36" t="s">
        <v>207</v>
      </c>
      <c r="B5" s="36">
        <v>5160</v>
      </c>
      <c r="C5" s="36">
        <v>0</v>
      </c>
      <c r="D5" s="36">
        <v>0</v>
      </c>
      <c r="E5" s="36">
        <v>0</v>
      </c>
      <c r="F5" s="36">
        <v>157</v>
      </c>
      <c r="G5" s="36">
        <v>20915</v>
      </c>
      <c r="H5" s="36">
        <v>42644</v>
      </c>
      <c r="I5" s="36">
        <v>380</v>
      </c>
      <c r="J5" s="36">
        <v>0</v>
      </c>
      <c r="K5" s="36">
        <v>6286</v>
      </c>
      <c r="L5" s="36">
        <v>6268</v>
      </c>
      <c r="M5" s="36">
        <v>0</v>
      </c>
      <c r="N5" s="36">
        <v>0</v>
      </c>
      <c r="O5" s="36">
        <v>303</v>
      </c>
      <c r="P5" s="36">
        <v>82113</v>
      </c>
      <c r="Q5" s="36">
        <v>11567</v>
      </c>
      <c r="R5" s="36">
        <v>5160</v>
      </c>
      <c r="S5" s="36">
        <v>157</v>
      </c>
      <c r="T5" s="36">
        <v>6589</v>
      </c>
      <c r="U5" s="36">
        <f t="shared" si="1"/>
        <v>20915</v>
      </c>
      <c r="V5" s="36">
        <f t="shared" si="2"/>
        <v>380</v>
      </c>
      <c r="W5" s="36">
        <f t="shared" si="3"/>
        <v>42644</v>
      </c>
      <c r="X5" s="36">
        <f t="shared" si="4"/>
        <v>11428</v>
      </c>
      <c r="Y5" s="36">
        <f t="shared" si="5"/>
        <v>82113</v>
      </c>
      <c r="AA5" s="13" t="s">
        <v>10</v>
      </c>
      <c r="AB5" s="36">
        <f>S12</f>
        <v>2485</v>
      </c>
      <c r="AC5" s="36">
        <f t="shared" ref="AC5:AH6" si="7">T12</f>
        <v>21804</v>
      </c>
      <c r="AD5" s="36">
        <f t="shared" si="7"/>
        <v>17174</v>
      </c>
      <c r="AE5" s="36">
        <f t="shared" si="7"/>
        <v>70489</v>
      </c>
      <c r="AF5" s="36">
        <f t="shared" si="7"/>
        <v>423685</v>
      </c>
      <c r="AG5" s="36">
        <f t="shared" si="7"/>
        <v>31729</v>
      </c>
      <c r="AH5" s="36">
        <f t="shared" si="7"/>
        <v>567366</v>
      </c>
    </row>
    <row r="6" spans="1:34" ht="13.5">
      <c r="A6" s="36" t="s">
        <v>206</v>
      </c>
      <c r="B6" s="36">
        <v>65158</v>
      </c>
      <c r="C6" s="36">
        <v>0</v>
      </c>
      <c r="D6" s="36">
        <v>0</v>
      </c>
      <c r="E6" s="36">
        <v>0</v>
      </c>
      <c r="F6" s="36">
        <v>7512</v>
      </c>
      <c r="G6" s="36">
        <v>67172</v>
      </c>
      <c r="H6" s="36">
        <v>102789</v>
      </c>
      <c r="I6" s="36">
        <v>391750</v>
      </c>
      <c r="J6" s="36">
        <v>0</v>
      </c>
      <c r="K6" s="36">
        <v>11973</v>
      </c>
      <c r="L6" s="36">
        <v>5454</v>
      </c>
      <c r="M6" s="36">
        <v>0</v>
      </c>
      <c r="N6" s="36">
        <v>0</v>
      </c>
      <c r="O6" s="36">
        <v>0</v>
      </c>
      <c r="P6" s="36">
        <v>651808</v>
      </c>
      <c r="Q6" s="36">
        <v>409097</v>
      </c>
      <c r="R6" s="36">
        <v>65158</v>
      </c>
      <c r="S6" s="36">
        <v>7512</v>
      </c>
      <c r="T6" s="36">
        <v>11973</v>
      </c>
      <c r="U6" s="36">
        <f t="shared" si="1"/>
        <v>67172</v>
      </c>
      <c r="V6" s="36">
        <f t="shared" si="2"/>
        <v>391750</v>
      </c>
      <c r="W6" s="36">
        <f t="shared" si="3"/>
        <v>102789</v>
      </c>
      <c r="X6" s="36">
        <f t="shared" si="4"/>
        <v>70612</v>
      </c>
      <c r="Y6" s="36">
        <f t="shared" si="5"/>
        <v>651808</v>
      </c>
      <c r="AA6" s="13" t="s">
        <v>13</v>
      </c>
      <c r="AB6" s="36">
        <f>S13</f>
        <v>7198</v>
      </c>
      <c r="AC6" s="36">
        <f t="shared" si="7"/>
        <v>84563</v>
      </c>
      <c r="AD6" s="36">
        <f t="shared" si="7"/>
        <v>68737</v>
      </c>
      <c r="AE6" s="36">
        <f t="shared" si="7"/>
        <v>22998</v>
      </c>
      <c r="AF6" s="36">
        <f t="shared" si="7"/>
        <v>97290</v>
      </c>
      <c r="AG6" s="36">
        <f t="shared" si="7"/>
        <v>346588</v>
      </c>
      <c r="AH6" s="36">
        <f t="shared" si="7"/>
        <v>627374</v>
      </c>
    </row>
    <row r="7" spans="1:34" ht="13.5">
      <c r="A7" s="36" t="s">
        <v>205</v>
      </c>
      <c r="B7" s="36">
        <v>30235</v>
      </c>
      <c r="C7" s="36">
        <v>0</v>
      </c>
      <c r="D7" s="36">
        <v>0</v>
      </c>
      <c r="E7" s="36">
        <v>0</v>
      </c>
      <c r="F7" s="36">
        <v>5451</v>
      </c>
      <c r="G7" s="36">
        <v>11155</v>
      </c>
      <c r="H7" s="36">
        <v>0</v>
      </c>
      <c r="I7" s="36">
        <v>19737</v>
      </c>
      <c r="J7" s="36">
        <v>0</v>
      </c>
      <c r="K7" s="36">
        <v>562</v>
      </c>
      <c r="L7" s="36">
        <v>5761</v>
      </c>
      <c r="M7" s="36">
        <v>0</v>
      </c>
      <c r="N7" s="36">
        <v>0</v>
      </c>
      <c r="O7" s="36">
        <v>164</v>
      </c>
      <c r="P7" s="36">
        <v>73065</v>
      </c>
      <c r="Q7" s="36">
        <v>26060</v>
      </c>
      <c r="R7" s="36">
        <v>30235</v>
      </c>
      <c r="S7" s="36">
        <v>5451</v>
      </c>
      <c r="T7" s="36">
        <v>726</v>
      </c>
      <c r="U7" s="36">
        <f t="shared" si="1"/>
        <v>11155</v>
      </c>
      <c r="V7" s="36">
        <f t="shared" si="2"/>
        <v>19737</v>
      </c>
      <c r="W7" s="36">
        <f t="shared" si="3"/>
        <v>0</v>
      </c>
      <c r="X7" s="36">
        <f t="shared" si="4"/>
        <v>35996</v>
      </c>
      <c r="Y7" s="36">
        <f t="shared" si="5"/>
        <v>73065</v>
      </c>
      <c r="AA7" s="14" t="s">
        <v>15</v>
      </c>
      <c r="AB7" s="36">
        <f>S19</f>
        <v>15482</v>
      </c>
      <c r="AC7" s="36">
        <f t="shared" ref="AC7:AH7" si="8">T19</f>
        <v>42898</v>
      </c>
      <c r="AD7" s="36">
        <f t="shared" si="8"/>
        <v>108875</v>
      </c>
      <c r="AE7" s="36">
        <f t="shared" si="8"/>
        <v>52774</v>
      </c>
      <c r="AF7" s="36">
        <f t="shared" si="8"/>
        <v>0</v>
      </c>
      <c r="AG7" s="36">
        <f t="shared" si="8"/>
        <v>67880</v>
      </c>
      <c r="AH7" s="36">
        <f t="shared" si="8"/>
        <v>287909</v>
      </c>
    </row>
    <row r="8" spans="1:34" ht="13.5">
      <c r="A8" s="36" t="s">
        <v>204</v>
      </c>
      <c r="B8" s="36">
        <v>44270</v>
      </c>
      <c r="C8" s="36">
        <v>0</v>
      </c>
      <c r="D8" s="36">
        <v>0</v>
      </c>
      <c r="E8" s="36">
        <v>0</v>
      </c>
      <c r="F8" s="36">
        <v>47</v>
      </c>
      <c r="G8" s="36">
        <v>1727</v>
      </c>
      <c r="H8" s="36">
        <v>30745</v>
      </c>
      <c r="I8" s="36">
        <v>2734</v>
      </c>
      <c r="J8" s="36">
        <v>0</v>
      </c>
      <c r="K8" s="36">
        <v>2514</v>
      </c>
      <c r="L8" s="36">
        <v>4123</v>
      </c>
      <c r="M8" s="36">
        <v>0</v>
      </c>
      <c r="N8" s="36">
        <v>0</v>
      </c>
      <c r="O8" s="36">
        <v>0</v>
      </c>
      <c r="P8" s="36">
        <v>86160</v>
      </c>
      <c r="Q8" s="36">
        <v>9309</v>
      </c>
      <c r="R8" s="36">
        <v>44270</v>
      </c>
      <c r="S8" s="36">
        <v>47</v>
      </c>
      <c r="T8" s="36">
        <v>2514</v>
      </c>
      <c r="U8" s="36">
        <f t="shared" si="1"/>
        <v>1727</v>
      </c>
      <c r="V8" s="36">
        <f t="shared" si="2"/>
        <v>2734</v>
      </c>
      <c r="W8" s="36">
        <f t="shared" si="3"/>
        <v>30745</v>
      </c>
      <c r="X8" s="36">
        <f t="shared" si="4"/>
        <v>48393</v>
      </c>
      <c r="Y8" s="36">
        <f t="shared" si="5"/>
        <v>86160</v>
      </c>
      <c r="AA8" s="13" t="s">
        <v>11</v>
      </c>
      <c r="AB8" s="36">
        <f>'2013世界発電量'!S31</f>
        <v>4090468</v>
      </c>
      <c r="AC8" s="36">
        <f>'2013世界発電量'!T31</f>
        <v>6597</v>
      </c>
      <c r="AD8" s="36">
        <f>'2013世界発電量'!U31</f>
        <v>99346</v>
      </c>
      <c r="AE8" s="36">
        <f>'2013世界発電量'!V31</f>
        <v>909234</v>
      </c>
      <c r="AF8" s="36">
        <f>'2013世界発電量'!W31</f>
        <v>111566</v>
      </c>
      <c r="AG8" s="36">
        <f>'2013世界発電量'!X31</f>
        <v>204952</v>
      </c>
      <c r="AH8" s="36">
        <f>'2013世界発電量'!Y31</f>
        <v>5422163</v>
      </c>
    </row>
    <row r="9" spans="1:34" ht="13.5">
      <c r="A9" s="36" t="s">
        <v>203</v>
      </c>
      <c r="B9" s="36">
        <v>14292</v>
      </c>
      <c r="C9" s="36">
        <v>0</v>
      </c>
      <c r="D9" s="36">
        <v>0</v>
      </c>
      <c r="E9" s="36">
        <v>0</v>
      </c>
      <c r="F9" s="36">
        <v>352</v>
      </c>
      <c r="G9" s="36">
        <v>3401</v>
      </c>
      <c r="H9" s="36">
        <v>0</v>
      </c>
      <c r="I9" s="36">
        <v>13</v>
      </c>
      <c r="J9" s="36">
        <v>0</v>
      </c>
      <c r="K9" s="36">
        <v>11641</v>
      </c>
      <c r="L9" s="36">
        <v>5050</v>
      </c>
      <c r="M9" s="36">
        <v>0</v>
      </c>
      <c r="N9" s="36">
        <v>0</v>
      </c>
      <c r="O9" s="36">
        <v>0</v>
      </c>
      <c r="P9" s="36">
        <v>34749</v>
      </c>
      <c r="Q9" s="36">
        <v>15989</v>
      </c>
      <c r="R9" s="36">
        <v>14292</v>
      </c>
      <c r="S9" s="36">
        <v>352</v>
      </c>
      <c r="T9" s="36">
        <v>11641</v>
      </c>
      <c r="U9" s="36">
        <f t="shared" si="1"/>
        <v>3401</v>
      </c>
      <c r="V9" s="36">
        <f t="shared" si="2"/>
        <v>13</v>
      </c>
      <c r="W9" s="36">
        <f t="shared" si="3"/>
        <v>0</v>
      </c>
      <c r="X9" s="36">
        <f t="shared" si="4"/>
        <v>19342</v>
      </c>
      <c r="Y9" s="36">
        <f t="shared" si="5"/>
        <v>34749</v>
      </c>
      <c r="AA9" s="13" t="s">
        <v>14</v>
      </c>
      <c r="AB9" s="36">
        <f>S21</f>
        <v>21418</v>
      </c>
      <c r="AC9" s="36">
        <f t="shared" ref="AC9:AH9" si="9">T21</f>
        <v>3960</v>
      </c>
      <c r="AD9" s="36">
        <f t="shared" si="9"/>
        <v>144835</v>
      </c>
      <c r="AE9" s="36">
        <f t="shared" si="9"/>
        <v>4289</v>
      </c>
      <c r="AF9" s="36">
        <f t="shared" si="9"/>
        <v>138784</v>
      </c>
      <c r="AG9" s="36">
        <f t="shared" si="9"/>
        <v>224605</v>
      </c>
      <c r="AH9" s="36">
        <f t="shared" si="9"/>
        <v>537891</v>
      </c>
    </row>
    <row r="10" spans="1:34" ht="13.5">
      <c r="A10" s="36" t="s">
        <v>202</v>
      </c>
      <c r="B10" s="36">
        <v>297</v>
      </c>
      <c r="C10" s="36">
        <v>71</v>
      </c>
      <c r="D10" s="36">
        <v>11406</v>
      </c>
      <c r="E10" s="36">
        <v>0</v>
      </c>
      <c r="F10" s="36">
        <v>132</v>
      </c>
      <c r="G10" s="36">
        <v>89</v>
      </c>
      <c r="H10" s="36">
        <v>0</v>
      </c>
      <c r="I10" s="36">
        <v>26</v>
      </c>
      <c r="J10" s="36">
        <v>0</v>
      </c>
      <c r="K10" s="36">
        <v>529</v>
      </c>
      <c r="L10" s="36">
        <v>725</v>
      </c>
      <c r="M10" s="36">
        <v>0</v>
      </c>
      <c r="N10" s="36">
        <v>0</v>
      </c>
      <c r="O10" s="36">
        <v>0</v>
      </c>
      <c r="P10" s="36">
        <v>13275</v>
      </c>
      <c r="Q10" s="36">
        <v>1220</v>
      </c>
      <c r="R10" s="36">
        <v>11774</v>
      </c>
      <c r="S10" s="36">
        <v>132</v>
      </c>
      <c r="T10" s="36">
        <v>529</v>
      </c>
      <c r="U10" s="36">
        <f t="shared" si="1"/>
        <v>89</v>
      </c>
      <c r="V10" s="36">
        <f t="shared" si="2"/>
        <v>26</v>
      </c>
      <c r="W10" s="36">
        <f t="shared" si="3"/>
        <v>0</v>
      </c>
      <c r="X10" s="36">
        <f t="shared" si="4"/>
        <v>12499</v>
      </c>
      <c r="Y10" s="36">
        <f t="shared" si="5"/>
        <v>13275</v>
      </c>
      <c r="AA10" s="13" t="s">
        <v>17</v>
      </c>
      <c r="AB10" s="36">
        <f>S20</f>
        <v>149902</v>
      </c>
      <c r="AC10" s="36">
        <f t="shared" ref="AC10:AH10" si="10">T20</f>
        <v>22077</v>
      </c>
      <c r="AD10" s="36">
        <f t="shared" si="10"/>
        <v>401708</v>
      </c>
      <c r="AE10" s="36">
        <f t="shared" si="10"/>
        <v>78063</v>
      </c>
      <c r="AF10" s="36">
        <f t="shared" si="10"/>
        <v>9303</v>
      </c>
      <c r="AG10" s="36">
        <f t="shared" si="10"/>
        <v>377417</v>
      </c>
      <c r="AH10" s="36">
        <f t="shared" si="10"/>
        <v>1038470</v>
      </c>
    </row>
    <row r="11" spans="1:34">
      <c r="A11" s="36" t="s">
        <v>201</v>
      </c>
      <c r="B11" s="36">
        <v>11200</v>
      </c>
      <c r="C11" s="36">
        <v>3171</v>
      </c>
      <c r="D11" s="36">
        <v>0</v>
      </c>
      <c r="E11" s="36">
        <v>0</v>
      </c>
      <c r="F11" s="36">
        <v>234</v>
      </c>
      <c r="G11" s="36">
        <v>6788</v>
      </c>
      <c r="H11" s="36">
        <v>23606</v>
      </c>
      <c r="I11" s="36">
        <v>12838</v>
      </c>
      <c r="J11" s="36">
        <v>0</v>
      </c>
      <c r="K11" s="36">
        <v>801</v>
      </c>
      <c r="L11" s="36">
        <v>12332</v>
      </c>
      <c r="M11" s="36">
        <v>0</v>
      </c>
      <c r="N11" s="36">
        <v>0</v>
      </c>
      <c r="O11" s="36">
        <v>281</v>
      </c>
      <c r="P11" s="36">
        <v>71251</v>
      </c>
      <c r="Q11" s="36">
        <v>25610</v>
      </c>
      <c r="R11" s="36">
        <v>14371</v>
      </c>
      <c r="S11" s="36">
        <v>234</v>
      </c>
      <c r="T11" s="36">
        <v>1082</v>
      </c>
      <c r="U11" s="36">
        <f t="shared" si="1"/>
        <v>6788</v>
      </c>
      <c r="V11" s="36">
        <f t="shared" si="2"/>
        <v>12838</v>
      </c>
      <c r="W11" s="36">
        <f t="shared" si="3"/>
        <v>23606</v>
      </c>
      <c r="X11" s="36">
        <f t="shared" si="4"/>
        <v>26703</v>
      </c>
      <c r="Y11" s="36">
        <f t="shared" si="5"/>
        <v>71251</v>
      </c>
    </row>
    <row r="12" spans="1:34" ht="13.5">
      <c r="A12" s="36" t="s">
        <v>45</v>
      </c>
      <c r="B12" s="36">
        <v>24811</v>
      </c>
      <c r="C12" s="36">
        <v>0</v>
      </c>
      <c r="D12" s="36">
        <v>0</v>
      </c>
      <c r="E12" s="36">
        <v>0</v>
      </c>
      <c r="F12" s="36">
        <v>2485</v>
      </c>
      <c r="G12" s="36">
        <v>17174</v>
      </c>
      <c r="H12" s="36">
        <v>423685</v>
      </c>
      <c r="I12" s="36">
        <v>70489</v>
      </c>
      <c r="J12" s="36">
        <v>0</v>
      </c>
      <c r="K12" s="36">
        <v>21804</v>
      </c>
      <c r="L12" s="36">
        <v>6918</v>
      </c>
      <c r="M12" s="36">
        <v>0</v>
      </c>
      <c r="N12" s="36">
        <v>0</v>
      </c>
      <c r="O12" s="36">
        <v>0</v>
      </c>
      <c r="P12" s="36">
        <v>567366</v>
      </c>
      <c r="Q12" s="36">
        <v>96529</v>
      </c>
      <c r="R12" s="36">
        <v>24811</v>
      </c>
      <c r="S12" s="36">
        <v>2485</v>
      </c>
      <c r="T12" s="36">
        <v>21804</v>
      </c>
      <c r="U12" s="36">
        <f t="shared" si="1"/>
        <v>17174</v>
      </c>
      <c r="V12" s="36">
        <f t="shared" si="2"/>
        <v>70489</v>
      </c>
      <c r="W12" s="36">
        <f t="shared" si="3"/>
        <v>423685</v>
      </c>
      <c r="X12" s="36">
        <f t="shared" si="4"/>
        <v>31729</v>
      </c>
      <c r="Y12" s="36">
        <f t="shared" si="5"/>
        <v>567366</v>
      </c>
      <c r="AB12" s="3" t="s">
        <v>0</v>
      </c>
      <c r="AC12" s="3" t="s">
        <v>1</v>
      </c>
      <c r="AD12" s="3" t="s">
        <v>7</v>
      </c>
      <c r="AE12" s="3" t="s">
        <v>2</v>
      </c>
      <c r="AF12" s="3" t="s">
        <v>3</v>
      </c>
      <c r="AG12" s="3" t="s">
        <v>4</v>
      </c>
      <c r="AH12" s="3" t="s">
        <v>5</v>
      </c>
    </row>
    <row r="13" spans="1:34" ht="13.5">
      <c r="A13" s="36" t="s">
        <v>46</v>
      </c>
      <c r="B13" s="36">
        <v>293440</v>
      </c>
      <c r="C13" s="36">
        <v>0</v>
      </c>
      <c r="D13" s="36">
        <v>0</v>
      </c>
      <c r="E13" s="36">
        <v>0</v>
      </c>
      <c r="F13" s="36">
        <v>7198</v>
      </c>
      <c r="G13" s="36">
        <v>68737</v>
      </c>
      <c r="H13" s="36">
        <v>97290</v>
      </c>
      <c r="I13" s="36">
        <v>22998</v>
      </c>
      <c r="J13" s="36">
        <v>80</v>
      </c>
      <c r="K13" s="36">
        <v>84483</v>
      </c>
      <c r="L13" s="36">
        <v>53148</v>
      </c>
      <c r="M13" s="36">
        <v>0</v>
      </c>
      <c r="N13" s="36">
        <v>0</v>
      </c>
      <c r="O13" s="36">
        <v>0</v>
      </c>
      <c r="P13" s="36">
        <v>627374</v>
      </c>
      <c r="Q13" s="36">
        <v>152366</v>
      </c>
      <c r="R13" s="36">
        <v>293440</v>
      </c>
      <c r="S13" s="36">
        <v>7198</v>
      </c>
      <c r="T13" s="36">
        <v>84563</v>
      </c>
      <c r="U13" s="36">
        <f t="shared" si="1"/>
        <v>68737</v>
      </c>
      <c r="V13" s="36">
        <f t="shared" si="2"/>
        <v>22998</v>
      </c>
      <c r="W13" s="36">
        <f t="shared" si="3"/>
        <v>97290</v>
      </c>
      <c r="X13" s="36">
        <f t="shared" si="4"/>
        <v>346588</v>
      </c>
      <c r="Y13" s="36">
        <f t="shared" si="5"/>
        <v>627374</v>
      </c>
      <c r="AA13" s="13" t="s">
        <v>8</v>
      </c>
      <c r="AB13" s="36">
        <f>AB3/10^5</f>
        <v>0.36858000000000002</v>
      </c>
      <c r="AC13" s="36">
        <f t="shared" ref="AC13:AH13" si="11">AC3/10^5</f>
        <v>2.0815199999999998</v>
      </c>
      <c r="AD13" s="36">
        <f t="shared" si="11"/>
        <v>11.584540000000001</v>
      </c>
      <c r="AE13" s="36">
        <f t="shared" si="11"/>
        <v>2.7085599999999999</v>
      </c>
      <c r="AF13" s="36">
        <f t="shared" si="11"/>
        <v>8.2200399999999991</v>
      </c>
      <c r="AG13" s="36">
        <f t="shared" si="11"/>
        <v>17.90579</v>
      </c>
      <c r="AH13" s="36">
        <f t="shared" si="11"/>
        <v>42.869030000000002</v>
      </c>
    </row>
    <row r="14" spans="1:34" ht="13.5">
      <c r="A14" s="36" t="s">
        <v>200</v>
      </c>
      <c r="B14" s="36">
        <v>26406</v>
      </c>
      <c r="C14" s="36">
        <v>0</v>
      </c>
      <c r="D14" s="36">
        <v>0</v>
      </c>
      <c r="E14" s="36">
        <v>0</v>
      </c>
      <c r="F14" s="36">
        <v>5414</v>
      </c>
      <c r="G14" s="36">
        <v>10860</v>
      </c>
      <c r="H14" s="36">
        <v>0</v>
      </c>
      <c r="I14" s="36">
        <v>6346</v>
      </c>
      <c r="J14" s="36">
        <v>0</v>
      </c>
      <c r="K14" s="36">
        <v>7787</v>
      </c>
      <c r="L14" s="36">
        <v>301</v>
      </c>
      <c r="M14" s="36">
        <v>0</v>
      </c>
      <c r="N14" s="36">
        <v>0</v>
      </c>
      <c r="O14" s="36">
        <v>0</v>
      </c>
      <c r="P14" s="36">
        <v>57114</v>
      </c>
      <c r="Q14" s="36">
        <v>14349</v>
      </c>
      <c r="R14" s="36">
        <v>26406</v>
      </c>
      <c r="S14" s="36">
        <v>5414</v>
      </c>
      <c r="T14" s="36">
        <v>7787</v>
      </c>
      <c r="U14" s="36">
        <f t="shared" si="1"/>
        <v>10860</v>
      </c>
      <c r="V14" s="36">
        <f t="shared" si="2"/>
        <v>6346</v>
      </c>
      <c r="W14" s="36">
        <f t="shared" si="3"/>
        <v>0</v>
      </c>
      <c r="X14" s="36">
        <f t="shared" si="4"/>
        <v>26707</v>
      </c>
      <c r="Y14" s="36">
        <f t="shared" si="5"/>
        <v>57114</v>
      </c>
      <c r="AA14" s="13" t="s">
        <v>9</v>
      </c>
      <c r="AB14" s="36">
        <f t="shared" ref="AB14:AH20" si="12">AB4/10^5</f>
        <v>2.137E-2</v>
      </c>
      <c r="AC14" s="36">
        <f t="shared" si="12"/>
        <v>0.30475999999999998</v>
      </c>
      <c r="AD14" s="36">
        <f t="shared" si="12"/>
        <v>0.95611999999999997</v>
      </c>
      <c r="AE14" s="36">
        <f t="shared" si="12"/>
        <v>4.6980000000000001E-2</v>
      </c>
      <c r="AF14" s="36">
        <f t="shared" si="12"/>
        <v>0.70608000000000004</v>
      </c>
      <c r="AG14" s="36">
        <f t="shared" si="12"/>
        <v>1.52725</v>
      </c>
      <c r="AH14" s="36">
        <f t="shared" si="12"/>
        <v>3.5625599999999999</v>
      </c>
    </row>
    <row r="15" spans="1:34" ht="13.5">
      <c r="A15" s="36" t="s">
        <v>199</v>
      </c>
      <c r="B15" s="36">
        <v>6384</v>
      </c>
      <c r="C15" s="36">
        <v>0</v>
      </c>
      <c r="D15" s="36">
        <v>0</v>
      </c>
      <c r="E15" s="36">
        <v>0</v>
      </c>
      <c r="F15" s="36">
        <v>58</v>
      </c>
      <c r="G15" s="36">
        <v>5540</v>
      </c>
      <c r="H15" s="36">
        <v>15370</v>
      </c>
      <c r="I15" s="36">
        <v>213</v>
      </c>
      <c r="J15" s="36">
        <v>0</v>
      </c>
      <c r="K15" s="36">
        <v>775</v>
      </c>
      <c r="L15" s="36">
        <v>1933</v>
      </c>
      <c r="M15" s="36">
        <v>0</v>
      </c>
      <c r="N15" s="36">
        <v>0</v>
      </c>
      <c r="O15" s="36">
        <v>0</v>
      </c>
      <c r="P15" s="36">
        <v>30273</v>
      </c>
      <c r="Q15" s="36">
        <v>2788</v>
      </c>
      <c r="R15" s="36">
        <v>6384</v>
      </c>
      <c r="S15" s="36">
        <v>58</v>
      </c>
      <c r="T15" s="36">
        <v>775</v>
      </c>
      <c r="U15" s="36">
        <f t="shared" si="1"/>
        <v>5540</v>
      </c>
      <c r="V15" s="36">
        <f t="shared" si="2"/>
        <v>213</v>
      </c>
      <c r="W15" s="36">
        <f t="shared" si="3"/>
        <v>15370</v>
      </c>
      <c r="X15" s="36">
        <f t="shared" si="4"/>
        <v>8317</v>
      </c>
      <c r="Y15" s="36">
        <f t="shared" si="5"/>
        <v>30273</v>
      </c>
      <c r="AA15" s="13" t="s">
        <v>10</v>
      </c>
      <c r="AB15" s="36">
        <f t="shared" si="12"/>
        <v>2.4850000000000001E-2</v>
      </c>
      <c r="AC15" s="36">
        <f t="shared" si="12"/>
        <v>0.21804000000000001</v>
      </c>
      <c r="AD15" s="36">
        <f t="shared" si="12"/>
        <v>0.17174</v>
      </c>
      <c r="AE15" s="36">
        <f t="shared" si="12"/>
        <v>0.70489000000000002</v>
      </c>
      <c r="AF15" s="36">
        <f t="shared" si="12"/>
        <v>4.2368499999999996</v>
      </c>
      <c r="AG15" s="36">
        <f t="shared" si="12"/>
        <v>0.31729000000000002</v>
      </c>
      <c r="AH15" s="36">
        <f t="shared" si="12"/>
        <v>5.6736599999999999</v>
      </c>
    </row>
    <row r="16" spans="1:34" ht="13.5">
      <c r="A16" s="36" t="s">
        <v>198</v>
      </c>
      <c r="B16" s="36">
        <v>0</v>
      </c>
      <c r="C16" s="36">
        <v>0</v>
      </c>
      <c r="D16" s="36">
        <v>0</v>
      </c>
      <c r="E16" s="36">
        <v>0</v>
      </c>
      <c r="F16" s="36">
        <v>5</v>
      </c>
      <c r="G16" s="36">
        <v>0</v>
      </c>
      <c r="H16" s="36">
        <v>0</v>
      </c>
      <c r="I16" s="36">
        <v>12863</v>
      </c>
      <c r="J16" s="36">
        <v>5245</v>
      </c>
      <c r="K16" s="36">
        <v>3</v>
      </c>
      <c r="L16" s="36">
        <v>0</v>
      </c>
      <c r="M16" s="36">
        <v>0</v>
      </c>
      <c r="N16" s="36">
        <v>0</v>
      </c>
      <c r="O16" s="36">
        <v>0</v>
      </c>
      <c r="P16" s="36">
        <v>18116</v>
      </c>
      <c r="Q16" s="36">
        <v>18111</v>
      </c>
      <c r="R16" s="36">
        <v>0</v>
      </c>
      <c r="S16" s="36">
        <v>5</v>
      </c>
      <c r="T16" s="36">
        <v>5248</v>
      </c>
      <c r="U16" s="36">
        <f t="shared" si="1"/>
        <v>0</v>
      </c>
      <c r="V16" s="36">
        <f t="shared" si="2"/>
        <v>12863</v>
      </c>
      <c r="W16" s="36">
        <f t="shared" si="3"/>
        <v>0</v>
      </c>
      <c r="X16" s="36">
        <f t="shared" si="4"/>
        <v>0</v>
      </c>
      <c r="Y16" s="36">
        <f t="shared" si="5"/>
        <v>18116</v>
      </c>
      <c r="AA16" s="13" t="s">
        <v>13</v>
      </c>
      <c r="AB16" s="36">
        <f t="shared" si="12"/>
        <v>7.1980000000000002E-2</v>
      </c>
      <c r="AC16" s="36">
        <f t="shared" si="12"/>
        <v>0.84562999999999999</v>
      </c>
      <c r="AD16" s="36">
        <f t="shared" si="12"/>
        <v>0.68737000000000004</v>
      </c>
      <c r="AE16" s="36">
        <f t="shared" si="12"/>
        <v>0.22997999999999999</v>
      </c>
      <c r="AF16" s="36">
        <f t="shared" si="12"/>
        <v>0.97289999999999999</v>
      </c>
      <c r="AG16" s="36">
        <f t="shared" si="12"/>
        <v>3.4658799999999998</v>
      </c>
      <c r="AH16" s="36">
        <f t="shared" si="12"/>
        <v>6.2737400000000001</v>
      </c>
    </row>
    <row r="17" spans="1:34" ht="13.5">
      <c r="A17" s="36" t="s">
        <v>197</v>
      </c>
      <c r="B17" s="36">
        <v>4798</v>
      </c>
      <c r="C17" s="36">
        <v>2443</v>
      </c>
      <c r="D17" s="36">
        <v>0</v>
      </c>
      <c r="E17" s="36">
        <v>0</v>
      </c>
      <c r="F17" s="36">
        <v>201</v>
      </c>
      <c r="G17" s="36">
        <v>12669</v>
      </c>
      <c r="H17" s="36">
        <v>0</v>
      </c>
      <c r="I17" s="36">
        <v>578</v>
      </c>
      <c r="J17" s="36">
        <v>0</v>
      </c>
      <c r="K17" s="36">
        <v>4542</v>
      </c>
      <c r="L17" s="36">
        <v>546</v>
      </c>
      <c r="M17" s="36">
        <v>0</v>
      </c>
      <c r="N17" s="36">
        <v>0</v>
      </c>
      <c r="O17" s="36">
        <v>0</v>
      </c>
      <c r="P17" s="36">
        <v>25777</v>
      </c>
      <c r="Q17" s="36">
        <v>5605</v>
      </c>
      <c r="R17" s="36">
        <v>7241</v>
      </c>
      <c r="S17" s="36">
        <v>201</v>
      </c>
      <c r="T17" s="36">
        <v>4542</v>
      </c>
      <c r="U17" s="36">
        <f t="shared" si="1"/>
        <v>12669</v>
      </c>
      <c r="V17" s="36">
        <f t="shared" si="2"/>
        <v>578</v>
      </c>
      <c r="W17" s="36">
        <f t="shared" si="3"/>
        <v>0</v>
      </c>
      <c r="X17" s="36">
        <f t="shared" si="4"/>
        <v>7787</v>
      </c>
      <c r="Y17" s="36">
        <f t="shared" si="5"/>
        <v>25777</v>
      </c>
      <c r="AA17" s="14" t="s">
        <v>15</v>
      </c>
      <c r="AB17" s="36">
        <f t="shared" si="12"/>
        <v>0.15482000000000001</v>
      </c>
      <c r="AC17" s="36">
        <f t="shared" si="12"/>
        <v>0.42897999999999997</v>
      </c>
      <c r="AD17" s="36">
        <f t="shared" si="12"/>
        <v>1.0887500000000001</v>
      </c>
      <c r="AE17" s="36">
        <f t="shared" si="12"/>
        <v>0.52773999999999999</v>
      </c>
      <c r="AF17" s="36">
        <f t="shared" si="12"/>
        <v>0</v>
      </c>
      <c r="AG17" s="36">
        <f t="shared" si="12"/>
        <v>0.67879999999999996</v>
      </c>
      <c r="AH17" s="36">
        <f t="shared" si="12"/>
        <v>2.8790900000000001</v>
      </c>
    </row>
    <row r="18" spans="1:34" ht="13.5">
      <c r="A18" s="36" t="s">
        <v>196</v>
      </c>
      <c r="B18" s="36">
        <v>32085</v>
      </c>
      <c r="C18" s="36">
        <v>0</v>
      </c>
      <c r="D18" s="36" t="s">
        <v>227</v>
      </c>
      <c r="E18" s="36">
        <v>0</v>
      </c>
      <c r="F18" s="36">
        <v>2163</v>
      </c>
      <c r="G18" s="36">
        <v>25086</v>
      </c>
      <c r="H18" s="36">
        <v>0</v>
      </c>
      <c r="I18" s="36">
        <v>28</v>
      </c>
      <c r="J18" s="36">
        <v>0</v>
      </c>
      <c r="K18" s="36">
        <v>495</v>
      </c>
      <c r="L18" s="36">
        <v>84</v>
      </c>
      <c r="M18" s="36">
        <v>0</v>
      </c>
      <c r="N18" s="36">
        <v>0</v>
      </c>
      <c r="O18" s="36">
        <v>0</v>
      </c>
      <c r="P18" s="36">
        <v>59941</v>
      </c>
      <c r="Q18" s="36">
        <v>607</v>
      </c>
      <c r="R18" s="36">
        <v>32085</v>
      </c>
      <c r="S18" s="36">
        <v>2163</v>
      </c>
      <c r="T18" s="36">
        <v>495</v>
      </c>
      <c r="U18" s="36">
        <f t="shared" si="1"/>
        <v>25086</v>
      </c>
      <c r="V18" s="36">
        <f t="shared" si="2"/>
        <v>28</v>
      </c>
      <c r="W18" s="36">
        <f t="shared" si="3"/>
        <v>0</v>
      </c>
      <c r="X18" s="36">
        <f t="shared" si="4"/>
        <v>32169</v>
      </c>
      <c r="Y18" s="36">
        <f t="shared" si="5"/>
        <v>59941</v>
      </c>
      <c r="AA18" s="13" t="s">
        <v>11</v>
      </c>
      <c r="AB18" s="36">
        <f t="shared" si="12"/>
        <v>40.904679999999999</v>
      </c>
      <c r="AC18" s="36">
        <f t="shared" si="12"/>
        <v>6.5970000000000001E-2</v>
      </c>
      <c r="AD18" s="36">
        <f t="shared" si="12"/>
        <v>0.99346000000000001</v>
      </c>
      <c r="AE18" s="36">
        <f t="shared" si="12"/>
        <v>9.0923400000000001</v>
      </c>
      <c r="AF18" s="36">
        <f t="shared" si="12"/>
        <v>1.1156600000000001</v>
      </c>
      <c r="AG18" s="36">
        <f t="shared" si="12"/>
        <v>2.0495199999999998</v>
      </c>
      <c r="AH18" s="36">
        <f t="shared" si="12"/>
        <v>54.221629999999998</v>
      </c>
    </row>
    <row r="19" spans="1:34" ht="13.5">
      <c r="A19" s="36" t="s">
        <v>49</v>
      </c>
      <c r="B19" s="36">
        <v>48493</v>
      </c>
      <c r="C19" s="36">
        <v>0</v>
      </c>
      <c r="D19" s="36">
        <v>0</v>
      </c>
      <c r="E19" s="36">
        <v>0</v>
      </c>
      <c r="F19" s="36">
        <v>15482</v>
      </c>
      <c r="G19" s="36">
        <v>108875</v>
      </c>
      <c r="H19" s="36">
        <v>0</v>
      </c>
      <c r="I19" s="36">
        <v>52774</v>
      </c>
      <c r="J19" s="36">
        <v>5659</v>
      </c>
      <c r="K19" s="36">
        <v>37239</v>
      </c>
      <c r="L19" s="36">
        <v>19387</v>
      </c>
      <c r="M19" s="36">
        <v>0</v>
      </c>
      <c r="N19" s="36">
        <v>0</v>
      </c>
      <c r="O19" s="36">
        <v>0</v>
      </c>
      <c r="P19" s="36">
        <v>287909</v>
      </c>
      <c r="Q19" s="36">
        <v>112012</v>
      </c>
      <c r="R19" s="36">
        <v>48493</v>
      </c>
      <c r="S19" s="36">
        <v>15482</v>
      </c>
      <c r="T19" s="36">
        <v>42898</v>
      </c>
      <c r="U19" s="36">
        <f t="shared" si="1"/>
        <v>108875</v>
      </c>
      <c r="V19" s="36">
        <f t="shared" si="2"/>
        <v>52774</v>
      </c>
      <c r="W19" s="36">
        <f t="shared" si="3"/>
        <v>0</v>
      </c>
      <c r="X19" s="36">
        <f t="shared" si="4"/>
        <v>67880</v>
      </c>
      <c r="Y19" s="36">
        <f t="shared" si="5"/>
        <v>287909</v>
      </c>
      <c r="AA19" s="13" t="s">
        <v>14</v>
      </c>
      <c r="AB19" s="36">
        <f t="shared" si="12"/>
        <v>0.21418000000000001</v>
      </c>
      <c r="AC19" s="36">
        <f t="shared" si="12"/>
        <v>3.9600000000000003E-2</v>
      </c>
      <c r="AD19" s="36">
        <f t="shared" si="12"/>
        <v>1.44835</v>
      </c>
      <c r="AE19" s="36">
        <f t="shared" si="12"/>
        <v>4.2889999999999998E-2</v>
      </c>
      <c r="AF19" s="36">
        <f t="shared" si="12"/>
        <v>1.38784</v>
      </c>
      <c r="AG19" s="36">
        <f t="shared" si="12"/>
        <v>2.2460499999999999</v>
      </c>
      <c r="AH19" s="36">
        <f t="shared" si="12"/>
        <v>5.3789100000000003</v>
      </c>
    </row>
    <row r="20" spans="1:34" ht="13.5">
      <c r="A20" s="36" t="s">
        <v>47</v>
      </c>
      <c r="B20" s="36">
        <v>336731</v>
      </c>
      <c r="C20" s="36">
        <v>0</v>
      </c>
      <c r="D20" s="36">
        <v>0</v>
      </c>
      <c r="E20" s="36">
        <v>47972</v>
      </c>
      <c r="F20" s="36">
        <v>101930</v>
      </c>
      <c r="G20" s="36">
        <v>401708</v>
      </c>
      <c r="H20" s="36">
        <v>9303</v>
      </c>
      <c r="I20" s="36">
        <v>78063</v>
      </c>
      <c r="J20" s="36">
        <v>2596</v>
      </c>
      <c r="K20" s="36">
        <v>19481</v>
      </c>
      <c r="L20" s="36">
        <v>40686</v>
      </c>
      <c r="M20" s="36">
        <v>0</v>
      </c>
      <c r="N20" s="36">
        <v>0</v>
      </c>
      <c r="O20" s="36">
        <v>0</v>
      </c>
      <c r="P20" s="36">
        <v>1038470</v>
      </c>
      <c r="Q20" s="36">
        <v>135332</v>
      </c>
      <c r="R20" s="36">
        <v>336731</v>
      </c>
      <c r="S20" s="36">
        <v>149902</v>
      </c>
      <c r="T20" s="36">
        <v>22077</v>
      </c>
      <c r="U20" s="36">
        <f t="shared" si="1"/>
        <v>401708</v>
      </c>
      <c r="V20" s="36">
        <f t="shared" si="2"/>
        <v>78063</v>
      </c>
      <c r="W20" s="36">
        <f t="shared" si="3"/>
        <v>9303</v>
      </c>
      <c r="X20" s="36">
        <f t="shared" si="4"/>
        <v>377417</v>
      </c>
      <c r="Y20" s="36">
        <f t="shared" si="5"/>
        <v>1038470</v>
      </c>
      <c r="AA20" s="13" t="s">
        <v>17</v>
      </c>
      <c r="AB20" s="36">
        <f t="shared" si="12"/>
        <v>1.49902</v>
      </c>
      <c r="AC20" s="36">
        <f t="shared" si="12"/>
        <v>0.22076999999999999</v>
      </c>
      <c r="AD20" s="36">
        <f t="shared" si="12"/>
        <v>4.01708</v>
      </c>
      <c r="AE20" s="36">
        <f t="shared" si="12"/>
        <v>0.78063000000000005</v>
      </c>
      <c r="AF20" s="36">
        <f t="shared" si="12"/>
        <v>9.3030000000000002E-2</v>
      </c>
      <c r="AG20" s="36">
        <f t="shared" si="12"/>
        <v>3.7741699999999998</v>
      </c>
      <c r="AH20" s="36">
        <f t="shared" si="12"/>
        <v>10.3847</v>
      </c>
    </row>
    <row r="21" spans="1:34">
      <c r="A21" s="36" t="s">
        <v>48</v>
      </c>
      <c r="B21" s="36">
        <v>222842</v>
      </c>
      <c r="C21" s="36">
        <v>0</v>
      </c>
      <c r="D21" s="36">
        <v>0</v>
      </c>
      <c r="E21" s="36">
        <v>0</v>
      </c>
      <c r="F21" s="36">
        <v>21418</v>
      </c>
      <c r="G21" s="36">
        <v>144835</v>
      </c>
      <c r="H21" s="36">
        <v>138784</v>
      </c>
      <c r="I21" s="36">
        <v>4289</v>
      </c>
      <c r="J21" s="36">
        <v>0</v>
      </c>
      <c r="K21" s="36">
        <v>3817</v>
      </c>
      <c r="L21" s="36">
        <v>1763</v>
      </c>
      <c r="M21" s="36">
        <v>0</v>
      </c>
      <c r="N21" s="36">
        <v>0</v>
      </c>
      <c r="O21" s="36">
        <v>143</v>
      </c>
      <c r="P21" s="36">
        <v>537891</v>
      </c>
      <c r="Q21" s="36">
        <v>8783</v>
      </c>
      <c r="R21" s="36">
        <v>222842</v>
      </c>
      <c r="S21" s="36">
        <v>21418</v>
      </c>
      <c r="T21" s="36">
        <v>3960</v>
      </c>
      <c r="U21" s="36">
        <f t="shared" si="1"/>
        <v>144835</v>
      </c>
      <c r="V21" s="36">
        <f t="shared" si="2"/>
        <v>4289</v>
      </c>
      <c r="W21" s="36">
        <f t="shared" si="3"/>
        <v>138784</v>
      </c>
      <c r="X21" s="36">
        <f t="shared" si="4"/>
        <v>224605</v>
      </c>
      <c r="Y21" s="36">
        <f t="shared" si="5"/>
        <v>537891</v>
      </c>
    </row>
    <row r="22" spans="1:34">
      <c r="A22" s="36" t="s">
        <v>195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1420</v>
      </c>
      <c r="H22" s="36">
        <v>0</v>
      </c>
      <c r="I22" s="36">
        <v>119</v>
      </c>
      <c r="J22" s="36">
        <v>0</v>
      </c>
      <c r="K22" s="36">
        <v>157</v>
      </c>
      <c r="L22" s="36">
        <v>153</v>
      </c>
      <c r="M22" s="36">
        <v>0</v>
      </c>
      <c r="N22" s="36">
        <v>0</v>
      </c>
      <c r="O22" s="36">
        <v>0</v>
      </c>
      <c r="P22" s="36">
        <v>1849</v>
      </c>
      <c r="Q22" s="36">
        <v>370</v>
      </c>
      <c r="R22" s="36">
        <v>0</v>
      </c>
      <c r="S22" s="36">
        <v>0</v>
      </c>
      <c r="T22" s="36">
        <v>157</v>
      </c>
      <c r="U22" s="36">
        <f t="shared" si="1"/>
        <v>1420</v>
      </c>
      <c r="V22" s="36">
        <f t="shared" si="2"/>
        <v>119</v>
      </c>
      <c r="W22" s="36">
        <f t="shared" si="3"/>
        <v>0</v>
      </c>
      <c r="X22" s="36">
        <f t="shared" si="4"/>
        <v>153</v>
      </c>
      <c r="Y22" s="36">
        <f t="shared" si="5"/>
        <v>1849</v>
      </c>
    </row>
    <row r="23" spans="1:34">
      <c r="A23" s="36" t="s">
        <v>194</v>
      </c>
      <c r="B23" s="36">
        <v>31962</v>
      </c>
      <c r="C23" s="36">
        <v>0</v>
      </c>
      <c r="D23" s="36">
        <v>0</v>
      </c>
      <c r="E23" s="36">
        <v>0</v>
      </c>
      <c r="F23" s="36">
        <v>47881</v>
      </c>
      <c r="G23" s="36">
        <v>165751</v>
      </c>
      <c r="H23" s="36">
        <v>11800</v>
      </c>
      <c r="I23" s="36">
        <v>28002</v>
      </c>
      <c r="J23" s="36">
        <v>6070</v>
      </c>
      <c r="K23" s="36">
        <v>4291</v>
      </c>
      <c r="L23" s="36">
        <v>1322</v>
      </c>
      <c r="M23" s="36">
        <v>0</v>
      </c>
      <c r="N23" s="36">
        <v>0</v>
      </c>
      <c r="O23" s="36">
        <v>0</v>
      </c>
      <c r="P23" s="36">
        <v>297079</v>
      </c>
      <c r="Q23" s="36">
        <v>39543</v>
      </c>
      <c r="R23" s="36">
        <v>31962</v>
      </c>
      <c r="S23" s="36">
        <v>47881</v>
      </c>
      <c r="T23" s="36">
        <v>10361</v>
      </c>
      <c r="U23" s="36">
        <f t="shared" si="1"/>
        <v>165751</v>
      </c>
      <c r="V23" s="36">
        <f t="shared" si="2"/>
        <v>28002</v>
      </c>
      <c r="W23" s="36">
        <f t="shared" si="3"/>
        <v>11800</v>
      </c>
      <c r="X23" s="36">
        <f t="shared" si="4"/>
        <v>33284</v>
      </c>
      <c r="Y23" s="36">
        <f t="shared" si="5"/>
        <v>297079</v>
      </c>
    </row>
    <row r="24" spans="1:34">
      <c r="A24" s="36" t="s">
        <v>193</v>
      </c>
      <c r="B24" s="36">
        <v>27539</v>
      </c>
      <c r="C24" s="36">
        <v>0</v>
      </c>
      <c r="D24" s="36">
        <v>0</v>
      </c>
      <c r="E24" s="36">
        <v>0</v>
      </c>
      <c r="F24" s="36">
        <v>1248</v>
      </c>
      <c r="G24" s="36">
        <v>55164</v>
      </c>
      <c r="H24" s="36">
        <v>2891</v>
      </c>
      <c r="I24" s="36">
        <v>114</v>
      </c>
      <c r="J24" s="36">
        <v>0</v>
      </c>
      <c r="K24" s="36">
        <v>6266</v>
      </c>
      <c r="L24" s="36">
        <v>7653</v>
      </c>
      <c r="M24" s="36">
        <v>0</v>
      </c>
      <c r="N24" s="36">
        <v>0</v>
      </c>
      <c r="O24" s="36">
        <v>0</v>
      </c>
      <c r="P24" s="36">
        <v>100875</v>
      </c>
      <c r="Q24" s="36">
        <v>12212</v>
      </c>
      <c r="R24" s="36">
        <v>27539</v>
      </c>
      <c r="S24" s="36">
        <v>1248</v>
      </c>
      <c r="T24" s="36">
        <v>6266</v>
      </c>
      <c r="U24" s="36">
        <f t="shared" si="1"/>
        <v>55164</v>
      </c>
      <c r="V24" s="36">
        <f t="shared" si="2"/>
        <v>114</v>
      </c>
      <c r="W24" s="36">
        <f t="shared" si="3"/>
        <v>2891</v>
      </c>
      <c r="X24" s="36">
        <f t="shared" si="4"/>
        <v>35192</v>
      </c>
      <c r="Y24" s="36">
        <f t="shared" si="5"/>
        <v>100875</v>
      </c>
    </row>
    <row r="25" spans="1:34">
      <c r="A25" s="36" t="s">
        <v>192</v>
      </c>
      <c r="B25" s="36">
        <v>2395</v>
      </c>
      <c r="C25" s="36">
        <v>0</v>
      </c>
      <c r="D25" s="36">
        <v>0</v>
      </c>
      <c r="E25" s="36">
        <v>0</v>
      </c>
      <c r="F25" s="36">
        <v>3</v>
      </c>
      <c r="G25" s="36">
        <v>8703</v>
      </c>
      <c r="H25" s="36">
        <v>0</v>
      </c>
      <c r="I25" s="36">
        <v>23044</v>
      </c>
      <c r="J25" s="36">
        <v>6416</v>
      </c>
      <c r="K25" s="36">
        <v>2062</v>
      </c>
      <c r="L25" s="36">
        <v>633</v>
      </c>
      <c r="M25" s="36">
        <v>0</v>
      </c>
      <c r="N25" s="36">
        <v>0</v>
      </c>
      <c r="O25" s="36">
        <v>0</v>
      </c>
      <c r="P25" s="36">
        <v>43256</v>
      </c>
      <c r="Q25" s="36">
        <v>32120</v>
      </c>
      <c r="R25" s="36">
        <v>2395</v>
      </c>
      <c r="S25" s="36">
        <v>3</v>
      </c>
      <c r="T25" s="36">
        <v>8478</v>
      </c>
      <c r="U25" s="36">
        <f t="shared" si="1"/>
        <v>8703</v>
      </c>
      <c r="V25" s="36">
        <f t="shared" si="2"/>
        <v>23044</v>
      </c>
      <c r="W25" s="36">
        <f t="shared" si="3"/>
        <v>0</v>
      </c>
      <c r="X25" s="36">
        <f t="shared" si="4"/>
        <v>3028</v>
      </c>
      <c r="Y25" s="36">
        <f t="shared" si="5"/>
        <v>43256</v>
      </c>
    </row>
    <row r="26" spans="1:34">
      <c r="A26" s="36" t="s">
        <v>191</v>
      </c>
      <c r="B26" s="36">
        <v>138</v>
      </c>
      <c r="C26" s="36">
        <v>0</v>
      </c>
      <c r="D26" s="36">
        <v>0</v>
      </c>
      <c r="E26" s="36">
        <v>0</v>
      </c>
      <c r="F26" s="36">
        <v>31</v>
      </c>
      <c r="G26" s="36">
        <v>2452</v>
      </c>
      <c r="H26" s="36">
        <v>0</v>
      </c>
      <c r="I26" s="36">
        <v>128477</v>
      </c>
      <c r="J26" s="36">
        <v>0</v>
      </c>
      <c r="K26" s="36">
        <v>1894</v>
      </c>
      <c r="L26" s="36">
        <v>553</v>
      </c>
      <c r="M26" s="36">
        <v>0</v>
      </c>
      <c r="N26" s="36">
        <v>0</v>
      </c>
      <c r="O26" s="36">
        <v>150</v>
      </c>
      <c r="P26" s="36">
        <v>133695</v>
      </c>
      <c r="Q26" s="36">
        <v>130747</v>
      </c>
      <c r="R26" s="36">
        <v>138</v>
      </c>
      <c r="S26" s="36">
        <v>31</v>
      </c>
      <c r="T26" s="36">
        <v>2044</v>
      </c>
      <c r="U26" s="36">
        <f t="shared" si="1"/>
        <v>2452</v>
      </c>
      <c r="V26" s="36">
        <f t="shared" si="2"/>
        <v>128477</v>
      </c>
      <c r="W26" s="36">
        <f t="shared" si="3"/>
        <v>0</v>
      </c>
      <c r="X26" s="36">
        <f t="shared" si="4"/>
        <v>691</v>
      </c>
      <c r="Y26" s="36">
        <f t="shared" si="5"/>
        <v>133695</v>
      </c>
    </row>
    <row r="27" spans="1:34">
      <c r="A27" s="36" t="s">
        <v>190</v>
      </c>
      <c r="B27" s="36">
        <v>139758</v>
      </c>
      <c r="C27" s="36">
        <v>0</v>
      </c>
      <c r="D27" s="36">
        <v>0</v>
      </c>
      <c r="E27" s="36">
        <v>0</v>
      </c>
      <c r="F27" s="36">
        <v>1782</v>
      </c>
      <c r="G27" s="36">
        <v>5247</v>
      </c>
      <c r="H27" s="36">
        <v>0</v>
      </c>
      <c r="I27" s="36">
        <v>2439</v>
      </c>
      <c r="J27" s="36">
        <v>0</v>
      </c>
      <c r="K27" s="36">
        <v>6013</v>
      </c>
      <c r="L27" s="36">
        <v>8657</v>
      </c>
      <c r="M27" s="36">
        <v>0</v>
      </c>
      <c r="N27" s="36">
        <v>0</v>
      </c>
      <c r="O27" s="36">
        <v>103</v>
      </c>
      <c r="P27" s="36">
        <v>163999</v>
      </c>
      <c r="Q27" s="36">
        <v>17067</v>
      </c>
      <c r="R27" s="36">
        <v>139758</v>
      </c>
      <c r="S27" s="36">
        <v>1782</v>
      </c>
      <c r="T27" s="36">
        <v>6116</v>
      </c>
      <c r="U27" s="36">
        <f t="shared" si="1"/>
        <v>5247</v>
      </c>
      <c r="V27" s="36">
        <f t="shared" si="2"/>
        <v>2439</v>
      </c>
      <c r="W27" s="36">
        <f t="shared" si="3"/>
        <v>0</v>
      </c>
      <c r="X27" s="36">
        <f t="shared" si="4"/>
        <v>148415</v>
      </c>
      <c r="Y27" s="36">
        <f t="shared" si="5"/>
        <v>163999</v>
      </c>
    </row>
    <row r="28" spans="1:34">
      <c r="A28" s="36" t="s">
        <v>189</v>
      </c>
      <c r="B28" s="36">
        <v>11838</v>
      </c>
      <c r="C28" s="36">
        <v>0</v>
      </c>
      <c r="D28" s="36">
        <v>0</v>
      </c>
      <c r="E28" s="36">
        <v>0</v>
      </c>
      <c r="F28" s="36">
        <v>1698</v>
      </c>
      <c r="G28" s="36">
        <v>7228</v>
      </c>
      <c r="H28" s="36">
        <v>0</v>
      </c>
      <c r="I28" s="36">
        <v>13730</v>
      </c>
      <c r="J28" s="36">
        <v>197</v>
      </c>
      <c r="K28" s="36">
        <v>12493</v>
      </c>
      <c r="L28" s="36">
        <v>3346</v>
      </c>
      <c r="M28" s="36">
        <v>0</v>
      </c>
      <c r="N28" s="36">
        <v>0</v>
      </c>
      <c r="O28" s="36">
        <v>4</v>
      </c>
      <c r="P28" s="36">
        <v>50534</v>
      </c>
      <c r="Q28" s="36">
        <v>29471</v>
      </c>
      <c r="R28" s="36">
        <v>11838</v>
      </c>
      <c r="S28" s="36">
        <v>1698</v>
      </c>
      <c r="T28" s="36">
        <v>12694</v>
      </c>
      <c r="U28" s="36">
        <f t="shared" si="1"/>
        <v>7228</v>
      </c>
      <c r="V28" s="36">
        <f t="shared" si="2"/>
        <v>13730</v>
      </c>
      <c r="W28" s="36">
        <f t="shared" si="3"/>
        <v>0</v>
      </c>
      <c r="X28" s="36">
        <f t="shared" si="4"/>
        <v>15184</v>
      </c>
      <c r="Y28" s="36">
        <f t="shared" si="5"/>
        <v>50534</v>
      </c>
    </row>
    <row r="29" spans="1:34">
      <c r="A29" s="36" t="s">
        <v>188</v>
      </c>
      <c r="B29" s="36">
        <v>3526</v>
      </c>
      <c r="C29" s="36">
        <v>0</v>
      </c>
      <c r="D29" s="36">
        <v>0</v>
      </c>
      <c r="E29" s="36">
        <v>0</v>
      </c>
      <c r="F29" s="36">
        <v>429</v>
      </c>
      <c r="G29" s="36">
        <v>2393</v>
      </c>
      <c r="H29" s="36">
        <v>15720</v>
      </c>
      <c r="I29" s="36">
        <v>4848</v>
      </c>
      <c r="J29" s="36">
        <v>0</v>
      </c>
      <c r="K29" s="36">
        <v>663</v>
      </c>
      <c r="L29" s="36">
        <v>935</v>
      </c>
      <c r="M29" s="36">
        <v>0</v>
      </c>
      <c r="N29" s="36">
        <v>0</v>
      </c>
      <c r="O29" s="36">
        <v>0</v>
      </c>
      <c r="P29" s="36">
        <v>28514</v>
      </c>
      <c r="Q29" s="36">
        <v>6353</v>
      </c>
      <c r="R29" s="36">
        <v>3526</v>
      </c>
      <c r="S29" s="36">
        <v>429</v>
      </c>
      <c r="T29" s="36">
        <v>663</v>
      </c>
      <c r="U29" s="36">
        <f t="shared" si="1"/>
        <v>2393</v>
      </c>
      <c r="V29" s="36">
        <f t="shared" si="2"/>
        <v>4848</v>
      </c>
      <c r="W29" s="36">
        <f t="shared" si="3"/>
        <v>15720</v>
      </c>
      <c r="X29" s="36">
        <f t="shared" si="4"/>
        <v>4461</v>
      </c>
      <c r="Y29" s="36">
        <f t="shared" si="5"/>
        <v>28514</v>
      </c>
    </row>
    <row r="30" spans="1:34">
      <c r="A30" s="36" t="s">
        <v>187</v>
      </c>
      <c r="B30" s="36">
        <v>4876</v>
      </c>
      <c r="C30" s="36">
        <v>0</v>
      </c>
      <c r="D30" s="36">
        <v>0</v>
      </c>
      <c r="E30" s="36">
        <v>0</v>
      </c>
      <c r="F30" s="36">
        <v>7</v>
      </c>
      <c r="G30" s="36">
        <v>509</v>
      </c>
      <c r="H30" s="36">
        <v>5300</v>
      </c>
      <c r="I30" s="36">
        <v>4613</v>
      </c>
      <c r="J30" s="36">
        <v>0</v>
      </c>
      <c r="K30" s="36">
        <v>219</v>
      </c>
      <c r="L30" s="36">
        <v>269</v>
      </c>
      <c r="M30" s="36">
        <v>0</v>
      </c>
      <c r="N30" s="36">
        <v>0</v>
      </c>
      <c r="O30" s="36">
        <v>0</v>
      </c>
      <c r="P30" s="36">
        <v>15793</v>
      </c>
      <c r="Q30" s="36">
        <v>5094</v>
      </c>
      <c r="R30" s="36">
        <v>4876</v>
      </c>
      <c r="S30" s="36">
        <v>7</v>
      </c>
      <c r="T30" s="36">
        <v>219</v>
      </c>
      <c r="U30" s="36">
        <f t="shared" si="1"/>
        <v>509</v>
      </c>
      <c r="V30" s="36">
        <f t="shared" si="2"/>
        <v>4613</v>
      </c>
      <c r="W30" s="36">
        <f t="shared" si="3"/>
        <v>5300</v>
      </c>
      <c r="X30" s="36">
        <f t="shared" si="4"/>
        <v>5145</v>
      </c>
      <c r="Y30" s="36">
        <f t="shared" si="5"/>
        <v>15793</v>
      </c>
    </row>
    <row r="31" spans="1:34">
      <c r="A31" s="36" t="s">
        <v>186</v>
      </c>
      <c r="B31" s="36">
        <v>42425</v>
      </c>
      <c r="C31" s="36">
        <v>0</v>
      </c>
      <c r="D31" s="36">
        <v>0</v>
      </c>
      <c r="E31" s="36">
        <v>0</v>
      </c>
      <c r="F31" s="36">
        <v>13763</v>
      </c>
      <c r="G31" s="36">
        <v>57094</v>
      </c>
      <c r="H31" s="36">
        <v>56731</v>
      </c>
      <c r="I31" s="36">
        <v>36780</v>
      </c>
      <c r="J31" s="36">
        <v>0</v>
      </c>
      <c r="K31" s="36">
        <v>66595</v>
      </c>
      <c r="L31" s="36">
        <v>5887</v>
      </c>
      <c r="M31" s="36">
        <v>0</v>
      </c>
      <c r="N31" s="36">
        <v>0</v>
      </c>
      <c r="O31" s="36">
        <v>0</v>
      </c>
      <c r="P31" s="36">
        <v>279275</v>
      </c>
      <c r="Q31" s="36">
        <v>108667</v>
      </c>
      <c r="R31" s="36">
        <v>42425</v>
      </c>
      <c r="S31" s="36">
        <v>13763</v>
      </c>
      <c r="T31" s="36">
        <v>66595</v>
      </c>
      <c r="U31" s="36">
        <f t="shared" si="1"/>
        <v>57094</v>
      </c>
      <c r="V31" s="36">
        <f t="shared" si="2"/>
        <v>36780</v>
      </c>
      <c r="W31" s="36">
        <f t="shared" si="3"/>
        <v>56731</v>
      </c>
      <c r="X31" s="36">
        <f t="shared" si="4"/>
        <v>48312</v>
      </c>
      <c r="Y31" s="36">
        <f t="shared" si="5"/>
        <v>279275</v>
      </c>
    </row>
    <row r="32" spans="1:34">
      <c r="A32" s="36" t="s">
        <v>185</v>
      </c>
      <c r="B32" s="36">
        <v>1016</v>
      </c>
      <c r="C32" s="36">
        <v>329</v>
      </c>
      <c r="D32" s="36">
        <v>0</v>
      </c>
      <c r="E32" s="36">
        <v>0</v>
      </c>
      <c r="F32" s="36">
        <v>411</v>
      </c>
      <c r="G32" s="36">
        <v>837</v>
      </c>
      <c r="H32" s="36">
        <v>66457</v>
      </c>
      <c r="I32" s="36">
        <v>61361</v>
      </c>
      <c r="J32" s="36">
        <v>0</v>
      </c>
      <c r="K32" s="36">
        <v>9877</v>
      </c>
      <c r="L32" s="36">
        <v>12743</v>
      </c>
      <c r="M32" s="36">
        <v>0</v>
      </c>
      <c r="N32" s="36">
        <v>0</v>
      </c>
      <c r="O32" s="36">
        <v>0</v>
      </c>
      <c r="P32" s="36">
        <v>153031</v>
      </c>
      <c r="Q32" s="36">
        <v>82688</v>
      </c>
      <c r="R32" s="36">
        <v>1345</v>
      </c>
      <c r="S32" s="36">
        <v>411</v>
      </c>
      <c r="T32" s="36">
        <v>9877</v>
      </c>
      <c r="U32" s="36">
        <f t="shared" si="1"/>
        <v>837</v>
      </c>
      <c r="V32" s="36">
        <f t="shared" si="2"/>
        <v>61361</v>
      </c>
      <c r="W32" s="36">
        <f t="shared" si="3"/>
        <v>66457</v>
      </c>
      <c r="X32" s="36">
        <f t="shared" si="4"/>
        <v>14088</v>
      </c>
      <c r="Y32" s="36">
        <f t="shared" si="5"/>
        <v>153031</v>
      </c>
    </row>
    <row r="33" spans="1:25">
      <c r="A33" s="36" t="s">
        <v>184</v>
      </c>
      <c r="B33" s="36">
        <v>0</v>
      </c>
      <c r="C33" s="36">
        <v>0</v>
      </c>
      <c r="D33" s="36">
        <v>0</v>
      </c>
      <c r="E33" s="36">
        <v>0</v>
      </c>
      <c r="F33" s="36">
        <v>49</v>
      </c>
      <c r="G33" s="36">
        <v>804</v>
      </c>
      <c r="H33" s="36">
        <v>25990</v>
      </c>
      <c r="I33" s="36">
        <v>38461</v>
      </c>
      <c r="J33" s="36">
        <v>0</v>
      </c>
      <c r="K33" s="36">
        <v>634</v>
      </c>
      <c r="L33" s="36">
        <v>2867</v>
      </c>
      <c r="M33" s="36">
        <v>0</v>
      </c>
      <c r="N33" s="36">
        <v>0</v>
      </c>
      <c r="O33" s="36">
        <v>0</v>
      </c>
      <c r="P33" s="36">
        <v>68805</v>
      </c>
      <c r="Q33" s="36">
        <v>40725</v>
      </c>
      <c r="R33" s="36">
        <v>0</v>
      </c>
      <c r="S33" s="36">
        <v>49</v>
      </c>
      <c r="T33" s="36">
        <v>634</v>
      </c>
      <c r="U33" s="36">
        <f t="shared" si="1"/>
        <v>804</v>
      </c>
      <c r="V33" s="36">
        <f t="shared" si="2"/>
        <v>38461</v>
      </c>
      <c r="W33" s="36">
        <f t="shared" si="3"/>
        <v>25990</v>
      </c>
      <c r="X33" s="36">
        <f t="shared" si="4"/>
        <v>2867</v>
      </c>
      <c r="Y33" s="36">
        <f t="shared" si="5"/>
        <v>68805</v>
      </c>
    </row>
    <row r="34" spans="1:25">
      <c r="A34" s="36" t="s">
        <v>183</v>
      </c>
      <c r="B34" s="36">
        <v>63786</v>
      </c>
      <c r="C34" s="36">
        <v>0</v>
      </c>
      <c r="D34" s="36">
        <v>0</v>
      </c>
      <c r="E34" s="36">
        <v>0</v>
      </c>
      <c r="F34" s="36">
        <v>1739</v>
      </c>
      <c r="G34" s="36">
        <v>105116</v>
      </c>
      <c r="H34" s="36">
        <v>0</v>
      </c>
      <c r="I34" s="36">
        <v>59420</v>
      </c>
      <c r="J34" s="36">
        <v>1364</v>
      </c>
      <c r="K34" s="36">
        <v>7748</v>
      </c>
      <c r="L34" s="36">
        <v>981</v>
      </c>
      <c r="M34" s="36">
        <v>0</v>
      </c>
      <c r="N34" s="36">
        <v>0</v>
      </c>
      <c r="O34" s="36">
        <v>0</v>
      </c>
      <c r="P34" s="36">
        <v>240154</v>
      </c>
      <c r="Q34" s="36">
        <v>69220</v>
      </c>
      <c r="R34" s="36">
        <v>63786</v>
      </c>
      <c r="S34" s="36">
        <v>1739</v>
      </c>
      <c r="T34" s="36">
        <v>9112</v>
      </c>
      <c r="U34" s="36">
        <f t="shared" si="1"/>
        <v>105116</v>
      </c>
      <c r="V34" s="36">
        <f t="shared" si="2"/>
        <v>59420</v>
      </c>
      <c r="W34" s="36">
        <f t="shared" si="3"/>
        <v>0</v>
      </c>
      <c r="X34" s="36">
        <f t="shared" si="4"/>
        <v>64767</v>
      </c>
      <c r="Y34" s="36">
        <f t="shared" si="5"/>
        <v>240154</v>
      </c>
    </row>
    <row r="35" spans="1:25">
      <c r="A35" s="36" t="s">
        <v>44</v>
      </c>
      <c r="B35" s="36">
        <v>131933</v>
      </c>
      <c r="C35" s="36">
        <v>0</v>
      </c>
      <c r="D35" s="36">
        <v>0</v>
      </c>
      <c r="E35" s="36">
        <v>0</v>
      </c>
      <c r="F35" s="36">
        <v>2137</v>
      </c>
      <c r="G35" s="36">
        <v>95612</v>
      </c>
      <c r="H35" s="36">
        <v>70608</v>
      </c>
      <c r="I35" s="36">
        <v>4698</v>
      </c>
      <c r="J35" s="36">
        <v>0</v>
      </c>
      <c r="K35" s="36">
        <v>30476</v>
      </c>
      <c r="L35" s="36">
        <v>20792</v>
      </c>
      <c r="M35" s="36">
        <v>0</v>
      </c>
      <c r="N35" s="36">
        <v>0</v>
      </c>
      <c r="O35" s="36">
        <v>0</v>
      </c>
      <c r="P35" s="36">
        <v>356256</v>
      </c>
      <c r="Q35" s="36">
        <v>53669</v>
      </c>
      <c r="R35" s="36">
        <v>131933</v>
      </c>
      <c r="S35" s="36">
        <v>2137</v>
      </c>
      <c r="T35" s="36">
        <v>30476</v>
      </c>
      <c r="U35" s="36">
        <f t="shared" si="1"/>
        <v>95612</v>
      </c>
      <c r="V35" s="36">
        <f t="shared" si="2"/>
        <v>4698</v>
      </c>
      <c r="W35" s="36">
        <f t="shared" si="3"/>
        <v>70608</v>
      </c>
      <c r="X35" s="36">
        <f t="shared" si="4"/>
        <v>152725</v>
      </c>
      <c r="Y35" s="36">
        <f t="shared" si="5"/>
        <v>356256</v>
      </c>
    </row>
    <row r="36" spans="1:25">
      <c r="A36" s="36" t="s">
        <v>43</v>
      </c>
      <c r="B36" s="36">
        <v>1712408</v>
      </c>
      <c r="C36" s="36">
        <v>0</v>
      </c>
      <c r="D36" s="36">
        <v>0</v>
      </c>
      <c r="E36" s="36">
        <v>0</v>
      </c>
      <c r="F36" s="36">
        <v>36858</v>
      </c>
      <c r="G36" s="36">
        <v>1158454</v>
      </c>
      <c r="H36" s="36">
        <v>822004</v>
      </c>
      <c r="I36" s="36">
        <v>270856</v>
      </c>
      <c r="J36" s="36">
        <v>18422</v>
      </c>
      <c r="K36" s="36">
        <v>189730</v>
      </c>
      <c r="L36" s="36">
        <v>78171</v>
      </c>
      <c r="M36" s="36">
        <v>0</v>
      </c>
      <c r="N36" s="36">
        <v>0</v>
      </c>
      <c r="O36" s="36">
        <v>0</v>
      </c>
      <c r="P36" s="36">
        <v>4286903</v>
      </c>
      <c r="Q36" s="36">
        <v>541591</v>
      </c>
      <c r="R36" s="36">
        <v>1712408</v>
      </c>
      <c r="S36" s="36">
        <v>36858</v>
      </c>
      <c r="T36" s="36">
        <v>208152</v>
      </c>
      <c r="U36" s="36">
        <f t="shared" si="1"/>
        <v>1158454</v>
      </c>
      <c r="V36" s="36">
        <f t="shared" si="2"/>
        <v>270856</v>
      </c>
      <c r="W36" s="36">
        <f t="shared" si="3"/>
        <v>822004</v>
      </c>
      <c r="X36" s="36">
        <f t="shared" si="4"/>
        <v>1790579</v>
      </c>
      <c r="Y36" s="36">
        <f t="shared" si="5"/>
        <v>4286903</v>
      </c>
    </row>
    <row r="37" spans="1:25">
      <c r="A37" s="36" t="s">
        <v>175</v>
      </c>
      <c r="B37" s="36">
        <v>3507496</v>
      </c>
      <c r="C37" s="36">
        <v>6014</v>
      </c>
      <c r="D37" s="36">
        <v>11406</v>
      </c>
      <c r="E37" s="36">
        <v>47972</v>
      </c>
      <c r="F37" s="36">
        <v>282378</v>
      </c>
      <c r="G37" s="36">
        <v>2633265</v>
      </c>
      <c r="H37" s="36">
        <v>1961717</v>
      </c>
      <c r="I37" s="36">
        <v>1413229</v>
      </c>
      <c r="J37" s="36">
        <v>46050</v>
      </c>
      <c r="K37" s="36">
        <v>568728</v>
      </c>
      <c r="L37" s="36">
        <v>316753</v>
      </c>
      <c r="M37" s="36">
        <v>0</v>
      </c>
      <c r="N37" s="36">
        <v>0</v>
      </c>
      <c r="O37" s="36">
        <v>1162</v>
      </c>
      <c r="P37" s="36">
        <v>10796170</v>
      </c>
      <c r="Q37" s="36">
        <v>2296477</v>
      </c>
      <c r="R37" s="36">
        <v>3524916</v>
      </c>
      <c r="S37" s="36">
        <v>330350</v>
      </c>
      <c r="T37" s="36">
        <v>615940</v>
      </c>
      <c r="U37" s="36">
        <f t="shared" si="1"/>
        <v>2633265</v>
      </c>
      <c r="V37" s="36">
        <f t="shared" si="2"/>
        <v>1413229</v>
      </c>
      <c r="W37" s="36">
        <f t="shared" si="3"/>
        <v>1961717</v>
      </c>
      <c r="X37" s="36">
        <f t="shared" si="4"/>
        <v>3841669</v>
      </c>
      <c r="Y37" s="36">
        <f t="shared" si="5"/>
        <v>10796170</v>
      </c>
    </row>
    <row r="38" spans="1:25">
      <c r="A38" s="36" t="s">
        <v>182</v>
      </c>
      <c r="B38" s="36">
        <v>1839763</v>
      </c>
      <c r="C38" s="36">
        <v>0</v>
      </c>
      <c r="D38" s="36">
        <v>0</v>
      </c>
      <c r="E38" s="36">
        <v>0</v>
      </c>
      <c r="F38" s="36">
        <v>97702</v>
      </c>
      <c r="G38" s="36">
        <v>1402532</v>
      </c>
      <c r="H38" s="36">
        <v>936593</v>
      </c>
      <c r="I38" s="36">
        <v>710345</v>
      </c>
      <c r="J38" s="36">
        <v>24492</v>
      </c>
      <c r="K38" s="36">
        <v>206556</v>
      </c>
      <c r="L38" s="36">
        <v>90708</v>
      </c>
      <c r="M38" s="36">
        <v>0</v>
      </c>
      <c r="N38" s="36">
        <v>0</v>
      </c>
      <c r="O38" s="36">
        <v>164</v>
      </c>
      <c r="P38" s="36">
        <v>5308855</v>
      </c>
      <c r="Q38" s="36">
        <v>1016291</v>
      </c>
      <c r="R38" s="36">
        <v>1839763</v>
      </c>
      <c r="S38" s="36">
        <v>97702</v>
      </c>
      <c r="T38" s="36">
        <v>231212</v>
      </c>
      <c r="U38" s="36">
        <f t="shared" si="1"/>
        <v>1402532</v>
      </c>
      <c r="V38" s="36">
        <f t="shared" si="2"/>
        <v>710345</v>
      </c>
      <c r="W38" s="36">
        <f t="shared" si="3"/>
        <v>936593</v>
      </c>
      <c r="X38" s="36">
        <f t="shared" si="4"/>
        <v>1930471</v>
      </c>
      <c r="Y38" s="36">
        <f t="shared" si="5"/>
        <v>5308855</v>
      </c>
    </row>
    <row r="39" spans="1:25">
      <c r="A39" s="36" t="s">
        <v>181</v>
      </c>
      <c r="B39" s="36">
        <v>755250</v>
      </c>
      <c r="C39" s="36">
        <v>0</v>
      </c>
      <c r="D39" s="36">
        <v>0</v>
      </c>
      <c r="E39" s="36">
        <v>47972</v>
      </c>
      <c r="F39" s="36">
        <v>128924</v>
      </c>
      <c r="G39" s="36">
        <v>633425</v>
      </c>
      <c r="H39" s="36">
        <v>148087</v>
      </c>
      <c r="I39" s="36">
        <v>123595</v>
      </c>
      <c r="J39" s="36">
        <v>9013</v>
      </c>
      <c r="K39" s="36">
        <v>37000</v>
      </c>
      <c r="L39" s="36">
        <v>45110</v>
      </c>
      <c r="M39" s="36">
        <v>0</v>
      </c>
      <c r="N39" s="36">
        <v>0</v>
      </c>
      <c r="O39" s="36">
        <v>143</v>
      </c>
      <c r="P39" s="36">
        <v>1928519</v>
      </c>
      <c r="Q39" s="36">
        <v>208103</v>
      </c>
      <c r="R39" s="36">
        <v>755250</v>
      </c>
      <c r="S39" s="36">
        <v>176896</v>
      </c>
      <c r="T39" s="36">
        <v>46156</v>
      </c>
      <c r="U39" s="36">
        <f t="shared" si="1"/>
        <v>633425</v>
      </c>
      <c r="V39" s="36">
        <f t="shared" si="2"/>
        <v>123595</v>
      </c>
      <c r="W39" s="36">
        <f t="shared" si="3"/>
        <v>148087</v>
      </c>
      <c r="X39" s="36">
        <f t="shared" si="4"/>
        <v>800360</v>
      </c>
      <c r="Y39" s="36">
        <f t="shared" si="5"/>
        <v>1928519</v>
      </c>
    </row>
    <row r="40" spans="1:25">
      <c r="A40" s="36" t="s">
        <v>180</v>
      </c>
      <c r="B40" s="36">
        <v>912483</v>
      </c>
      <c r="C40" s="36">
        <v>6014</v>
      </c>
      <c r="D40" s="36">
        <v>11406</v>
      </c>
      <c r="E40" s="36">
        <v>0</v>
      </c>
      <c r="F40" s="36">
        <v>55752</v>
      </c>
      <c r="G40" s="36">
        <v>597308</v>
      </c>
      <c r="H40" s="36">
        <v>877037</v>
      </c>
      <c r="I40" s="36">
        <v>579289</v>
      </c>
      <c r="J40" s="36">
        <v>12545</v>
      </c>
      <c r="K40" s="36">
        <v>325172</v>
      </c>
      <c r="L40" s="36">
        <v>180935</v>
      </c>
      <c r="M40" s="36">
        <v>0</v>
      </c>
      <c r="N40" s="36">
        <v>0</v>
      </c>
      <c r="O40" s="36">
        <v>855</v>
      </c>
      <c r="P40" s="36">
        <v>3558796</v>
      </c>
      <c r="Q40" s="36">
        <v>1072083</v>
      </c>
      <c r="R40" s="36">
        <v>929903</v>
      </c>
      <c r="S40" s="36">
        <v>55752</v>
      </c>
      <c r="T40" s="36">
        <v>338572</v>
      </c>
      <c r="U40" s="36">
        <f t="shared" si="1"/>
        <v>597308</v>
      </c>
      <c r="V40" s="36">
        <f t="shared" si="2"/>
        <v>579289</v>
      </c>
      <c r="W40" s="36">
        <f t="shared" si="3"/>
        <v>877037</v>
      </c>
      <c r="X40" s="36">
        <f t="shared" si="4"/>
        <v>1110838</v>
      </c>
      <c r="Y40" s="36">
        <f t="shared" si="5"/>
        <v>3558796</v>
      </c>
    </row>
    <row r="41" spans="1:25">
      <c r="A41" s="36" t="s">
        <v>179</v>
      </c>
      <c r="B41" s="36">
        <v>3408338</v>
      </c>
      <c r="C41" s="36">
        <v>6014</v>
      </c>
      <c r="D41" s="36">
        <v>11406</v>
      </c>
      <c r="E41" s="36">
        <v>47972</v>
      </c>
      <c r="F41" s="36">
        <v>226871</v>
      </c>
      <c r="G41" s="36">
        <v>2430764</v>
      </c>
      <c r="H41" s="36">
        <v>1944617</v>
      </c>
      <c r="I41" s="36">
        <v>1347986</v>
      </c>
      <c r="J41" s="36">
        <v>34735</v>
      </c>
      <c r="K41" s="36">
        <v>563158</v>
      </c>
      <c r="L41" s="36">
        <v>309317</v>
      </c>
      <c r="M41" s="36">
        <v>0</v>
      </c>
      <c r="N41" s="36">
        <v>0</v>
      </c>
      <c r="O41" s="36">
        <v>998</v>
      </c>
      <c r="P41" s="36">
        <v>10332176</v>
      </c>
      <c r="Q41" s="36">
        <v>2207062</v>
      </c>
      <c r="R41" s="36">
        <v>3425758</v>
      </c>
      <c r="S41" s="36">
        <v>274843</v>
      </c>
      <c r="T41" s="36">
        <v>598891</v>
      </c>
      <c r="U41" s="36">
        <f t="shared" si="1"/>
        <v>2430764</v>
      </c>
      <c r="V41" s="36">
        <f t="shared" si="2"/>
        <v>1347986</v>
      </c>
      <c r="W41" s="36">
        <f t="shared" si="3"/>
        <v>1944617</v>
      </c>
      <c r="X41" s="36">
        <f t="shared" si="4"/>
        <v>3735075</v>
      </c>
      <c r="Y41" s="36">
        <f t="shared" si="5"/>
        <v>10332176</v>
      </c>
    </row>
  </sheetData>
  <phoneticPr fontId="2"/>
  <pageMargins left="0.75" right="0.75" top="1" bottom="1" header="0.51200000000000001" footer="0.512000000000000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グラフ</vt:lpstr>
      <vt:lpstr>データ</vt:lpstr>
      <vt:lpstr>2014世界発電量</vt:lpstr>
      <vt:lpstr>2013世界発電量</vt:lpstr>
      <vt:lpstr>2013OECD発電量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2015-01-16T00:07:35Z</cp:lastPrinted>
  <dcterms:created xsi:type="dcterms:W3CDTF">2006-02-04T05:39:07Z</dcterms:created>
  <dcterms:modified xsi:type="dcterms:W3CDTF">2017-01-20T09:26:43Z</dcterms:modified>
</cp:coreProperties>
</file>