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2615" windowHeight="12585"/>
  </bookViews>
  <sheets>
    <sheet name="グラフ" sheetId="62" r:id="rId1"/>
    <sheet name="データ1" sheetId="59" r:id="rId2"/>
    <sheet name="データ2" sheetId="63" r:id="rId3"/>
  </sheets>
  <definedNames>
    <definedName name="_xlnm.Print_Area" localSheetId="1">データ1!$B$2:$M$57</definedName>
  </definedNames>
  <calcPr calcId="125725"/>
</workbook>
</file>

<file path=xl/calcChain.xml><?xml version="1.0" encoding="utf-8"?>
<calcChain xmlns="http://schemas.openxmlformats.org/spreadsheetml/2006/main">
  <c r="J56" i="59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BC12" i="63"/>
  <c r="I56" i="59" s="1"/>
  <c r="BB12" i="63"/>
  <c r="I55" i="59" s="1"/>
  <c r="BA12" i="63"/>
  <c r="I54" i="59" s="1"/>
  <c r="AZ12" i="63"/>
  <c r="I53" i="59" s="1"/>
  <c r="AY12" i="63"/>
  <c r="I52" i="59" s="1"/>
  <c r="AX12" i="63"/>
  <c r="I51" i="59" s="1"/>
  <c r="AW12" i="63"/>
  <c r="I50" i="59" s="1"/>
  <c r="AV12" i="63"/>
  <c r="I49" i="59" s="1"/>
  <c r="AU12" i="63"/>
  <c r="I48" i="59" s="1"/>
  <c r="AT12" i="63"/>
  <c r="I47" i="59" s="1"/>
  <c r="AS12" i="63"/>
  <c r="I46" i="59" s="1"/>
  <c r="AR12" i="63"/>
  <c r="I45" i="59" s="1"/>
  <c r="AQ12" i="63"/>
  <c r="I44" i="59" s="1"/>
  <c r="AP12" i="63"/>
  <c r="I43" i="59" s="1"/>
  <c r="AO12" i="63"/>
  <c r="I42" i="59" s="1"/>
  <c r="AN12" i="63"/>
  <c r="I41" i="59" s="1"/>
  <c r="AM12" i="63"/>
  <c r="I40" i="59" s="1"/>
  <c r="AL12" i="63"/>
  <c r="I39" i="59" s="1"/>
  <c r="AK12" i="63"/>
  <c r="I38" i="59" s="1"/>
  <c r="AJ12" i="63"/>
  <c r="I37" i="59" s="1"/>
  <c r="AI12" i="63"/>
  <c r="I36" i="59" s="1"/>
  <c r="AH12" i="63"/>
  <c r="I35" i="59" s="1"/>
  <c r="AG12" i="63"/>
  <c r="I34" i="59" s="1"/>
  <c r="AF12" i="63"/>
  <c r="I33" i="59" s="1"/>
  <c r="AE12" i="63"/>
  <c r="I32" i="59" s="1"/>
  <c r="AD12" i="63"/>
  <c r="I31" i="59" s="1"/>
  <c r="AC12" i="63"/>
  <c r="I30" i="59" s="1"/>
  <c r="AB12" i="63"/>
  <c r="I29" i="59" s="1"/>
  <c r="AA12" i="63"/>
  <c r="I28" i="59" s="1"/>
  <c r="Z12" i="63"/>
  <c r="I27" i="59" s="1"/>
  <c r="Y12" i="63"/>
  <c r="I26" i="59" s="1"/>
  <c r="X12" i="63"/>
  <c r="I25" i="59" s="1"/>
  <c r="W12" i="63"/>
  <c r="I24" i="59" s="1"/>
  <c r="V12" i="63"/>
  <c r="I23" i="59" s="1"/>
  <c r="U12" i="63"/>
  <c r="I22" i="59" s="1"/>
  <c r="T12" i="63"/>
  <c r="I21" i="59" s="1"/>
  <c r="S12" i="63"/>
  <c r="I20" i="59" s="1"/>
  <c r="R12" i="63"/>
  <c r="I19" i="59" s="1"/>
  <c r="Q12" i="63"/>
  <c r="I18" i="59" s="1"/>
  <c r="P12" i="63"/>
  <c r="I17" i="59" s="1"/>
  <c r="O12" i="63"/>
  <c r="I16" i="59" s="1"/>
  <c r="N12" i="63"/>
  <c r="I15" i="59" s="1"/>
  <c r="M12" i="63"/>
  <c r="I14" i="59" s="1"/>
  <c r="L12" i="63"/>
  <c r="I13" i="59" s="1"/>
  <c r="K12" i="63"/>
  <c r="I12" i="59" s="1"/>
  <c r="J12" i="63"/>
  <c r="I11" i="59" s="1"/>
  <c r="I12" i="63"/>
  <c r="I10" i="59" s="1"/>
  <c r="H12" i="63"/>
  <c r="I9" i="59" s="1"/>
  <c r="G12" i="63"/>
  <c r="I8" i="59" s="1"/>
  <c r="F12" i="63"/>
  <c r="I7" i="59" s="1"/>
  <c r="E12" i="63"/>
  <c r="I6" i="59" s="1"/>
  <c r="AA24" i="63"/>
  <c r="AE24"/>
  <c r="AI24"/>
  <c r="AM28"/>
  <c r="AQ24"/>
  <c r="AU24"/>
  <c r="BC14"/>
  <c r="BC15" s="1"/>
  <c r="L56" i="59" s="1"/>
  <c r="BB14" i="63"/>
  <c r="K55" i="59" s="1"/>
  <c r="BA14" i="63"/>
  <c r="K54" i="59" s="1"/>
  <c r="AZ14" i="63"/>
  <c r="K53" i="59" s="1"/>
  <c r="AY14" i="63"/>
  <c r="K52" i="59" s="1"/>
  <c r="AX14" i="63"/>
  <c r="K51" i="59" s="1"/>
  <c r="AW14" i="63"/>
  <c r="K50" i="59" s="1"/>
  <c r="AV14" i="63"/>
  <c r="K49" i="59" s="1"/>
  <c r="AU14" i="63"/>
  <c r="K48" i="59" s="1"/>
  <c r="AT14" i="63"/>
  <c r="K47" i="59" s="1"/>
  <c r="AS14" i="63"/>
  <c r="K46" i="59" s="1"/>
  <c r="AR14" i="63"/>
  <c r="K45" i="59" s="1"/>
  <c r="AQ14" i="63"/>
  <c r="K44" i="59" s="1"/>
  <c r="AP14" i="63"/>
  <c r="K43" i="59" s="1"/>
  <c r="AO14" i="63"/>
  <c r="K42" i="59" s="1"/>
  <c r="AN14" i="63"/>
  <c r="K41" i="59" s="1"/>
  <c r="AM14" i="63"/>
  <c r="K40" i="59" s="1"/>
  <c r="AL14" i="63"/>
  <c r="K39" i="59" s="1"/>
  <c r="AK14" i="63"/>
  <c r="K38" i="59" s="1"/>
  <c r="AJ14" i="63"/>
  <c r="K37" i="59" s="1"/>
  <c r="AI14" i="63"/>
  <c r="K36" i="59" s="1"/>
  <c r="AH14" i="63"/>
  <c r="K35" i="59" s="1"/>
  <c r="AG14" i="63"/>
  <c r="K34" i="59" s="1"/>
  <c r="AF14" i="63"/>
  <c r="K33" i="59" s="1"/>
  <c r="AE14" i="63"/>
  <c r="K32" i="59" s="1"/>
  <c r="AD14" i="63"/>
  <c r="K31" i="59" s="1"/>
  <c r="AC14" i="63"/>
  <c r="K30" i="59" s="1"/>
  <c r="AB14" i="63"/>
  <c r="K29" i="59" s="1"/>
  <c r="AA14" i="63"/>
  <c r="K28" i="59" s="1"/>
  <c r="Z14" i="63"/>
  <c r="K27" i="59" s="1"/>
  <c r="Y14" i="63"/>
  <c r="K26" i="59" s="1"/>
  <c r="X14" i="63"/>
  <c r="K25" i="59" s="1"/>
  <c r="W14" i="63"/>
  <c r="K24" i="59" s="1"/>
  <c r="V14" i="63"/>
  <c r="K23" i="59" s="1"/>
  <c r="U14" i="63"/>
  <c r="K22" i="59" s="1"/>
  <c r="T14" i="63"/>
  <c r="K21" i="59" s="1"/>
  <c r="S14" i="63"/>
  <c r="K20" i="59" s="1"/>
  <c r="R14" i="63"/>
  <c r="K19" i="59" s="1"/>
  <c r="Q14" i="63"/>
  <c r="K18" i="59" s="1"/>
  <c r="P14" i="63"/>
  <c r="K17" i="59" s="1"/>
  <c r="O14" i="63"/>
  <c r="K16" i="59" s="1"/>
  <c r="N14" i="63"/>
  <c r="K15" i="59" s="1"/>
  <c r="M14" i="63"/>
  <c r="K14" i="59" s="1"/>
  <c r="L14" i="63"/>
  <c r="K13" i="59" s="1"/>
  <c r="K14" i="63"/>
  <c r="K12" i="59" s="1"/>
  <c r="J14" i="63"/>
  <c r="K11" i="59" s="1"/>
  <c r="I14" i="63"/>
  <c r="K10" i="59" s="1"/>
  <c r="H14" i="63"/>
  <c r="K9" i="59" s="1"/>
  <c r="G14" i="63"/>
  <c r="K8" i="59" s="1"/>
  <c r="F14" i="63"/>
  <c r="K7" i="59" s="1"/>
  <c r="E14" i="63"/>
  <c r="K6" i="59" s="1"/>
  <c r="L29" i="63"/>
  <c r="K29"/>
  <c r="J29"/>
  <c r="I29"/>
  <c r="H29"/>
  <c r="G29"/>
  <c r="F29"/>
  <c r="E29"/>
  <c r="L27"/>
  <c r="K27"/>
  <c r="J27"/>
  <c r="I27"/>
  <c r="H27"/>
  <c r="G27"/>
  <c r="F27"/>
  <c r="E27"/>
  <c r="L26"/>
  <c r="K26"/>
  <c r="J26"/>
  <c r="I26"/>
  <c r="H26"/>
  <c r="G26"/>
  <c r="F26"/>
  <c r="E26"/>
  <c r="L25"/>
  <c r="K25"/>
  <c r="J25"/>
  <c r="I25"/>
  <c r="H25"/>
  <c r="G25"/>
  <c r="F25"/>
  <c r="E25"/>
  <c r="L24"/>
  <c r="K24"/>
  <c r="J24"/>
  <c r="I24"/>
  <c r="H24"/>
  <c r="G24"/>
  <c r="F24"/>
  <c r="E24"/>
  <c r="L23"/>
  <c r="L15" s="1"/>
  <c r="L13" i="59" s="1"/>
  <c r="K23" i="63"/>
  <c r="K15" s="1"/>
  <c r="L12" i="59" s="1"/>
  <c r="J23" i="63"/>
  <c r="I23"/>
  <c r="I15" s="1"/>
  <c r="L10" i="59" s="1"/>
  <c r="H23" i="63"/>
  <c r="H15" s="1"/>
  <c r="L9" i="59" s="1"/>
  <c r="G23" i="63"/>
  <c r="G15" s="1"/>
  <c r="L8" i="59" s="1"/>
  <c r="F23" i="63"/>
  <c r="E23"/>
  <c r="L28"/>
  <c r="K28"/>
  <c r="J28"/>
  <c r="I28"/>
  <c r="H28"/>
  <c r="G28"/>
  <c r="F28"/>
  <c r="E28"/>
  <c r="N24"/>
  <c r="O24"/>
  <c r="P24"/>
  <c r="Q24"/>
  <c r="R24"/>
  <c r="S24"/>
  <c r="T24"/>
  <c r="U24"/>
  <c r="V24"/>
  <c r="W24"/>
  <c r="X24"/>
  <c r="M24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N29"/>
  <c r="O29"/>
  <c r="P29"/>
  <c r="P15" s="1"/>
  <c r="L17" i="59" s="1"/>
  <c r="Q29" i="63"/>
  <c r="Q15" s="1"/>
  <c r="L18" i="59" s="1"/>
  <c r="R29" i="63"/>
  <c r="S29"/>
  <c r="T29"/>
  <c r="T15" s="1"/>
  <c r="L21" i="59" s="1"/>
  <c r="U29" i="63"/>
  <c r="U15" s="1"/>
  <c r="L22" i="59" s="1"/>
  <c r="V29" i="63"/>
  <c r="W29"/>
  <c r="X29"/>
  <c r="X15" s="1"/>
  <c r="L25" i="59" s="1"/>
  <c r="Y29" i="63"/>
  <c r="Y15" s="1"/>
  <c r="L26" i="59" s="1"/>
  <c r="Z29" i="63"/>
  <c r="AA29"/>
  <c r="AB29"/>
  <c r="AB15" s="1"/>
  <c r="L29" i="59" s="1"/>
  <c r="AC29" i="63"/>
  <c r="AC15" s="1"/>
  <c r="L30" i="59" s="1"/>
  <c r="AD29" i="63"/>
  <c r="AE29"/>
  <c r="AF29"/>
  <c r="AF15" s="1"/>
  <c r="L33" i="59" s="1"/>
  <c r="AG29" i="63"/>
  <c r="AG15" s="1"/>
  <c r="L34" i="59" s="1"/>
  <c r="AH29" i="63"/>
  <c r="AI29"/>
  <c r="AJ29"/>
  <c r="AK29"/>
  <c r="AK15" s="1"/>
  <c r="L38" i="59" s="1"/>
  <c r="AL29" i="63"/>
  <c r="AM29"/>
  <c r="AN29"/>
  <c r="AO29"/>
  <c r="AO15" s="1"/>
  <c r="L42" i="59" s="1"/>
  <c r="AP29" i="63"/>
  <c r="AQ29"/>
  <c r="AR29"/>
  <c r="AS29"/>
  <c r="AS15" s="1"/>
  <c r="L46" i="59" s="1"/>
  <c r="AT29" i="63"/>
  <c r="AU29"/>
  <c r="AV29"/>
  <c r="AW29"/>
  <c r="AW15" s="1"/>
  <c r="L50" i="59" s="1"/>
  <c r="AX29" i="63"/>
  <c r="AY29"/>
  <c r="AZ29"/>
  <c r="BA29"/>
  <c r="BA15" s="1"/>
  <c r="L54" i="59" s="1"/>
  <c r="BB29" i="63"/>
  <c r="M25"/>
  <c r="M26"/>
  <c r="M27"/>
  <c r="M29"/>
  <c r="M23"/>
  <c r="N28"/>
  <c r="O28"/>
  <c r="P28"/>
  <c r="Q28"/>
  <c r="R28"/>
  <c r="S28"/>
  <c r="T28"/>
  <c r="U28"/>
  <c r="V28"/>
  <c r="W28"/>
  <c r="X28"/>
  <c r="M28"/>
  <c r="Z24"/>
  <c r="AB24"/>
  <c r="AC24"/>
  <c r="AD24"/>
  <c r="AF24"/>
  <c r="AG24"/>
  <c r="AH24"/>
  <c r="AJ24"/>
  <c r="AK24"/>
  <c r="AL24"/>
  <c r="AN24"/>
  <c r="AO24"/>
  <c r="AP24"/>
  <c r="AR24"/>
  <c r="AS24"/>
  <c r="AT24"/>
  <c r="AV24"/>
  <c r="AW24"/>
  <c r="AX24"/>
  <c r="AY28"/>
  <c r="AZ24"/>
  <c r="BA24"/>
  <c r="BB24"/>
  <c r="Y24"/>
  <c r="AV28"/>
  <c r="Y28"/>
  <c r="K56" i="59" l="1"/>
  <c r="E15" i="63"/>
  <c r="L6" i="59" s="1"/>
  <c r="AR28" i="63"/>
  <c r="AN28"/>
  <c r="AJ28"/>
  <c r="AQ28"/>
  <c r="AM24"/>
  <c r="AE28"/>
  <c r="AA28"/>
  <c r="M15"/>
  <c r="L14" i="59" s="1"/>
  <c r="AO28" i="63"/>
  <c r="Z28"/>
  <c r="AZ28"/>
  <c r="BB28"/>
  <c r="AG28"/>
  <c r="AJ15"/>
  <c r="L37" i="59" s="1"/>
  <c r="AW28" i="63"/>
  <c r="AK28"/>
  <c r="AY24"/>
  <c r="AF28"/>
  <c r="AI28"/>
  <c r="AX28"/>
  <c r="AP28"/>
  <c r="AH28"/>
  <c r="AC28"/>
  <c r="AZ15"/>
  <c r="L53" i="59" s="1"/>
  <c r="AV15" i="63"/>
  <c r="L49" i="59" s="1"/>
  <c r="AR15" i="63"/>
  <c r="L45" i="59" s="1"/>
  <c r="AN15" i="63"/>
  <c r="L41" i="59" s="1"/>
  <c r="AB28" i="63"/>
  <c r="BA28"/>
  <c r="AS28"/>
  <c r="AU28"/>
  <c r="AT28"/>
  <c r="AL28"/>
  <c r="AD28"/>
  <c r="F15"/>
  <c r="L7" i="59" s="1"/>
  <c r="J15" i="63"/>
  <c r="L11" i="59" s="1"/>
  <c r="AY15" i="63"/>
  <c r="L52" i="59" s="1"/>
  <c r="AU15" i="63"/>
  <c r="L48" i="59" s="1"/>
  <c r="AQ15" i="63"/>
  <c r="L44" i="59" s="1"/>
  <c r="AM15" i="63"/>
  <c r="L40" i="59" s="1"/>
  <c r="AI15" i="63"/>
  <c r="L36" i="59" s="1"/>
  <c r="AE15" i="63"/>
  <c r="L32" i="59" s="1"/>
  <c r="AA15" i="63"/>
  <c r="L28" i="59" s="1"/>
  <c r="W15" i="63"/>
  <c r="L24" i="59" s="1"/>
  <c r="S15" i="63"/>
  <c r="L20" i="59" s="1"/>
  <c r="O15" i="63"/>
  <c r="L16" i="59" s="1"/>
  <c r="BB15" i="63"/>
  <c r="L55" i="59" s="1"/>
  <c r="AX15" i="63"/>
  <c r="L51" i="59" s="1"/>
  <c r="AT15" i="63"/>
  <c r="L47" i="59" s="1"/>
  <c r="AP15" i="63"/>
  <c r="L43" i="59" s="1"/>
  <c r="AL15" i="63"/>
  <c r="L39" i="59" s="1"/>
  <c r="AH15" i="63"/>
  <c r="L35" i="59" s="1"/>
  <c r="AD15" i="63"/>
  <c r="L31" i="59" s="1"/>
  <c r="Z15" i="63"/>
  <c r="L27" i="59" s="1"/>
  <c r="V15" i="63"/>
  <c r="L23" i="59" s="1"/>
  <c r="R15" i="63"/>
  <c r="L19" i="59" s="1"/>
  <c r="N15" i="63"/>
  <c r="L15" i="59" s="1"/>
</calcChain>
</file>

<file path=xl/sharedStrings.xml><?xml version="1.0" encoding="utf-8"?>
<sst xmlns="http://schemas.openxmlformats.org/spreadsheetml/2006/main" count="32" uniqueCount="28">
  <si>
    <t>OECD</t>
  </si>
  <si>
    <t>合計</t>
    <rPh sb="0" eb="2">
      <t>ゴウケイ</t>
    </rPh>
    <phoneticPr fontId="2"/>
  </si>
  <si>
    <t>中国</t>
    <rPh sb="0" eb="2">
      <t>チュウゴク</t>
    </rPh>
    <phoneticPr fontId="2"/>
  </si>
  <si>
    <t>その他</t>
    <rPh sb="2" eb="3">
      <t>ホカ</t>
    </rPh>
    <phoneticPr fontId="2"/>
  </si>
  <si>
    <t>ロシア・旧ソ連</t>
    <rPh sb="4" eb="5">
      <t>キュウ</t>
    </rPh>
    <rPh sb="6" eb="7">
      <t>レン</t>
    </rPh>
    <phoneticPr fontId="2"/>
  </si>
  <si>
    <r>
      <rPr>
        <sz val="9"/>
        <rFont val="ＭＳ Ｐゴシック"/>
        <family val="3"/>
        <charset val="128"/>
      </rPr>
      <t>中国</t>
    </r>
    <rPh sb="0" eb="2">
      <t>チュウゴク</t>
    </rPh>
    <phoneticPr fontId="2"/>
  </si>
  <si>
    <r>
      <rPr>
        <sz val="9"/>
        <rFont val="ＭＳ Ｐゴシック"/>
        <family val="3"/>
        <charset val="128"/>
      </rPr>
      <t>インド</t>
    </r>
    <phoneticPr fontId="2"/>
  </si>
  <si>
    <r>
      <rPr>
        <sz val="9"/>
        <rFont val="ＭＳ Ｐゴシック"/>
        <family val="3"/>
        <charset val="128"/>
      </rPr>
      <t>ブラジル</t>
    </r>
    <phoneticPr fontId="2"/>
  </si>
  <si>
    <r>
      <rPr>
        <sz val="9"/>
        <rFont val="ＭＳ Ｐゴシック"/>
        <family val="3"/>
        <charset val="128"/>
      </rPr>
      <t>その他</t>
    </r>
    <rPh sb="2" eb="3">
      <t>ホカ</t>
    </rPh>
    <phoneticPr fontId="2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</si>
  <si>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2"/>
  </si>
  <si>
    <t>Non-OECD</t>
    <phoneticPr fontId="4"/>
  </si>
  <si>
    <t>Total World</t>
  </si>
  <si>
    <t>China</t>
  </si>
  <si>
    <t>India</t>
  </si>
  <si>
    <t>●Oil Consumption – Barrels</t>
    <phoneticPr fontId="4"/>
  </si>
  <si>
    <t>【第222-1-6】世界の石油消費の推移（地域別）</t>
    <phoneticPr fontId="2"/>
  </si>
  <si>
    <t>インド</t>
    <phoneticPr fontId="2"/>
  </si>
  <si>
    <t>ブラジル</t>
    <phoneticPr fontId="2"/>
  </si>
  <si>
    <t>OECD</t>
    <phoneticPr fontId="2"/>
  </si>
  <si>
    <t>Non-OECD</t>
    <phoneticPr fontId="2"/>
  </si>
  <si>
    <t>Other</t>
    <phoneticPr fontId="2"/>
  </si>
  <si>
    <t>Brazil</t>
  </si>
  <si>
    <t>OECD【％】</t>
    <phoneticPr fontId="4"/>
  </si>
  <si>
    <t>Non-OECD【％】</t>
    <phoneticPr fontId="4"/>
  </si>
  <si>
    <t>OECD</t>
    <phoneticPr fontId="4"/>
  </si>
  <si>
    <t>（単位：100万バレル/日）</t>
    <phoneticPr fontId="13"/>
  </si>
  <si>
    <t>出典：BP「Statistical Review of World Energy 2016」を基に作成</t>
    <rPh sb="47" eb="48">
      <t>モト</t>
    </rPh>
    <phoneticPr fontId="2"/>
  </si>
  <si>
    <t>ロシア・他旧ソ連</t>
    <rPh sb="4" eb="5">
      <t>タ</t>
    </rPh>
    <rPh sb="5" eb="6">
      <t>キュウ</t>
    </rPh>
    <phoneticPr fontId="2"/>
  </si>
</sst>
</file>

<file path=xl/styles.xml><?xml version="1.0" encoding="utf-8"?>
<styleSheet xmlns="http://schemas.openxmlformats.org/spreadsheetml/2006/main">
  <numFmts count="4">
    <numFmt numFmtId="176" formatCode="0.0%"/>
    <numFmt numFmtId="177" formatCode="#,##0.0;[Red]\-#,##0.0"/>
    <numFmt numFmtId="178" formatCode="#,##0;&quot;▲ &quot;#,##0"/>
    <numFmt numFmtId="179" formatCode="#,##0.0;&quot;▲ &quot;#,##0.0"/>
  </numFmts>
  <fonts count="15">
    <font>
      <sz val="9"/>
      <name val="Meiryo UI"/>
      <family val="3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3"/>
      <charset val="128"/>
    </font>
    <font>
      <sz val="9"/>
      <name val="Meiryo UI"/>
      <family val="3"/>
      <charset val="128"/>
    </font>
    <font>
      <sz val="9"/>
      <name val="ＭＳ Ｐゴシック"/>
      <family val="3"/>
      <charset val="128"/>
    </font>
    <font>
      <b/>
      <sz val="9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theme="0"/>
      <name val="ＭＳ Ｐゴシック"/>
      <family val="3"/>
      <charset val="128"/>
    </font>
    <font>
      <sz val="9"/>
      <color rgb="FF0000FF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indexed="12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/>
    <xf numFmtId="0" fontId="0" fillId="0" borderId="0" xfId="0" applyFont="1"/>
    <xf numFmtId="0" fontId="0" fillId="0" borderId="1" xfId="0" applyFont="1" applyFill="1" applyBorder="1" applyAlignment="1">
      <alignment horizontal="center"/>
    </xf>
    <xf numFmtId="176" fontId="0" fillId="0" borderId="0" xfId="1" applyNumberFormat="1" applyFont="1"/>
    <xf numFmtId="0" fontId="8" fillId="2" borderId="1" xfId="0" applyFont="1" applyFill="1" applyBorder="1" applyAlignment="1">
      <alignment shrinkToFit="1"/>
    </xf>
    <xf numFmtId="0" fontId="8" fillId="2" borderId="2" xfId="0" applyFont="1" applyFill="1" applyBorder="1" applyAlignment="1">
      <alignment horizontal="center" shrinkToFit="1"/>
    </xf>
    <xf numFmtId="0" fontId="8" fillId="2" borderId="3" xfId="0" applyFont="1" applyFill="1" applyBorder="1" applyAlignment="1">
      <alignment horizontal="center" shrinkToFit="1"/>
    </xf>
    <xf numFmtId="0" fontId="8" fillId="2" borderId="4" xfId="0" applyFont="1" applyFill="1" applyBorder="1" applyAlignment="1">
      <alignment horizontal="center" shrinkToFit="1"/>
    </xf>
    <xf numFmtId="0" fontId="8" fillId="2" borderId="1" xfId="0" applyFont="1" applyFill="1" applyBorder="1" applyAlignment="1">
      <alignment horizontal="center" shrinkToFit="1"/>
    </xf>
    <xf numFmtId="0" fontId="8" fillId="3" borderId="1" xfId="0" applyFont="1" applyFill="1" applyBorder="1" applyAlignment="1">
      <alignment shrinkToFit="1"/>
    </xf>
    <xf numFmtId="0" fontId="8" fillId="3" borderId="13" xfId="0" applyFont="1" applyFill="1" applyBorder="1" applyAlignment="1">
      <alignment shrinkToFit="1"/>
    </xf>
    <xf numFmtId="178" fontId="0" fillId="0" borderId="10" xfId="0" applyNumberFormat="1" applyFont="1" applyBorder="1" applyAlignment="1">
      <alignment shrinkToFit="1"/>
    </xf>
    <xf numFmtId="178" fontId="0" fillId="0" borderId="11" xfId="0" applyNumberFormat="1" applyFont="1" applyBorder="1" applyAlignment="1">
      <alignment shrinkToFit="1"/>
    </xf>
    <xf numFmtId="178" fontId="0" fillId="0" borderId="12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shrinkToFit="1"/>
    </xf>
    <xf numFmtId="178" fontId="0" fillId="0" borderId="15" xfId="0" applyNumberFormat="1" applyFont="1" applyBorder="1" applyAlignment="1">
      <alignment shrinkToFit="1"/>
    </xf>
    <xf numFmtId="178" fontId="0" fillId="0" borderId="16" xfId="0" applyNumberFormat="1" applyFont="1" applyBorder="1" applyAlignment="1">
      <alignment shrinkToFit="1"/>
    </xf>
    <xf numFmtId="178" fontId="10" fillId="4" borderId="6" xfId="0" applyNumberFormat="1" applyFont="1" applyFill="1" applyBorder="1" applyAlignment="1">
      <alignment shrinkToFit="1"/>
    </xf>
    <xf numFmtId="178" fontId="10" fillId="4" borderId="7" xfId="0" applyNumberFormat="1" applyFont="1" applyFill="1" applyBorder="1" applyAlignment="1">
      <alignment shrinkToFit="1"/>
    </xf>
    <xf numFmtId="178" fontId="10" fillId="4" borderId="8" xfId="0" applyNumberFormat="1" applyFont="1" applyFill="1" applyBorder="1" applyAlignment="1">
      <alignment shrinkToFit="1"/>
    </xf>
    <xf numFmtId="178" fontId="10" fillId="4" borderId="10" xfId="0" applyNumberFormat="1" applyFont="1" applyFill="1" applyBorder="1" applyAlignment="1">
      <alignment shrinkToFit="1"/>
    </xf>
    <xf numFmtId="178" fontId="10" fillId="4" borderId="11" xfId="0" applyNumberFormat="1" applyFont="1" applyFill="1" applyBorder="1" applyAlignment="1">
      <alignment shrinkToFit="1"/>
    </xf>
    <xf numFmtId="178" fontId="10" fillId="4" borderId="12" xfId="0" applyNumberFormat="1" applyFont="1" applyFill="1" applyBorder="1" applyAlignment="1">
      <alignment shrinkToFit="1"/>
    </xf>
    <xf numFmtId="0" fontId="8" fillId="3" borderId="5" xfId="0" applyFont="1" applyFill="1" applyBorder="1" applyAlignment="1">
      <alignment shrinkToFit="1"/>
    </xf>
    <xf numFmtId="0" fontId="8" fillId="3" borderId="9" xfId="0" applyFont="1" applyFill="1" applyBorder="1" applyAlignment="1">
      <alignment shrinkToFit="1"/>
    </xf>
    <xf numFmtId="0" fontId="7" fillId="0" borderId="0" xfId="0" applyFont="1"/>
    <xf numFmtId="176" fontId="0" fillId="0" borderId="10" xfId="0" applyNumberFormat="1" applyFont="1" applyFill="1" applyBorder="1" applyAlignment="1">
      <alignment shrinkToFit="1"/>
    </xf>
    <xf numFmtId="176" fontId="0" fillId="0" borderId="11" xfId="0" applyNumberFormat="1" applyFont="1" applyFill="1" applyBorder="1" applyAlignment="1">
      <alignment shrinkToFit="1"/>
    </xf>
    <xf numFmtId="176" fontId="0" fillId="0" borderId="12" xfId="0" applyNumberFormat="1" applyFont="1" applyFill="1" applyBorder="1" applyAlignment="1">
      <alignment shrinkToFi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177" fontId="12" fillId="0" borderId="0" xfId="2" applyNumberFormat="1" applyFont="1" applyFill="1" applyAlignment="1">
      <alignment horizontal="center"/>
    </xf>
    <xf numFmtId="9" fontId="12" fillId="0" borderId="0" xfId="1" applyFont="1" applyFill="1"/>
    <xf numFmtId="179" fontId="0" fillId="0" borderId="6" xfId="2" applyNumberFormat="1" applyFont="1" applyFill="1" applyBorder="1" applyAlignment="1">
      <alignment shrinkToFit="1"/>
    </xf>
    <xf numFmtId="179" fontId="0" fillId="0" borderId="7" xfId="2" applyNumberFormat="1" applyFont="1" applyFill="1" applyBorder="1" applyAlignment="1">
      <alignment shrinkToFit="1"/>
    </xf>
    <xf numFmtId="179" fontId="0" fillId="0" borderId="10" xfId="2" applyNumberFormat="1" applyFont="1" applyFill="1" applyBorder="1" applyAlignment="1">
      <alignment shrinkToFit="1"/>
    </xf>
    <xf numFmtId="179" fontId="0" fillId="0" borderId="11" xfId="2" applyNumberFormat="1" applyFont="1" applyFill="1" applyBorder="1" applyAlignment="1">
      <alignment shrinkToFit="1"/>
    </xf>
    <xf numFmtId="179" fontId="0" fillId="0" borderId="11" xfId="0" applyNumberFormat="1" applyFont="1" applyFill="1" applyBorder="1" applyAlignment="1">
      <alignment shrinkToFit="1"/>
    </xf>
    <xf numFmtId="179" fontId="0" fillId="0" borderId="14" xfId="2" applyNumberFormat="1" applyFont="1" applyFill="1" applyBorder="1" applyAlignment="1">
      <alignment shrinkToFit="1"/>
    </xf>
    <xf numFmtId="179" fontId="0" fillId="0" borderId="15" xfId="1" applyNumberFormat="1" applyFont="1" applyFill="1" applyBorder="1" applyAlignment="1">
      <alignment shrinkToFit="1"/>
    </xf>
    <xf numFmtId="9" fontId="11" fillId="0" borderId="7" xfId="1" applyNumberFormat="1" applyFont="1" applyFill="1" applyBorder="1" applyAlignment="1">
      <alignment shrinkToFit="1"/>
    </xf>
    <xf numFmtId="9" fontId="11" fillId="0" borderId="8" xfId="1" applyNumberFormat="1" applyFont="1" applyFill="1" applyBorder="1" applyAlignment="1">
      <alignment shrinkToFit="1"/>
    </xf>
    <xf numFmtId="9" fontId="11" fillId="0" borderId="11" xfId="1" applyNumberFormat="1" applyFont="1" applyFill="1" applyBorder="1" applyAlignment="1">
      <alignment shrinkToFit="1"/>
    </xf>
    <xf numFmtId="9" fontId="11" fillId="0" borderId="12" xfId="1" applyNumberFormat="1" applyFont="1" applyFill="1" applyBorder="1" applyAlignment="1">
      <alignment shrinkToFit="1"/>
    </xf>
    <xf numFmtId="0" fontId="8" fillId="3" borderId="5" xfId="0" applyNumberFormat="1" applyFont="1" applyFill="1" applyBorder="1" applyAlignment="1">
      <alignment horizontal="center" shrinkToFit="1"/>
    </xf>
    <xf numFmtId="0" fontId="8" fillId="3" borderId="9" xfId="0" applyNumberFormat="1" applyFont="1" applyFill="1" applyBorder="1" applyAlignment="1">
      <alignment horizontal="center" shrinkToFit="1"/>
    </xf>
    <xf numFmtId="0" fontId="8" fillId="3" borderId="13" xfId="0" applyNumberFormat="1" applyFont="1" applyFill="1" applyBorder="1" applyAlignment="1">
      <alignment horizontal="center" shrinkToFit="1"/>
    </xf>
    <xf numFmtId="176" fontId="0" fillId="0" borderId="14" xfId="0" applyNumberFormat="1" applyFont="1" applyFill="1" applyBorder="1" applyAlignment="1">
      <alignment shrinkToFit="1"/>
    </xf>
    <xf numFmtId="176" fontId="0" fillId="0" borderId="15" xfId="0" applyNumberFormat="1" applyFont="1" applyFill="1" applyBorder="1" applyAlignment="1">
      <alignment shrinkToFit="1"/>
    </xf>
    <xf numFmtId="176" fontId="0" fillId="0" borderId="16" xfId="0" applyNumberFormat="1" applyFont="1" applyFill="1" applyBorder="1" applyAlignment="1">
      <alignment shrinkToFit="1"/>
    </xf>
    <xf numFmtId="178" fontId="10" fillId="4" borderId="2" xfId="0" applyNumberFormat="1" applyFont="1" applyFill="1" applyBorder="1" applyAlignment="1">
      <alignment shrinkToFit="1"/>
    </xf>
    <xf numFmtId="178" fontId="10" fillId="4" borderId="3" xfId="0" applyNumberFormat="1" applyFont="1" applyFill="1" applyBorder="1" applyAlignment="1">
      <alignment shrinkToFit="1"/>
    </xf>
    <xf numFmtId="178" fontId="10" fillId="4" borderId="4" xfId="0" applyNumberFormat="1" applyFont="1" applyFill="1" applyBorder="1" applyAlignment="1">
      <alignment shrinkToFit="1"/>
    </xf>
    <xf numFmtId="0" fontId="9" fillId="3" borderId="9" xfId="0" applyFont="1" applyFill="1" applyBorder="1" applyAlignment="1">
      <alignment shrinkToFit="1"/>
    </xf>
    <xf numFmtId="0" fontId="7" fillId="0" borderId="0" xfId="0" applyFont="1" applyFill="1"/>
    <xf numFmtId="179" fontId="5" fillId="0" borderId="15" xfId="1" applyNumberFormat="1" applyFont="1" applyFill="1" applyBorder="1" applyAlignment="1">
      <alignment shrinkToFit="1"/>
    </xf>
    <xf numFmtId="9" fontId="11" fillId="0" borderId="15" xfId="1" applyNumberFormat="1" applyFont="1" applyFill="1" applyBorder="1" applyAlignment="1">
      <alignment shrinkToFit="1"/>
    </xf>
    <xf numFmtId="9" fontId="11" fillId="0" borderId="16" xfId="0" applyNumberFormat="1" applyFont="1" applyFill="1" applyBorder="1" applyAlignment="1">
      <alignment shrinkToFit="1"/>
    </xf>
    <xf numFmtId="0" fontId="7" fillId="0" borderId="0" xfId="0" applyFont="1" applyFill="1" applyAlignment="1">
      <alignment horizontal="right" vertical="center"/>
    </xf>
    <xf numFmtId="0" fontId="0" fillId="0" borderId="0" xfId="0" applyFill="1"/>
    <xf numFmtId="0" fontId="14" fillId="0" borderId="0" xfId="0" applyFont="1" applyFill="1"/>
  </cellXfs>
  <cellStyles count="3">
    <cellStyle name="パーセント" xfId="1" builtinId="5"/>
    <cellStyle name="桁区切り" xfId="2" builtinId="6"/>
    <cellStyle name="標準" xfId="0" builtinId="0" customBuiltin="1"/>
  </cellStyles>
  <dxfs count="0"/>
  <tableStyles count="0" defaultTableStyle="TableStyleMedium9" defaultPivotStyle="PivotStyleLight16"/>
  <colors>
    <mruColors>
      <color rgb="FF0000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万ﾊﾞﾚﾙ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/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日）</a:t>
            </a:r>
          </a:p>
        </c:rich>
      </c:tx>
      <c:layout>
        <c:manualLayout>
          <c:xMode val="edge"/>
          <c:yMode val="edge"/>
          <c:x val="6.0832821429236477E-4"/>
          <c:y val="2.518891687657439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9343065693430683E-2"/>
          <c:y val="7.5566750629722929E-2"/>
          <c:w val="0.83949796169095858"/>
          <c:h val="0.7052896725440827"/>
        </c:manualLayout>
      </c:layout>
      <c:barChart>
        <c:barDir val="col"/>
        <c:grouping val="stacked"/>
        <c:ser>
          <c:idx val="0"/>
          <c:order val="0"/>
          <c:tx>
            <c:strRef>
              <c:f>データ1!$D$5</c:f>
              <c:strCache>
                <c:ptCount val="1"/>
                <c:pt idx="0">
                  <c:v>OECD</c:v>
                </c:pt>
              </c:strCache>
            </c:strRef>
          </c:tx>
          <c:dLbls>
            <c:dLbl>
              <c:idx val="0"/>
              <c:layout>
                <c:manualLayout>
                  <c:x val="0.13623637373795441"/>
                  <c:y val="-1.302471951711328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>
                        <a:latin typeface="ＭＳ Ｐゴシック" pitchFamily="50" charset="-128"/>
                        <a:ea typeface="ＭＳ Ｐゴシック" pitchFamily="50" charset="-128"/>
                      </a:rPr>
                      <a:t>74% 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ctr"/>
            </c:dLbl>
            <c:dLbl>
              <c:idx val="36"/>
              <c:layout>
                <c:manualLayout>
                  <c:x val="0.20727244860815755"/>
                  <c:y val="2.192427457902778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altLang="ja-JP">
                        <a:latin typeface="ＭＳ Ｐゴシック" pitchFamily="50" charset="-128"/>
                        <a:ea typeface="ＭＳ Ｐゴシック" pitchFamily="50" charset="-128"/>
                      </a:rPr>
                      <a:t>48% 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ctr"/>
            </c:dLbl>
            <c:delete val="1"/>
          </c:dLbls>
          <c:cat>
            <c:numRef>
              <c:f>データ1!$C$6:$C$56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データ1!$D$6:$D$56</c:f>
              <c:numCache>
                <c:formatCode>#,##0.0;"▲ "#,##0.0</c:formatCode>
                <c:ptCount val="51"/>
                <c:pt idx="0">
                  <c:v>23.083149477262406</c:v>
                </c:pt>
                <c:pt idx="1">
                  <c:v>24.843331516677942</c:v>
                </c:pt>
                <c:pt idx="2">
                  <c:v>26.642445110627392</c:v>
                </c:pt>
                <c:pt idx="3">
                  <c:v>28.936972109634496</c:v>
                </c:pt>
                <c:pt idx="4">
                  <c:v>31.564797536004459</c:v>
                </c:pt>
                <c:pt idx="5">
                  <c:v>34.158288632718289</c:v>
                </c:pt>
                <c:pt idx="6">
                  <c:v>35.815041060863003</c:v>
                </c:pt>
                <c:pt idx="7">
                  <c:v>38.338341764513665</c:v>
                </c:pt>
                <c:pt idx="8">
                  <c:v>41.253572299301368</c:v>
                </c:pt>
                <c:pt idx="9">
                  <c:v>39.552109285393314</c:v>
                </c:pt>
                <c:pt idx="10">
                  <c:v>38.515187289064471</c:v>
                </c:pt>
                <c:pt idx="11">
                  <c:v>40.964220818893409</c:v>
                </c:pt>
                <c:pt idx="12">
                  <c:v>42.078717368379543</c:v>
                </c:pt>
                <c:pt idx="13">
                  <c:v>43.73018138300867</c:v>
                </c:pt>
                <c:pt idx="14">
                  <c:v>44.033710571310401</c:v>
                </c:pt>
                <c:pt idx="15">
                  <c:v>41.034477835237432</c:v>
                </c:pt>
                <c:pt idx="16">
                  <c:v>38.903046097090105</c:v>
                </c:pt>
                <c:pt idx="17">
                  <c:v>37.086283557097893</c:v>
                </c:pt>
                <c:pt idx="18">
                  <c:v>36.6731219041637</c:v>
                </c:pt>
                <c:pt idx="19">
                  <c:v>37.607256182849568</c:v>
                </c:pt>
                <c:pt idx="20">
                  <c:v>37.500748453146954</c:v>
                </c:pt>
                <c:pt idx="21">
                  <c:v>38.698520683540835</c:v>
                </c:pt>
                <c:pt idx="22">
                  <c:v>39.348119079562139</c:v>
                </c:pt>
                <c:pt idx="23">
                  <c:v>40.710046398659586</c:v>
                </c:pt>
                <c:pt idx="24">
                  <c:v>41.308818542179274</c:v>
                </c:pt>
                <c:pt idx="25">
                  <c:v>41.705773729806339</c:v>
                </c:pt>
                <c:pt idx="26">
                  <c:v>41.870457040803174</c:v>
                </c:pt>
                <c:pt idx="27">
                  <c:v>42.907993070370395</c:v>
                </c:pt>
                <c:pt idx="28">
                  <c:v>43.203687318143295</c:v>
                </c:pt>
                <c:pt idx="29">
                  <c:v>44.467790077257582</c:v>
                </c:pt>
                <c:pt idx="30">
                  <c:v>45.11618300855968</c:v>
                </c:pt>
                <c:pt idx="31">
                  <c:v>46.29123815026653</c:v>
                </c:pt>
                <c:pt idx="32">
                  <c:v>47.096420091121026</c:v>
                </c:pt>
                <c:pt idx="33">
                  <c:v>47.311537353061759</c:v>
                </c:pt>
                <c:pt idx="34">
                  <c:v>48.27441868024313</c:v>
                </c:pt>
                <c:pt idx="35">
                  <c:v>48.298778967761237</c:v>
                </c:pt>
                <c:pt idx="36">
                  <c:v>48.294627820129264</c:v>
                </c:pt>
                <c:pt idx="37">
                  <c:v>48.320852634004126</c:v>
                </c:pt>
                <c:pt idx="38">
                  <c:v>48.939821852899101</c:v>
                </c:pt>
                <c:pt idx="39">
                  <c:v>49.680050366518188</c:v>
                </c:pt>
                <c:pt idx="40">
                  <c:v>50.06161994910174</c:v>
                </c:pt>
                <c:pt idx="41">
                  <c:v>49.885637322807099</c:v>
                </c:pt>
                <c:pt idx="42">
                  <c:v>49.68498731424441</c:v>
                </c:pt>
                <c:pt idx="43">
                  <c:v>48.067266247823021</c:v>
                </c:pt>
                <c:pt idx="44">
                  <c:v>46.073317071117557</c:v>
                </c:pt>
                <c:pt idx="45">
                  <c:v>46.607706622923232</c:v>
                </c:pt>
                <c:pt idx="46">
                  <c:v>46.067840330818662</c:v>
                </c:pt>
                <c:pt idx="47">
                  <c:v>45.508620588103447</c:v>
                </c:pt>
                <c:pt idx="48">
                  <c:v>45.545556192411311</c:v>
                </c:pt>
                <c:pt idx="49">
                  <c:v>45.127864887611089</c:v>
                </c:pt>
                <c:pt idx="50">
                  <c:v>45.642644263742497</c:v>
                </c:pt>
              </c:numCache>
            </c:numRef>
          </c:val>
        </c:ser>
        <c:ser>
          <c:idx val="2"/>
          <c:order val="1"/>
          <c:tx>
            <c:strRef>
              <c:f>データ1!$E$5</c:f>
              <c:strCache>
                <c:ptCount val="1"/>
                <c:pt idx="0">
                  <c:v>ロシア・他旧ソ連</c:v>
                </c:pt>
              </c:strCache>
            </c:strRef>
          </c:tx>
          <c:dLbls>
            <c:dLbl>
              <c:idx val="0"/>
              <c:layout>
                <c:manualLayout>
                  <c:x val="0.87945892284062388"/>
                  <c:y val="0.2183040009517223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（年）</a:t>
                    </a:r>
                    <a:r>
                      <a:rPr lang="en-US" altLang="en-US"/>
                      <a:t> </a:t>
                    </a:r>
                  </a:p>
                </c:rich>
              </c:tx>
              <c:spPr/>
              <c:dLblPos val="ctr"/>
            </c:dLbl>
            <c:delete val="1"/>
          </c:dLbls>
          <c:cat>
            <c:numRef>
              <c:f>データ1!$C$6:$C$56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データ1!$E$6:$E$56</c:f>
              <c:numCache>
                <c:formatCode>#,##0.0;"▲ "#,##0.0</c:formatCode>
                <c:ptCount val="51"/>
                <c:pt idx="0">
                  <c:v>3.3139524159123264</c:v>
                </c:pt>
                <c:pt idx="1">
                  <c:v>3.5488187962520517</c:v>
                </c:pt>
                <c:pt idx="2">
                  <c:v>3.8661262211835634</c:v>
                </c:pt>
                <c:pt idx="3">
                  <c:v>4.1073103708524679</c:v>
                </c:pt>
                <c:pt idx="4">
                  <c:v>4.3762487561753387</c:v>
                </c:pt>
                <c:pt idx="5">
                  <c:v>4.8263626431123319</c:v>
                </c:pt>
                <c:pt idx="6">
                  <c:v>5.1265396669808228</c:v>
                </c:pt>
                <c:pt idx="7">
                  <c:v>5.547117957639351</c:v>
                </c:pt>
                <c:pt idx="8">
                  <c:v>5.9814497605808246</c:v>
                </c:pt>
                <c:pt idx="9">
                  <c:v>6.5879134993972635</c:v>
                </c:pt>
                <c:pt idx="10">
                  <c:v>6.9117861025972633</c:v>
                </c:pt>
                <c:pt idx="11">
                  <c:v>7.0551226622950862</c:v>
                </c:pt>
                <c:pt idx="12">
                  <c:v>7.3757176441643875</c:v>
                </c:pt>
                <c:pt idx="13">
                  <c:v>7.8223271062684994</c:v>
                </c:pt>
                <c:pt idx="14">
                  <c:v>7.9678730254684869</c:v>
                </c:pt>
                <c:pt idx="15">
                  <c:v>8.3381581140039049</c:v>
                </c:pt>
                <c:pt idx="16">
                  <c:v>8.442134210608577</c:v>
                </c:pt>
                <c:pt idx="17">
                  <c:v>8.3884271650119295</c:v>
                </c:pt>
                <c:pt idx="18">
                  <c:v>8.2734866550326291</c:v>
                </c:pt>
                <c:pt idx="19">
                  <c:v>8.2594559229941691</c:v>
                </c:pt>
                <c:pt idx="20">
                  <c:v>7.9059029837060368</c:v>
                </c:pt>
                <c:pt idx="21">
                  <c:v>8.0011175494260058</c:v>
                </c:pt>
                <c:pt idx="22">
                  <c:v>8.0539013746202333</c:v>
                </c:pt>
                <c:pt idx="23">
                  <c:v>7.9366132981294379</c:v>
                </c:pt>
                <c:pt idx="24">
                  <c:v>7.9409872431486273</c:v>
                </c:pt>
                <c:pt idx="25">
                  <c:v>7.9737600929574022</c:v>
                </c:pt>
                <c:pt idx="26">
                  <c:v>7.6745457119341953</c:v>
                </c:pt>
                <c:pt idx="27">
                  <c:v>6.9569710655737715</c:v>
                </c:pt>
                <c:pt idx="28">
                  <c:v>5.5159535068493151</c:v>
                </c:pt>
                <c:pt idx="29">
                  <c:v>4.7675684656860273</c:v>
                </c:pt>
                <c:pt idx="30">
                  <c:v>4.2559992988126041</c:v>
                </c:pt>
                <c:pt idx="31">
                  <c:v>3.6693740176240435</c:v>
                </c:pt>
                <c:pt idx="32">
                  <c:v>3.6531657176838355</c:v>
                </c:pt>
                <c:pt idx="33">
                  <c:v>3.4988612436459179</c:v>
                </c:pt>
                <c:pt idx="34">
                  <c:v>3.5050422766174791</c:v>
                </c:pt>
                <c:pt idx="35">
                  <c:v>3.4729484985225274</c:v>
                </c:pt>
                <c:pt idx="36">
                  <c:v>3.5508260835433219</c:v>
                </c:pt>
                <c:pt idx="37">
                  <c:v>3.4880295698630133</c:v>
                </c:pt>
                <c:pt idx="38">
                  <c:v>3.667818526396986</c:v>
                </c:pt>
                <c:pt idx="39">
                  <c:v>3.6522877311223225</c:v>
                </c:pt>
                <c:pt idx="40">
                  <c:v>3.6409990911780814</c:v>
                </c:pt>
                <c:pt idx="41">
                  <c:v>3.8111724813684118</c:v>
                </c:pt>
                <c:pt idx="42">
                  <c:v>3.8391672308051508</c:v>
                </c:pt>
                <c:pt idx="43">
                  <c:v>3.892552590809097</c:v>
                </c:pt>
                <c:pt idx="44">
                  <c:v>3.7605853847716313</c:v>
                </c:pt>
                <c:pt idx="45">
                  <c:v>3.8215300463976138</c:v>
                </c:pt>
                <c:pt idx="46">
                  <c:v>4.1352719750771776</c:v>
                </c:pt>
                <c:pt idx="47">
                  <c:v>4.232666639757527</c:v>
                </c:pt>
                <c:pt idx="48">
                  <c:v>4.1987345438253234</c:v>
                </c:pt>
                <c:pt idx="49">
                  <c:v>4.2827060268405974</c:v>
                </c:pt>
                <c:pt idx="50">
                  <c:v>4.0908928573934942</c:v>
                </c:pt>
              </c:numCache>
            </c:numRef>
          </c:val>
        </c:ser>
        <c:ser>
          <c:idx val="3"/>
          <c:order val="2"/>
          <c:tx>
            <c:strRef>
              <c:f>データ1!$F$5</c:f>
              <c:strCache>
                <c:ptCount val="1"/>
                <c:pt idx="0">
                  <c:v>中国</c:v>
                </c:pt>
              </c:strCache>
            </c:strRef>
          </c:tx>
          <c:cat>
            <c:numRef>
              <c:f>データ1!$C$6:$C$56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データ1!$F$6:$F$56</c:f>
              <c:numCache>
                <c:formatCode>#,##0.0;"▲ "#,##0.0</c:formatCode>
                <c:ptCount val="51"/>
                <c:pt idx="0">
                  <c:v>0.21549350684931506</c:v>
                </c:pt>
                <c:pt idx="1">
                  <c:v>0.27666547945205477</c:v>
                </c:pt>
                <c:pt idx="2">
                  <c:v>0.27329413698630139</c:v>
                </c:pt>
                <c:pt idx="3">
                  <c:v>0.29800571038251372</c:v>
                </c:pt>
                <c:pt idx="4">
                  <c:v>0.40056093150684935</c:v>
                </c:pt>
                <c:pt idx="5">
                  <c:v>0.55422446575342477</c:v>
                </c:pt>
                <c:pt idx="6">
                  <c:v>0.75326528767123291</c:v>
                </c:pt>
                <c:pt idx="7">
                  <c:v>0.86458803278688512</c:v>
                </c:pt>
                <c:pt idx="8">
                  <c:v>1.0583232328767123</c:v>
                </c:pt>
                <c:pt idx="9">
                  <c:v>1.2167103561643837</c:v>
                </c:pt>
                <c:pt idx="10">
                  <c:v>1.3419964657534247</c:v>
                </c:pt>
                <c:pt idx="11">
                  <c:v>1.5341262021857922</c:v>
                </c:pt>
                <c:pt idx="12">
                  <c:v>1.6248955890410961</c:v>
                </c:pt>
                <c:pt idx="13">
                  <c:v>1.8190612328767124</c:v>
                </c:pt>
                <c:pt idx="14">
                  <c:v>1.8271003835616444</c:v>
                </c:pt>
                <c:pt idx="15">
                  <c:v>1.7068353370380132</c:v>
                </c:pt>
                <c:pt idx="16">
                  <c:v>1.6253579116763035</c:v>
                </c:pt>
                <c:pt idx="17">
                  <c:v>1.6136112014634876</c:v>
                </c:pt>
                <c:pt idx="18">
                  <c:v>1.6543262115332535</c:v>
                </c:pt>
                <c:pt idx="19">
                  <c:v>1.7128878354494388</c:v>
                </c:pt>
                <c:pt idx="20">
                  <c:v>1.8074444120079833</c:v>
                </c:pt>
                <c:pt idx="21">
                  <c:v>1.9249545016215106</c:v>
                </c:pt>
                <c:pt idx="22">
                  <c:v>2.0482839558768204</c:v>
                </c:pt>
                <c:pt idx="23">
                  <c:v>2.2029245717594788</c:v>
                </c:pt>
                <c:pt idx="24">
                  <c:v>2.3150688682844578</c:v>
                </c:pt>
                <c:pt idx="25">
                  <c:v>2.2968889110359259</c:v>
                </c:pt>
                <c:pt idx="26">
                  <c:v>2.4905689372523865</c:v>
                </c:pt>
                <c:pt idx="27">
                  <c:v>2.7048812894035335</c:v>
                </c:pt>
                <c:pt idx="28">
                  <c:v>3.0134708463783442</c:v>
                </c:pt>
                <c:pt idx="29">
                  <c:v>3.0688205428342163</c:v>
                </c:pt>
                <c:pt idx="30">
                  <c:v>3.3422322795830688</c:v>
                </c:pt>
                <c:pt idx="31">
                  <c:v>3.6598938759415134</c:v>
                </c:pt>
                <c:pt idx="32">
                  <c:v>4.007378677707977</c:v>
                </c:pt>
                <c:pt idx="33">
                  <c:v>4.1390104272576238</c:v>
                </c:pt>
                <c:pt idx="34">
                  <c:v>4.3869819388009947</c:v>
                </c:pt>
                <c:pt idx="35">
                  <c:v>4.6969236831543437</c:v>
                </c:pt>
                <c:pt idx="36">
                  <c:v>4.8097135444466304</c:v>
                </c:pt>
                <c:pt idx="37">
                  <c:v>5.2053175788403347</c:v>
                </c:pt>
                <c:pt idx="38">
                  <c:v>5.7950680717657681</c:v>
                </c:pt>
                <c:pt idx="39">
                  <c:v>6.7549110386702429</c:v>
                </c:pt>
                <c:pt idx="40">
                  <c:v>6.8995469038551338</c:v>
                </c:pt>
                <c:pt idx="41">
                  <c:v>7.4315967615777137</c:v>
                </c:pt>
                <c:pt idx="42">
                  <c:v>7.8083231354798306</c:v>
                </c:pt>
                <c:pt idx="43">
                  <c:v>7.9413411222047809</c:v>
                </c:pt>
                <c:pt idx="44">
                  <c:v>8.2785966392811705</c:v>
                </c:pt>
                <c:pt idx="45">
                  <c:v>9.4364959073060763</c:v>
                </c:pt>
                <c:pt idx="46">
                  <c:v>9.7909111191602367</c:v>
                </c:pt>
                <c:pt idx="47">
                  <c:v>10.229470266912408</c:v>
                </c:pt>
                <c:pt idx="48">
                  <c:v>10.731761280550922</c:v>
                </c:pt>
                <c:pt idx="49">
                  <c:v>11.20138890891343</c:v>
                </c:pt>
                <c:pt idx="50">
                  <c:v>11.967825314945085</c:v>
                </c:pt>
              </c:numCache>
            </c:numRef>
          </c:val>
        </c:ser>
        <c:ser>
          <c:idx val="4"/>
          <c:order val="3"/>
          <c:tx>
            <c:strRef>
              <c:f>データ1!$G$5</c:f>
              <c:strCache>
                <c:ptCount val="1"/>
                <c:pt idx="0">
                  <c:v>インド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cat>
            <c:numRef>
              <c:f>データ1!$C$6:$C$56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データ1!$G$6:$G$56</c:f>
              <c:numCache>
                <c:formatCode>#,##0.0;"▲ "#,##0.0</c:formatCode>
                <c:ptCount val="51"/>
                <c:pt idx="0">
                  <c:v>0.25223397260273972</c:v>
                </c:pt>
                <c:pt idx="1">
                  <c:v>0.28152871232876708</c:v>
                </c:pt>
                <c:pt idx="2">
                  <c:v>0.28937978082191784</c:v>
                </c:pt>
                <c:pt idx="3">
                  <c:v>0.3243339071038252</c:v>
                </c:pt>
                <c:pt idx="4">
                  <c:v>0.39234539726027401</c:v>
                </c:pt>
                <c:pt idx="5">
                  <c:v>0.39031695890410956</c:v>
                </c:pt>
                <c:pt idx="6">
                  <c:v>0.41635964383561636</c:v>
                </c:pt>
                <c:pt idx="7">
                  <c:v>0.44739715846994538</c:v>
                </c:pt>
                <c:pt idx="8">
                  <c:v>0.47366969863013697</c:v>
                </c:pt>
                <c:pt idx="9">
                  <c:v>0.46437531506849311</c:v>
                </c:pt>
                <c:pt idx="10">
                  <c:v>0.47686200000000006</c:v>
                </c:pt>
                <c:pt idx="11">
                  <c:v>0.50289642076502727</c:v>
                </c:pt>
                <c:pt idx="12">
                  <c:v>0.54208857534246579</c:v>
                </c:pt>
                <c:pt idx="13">
                  <c:v>0.58840901369863008</c:v>
                </c:pt>
                <c:pt idx="14">
                  <c:v>0.63368246575342468</c:v>
                </c:pt>
                <c:pt idx="15">
                  <c:v>0.64337934426229504</c:v>
                </c:pt>
                <c:pt idx="16">
                  <c:v>0.69694778082191788</c:v>
                </c:pt>
                <c:pt idx="17">
                  <c:v>0.72763049315068484</c:v>
                </c:pt>
                <c:pt idx="18">
                  <c:v>0.76540416438356174</c:v>
                </c:pt>
                <c:pt idx="19">
                  <c:v>0.82280710382513667</c:v>
                </c:pt>
                <c:pt idx="20">
                  <c:v>0.89597578082191764</c:v>
                </c:pt>
                <c:pt idx="21">
                  <c:v>0.94412542465753424</c:v>
                </c:pt>
                <c:pt idx="22">
                  <c:v>0.97425764383561664</c:v>
                </c:pt>
                <c:pt idx="23">
                  <c:v>1.0694853551912566</c:v>
                </c:pt>
                <c:pt idx="24">
                  <c:v>1.1636973424657535</c:v>
                </c:pt>
                <c:pt idx="25">
                  <c:v>1.2110648493150684</c:v>
                </c:pt>
                <c:pt idx="26">
                  <c:v>1.2326692602739724</c:v>
                </c:pt>
                <c:pt idx="27">
                  <c:v>1.2960658196721309</c:v>
                </c:pt>
                <c:pt idx="28">
                  <c:v>1.3125194246575342</c:v>
                </c:pt>
                <c:pt idx="29">
                  <c:v>1.4116506301369864</c:v>
                </c:pt>
                <c:pt idx="30">
                  <c:v>1.5794812328767123</c:v>
                </c:pt>
                <c:pt idx="31">
                  <c:v>1.6990264207650276</c:v>
                </c:pt>
                <c:pt idx="32">
                  <c:v>1.8294572328767122</c:v>
                </c:pt>
                <c:pt idx="33">
                  <c:v>1.9657787123287671</c:v>
                </c:pt>
                <c:pt idx="34">
                  <c:v>2.138259589041096</c:v>
                </c:pt>
                <c:pt idx="35">
                  <c:v>2.2588414207650271</c:v>
                </c:pt>
                <c:pt idx="36">
                  <c:v>2.2854683561643832</c:v>
                </c:pt>
                <c:pt idx="37">
                  <c:v>2.4133998945205479</c:v>
                </c:pt>
                <c:pt idx="38">
                  <c:v>2.4852702308219179</c:v>
                </c:pt>
                <c:pt idx="39">
                  <c:v>2.5555132978142074</c:v>
                </c:pt>
                <c:pt idx="40">
                  <c:v>2.6055644657534249</c:v>
                </c:pt>
                <c:pt idx="41">
                  <c:v>2.7366815787671235</c:v>
                </c:pt>
                <c:pt idx="42">
                  <c:v>2.9407830137187951</c:v>
                </c:pt>
                <c:pt idx="43">
                  <c:v>3.076934145893115</c:v>
                </c:pt>
                <c:pt idx="44">
                  <c:v>3.2367292537800543</c:v>
                </c:pt>
                <c:pt idx="45">
                  <c:v>3.3193340235616442</c:v>
                </c:pt>
                <c:pt idx="46">
                  <c:v>3.4883105352054793</c:v>
                </c:pt>
                <c:pt idx="47">
                  <c:v>3.6854019788251371</c:v>
                </c:pt>
                <c:pt idx="48">
                  <c:v>3.7272240597901924</c:v>
                </c:pt>
                <c:pt idx="49">
                  <c:v>3.8488595239999999</c:v>
                </c:pt>
                <c:pt idx="50">
                  <c:v>4.1587853996309594</c:v>
                </c:pt>
              </c:numCache>
            </c:numRef>
          </c:val>
        </c:ser>
        <c:ser>
          <c:idx val="5"/>
          <c:order val="4"/>
          <c:tx>
            <c:strRef>
              <c:f>データ1!$H$5</c:f>
              <c:strCache>
                <c:ptCount val="1"/>
                <c:pt idx="0">
                  <c:v>ブラジル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numRef>
              <c:f>データ1!$C$6:$C$56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データ1!$H$6:$H$56</c:f>
              <c:numCache>
                <c:formatCode>#,##0.0;"▲ "#,##0.0</c:formatCode>
                <c:ptCount val="51"/>
                <c:pt idx="0">
                  <c:v>0.30567380821917811</c:v>
                </c:pt>
                <c:pt idx="1">
                  <c:v>0.33460257534246574</c:v>
                </c:pt>
                <c:pt idx="2">
                  <c:v>0.34454016438356166</c:v>
                </c:pt>
                <c:pt idx="3">
                  <c:v>0.41243237704918029</c:v>
                </c:pt>
                <c:pt idx="4">
                  <c:v>0.45656490410958905</c:v>
                </c:pt>
                <c:pt idx="5">
                  <c:v>0.51649829491912214</c:v>
                </c:pt>
                <c:pt idx="6">
                  <c:v>0.5696969211130406</c:v>
                </c:pt>
                <c:pt idx="7">
                  <c:v>0.65689083673946458</c:v>
                </c:pt>
                <c:pt idx="8">
                  <c:v>0.8037984366059141</c:v>
                </c:pt>
                <c:pt idx="9">
                  <c:v>0.86354882687077306</c:v>
                </c:pt>
                <c:pt idx="10">
                  <c:v>0.89163463666717824</c:v>
                </c:pt>
                <c:pt idx="11">
                  <c:v>0.96140374131359119</c:v>
                </c:pt>
                <c:pt idx="12">
                  <c:v>0.99465670764534631</c:v>
                </c:pt>
                <c:pt idx="13">
                  <c:v>1.0989187524229456</c:v>
                </c:pt>
                <c:pt idx="14">
                  <c:v>1.1691025330063913</c:v>
                </c:pt>
                <c:pt idx="15">
                  <c:v>1.1342829389687548</c:v>
                </c:pt>
                <c:pt idx="16">
                  <c:v>1.0916251228805245</c:v>
                </c:pt>
                <c:pt idx="17">
                  <c:v>1.1407988797751738</c:v>
                </c:pt>
                <c:pt idx="18">
                  <c:v>1.1204221762159539</c:v>
                </c:pt>
                <c:pt idx="19">
                  <c:v>1.1632105669174342</c:v>
                </c:pt>
                <c:pt idx="20">
                  <c:v>1.2149446748062125</c:v>
                </c:pt>
                <c:pt idx="21">
                  <c:v>1.3821212787248984</c:v>
                </c:pt>
                <c:pt idx="22">
                  <c:v>1.4257417432065007</c:v>
                </c:pt>
                <c:pt idx="23">
                  <c:v>1.4546986282216354</c:v>
                </c:pt>
                <c:pt idx="24">
                  <c:v>1.4860957006410274</c:v>
                </c:pt>
                <c:pt idx="25">
                  <c:v>1.4538836338134111</c:v>
                </c:pt>
                <c:pt idx="26">
                  <c:v>1.4766122979203802</c:v>
                </c:pt>
                <c:pt idx="27">
                  <c:v>1.5574034868733877</c:v>
                </c:pt>
                <c:pt idx="28">
                  <c:v>1.6280829610586744</c:v>
                </c:pt>
                <c:pt idx="29">
                  <c:v>1.7396521716455349</c:v>
                </c:pt>
                <c:pt idx="30">
                  <c:v>1.8164494288774826</c:v>
                </c:pt>
                <c:pt idx="31">
                  <c:v>1.9094011128944841</c:v>
                </c:pt>
                <c:pt idx="32">
                  <c:v>2.0289245274396177</c:v>
                </c:pt>
                <c:pt idx="33">
                  <c:v>2.0988424597788771</c:v>
                </c:pt>
                <c:pt idx="34">
                  <c:v>2.1505841939604156</c:v>
                </c:pt>
                <c:pt idx="35">
                  <c:v>2.0661095836447445</c:v>
                </c:pt>
                <c:pt idx="36">
                  <c:v>2.0627803913107168</c:v>
                </c:pt>
                <c:pt idx="37">
                  <c:v>2.0446489547274518</c:v>
                </c:pt>
                <c:pt idx="38">
                  <c:v>1.9840862828742478</c:v>
                </c:pt>
                <c:pt idx="39">
                  <c:v>2.0647522095616906</c:v>
                </c:pt>
                <c:pt idx="40">
                  <c:v>2.1233406001516233</c:v>
                </c:pt>
                <c:pt idx="41">
                  <c:v>2.1551972758293014</c:v>
                </c:pt>
                <c:pt idx="42">
                  <c:v>2.3128265693655639</c:v>
                </c:pt>
                <c:pt idx="43">
                  <c:v>2.4849585804637639</c:v>
                </c:pt>
                <c:pt idx="44">
                  <c:v>2.5018564848082496</c:v>
                </c:pt>
                <c:pt idx="45">
                  <c:v>2.7205150167336787</c:v>
                </c:pt>
                <c:pt idx="46">
                  <c:v>2.8424151736842038</c:v>
                </c:pt>
                <c:pt idx="47">
                  <c:v>2.9052149399126632</c:v>
                </c:pt>
                <c:pt idx="48">
                  <c:v>3.1056912865829043</c:v>
                </c:pt>
                <c:pt idx="49">
                  <c:v>3.241858975363197</c:v>
                </c:pt>
                <c:pt idx="50">
                  <c:v>3.1567672640893578</c:v>
                </c:pt>
              </c:numCache>
            </c:numRef>
          </c:val>
        </c:ser>
        <c:ser>
          <c:idx val="6"/>
          <c:order val="5"/>
          <c:tx>
            <c:strRef>
              <c:f>データ1!$I$5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dLbl>
              <c:idx val="0"/>
              <c:layout>
                <c:manualLayout>
                  <c:x val="0.13868603871913021"/>
                  <c:y val="-9.5294476292446445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latin typeface="ＭＳ Ｐゴシック" pitchFamily="50" charset="-128"/>
                        <a:ea typeface="ＭＳ Ｐゴシック" pitchFamily="50" charset="-128"/>
                      </a:defRPr>
                    </a:pPr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2</a:t>
                    </a:r>
                    <a:r>
                      <a:rPr lang="en-US" altLang="en-US"/>
                      <a:t>6%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ctr"/>
            </c:dLbl>
            <c:dLbl>
              <c:idx val="36"/>
              <c:layout>
                <c:manualLayout>
                  <c:x val="0.21239400731842847"/>
                  <c:y val="2.185340182603119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 pitchFamily="50" charset="-128"/>
                        <a:ea typeface="ＭＳ Ｐゴシック" pitchFamily="50" charset="-128"/>
                        <a:cs typeface="Calibri" pitchFamily="34" charset="0"/>
                      </a:defRPr>
                    </a:pPr>
                    <a:r>
                      <a:rPr lang="en-US" altLang="ja-JP">
                        <a:latin typeface="ＭＳ Ｐゴシック" pitchFamily="50" charset="-128"/>
                        <a:ea typeface="ＭＳ Ｐゴシック" pitchFamily="50" charset="-128"/>
                        <a:cs typeface="Calibri" pitchFamily="34" charset="0"/>
                      </a:rPr>
                      <a:t>52%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</c:dLbl>
            <c:delete val="1"/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</c:dLbls>
          <c:cat>
            <c:numRef>
              <c:f>データ1!$C$6:$C$56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データ1!$I$6:$I$56</c:f>
              <c:numCache>
                <c:formatCode>#,##0.0;"▲ "#,##0.0</c:formatCode>
                <c:ptCount val="51"/>
                <c:pt idx="0">
                  <c:v>3.5466647502155246</c:v>
                </c:pt>
                <c:pt idx="1">
                  <c:v>3.7988258358264031</c:v>
                </c:pt>
                <c:pt idx="2">
                  <c:v>4.0249076146351728</c:v>
                </c:pt>
                <c:pt idx="3">
                  <c:v>4.2753269706290666</c:v>
                </c:pt>
                <c:pt idx="4">
                  <c:v>4.5011343510320803</c:v>
                </c:pt>
                <c:pt idx="5">
                  <c:v>4.7834911616382376</c:v>
                </c:pt>
                <c:pt idx="6">
                  <c:v>5.2497706319227149</c:v>
                </c:pt>
                <c:pt idx="7">
                  <c:v>5.5965772442464514</c:v>
                </c:pt>
                <c:pt idx="8">
                  <c:v>6.0298065818658655</c:v>
                </c:pt>
                <c:pt idx="9">
                  <c:v>6.1344635018134941</c:v>
                </c:pt>
                <c:pt idx="10">
                  <c:v>6.2377052758701828</c:v>
                </c:pt>
                <c:pt idx="11">
                  <c:v>6.7542850927664766</c:v>
                </c:pt>
                <c:pt idx="12">
                  <c:v>7.3201013487739912</c:v>
                </c:pt>
                <c:pt idx="13">
                  <c:v>7.8187554831025556</c:v>
                </c:pt>
                <c:pt idx="14">
                  <c:v>8.3834122333642664</c:v>
                </c:pt>
                <c:pt idx="15">
                  <c:v>8.54373087142298</c:v>
                </c:pt>
                <c:pt idx="16">
                  <c:v>8.7704387449428545</c:v>
                </c:pt>
                <c:pt idx="17">
                  <c:v>8.9594678653302182</c:v>
                </c:pt>
                <c:pt idx="18">
                  <c:v>9.2727450213675624</c:v>
                </c:pt>
                <c:pt idx="19">
                  <c:v>9.4589164386254705</c:v>
                </c:pt>
                <c:pt idx="20">
                  <c:v>10.096646744920509</c:v>
                </c:pt>
                <c:pt idx="21">
                  <c:v>10.305248856063102</c:v>
                </c:pt>
                <c:pt idx="22">
                  <c:v>10.736017295782862</c:v>
                </c:pt>
                <c:pt idx="23">
                  <c:v>11.194006607275419</c:v>
                </c:pt>
                <c:pt idx="24">
                  <c:v>11.637663604575536</c:v>
                </c:pt>
                <c:pt idx="25">
                  <c:v>12.025757294023737</c:v>
                </c:pt>
                <c:pt idx="26">
                  <c:v>12.111361534296673</c:v>
                </c:pt>
                <c:pt idx="27">
                  <c:v>12.484220757756535</c:v>
                </c:pt>
                <c:pt idx="28">
                  <c:v>12.959628595376032</c:v>
                </c:pt>
                <c:pt idx="29">
                  <c:v>13.779932844422213</c:v>
                </c:pt>
                <c:pt idx="30">
                  <c:v>14.265557957905068</c:v>
                </c:pt>
                <c:pt idx="31">
                  <c:v>14.622836682689609</c:v>
                </c:pt>
                <c:pt idx="32">
                  <c:v>15.304918476635095</c:v>
                </c:pt>
                <c:pt idx="33">
                  <c:v>15.521815166486128</c:v>
                </c:pt>
                <c:pt idx="34">
                  <c:v>15.85420286793312</c:v>
                </c:pt>
                <c:pt idx="35">
                  <c:v>16.194789316578621</c:v>
                </c:pt>
                <c:pt idx="36">
                  <c:v>16.859096012963157</c:v>
                </c:pt>
                <c:pt idx="37">
                  <c:v>17.290543537757976</c:v>
                </c:pt>
                <c:pt idx="38">
                  <c:v>17.697383988646148</c:v>
                </c:pt>
                <c:pt idx="39">
                  <c:v>18.660377074973425</c:v>
                </c:pt>
                <c:pt idx="40">
                  <c:v>19.394652336318394</c:v>
                </c:pt>
                <c:pt idx="41">
                  <c:v>19.70750638378944</c:v>
                </c:pt>
                <c:pt idx="42">
                  <c:v>20.501224837510307</c:v>
                </c:pt>
                <c:pt idx="43">
                  <c:v>21.115352932046765</c:v>
                </c:pt>
                <c:pt idx="44">
                  <c:v>21.849338041633526</c:v>
                </c:pt>
                <c:pt idx="45">
                  <c:v>22.859258887897944</c:v>
                </c:pt>
                <c:pt idx="46">
                  <c:v>23.465563203854703</c:v>
                </c:pt>
                <c:pt idx="47">
                  <c:v>24.101311043791444</c:v>
                </c:pt>
                <c:pt idx="48">
                  <c:v>24.739962112580354</c:v>
                </c:pt>
                <c:pt idx="49">
                  <c:v>25.406792605465512</c:v>
                </c:pt>
                <c:pt idx="50">
                  <c:v>25.991135723334459</c:v>
                </c:pt>
              </c:numCache>
            </c:numRef>
          </c:val>
        </c:ser>
        <c:gapWidth val="34"/>
        <c:overlap val="100"/>
        <c:axId val="239654784"/>
        <c:axId val="239656320"/>
      </c:barChart>
      <c:catAx>
        <c:axId val="239654784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 anchor="t" anchorCtr="1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239656320"/>
        <c:crosses val="autoZero"/>
        <c:auto val="1"/>
        <c:lblAlgn val="ctr"/>
        <c:lblOffset val="50"/>
        <c:tickMarkSkip val="1"/>
      </c:catAx>
      <c:valAx>
        <c:axId val="239656320"/>
        <c:scaling>
          <c:orientation val="minMax"/>
        </c:scaling>
        <c:axPos val="l"/>
        <c:numFmt formatCode="0_ " sourceLinked="0"/>
        <c:majorTickMark val="in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23965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271038073950126"/>
          <c:y val="6.8844921297019163E-2"/>
          <c:w val="0.2427008060162695"/>
          <c:h val="0.27203557062449352"/>
        </c:manualLayout>
      </c:layout>
      <c:spPr>
        <a:solidFill>
          <a:schemeClr val="bg1"/>
        </a:solidFill>
      </c:spPr>
      <c:txPr>
        <a:bodyPr/>
        <a:lstStyle/>
        <a:p>
          <a:pPr>
            <a:defRPr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</c:chart>
  <c:spPr>
    <a:noFill/>
    <a:ln w="9525">
      <a:noFill/>
    </a:ln>
  </c:spPr>
  <c:printSettings>
    <c:headerFooter alignWithMargins="0"/>
    <c:pageMargins b="1" l="0.75000000000000122" r="0.75000000000000122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15</xdr:row>
      <xdr:rowOff>66675</xdr:rowOff>
    </xdr:from>
    <xdr:to>
      <xdr:col>2</xdr:col>
      <xdr:colOff>552450</xdr:colOff>
      <xdr:row>16</xdr:row>
      <xdr:rowOff>76200</xdr:rowOff>
    </xdr:to>
    <xdr:sp macro="" textlink="">
      <xdr:nvSpPr>
        <xdr:cNvPr id="9" name="正方形/長方形 8"/>
        <xdr:cNvSpPr/>
      </xdr:nvSpPr>
      <xdr:spPr bwMode="auto">
        <a:xfrm>
          <a:off x="304800" y="2124075"/>
          <a:ext cx="247650" cy="1809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000">
              <a:latin typeface="+mj-ea"/>
              <a:ea typeface="+mj-ea"/>
            </a:rPr>
            <a:t>28%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0</xdr:colOff>
      <xdr:row>5</xdr:row>
      <xdr:rowOff>19050</xdr:rowOff>
    </xdr:from>
    <xdr:to>
      <xdr:col>10</xdr:col>
      <xdr:colOff>601081</xdr:colOff>
      <xdr:row>27</xdr:row>
      <xdr:rowOff>28575</xdr:rowOff>
    </xdr:to>
    <xdr:grpSp>
      <xdr:nvGrpSpPr>
        <xdr:cNvPr id="81370" name="グループ化 12"/>
        <xdr:cNvGrpSpPr>
          <a:grpSpLocks/>
        </xdr:cNvGrpSpPr>
      </xdr:nvGrpSpPr>
      <xdr:grpSpPr bwMode="auto">
        <a:xfrm>
          <a:off x="114300" y="495300"/>
          <a:ext cx="5477881" cy="3362325"/>
          <a:chOff x="0" y="342900"/>
          <a:chExt cx="6124575" cy="3781425"/>
        </a:xfrm>
      </xdr:grpSpPr>
      <xdr:graphicFrame macro="">
        <xdr:nvGraphicFramePr>
          <xdr:cNvPr id="81371" name="グラフ 1"/>
          <xdr:cNvGraphicFramePr>
            <a:graphicFrameLocks/>
          </xdr:cNvGraphicFramePr>
        </xdr:nvGraphicFramePr>
        <xdr:xfrm>
          <a:off x="0" y="342900"/>
          <a:ext cx="5372100" cy="3781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81372" name="グループ化 11"/>
          <xdr:cNvGrpSpPr>
            <a:grpSpLocks/>
          </xdr:cNvGrpSpPr>
        </xdr:nvGrpSpPr>
        <xdr:grpSpPr bwMode="auto">
          <a:xfrm>
            <a:off x="4895850" y="756062"/>
            <a:ext cx="1228725" cy="2527688"/>
            <a:chOff x="4895850" y="756062"/>
            <a:chExt cx="1228725" cy="2527688"/>
          </a:xfrm>
        </xdr:grpSpPr>
        <xdr:sp macro="" textlink="">
          <xdr:nvSpPr>
            <xdr:cNvPr id="81373" name="Line 13"/>
            <xdr:cNvSpPr>
              <a:spLocks noChangeShapeType="1"/>
            </xdr:cNvSpPr>
          </xdr:nvSpPr>
          <xdr:spPr bwMode="auto">
            <a:xfrm flipV="1">
              <a:off x="4972050" y="756062"/>
              <a:ext cx="0" cy="13049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 type="triangle" w="med" len="med"/>
              <a:tailEnd type="triangle" w="med" len="med"/>
            </a:ln>
          </xdr:spPr>
        </xdr:sp>
        <xdr:sp macro="" textlink="">
          <xdr:nvSpPr>
            <xdr:cNvPr id="81374" name="Line 12"/>
            <xdr:cNvSpPr>
              <a:spLocks noChangeShapeType="1"/>
            </xdr:cNvSpPr>
          </xdr:nvSpPr>
          <xdr:spPr bwMode="auto">
            <a:xfrm>
              <a:off x="4970923" y="2093124"/>
              <a:ext cx="2" cy="11811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 type="triangle" w="med" len="med"/>
              <a:tailEnd type="triangle" w="med" len="med"/>
            </a:ln>
          </xdr:spPr>
        </xdr:sp>
        <xdr:sp macro="" textlink="">
          <xdr:nvSpPr>
            <xdr:cNvPr id="81375" name="Line 9"/>
            <xdr:cNvSpPr>
              <a:spLocks noChangeShapeType="1"/>
            </xdr:cNvSpPr>
          </xdr:nvSpPr>
          <xdr:spPr bwMode="auto">
            <a:xfrm flipV="1">
              <a:off x="4895850" y="2074075"/>
              <a:ext cx="13335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1376" name="Line 11"/>
            <xdr:cNvSpPr>
              <a:spLocks noChangeShapeType="1"/>
            </xdr:cNvSpPr>
          </xdr:nvSpPr>
          <xdr:spPr bwMode="auto">
            <a:xfrm>
              <a:off x="4914901" y="3283750"/>
              <a:ext cx="1524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" name="正方形/長方形 10"/>
            <xdr:cNvSpPr/>
          </xdr:nvSpPr>
          <xdr:spPr bwMode="auto">
            <a:xfrm>
              <a:off x="5037600" y="2215763"/>
              <a:ext cx="1085850" cy="914400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en-US" altLang="ja-JP" sz="1100">
                  <a:latin typeface="ＭＳ Ｐゴシック" pitchFamily="50" charset="-128"/>
                  <a:ea typeface="ＭＳ Ｐゴシック" pitchFamily="50" charset="-128"/>
                </a:rPr>
                <a:t>OECD</a:t>
              </a:r>
              <a:r>
                <a:rPr kumimoji="1" lang="ja-JP" altLang="en-US" sz="1100">
                  <a:latin typeface="ＭＳ Ｐゴシック" pitchFamily="50" charset="-128"/>
                  <a:ea typeface="ＭＳ Ｐゴシック" pitchFamily="50" charset="-128"/>
                </a:rPr>
                <a:t>シェア</a:t>
              </a:r>
              <a:endParaRPr kumimoji="1" lang="en-US" altLang="ja-JP" sz="1100">
                <a:latin typeface="ＭＳ Ｐゴシック" pitchFamily="50" charset="-128"/>
                <a:ea typeface="ＭＳ Ｐゴシック" pitchFamily="50" charset="-128"/>
              </a:endParaRPr>
            </a:p>
            <a:p>
              <a:pPr algn="ctr"/>
              <a:endParaRPr kumimoji="1" lang="en-US" altLang="ja-JP" sz="500">
                <a:latin typeface="ＭＳ Ｐゴシック" pitchFamily="50" charset="-128"/>
                <a:ea typeface="ＭＳ Ｐゴシック" pitchFamily="50" charset="-128"/>
              </a:endParaRPr>
            </a:p>
            <a:p>
              <a:pPr algn="ctr"/>
              <a:r>
                <a:rPr kumimoji="1" lang="en-US" altLang="ja-JP" sz="1100">
                  <a:latin typeface="ＭＳ Ｐゴシック" pitchFamily="50" charset="-128"/>
                  <a:ea typeface="ＭＳ Ｐゴシック" pitchFamily="50" charset="-128"/>
                </a:rPr>
                <a:t>74%(1973</a:t>
              </a:r>
              <a:r>
                <a:rPr kumimoji="1" lang="ja-JP" altLang="en-US" sz="1100">
                  <a:latin typeface="ＭＳ Ｐゴシック" pitchFamily="50" charset="-128"/>
                  <a:ea typeface="ＭＳ Ｐゴシック" pitchFamily="50" charset="-128"/>
                </a:rPr>
                <a:t>年</a:t>
              </a:r>
              <a:r>
                <a:rPr kumimoji="1" lang="en-US" altLang="ja-JP" sz="1100">
                  <a:latin typeface="ＭＳ Ｐゴシック" pitchFamily="50" charset="-128"/>
                  <a:ea typeface="ＭＳ Ｐゴシック" pitchFamily="50" charset="-128"/>
                </a:rPr>
                <a:t>)</a:t>
              </a:r>
            </a:p>
            <a:p>
              <a:pPr algn="ctr"/>
              <a:r>
                <a:rPr kumimoji="1" lang="ja-JP" altLang="en-US" sz="1100">
                  <a:latin typeface="ＭＳ Ｐゴシック" pitchFamily="50" charset="-128"/>
                  <a:ea typeface="ＭＳ Ｐゴシック" pitchFamily="50" charset="-128"/>
                </a:rPr>
                <a:t>↓</a:t>
              </a:r>
              <a:endParaRPr kumimoji="1" lang="en-US" altLang="ja-JP" sz="1100">
                <a:latin typeface="ＭＳ Ｐゴシック" pitchFamily="50" charset="-128"/>
                <a:ea typeface="ＭＳ Ｐゴシック" pitchFamily="50" charset="-128"/>
              </a:endParaRPr>
            </a:p>
            <a:p>
              <a:pPr algn="ctr"/>
              <a:r>
                <a:rPr kumimoji="1" lang="en-US" altLang="ja-JP" sz="1100">
                  <a:solidFill>
                    <a:sysClr val="windowText" lastClr="000000"/>
                  </a:solidFill>
                  <a:latin typeface="ＭＳ Ｐゴシック" pitchFamily="50" charset="-128"/>
                  <a:ea typeface="ＭＳ Ｐゴシック" pitchFamily="50" charset="-128"/>
                </a:rPr>
                <a:t>48%(2015</a:t>
              </a:r>
              <a:r>
                <a:rPr kumimoji="1" lang="ja-JP" altLang="en-US" sz="1100">
                  <a:solidFill>
                    <a:sysClr val="windowText" lastClr="000000"/>
                  </a:solidFill>
                  <a:latin typeface="ＭＳ Ｐゴシック" pitchFamily="50" charset="-128"/>
                  <a:ea typeface="ＭＳ Ｐゴシック" pitchFamily="50" charset="-128"/>
                </a:rPr>
                <a:t>年</a:t>
              </a:r>
              <a:r>
                <a:rPr kumimoji="1" lang="en-US" altLang="ja-JP" sz="1100">
                  <a:solidFill>
                    <a:sysClr val="windowText" lastClr="000000"/>
                  </a:solidFill>
                  <a:latin typeface="ＭＳ Ｐゴシック" pitchFamily="50" charset="-128"/>
                  <a:ea typeface="ＭＳ Ｐゴシック" pitchFamily="50" charset="-128"/>
                </a:rPr>
                <a:t>)</a:t>
              </a:r>
              <a:endParaRPr kumimoji="1" lang="ja-JP" altLang="en-US" sz="1100">
                <a:solidFill>
                  <a:sysClr val="windowText" lastClr="000000"/>
                </a:solidFill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5038725" y="956088"/>
              <a:ext cx="1085850" cy="914400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1100">
                  <a:latin typeface="ＭＳ Ｐゴシック" pitchFamily="50" charset="-128"/>
                  <a:ea typeface="ＭＳ Ｐゴシック" pitchFamily="50" charset="-128"/>
                </a:rPr>
                <a:t>非</a:t>
              </a:r>
              <a:r>
                <a:rPr kumimoji="1" lang="en-US" altLang="ja-JP" sz="1100">
                  <a:latin typeface="ＭＳ Ｐゴシック" pitchFamily="50" charset="-128"/>
                  <a:ea typeface="ＭＳ Ｐゴシック" pitchFamily="50" charset="-128"/>
                </a:rPr>
                <a:t>OECD</a:t>
              </a:r>
              <a:r>
                <a:rPr kumimoji="1" lang="ja-JP" altLang="en-US" sz="1100">
                  <a:latin typeface="ＭＳ Ｐゴシック" pitchFamily="50" charset="-128"/>
                  <a:ea typeface="ＭＳ Ｐゴシック" pitchFamily="50" charset="-128"/>
                </a:rPr>
                <a:t>シェア</a:t>
              </a:r>
              <a:endParaRPr kumimoji="1" lang="en-US" altLang="ja-JP" sz="1100">
                <a:latin typeface="ＭＳ Ｐゴシック" pitchFamily="50" charset="-128"/>
                <a:ea typeface="ＭＳ Ｐゴシック" pitchFamily="50" charset="-128"/>
              </a:endParaRPr>
            </a:p>
            <a:p>
              <a:pPr algn="ctr"/>
              <a:endParaRPr kumimoji="1" lang="en-US" altLang="ja-JP" sz="500">
                <a:latin typeface="ＭＳ Ｐゴシック" pitchFamily="50" charset="-128"/>
                <a:ea typeface="ＭＳ Ｐゴシック" pitchFamily="50" charset="-128"/>
              </a:endParaRPr>
            </a:p>
            <a:p>
              <a:pPr algn="ctr"/>
              <a:r>
                <a:rPr kumimoji="1" lang="en-US" altLang="ja-JP" sz="1100">
                  <a:latin typeface="ＭＳ Ｐゴシック" pitchFamily="50" charset="-128"/>
                  <a:ea typeface="ＭＳ Ｐゴシック" pitchFamily="50" charset="-128"/>
                </a:rPr>
                <a:t>26%(1973</a:t>
              </a:r>
              <a:r>
                <a:rPr kumimoji="1" lang="ja-JP" altLang="en-US" sz="1100">
                  <a:latin typeface="ＭＳ Ｐゴシック" pitchFamily="50" charset="-128"/>
                  <a:ea typeface="ＭＳ Ｐゴシック" pitchFamily="50" charset="-128"/>
                </a:rPr>
                <a:t>年</a:t>
              </a:r>
              <a:r>
                <a:rPr kumimoji="1" lang="en-US" altLang="ja-JP" sz="1100">
                  <a:latin typeface="ＭＳ Ｐゴシック" pitchFamily="50" charset="-128"/>
                  <a:ea typeface="ＭＳ Ｐゴシック" pitchFamily="50" charset="-128"/>
                </a:rPr>
                <a:t>)</a:t>
              </a:r>
            </a:p>
            <a:p>
              <a:pPr algn="ctr"/>
              <a:r>
                <a:rPr kumimoji="1" lang="ja-JP" altLang="en-US" sz="1100">
                  <a:latin typeface="ＭＳ Ｐゴシック" pitchFamily="50" charset="-128"/>
                  <a:ea typeface="ＭＳ Ｐゴシック" pitchFamily="50" charset="-128"/>
                </a:rPr>
                <a:t>↓</a:t>
              </a:r>
              <a:endParaRPr kumimoji="1" lang="en-US" altLang="ja-JP" sz="1100">
                <a:latin typeface="ＭＳ Ｐゴシック" pitchFamily="50" charset="-128"/>
                <a:ea typeface="ＭＳ Ｐゴシック" pitchFamily="50" charset="-128"/>
              </a:endParaRPr>
            </a:p>
            <a:p>
              <a:pPr algn="ctr"/>
              <a:r>
                <a:rPr kumimoji="1" lang="en-US" altLang="ja-JP" sz="1100">
                  <a:solidFill>
                    <a:sysClr val="windowText" lastClr="000000"/>
                  </a:solidFill>
                  <a:latin typeface="ＭＳ Ｐゴシック" pitchFamily="50" charset="-128"/>
                  <a:ea typeface="ＭＳ Ｐゴシック" pitchFamily="50" charset="-128"/>
                </a:rPr>
                <a:t>52%(2015</a:t>
              </a:r>
              <a:r>
                <a:rPr kumimoji="1" lang="ja-JP" altLang="en-US" sz="1100">
                  <a:solidFill>
                    <a:sysClr val="windowText" lastClr="000000"/>
                  </a:solidFill>
                  <a:latin typeface="ＭＳ Ｐゴシック" pitchFamily="50" charset="-128"/>
                  <a:ea typeface="ＭＳ Ｐゴシック" pitchFamily="50" charset="-128"/>
                </a:rPr>
                <a:t>年</a:t>
              </a:r>
              <a:r>
                <a:rPr kumimoji="1" lang="en-US" altLang="ja-JP" sz="1100">
                  <a:solidFill>
                    <a:sysClr val="windowText" lastClr="000000"/>
                  </a:solidFill>
                  <a:latin typeface="ＭＳ Ｐゴシック" pitchFamily="50" charset="-128"/>
                  <a:ea typeface="ＭＳ Ｐゴシック" pitchFamily="50" charset="-128"/>
                </a:rPr>
                <a:t>)</a:t>
              </a:r>
              <a:endParaRPr kumimoji="1" lang="ja-JP" altLang="en-US" sz="1100">
                <a:solidFill>
                  <a:sysClr val="windowText" lastClr="000000"/>
                </a:solidFill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81379" name="Line 11"/>
            <xdr:cNvSpPr>
              <a:spLocks noChangeShapeType="1"/>
            </xdr:cNvSpPr>
          </xdr:nvSpPr>
          <xdr:spPr bwMode="auto">
            <a:xfrm>
              <a:off x="4905375" y="756063"/>
              <a:ext cx="1524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C29"/>
  <sheetViews>
    <sheetView showGridLines="0" tabSelected="1" zoomScaleNormal="100" workbookViewId="0">
      <selection activeCell="R14" sqref="R14"/>
    </sheetView>
  </sheetViews>
  <sheetFormatPr defaultRowHeight="12"/>
  <cols>
    <col min="1" max="2" width="0.85546875" customWidth="1"/>
    <col min="12" max="13" width="0.85546875" customWidth="1"/>
  </cols>
  <sheetData>
    <row r="1" spans="3:3" ht="4.5" customHeight="1"/>
    <row r="2" spans="3:3" ht="4.5" customHeight="1"/>
    <row r="3" spans="3:3" ht="14.25">
      <c r="C3" s="61" t="s">
        <v>15</v>
      </c>
    </row>
    <row r="4" spans="3:3" ht="2.25" customHeight="1"/>
    <row r="29" spans="3:3" ht="12.75">
      <c r="C29" s="1" t="s">
        <v>26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1:N57"/>
  <sheetViews>
    <sheetView showGridLines="0" zoomScaleNormal="100" zoomScaleSheetLayoutView="100" workbookViewId="0">
      <selection activeCell="F13" sqref="F13"/>
    </sheetView>
  </sheetViews>
  <sheetFormatPr defaultColWidth="10.7109375" defaultRowHeight="12"/>
  <cols>
    <col min="1" max="2" width="0.85546875" style="30" customWidth="1"/>
    <col min="3" max="3" width="10.7109375" style="30" customWidth="1"/>
    <col min="4" max="12" width="8.7109375" style="30" customWidth="1"/>
    <col min="13" max="14" width="0.85546875" style="30" customWidth="1"/>
    <col min="15" max="16384" width="10.7109375" style="30"/>
  </cols>
  <sheetData>
    <row r="1" spans="3:14" ht="2.25" customHeight="1"/>
    <row r="2" spans="3:14" ht="2.25" customHeight="1"/>
    <row r="3" spans="3:14">
      <c r="C3" s="55" t="s">
        <v>15</v>
      </c>
      <c r="L3" s="59" t="s">
        <v>25</v>
      </c>
    </row>
    <row r="4" spans="3:14" ht="4.5" customHeight="1"/>
    <row r="5" spans="3:14">
      <c r="C5" s="9"/>
      <c r="D5" s="6" t="s">
        <v>0</v>
      </c>
      <c r="E5" s="7" t="s">
        <v>27</v>
      </c>
      <c r="F5" s="7" t="s">
        <v>2</v>
      </c>
      <c r="G5" s="7" t="s">
        <v>16</v>
      </c>
      <c r="H5" s="7" t="s">
        <v>17</v>
      </c>
      <c r="I5" s="7" t="s">
        <v>3</v>
      </c>
      <c r="J5" s="7" t="s">
        <v>1</v>
      </c>
      <c r="K5" s="7" t="s">
        <v>18</v>
      </c>
      <c r="L5" s="8" t="s">
        <v>19</v>
      </c>
      <c r="M5" s="31"/>
      <c r="N5" s="31"/>
    </row>
    <row r="6" spans="3:14">
      <c r="C6" s="45">
        <v>1965</v>
      </c>
      <c r="D6" s="34">
        <f>データ2!E$7/1000</f>
        <v>23.083149477262406</v>
      </c>
      <c r="E6" s="35">
        <f>データ2!E$8/1000</f>
        <v>3.3139524159123264</v>
      </c>
      <c r="F6" s="35">
        <f>データ2!E$9/1000</f>
        <v>0.21549350684931506</v>
      </c>
      <c r="G6" s="35">
        <f>データ2!E$10/1000</f>
        <v>0.25223397260273972</v>
      </c>
      <c r="H6" s="35">
        <f>データ2!E$11/1000</f>
        <v>0.30567380821917811</v>
      </c>
      <c r="I6" s="35">
        <f>データ2!E$12/1000</f>
        <v>3.5466647502155246</v>
      </c>
      <c r="J6" s="35">
        <f>データ2!E$13/1000</f>
        <v>30.717167931061486</v>
      </c>
      <c r="K6" s="41">
        <f>データ2!E$14</f>
        <v>0.7514738835646535</v>
      </c>
      <c r="L6" s="42">
        <f>データ2!E$15</f>
        <v>0.2485261164353465</v>
      </c>
      <c r="M6" s="31"/>
      <c r="N6" s="31"/>
    </row>
    <row r="7" spans="3:14">
      <c r="C7" s="46"/>
      <c r="D7" s="36">
        <f>データ2!F$7/1000</f>
        <v>24.843331516677942</v>
      </c>
      <c r="E7" s="37">
        <f>データ2!F$8/1000</f>
        <v>3.5488187962520517</v>
      </c>
      <c r="F7" s="37">
        <f>データ2!F$9/1000</f>
        <v>0.27666547945205477</v>
      </c>
      <c r="G7" s="37">
        <f>データ2!F$10/1000</f>
        <v>0.28152871232876708</v>
      </c>
      <c r="H7" s="37">
        <f>データ2!F$11/1000</f>
        <v>0.33460257534246574</v>
      </c>
      <c r="I7" s="37">
        <f>データ2!F$12/1000</f>
        <v>3.7988258358264031</v>
      </c>
      <c r="J7" s="37">
        <f>データ2!F$13/1000</f>
        <v>33.083772915879685</v>
      </c>
      <c r="K7" s="43">
        <f>データ2!F$14</f>
        <v>0.75092195741536893</v>
      </c>
      <c r="L7" s="44">
        <f>データ2!F$15</f>
        <v>0.24907804258463107</v>
      </c>
      <c r="M7" s="31"/>
      <c r="N7" s="31"/>
    </row>
    <row r="8" spans="3:14">
      <c r="C8" s="46"/>
      <c r="D8" s="36">
        <f>データ2!G$7/1000</f>
        <v>26.642445110627392</v>
      </c>
      <c r="E8" s="37">
        <f>データ2!G$8/1000</f>
        <v>3.8661262211835634</v>
      </c>
      <c r="F8" s="37">
        <f>データ2!G$9/1000</f>
        <v>0.27329413698630139</v>
      </c>
      <c r="G8" s="37">
        <f>データ2!G$10/1000</f>
        <v>0.28937978082191784</v>
      </c>
      <c r="H8" s="37">
        <f>データ2!G$11/1000</f>
        <v>0.34454016438356166</v>
      </c>
      <c r="I8" s="37">
        <f>データ2!G$12/1000</f>
        <v>4.0249076146351728</v>
      </c>
      <c r="J8" s="37">
        <f>データ2!G$13/1000</f>
        <v>35.440693028637909</v>
      </c>
      <c r="K8" s="43">
        <f>データ2!G$14</f>
        <v>0.75174729481443614</v>
      </c>
      <c r="L8" s="44">
        <f>データ2!G$15</f>
        <v>0.24825270518556386</v>
      </c>
      <c r="M8" s="31"/>
      <c r="N8" s="31"/>
    </row>
    <row r="9" spans="3:14">
      <c r="C9" s="46"/>
      <c r="D9" s="36">
        <f>データ2!H$7/1000</f>
        <v>28.936972109634496</v>
      </c>
      <c r="E9" s="37">
        <f>データ2!H$8/1000</f>
        <v>4.1073103708524679</v>
      </c>
      <c r="F9" s="37">
        <f>データ2!H$9/1000</f>
        <v>0.29800571038251372</v>
      </c>
      <c r="G9" s="37">
        <f>データ2!H$10/1000</f>
        <v>0.3243339071038252</v>
      </c>
      <c r="H9" s="37">
        <f>データ2!H$11/1000</f>
        <v>0.41243237704918029</v>
      </c>
      <c r="I9" s="37">
        <f>データ2!H$12/1000</f>
        <v>4.2753269706290666</v>
      </c>
      <c r="J9" s="37">
        <f>データ2!H$13/1000</f>
        <v>38.354381445651555</v>
      </c>
      <c r="K9" s="43">
        <f>データ2!H$14</f>
        <v>0.75446327170308825</v>
      </c>
      <c r="L9" s="44">
        <f>データ2!H$15</f>
        <v>0.24553672829691175</v>
      </c>
      <c r="M9" s="31"/>
      <c r="N9" s="31"/>
    </row>
    <row r="10" spans="3:14">
      <c r="C10" s="46"/>
      <c r="D10" s="36">
        <f>データ2!I$7/1000</f>
        <v>31.564797536004459</v>
      </c>
      <c r="E10" s="37">
        <f>データ2!I$8/1000</f>
        <v>4.3762487561753387</v>
      </c>
      <c r="F10" s="37">
        <f>データ2!I$9/1000</f>
        <v>0.40056093150684935</v>
      </c>
      <c r="G10" s="37">
        <f>データ2!I$10/1000</f>
        <v>0.39234539726027401</v>
      </c>
      <c r="H10" s="37">
        <f>データ2!I$11/1000</f>
        <v>0.45656490410958905</v>
      </c>
      <c r="I10" s="37">
        <f>データ2!I$12/1000</f>
        <v>4.5011343510320803</v>
      </c>
      <c r="J10" s="37">
        <f>データ2!I$13/1000</f>
        <v>41.691651876088585</v>
      </c>
      <c r="K10" s="43">
        <f>データ2!I$14</f>
        <v>0.75710114892587921</v>
      </c>
      <c r="L10" s="44">
        <f>データ2!I$15</f>
        <v>0.24289885107412079</v>
      </c>
      <c r="M10" s="31"/>
      <c r="N10" s="31"/>
    </row>
    <row r="11" spans="3:14">
      <c r="C11" s="46">
        <v>1970</v>
      </c>
      <c r="D11" s="36">
        <f>データ2!J$7/1000</f>
        <v>34.158288632718289</v>
      </c>
      <c r="E11" s="37">
        <f>データ2!J$8/1000</f>
        <v>4.8263626431123319</v>
      </c>
      <c r="F11" s="37">
        <f>データ2!J$9/1000</f>
        <v>0.55422446575342477</v>
      </c>
      <c r="G11" s="37">
        <f>データ2!J$10/1000</f>
        <v>0.39031695890410956</v>
      </c>
      <c r="H11" s="37">
        <f>データ2!J$11/1000</f>
        <v>0.51649829491912214</v>
      </c>
      <c r="I11" s="37">
        <f>データ2!J$12/1000</f>
        <v>4.7834911616382376</v>
      </c>
      <c r="J11" s="37">
        <f>データ2!J$13/1000</f>
        <v>45.229182157045514</v>
      </c>
      <c r="K11" s="43">
        <f>データ2!J$14</f>
        <v>0.75522675855851895</v>
      </c>
      <c r="L11" s="44">
        <f>データ2!J$15</f>
        <v>0.24477324144148105</v>
      </c>
      <c r="M11" s="31"/>
      <c r="N11" s="31"/>
    </row>
    <row r="12" spans="3:14">
      <c r="C12" s="46"/>
      <c r="D12" s="36">
        <f>データ2!K$7/1000</f>
        <v>35.815041060863003</v>
      </c>
      <c r="E12" s="37">
        <f>データ2!K$8/1000</f>
        <v>5.1265396669808228</v>
      </c>
      <c r="F12" s="37">
        <f>データ2!K$9/1000</f>
        <v>0.75326528767123291</v>
      </c>
      <c r="G12" s="37">
        <f>データ2!K$10/1000</f>
        <v>0.41635964383561636</v>
      </c>
      <c r="H12" s="37">
        <f>データ2!K$11/1000</f>
        <v>0.5696969211130406</v>
      </c>
      <c r="I12" s="37">
        <f>データ2!K$12/1000</f>
        <v>5.2497706319227149</v>
      </c>
      <c r="J12" s="37">
        <f>データ2!K$13/1000</f>
        <v>47.930673212386438</v>
      </c>
      <c r="K12" s="43">
        <f>データ2!K$14</f>
        <v>0.74722591318845777</v>
      </c>
      <c r="L12" s="44">
        <f>データ2!K$15</f>
        <v>0.25277408681154223</v>
      </c>
      <c r="M12" s="31"/>
      <c r="N12" s="31"/>
    </row>
    <row r="13" spans="3:14">
      <c r="C13" s="46"/>
      <c r="D13" s="36">
        <f>データ2!L$7/1000</f>
        <v>38.338341764513665</v>
      </c>
      <c r="E13" s="37">
        <f>データ2!L$8/1000</f>
        <v>5.547117957639351</v>
      </c>
      <c r="F13" s="37">
        <f>データ2!L$9/1000</f>
        <v>0.86458803278688512</v>
      </c>
      <c r="G13" s="37">
        <f>データ2!L$10/1000</f>
        <v>0.44739715846994538</v>
      </c>
      <c r="H13" s="37">
        <f>データ2!L$11/1000</f>
        <v>0.65689083673946458</v>
      </c>
      <c r="I13" s="37">
        <f>データ2!L$12/1000</f>
        <v>5.5965772442464514</v>
      </c>
      <c r="J13" s="37">
        <f>データ2!L$13/1000</f>
        <v>51.450912994395757</v>
      </c>
      <c r="K13" s="43">
        <f>データ2!L$14</f>
        <v>0.74514405154850472</v>
      </c>
      <c r="L13" s="44">
        <f>データ2!L$15</f>
        <v>0.25485594845149528</v>
      </c>
      <c r="M13" s="31"/>
      <c r="N13" s="31"/>
    </row>
    <row r="14" spans="3:14">
      <c r="C14" s="46"/>
      <c r="D14" s="36">
        <f>データ2!M$7/1000</f>
        <v>41.253572299301368</v>
      </c>
      <c r="E14" s="38">
        <f>データ2!M$8/1000</f>
        <v>5.9814497605808246</v>
      </c>
      <c r="F14" s="38">
        <f>データ2!M$9/1000</f>
        <v>1.0583232328767123</v>
      </c>
      <c r="G14" s="38">
        <f>データ2!M$10/1000</f>
        <v>0.47366969863013697</v>
      </c>
      <c r="H14" s="38">
        <f>データ2!M$11/1000</f>
        <v>0.8037984366059141</v>
      </c>
      <c r="I14" s="38">
        <f>データ2!M$12/1000</f>
        <v>6.0298065818658655</v>
      </c>
      <c r="J14" s="37">
        <f>データ2!M$13/1000</f>
        <v>55.600620009860826</v>
      </c>
      <c r="K14" s="43">
        <f>データ2!M$14</f>
        <v>0.74196245099398184</v>
      </c>
      <c r="L14" s="44">
        <f>データ2!M$15</f>
        <v>0.25803754900601816</v>
      </c>
      <c r="M14" s="32"/>
      <c r="N14" s="33"/>
    </row>
    <row r="15" spans="3:14">
      <c r="C15" s="46"/>
      <c r="D15" s="36">
        <f>データ2!N$7/1000</f>
        <v>39.552109285393314</v>
      </c>
      <c r="E15" s="38">
        <f>データ2!N$8/1000</f>
        <v>6.5879134993972635</v>
      </c>
      <c r="F15" s="38">
        <f>データ2!N$9/1000</f>
        <v>1.2167103561643837</v>
      </c>
      <c r="G15" s="38">
        <f>データ2!N$10/1000</f>
        <v>0.46437531506849311</v>
      </c>
      <c r="H15" s="38">
        <f>データ2!N$11/1000</f>
        <v>0.86354882687077306</v>
      </c>
      <c r="I15" s="38">
        <f>データ2!N$12/1000</f>
        <v>6.1344635018134941</v>
      </c>
      <c r="J15" s="37">
        <f>データ2!N$13/1000</f>
        <v>54.819120784707714</v>
      </c>
      <c r="K15" s="43">
        <f>データ2!N$14</f>
        <v>0.72150207298521152</v>
      </c>
      <c r="L15" s="44">
        <f>データ2!N$15</f>
        <v>0.27849792701478848</v>
      </c>
      <c r="M15" s="32"/>
      <c r="N15" s="33"/>
    </row>
    <row r="16" spans="3:14">
      <c r="C16" s="46">
        <v>1975</v>
      </c>
      <c r="D16" s="36">
        <f>データ2!O$7/1000</f>
        <v>38.515187289064471</v>
      </c>
      <c r="E16" s="38">
        <f>データ2!O$8/1000</f>
        <v>6.9117861025972633</v>
      </c>
      <c r="F16" s="38">
        <f>データ2!O$9/1000</f>
        <v>1.3419964657534247</v>
      </c>
      <c r="G16" s="38">
        <f>データ2!O$10/1000</f>
        <v>0.47686200000000006</v>
      </c>
      <c r="H16" s="38">
        <f>データ2!O$11/1000</f>
        <v>0.89163463666717824</v>
      </c>
      <c r="I16" s="38">
        <f>データ2!O$12/1000</f>
        <v>6.2377052758701828</v>
      </c>
      <c r="J16" s="37">
        <f>データ2!O$13/1000</f>
        <v>54.375171769952523</v>
      </c>
      <c r="K16" s="43">
        <f>データ2!O$14</f>
        <v>0.70832304589330586</v>
      </c>
      <c r="L16" s="44">
        <f>データ2!O$15</f>
        <v>0.29167695410669414</v>
      </c>
      <c r="M16" s="32"/>
      <c r="N16" s="33"/>
    </row>
    <row r="17" spans="3:14">
      <c r="C17" s="46"/>
      <c r="D17" s="36">
        <f>データ2!P$7/1000</f>
        <v>40.964220818893409</v>
      </c>
      <c r="E17" s="38">
        <f>データ2!P$8/1000</f>
        <v>7.0551226622950862</v>
      </c>
      <c r="F17" s="38">
        <f>データ2!P$9/1000</f>
        <v>1.5341262021857922</v>
      </c>
      <c r="G17" s="38">
        <f>データ2!P$10/1000</f>
        <v>0.50289642076502727</v>
      </c>
      <c r="H17" s="38">
        <f>データ2!P$11/1000</f>
        <v>0.96140374131359119</v>
      </c>
      <c r="I17" s="38">
        <f>データ2!P$12/1000</f>
        <v>6.7542850927664766</v>
      </c>
      <c r="J17" s="37">
        <f>データ2!P$13/1000</f>
        <v>57.772054938219377</v>
      </c>
      <c r="K17" s="43">
        <f>データ2!P$14</f>
        <v>0.70906636197552553</v>
      </c>
      <c r="L17" s="44">
        <f>データ2!P$15</f>
        <v>0.29093363802447447</v>
      </c>
      <c r="M17" s="32"/>
      <c r="N17" s="33"/>
    </row>
    <row r="18" spans="3:14">
      <c r="C18" s="46"/>
      <c r="D18" s="36">
        <f>データ2!Q$7/1000</f>
        <v>42.078717368379543</v>
      </c>
      <c r="E18" s="38">
        <f>データ2!Q$8/1000</f>
        <v>7.3757176441643875</v>
      </c>
      <c r="F18" s="38">
        <f>データ2!Q$9/1000</f>
        <v>1.6248955890410961</v>
      </c>
      <c r="G18" s="38">
        <f>データ2!Q$10/1000</f>
        <v>0.54208857534246579</v>
      </c>
      <c r="H18" s="38">
        <f>データ2!Q$11/1000</f>
        <v>0.99465670764534631</v>
      </c>
      <c r="I18" s="38">
        <f>データ2!Q$12/1000</f>
        <v>7.3201013487739912</v>
      </c>
      <c r="J18" s="37">
        <f>データ2!Q$13/1000</f>
        <v>59.936177233346825</v>
      </c>
      <c r="K18" s="43">
        <f>データ2!Q$14</f>
        <v>0.70205874499730536</v>
      </c>
      <c r="L18" s="44">
        <f>データ2!Q$15</f>
        <v>0.29794125500269464</v>
      </c>
      <c r="M18" s="32"/>
      <c r="N18" s="33"/>
    </row>
    <row r="19" spans="3:14">
      <c r="C19" s="46"/>
      <c r="D19" s="36">
        <f>データ2!R$7/1000</f>
        <v>43.73018138300867</v>
      </c>
      <c r="E19" s="38">
        <f>データ2!R$8/1000</f>
        <v>7.8223271062684994</v>
      </c>
      <c r="F19" s="38">
        <f>データ2!R$9/1000</f>
        <v>1.8190612328767124</v>
      </c>
      <c r="G19" s="38">
        <f>データ2!R$10/1000</f>
        <v>0.58840901369863008</v>
      </c>
      <c r="H19" s="38">
        <f>データ2!R$11/1000</f>
        <v>1.0989187524229456</v>
      </c>
      <c r="I19" s="38">
        <f>データ2!R$12/1000</f>
        <v>7.8187554831025556</v>
      </c>
      <c r="J19" s="37">
        <f>データ2!R$13/1000</f>
        <v>62.877652971378012</v>
      </c>
      <c r="K19" s="43">
        <f>データ2!R$14</f>
        <v>0.69548049770424325</v>
      </c>
      <c r="L19" s="44">
        <f>データ2!R$15</f>
        <v>0.30451950229575675</v>
      </c>
      <c r="M19" s="32"/>
      <c r="N19" s="33"/>
    </row>
    <row r="20" spans="3:14">
      <c r="C20" s="46"/>
      <c r="D20" s="36">
        <f>データ2!S$7/1000</f>
        <v>44.033710571310401</v>
      </c>
      <c r="E20" s="38">
        <f>データ2!S$8/1000</f>
        <v>7.9678730254684869</v>
      </c>
      <c r="F20" s="38">
        <f>データ2!S$9/1000</f>
        <v>1.8271003835616444</v>
      </c>
      <c r="G20" s="38">
        <f>データ2!S$10/1000</f>
        <v>0.63368246575342468</v>
      </c>
      <c r="H20" s="38">
        <f>データ2!S$11/1000</f>
        <v>1.1691025330063913</v>
      </c>
      <c r="I20" s="38">
        <f>データ2!S$12/1000</f>
        <v>8.3834122333642664</v>
      </c>
      <c r="J20" s="37">
        <f>データ2!S$13/1000</f>
        <v>64.014881212464616</v>
      </c>
      <c r="K20" s="43">
        <f>データ2!S$14</f>
        <v>0.68786678561759806</v>
      </c>
      <c r="L20" s="44">
        <f>データ2!S$15</f>
        <v>0.31213321438240194</v>
      </c>
      <c r="M20" s="32"/>
      <c r="N20" s="33"/>
    </row>
    <row r="21" spans="3:14">
      <c r="C21" s="46">
        <v>1980</v>
      </c>
      <c r="D21" s="36">
        <f>データ2!T$7/1000</f>
        <v>41.034477835237432</v>
      </c>
      <c r="E21" s="38">
        <f>データ2!T$8/1000</f>
        <v>8.3381581140039049</v>
      </c>
      <c r="F21" s="38">
        <f>データ2!T$9/1000</f>
        <v>1.7068353370380132</v>
      </c>
      <c r="G21" s="38">
        <f>データ2!T$10/1000</f>
        <v>0.64337934426229504</v>
      </c>
      <c r="H21" s="38">
        <f>データ2!T$11/1000</f>
        <v>1.1342829389687548</v>
      </c>
      <c r="I21" s="38">
        <f>データ2!T$12/1000</f>
        <v>8.54373087142298</v>
      </c>
      <c r="J21" s="37">
        <f>データ2!T$13/1000</f>
        <v>61.400864440933383</v>
      </c>
      <c r="K21" s="43">
        <f>データ2!T$14</f>
        <v>0.66830456230322177</v>
      </c>
      <c r="L21" s="44">
        <f>データ2!T$15</f>
        <v>0.33169543769677823</v>
      </c>
      <c r="M21" s="32"/>
      <c r="N21" s="33"/>
    </row>
    <row r="22" spans="3:14">
      <c r="C22" s="46"/>
      <c r="D22" s="36">
        <f>データ2!U$7/1000</f>
        <v>38.903046097090105</v>
      </c>
      <c r="E22" s="38">
        <f>データ2!U$8/1000</f>
        <v>8.442134210608577</v>
      </c>
      <c r="F22" s="38">
        <f>データ2!U$9/1000</f>
        <v>1.6253579116763035</v>
      </c>
      <c r="G22" s="38">
        <f>データ2!U$10/1000</f>
        <v>0.69694778082191788</v>
      </c>
      <c r="H22" s="38">
        <f>データ2!U$11/1000</f>
        <v>1.0916251228805245</v>
      </c>
      <c r="I22" s="38">
        <f>データ2!U$12/1000</f>
        <v>8.7704387449428545</v>
      </c>
      <c r="J22" s="37">
        <f>データ2!U$13/1000</f>
        <v>59.52954986802029</v>
      </c>
      <c r="K22" s="43">
        <f>データ2!U$14</f>
        <v>0.65350815155397479</v>
      </c>
      <c r="L22" s="44">
        <f>データ2!U$15</f>
        <v>0.34649184844602521</v>
      </c>
      <c r="M22" s="32"/>
      <c r="N22" s="33"/>
    </row>
    <row r="23" spans="3:14">
      <c r="C23" s="46"/>
      <c r="D23" s="36">
        <f>データ2!V$7/1000</f>
        <v>37.086283557097893</v>
      </c>
      <c r="E23" s="38">
        <f>データ2!V$8/1000</f>
        <v>8.3884271650119295</v>
      </c>
      <c r="F23" s="38">
        <f>データ2!V$9/1000</f>
        <v>1.6136112014634876</v>
      </c>
      <c r="G23" s="38">
        <f>データ2!V$10/1000</f>
        <v>0.72763049315068484</v>
      </c>
      <c r="H23" s="38">
        <f>データ2!V$11/1000</f>
        <v>1.1407988797751738</v>
      </c>
      <c r="I23" s="38">
        <f>データ2!V$12/1000</f>
        <v>8.9594678653302182</v>
      </c>
      <c r="J23" s="37">
        <f>データ2!V$13/1000</f>
        <v>57.916219161829389</v>
      </c>
      <c r="K23" s="43">
        <f>データ2!V$14</f>
        <v>0.64034365664428938</v>
      </c>
      <c r="L23" s="44">
        <f>データ2!V$15</f>
        <v>0.35965634335571062</v>
      </c>
      <c r="M23" s="32"/>
      <c r="N23" s="33"/>
    </row>
    <row r="24" spans="3:14">
      <c r="C24" s="46"/>
      <c r="D24" s="36">
        <f>データ2!W$7/1000</f>
        <v>36.6731219041637</v>
      </c>
      <c r="E24" s="38">
        <f>データ2!W$8/1000</f>
        <v>8.2734866550326291</v>
      </c>
      <c r="F24" s="38">
        <f>データ2!W$9/1000</f>
        <v>1.6543262115332535</v>
      </c>
      <c r="G24" s="38">
        <f>データ2!W$10/1000</f>
        <v>0.76540416438356174</v>
      </c>
      <c r="H24" s="38">
        <f>データ2!W$11/1000</f>
        <v>1.1204221762159539</v>
      </c>
      <c r="I24" s="38">
        <f>データ2!W$12/1000</f>
        <v>9.2727450213675624</v>
      </c>
      <c r="J24" s="37">
        <f>データ2!W$13/1000</f>
        <v>57.759506132696657</v>
      </c>
      <c r="K24" s="43">
        <f>データ2!W$14</f>
        <v>0.63492789948568618</v>
      </c>
      <c r="L24" s="44">
        <f>データ2!W$15</f>
        <v>0.36507210051431382</v>
      </c>
      <c r="M24" s="32"/>
      <c r="N24" s="33"/>
    </row>
    <row r="25" spans="3:14">
      <c r="C25" s="46"/>
      <c r="D25" s="36">
        <f>データ2!X$7/1000</f>
        <v>37.607256182849568</v>
      </c>
      <c r="E25" s="38">
        <f>データ2!X$8/1000</f>
        <v>8.2594559229941691</v>
      </c>
      <c r="F25" s="38">
        <f>データ2!X$9/1000</f>
        <v>1.7128878354494388</v>
      </c>
      <c r="G25" s="38">
        <f>データ2!X$10/1000</f>
        <v>0.82280710382513667</v>
      </c>
      <c r="H25" s="38">
        <f>データ2!X$11/1000</f>
        <v>1.1632105669174342</v>
      </c>
      <c r="I25" s="38">
        <f>データ2!X$12/1000</f>
        <v>9.4589164386254705</v>
      </c>
      <c r="J25" s="37">
        <f>データ2!X$13/1000</f>
        <v>59.02453405066121</v>
      </c>
      <c r="K25" s="43">
        <f>データ2!X$14</f>
        <v>0.63714617637762239</v>
      </c>
      <c r="L25" s="44">
        <f>データ2!X$15</f>
        <v>0.36285382362237761</v>
      </c>
      <c r="M25" s="32"/>
      <c r="N25" s="33"/>
    </row>
    <row r="26" spans="3:14">
      <c r="C26" s="46">
        <v>1985</v>
      </c>
      <c r="D26" s="36">
        <f>データ2!Y$7/1000</f>
        <v>37.500748453146954</v>
      </c>
      <c r="E26" s="38">
        <f>データ2!Y$8/1000</f>
        <v>7.9059029837060368</v>
      </c>
      <c r="F26" s="38">
        <f>データ2!Y$9/1000</f>
        <v>1.8074444120079833</v>
      </c>
      <c r="G26" s="38">
        <f>データ2!Y$10/1000</f>
        <v>0.89597578082191764</v>
      </c>
      <c r="H26" s="38">
        <f>データ2!Y$11/1000</f>
        <v>1.2149446748062125</v>
      </c>
      <c r="I26" s="38">
        <f>データ2!Y$12/1000</f>
        <v>10.096646744920509</v>
      </c>
      <c r="J26" s="37">
        <f>データ2!Y$13/1000</f>
        <v>59.421663049409609</v>
      </c>
      <c r="K26" s="43">
        <f>データ2!Y$14</f>
        <v>0.63109557236667657</v>
      </c>
      <c r="L26" s="44">
        <f>データ2!Y$15</f>
        <v>0.36890442763332343</v>
      </c>
      <c r="M26" s="32"/>
      <c r="N26" s="33"/>
    </row>
    <row r="27" spans="3:14">
      <c r="C27" s="46"/>
      <c r="D27" s="36">
        <f>データ2!Z$7/1000</f>
        <v>38.698520683540835</v>
      </c>
      <c r="E27" s="38">
        <f>データ2!Z$8/1000</f>
        <v>8.0011175494260058</v>
      </c>
      <c r="F27" s="38">
        <f>データ2!Z$9/1000</f>
        <v>1.9249545016215106</v>
      </c>
      <c r="G27" s="38">
        <f>データ2!Z$10/1000</f>
        <v>0.94412542465753424</v>
      </c>
      <c r="H27" s="38">
        <f>データ2!Z$11/1000</f>
        <v>1.3821212787248984</v>
      </c>
      <c r="I27" s="38">
        <f>データ2!Z$12/1000</f>
        <v>10.305248856063102</v>
      </c>
      <c r="J27" s="37">
        <f>データ2!Z$13/1000</f>
        <v>61.25608829403388</v>
      </c>
      <c r="K27" s="43">
        <f>データ2!Z$14</f>
        <v>0.63174978620549505</v>
      </c>
      <c r="L27" s="44">
        <f>データ2!Z$15</f>
        <v>0.36825021379450495</v>
      </c>
      <c r="M27" s="32"/>
      <c r="N27" s="33"/>
    </row>
    <row r="28" spans="3:14">
      <c r="C28" s="46"/>
      <c r="D28" s="36">
        <f>データ2!AA$7/1000</f>
        <v>39.348119079562139</v>
      </c>
      <c r="E28" s="38">
        <f>データ2!AA$8/1000</f>
        <v>8.0539013746202333</v>
      </c>
      <c r="F28" s="38">
        <f>データ2!AA$9/1000</f>
        <v>2.0482839558768204</v>
      </c>
      <c r="G28" s="38">
        <f>データ2!AA$10/1000</f>
        <v>0.97425764383561664</v>
      </c>
      <c r="H28" s="38">
        <f>データ2!AA$11/1000</f>
        <v>1.4257417432065007</v>
      </c>
      <c r="I28" s="38">
        <f>データ2!AA$12/1000</f>
        <v>10.736017295782862</v>
      </c>
      <c r="J28" s="37">
        <f>データ2!AA$13/1000</f>
        <v>62.586321092884162</v>
      </c>
      <c r="K28" s="43">
        <f>データ2!AA$14</f>
        <v>0.62870158195056258</v>
      </c>
      <c r="L28" s="44">
        <f>データ2!AA$15</f>
        <v>0.37129841804943742</v>
      </c>
      <c r="M28" s="32"/>
      <c r="N28" s="33"/>
    </row>
    <row r="29" spans="3:14">
      <c r="C29" s="46"/>
      <c r="D29" s="36">
        <f>データ2!AB$7/1000</f>
        <v>40.710046398659586</v>
      </c>
      <c r="E29" s="38">
        <f>データ2!AB$8/1000</f>
        <v>7.9366132981294379</v>
      </c>
      <c r="F29" s="38">
        <f>データ2!AB$9/1000</f>
        <v>2.2029245717594788</v>
      </c>
      <c r="G29" s="38">
        <f>データ2!AB$10/1000</f>
        <v>1.0694853551912566</v>
      </c>
      <c r="H29" s="38">
        <f>データ2!AB$11/1000</f>
        <v>1.4546986282216354</v>
      </c>
      <c r="I29" s="38">
        <f>データ2!AB$12/1000</f>
        <v>11.194006607275419</v>
      </c>
      <c r="J29" s="37">
        <f>データ2!AB$13/1000</f>
        <v>64.56777485923682</v>
      </c>
      <c r="K29" s="43">
        <f>データ2!AB$14</f>
        <v>0.63050099662580772</v>
      </c>
      <c r="L29" s="44">
        <f>データ2!AB$15</f>
        <v>0.36949900337419228</v>
      </c>
      <c r="M29" s="32"/>
      <c r="N29" s="33"/>
    </row>
    <row r="30" spans="3:14">
      <c r="C30" s="46"/>
      <c r="D30" s="36">
        <f>データ2!AC$7/1000</f>
        <v>41.308818542179274</v>
      </c>
      <c r="E30" s="38">
        <f>データ2!AC$8/1000</f>
        <v>7.9409872431486273</v>
      </c>
      <c r="F30" s="38">
        <f>データ2!AC$9/1000</f>
        <v>2.3150688682844578</v>
      </c>
      <c r="G30" s="38">
        <f>データ2!AC$10/1000</f>
        <v>1.1636973424657535</v>
      </c>
      <c r="H30" s="38">
        <f>データ2!AC$11/1000</f>
        <v>1.4860957006410274</v>
      </c>
      <c r="I30" s="38">
        <f>データ2!AC$12/1000</f>
        <v>11.637663604575536</v>
      </c>
      <c r="J30" s="37">
        <f>データ2!AC$13/1000</f>
        <v>65.852331301294669</v>
      </c>
      <c r="K30" s="43">
        <f>データ2!AC$14</f>
        <v>0.62729470203839433</v>
      </c>
      <c r="L30" s="44">
        <f>データ2!AC$15</f>
        <v>0.37270529796160567</v>
      </c>
      <c r="M30" s="32"/>
      <c r="N30" s="33"/>
    </row>
    <row r="31" spans="3:14">
      <c r="C31" s="46">
        <v>1990</v>
      </c>
      <c r="D31" s="36">
        <f>データ2!AD$7/1000</f>
        <v>41.705773729806339</v>
      </c>
      <c r="E31" s="38">
        <f>データ2!AD$8/1000</f>
        <v>7.9737600929574022</v>
      </c>
      <c r="F31" s="38">
        <f>データ2!AD$9/1000</f>
        <v>2.2968889110359259</v>
      </c>
      <c r="G31" s="38">
        <f>データ2!AD$10/1000</f>
        <v>1.2110648493150684</v>
      </c>
      <c r="H31" s="38">
        <f>データ2!AD$11/1000</f>
        <v>1.4538836338134111</v>
      </c>
      <c r="I31" s="38">
        <f>データ2!AD$12/1000</f>
        <v>12.025757294023737</v>
      </c>
      <c r="J31" s="37">
        <f>データ2!AD$13/1000</f>
        <v>66.667128510951883</v>
      </c>
      <c r="K31" s="43">
        <f>データ2!AD$14</f>
        <v>0.62558227212313544</v>
      </c>
      <c r="L31" s="44">
        <f>データ2!AD$15</f>
        <v>0.37441772787686456</v>
      </c>
      <c r="M31" s="32"/>
      <c r="N31" s="33"/>
    </row>
    <row r="32" spans="3:14">
      <c r="C32" s="46"/>
      <c r="D32" s="36">
        <f>データ2!AE$7/1000</f>
        <v>41.870457040803174</v>
      </c>
      <c r="E32" s="38">
        <f>データ2!AE$8/1000</f>
        <v>7.6745457119341953</v>
      </c>
      <c r="F32" s="38">
        <f>データ2!AE$9/1000</f>
        <v>2.4905689372523865</v>
      </c>
      <c r="G32" s="38">
        <f>データ2!AE$10/1000</f>
        <v>1.2326692602739724</v>
      </c>
      <c r="H32" s="38">
        <f>データ2!AE$11/1000</f>
        <v>1.4766122979203802</v>
      </c>
      <c r="I32" s="38">
        <f>データ2!AE$12/1000</f>
        <v>12.111361534296673</v>
      </c>
      <c r="J32" s="37">
        <f>データ2!AE$13/1000</f>
        <v>66.856214782480777</v>
      </c>
      <c r="K32" s="43">
        <f>データ2!AE$14</f>
        <v>0.62627621346841555</v>
      </c>
      <c r="L32" s="44">
        <f>データ2!AE$15</f>
        <v>0.37372378653158445</v>
      </c>
      <c r="M32" s="32"/>
      <c r="N32" s="33"/>
    </row>
    <row r="33" spans="3:14">
      <c r="C33" s="46"/>
      <c r="D33" s="36">
        <f>データ2!AF$7/1000</f>
        <v>42.907993070370395</v>
      </c>
      <c r="E33" s="38">
        <f>データ2!AF$8/1000</f>
        <v>6.9569710655737715</v>
      </c>
      <c r="F33" s="38">
        <f>データ2!AF$9/1000</f>
        <v>2.7048812894035335</v>
      </c>
      <c r="G33" s="38">
        <f>データ2!AF$10/1000</f>
        <v>1.2960658196721309</v>
      </c>
      <c r="H33" s="38">
        <f>データ2!AF$11/1000</f>
        <v>1.5574034868733877</v>
      </c>
      <c r="I33" s="38">
        <f>データ2!AF$12/1000</f>
        <v>12.484220757756535</v>
      </c>
      <c r="J33" s="37">
        <f>データ2!AF$13/1000</f>
        <v>67.90753548964976</v>
      </c>
      <c r="K33" s="43">
        <f>データ2!AF$14</f>
        <v>0.63185908251537548</v>
      </c>
      <c r="L33" s="44">
        <f>データ2!AF$15</f>
        <v>0.36814091748462452</v>
      </c>
      <c r="M33" s="32"/>
      <c r="N33" s="33"/>
    </row>
    <row r="34" spans="3:14">
      <c r="C34" s="46"/>
      <c r="D34" s="36">
        <f>データ2!AG$7/1000</f>
        <v>43.203687318143295</v>
      </c>
      <c r="E34" s="38">
        <f>データ2!AG$8/1000</f>
        <v>5.5159535068493151</v>
      </c>
      <c r="F34" s="38">
        <f>データ2!AG$9/1000</f>
        <v>3.0134708463783442</v>
      </c>
      <c r="G34" s="38">
        <f>データ2!AG$10/1000</f>
        <v>1.3125194246575342</v>
      </c>
      <c r="H34" s="38">
        <f>データ2!AG$11/1000</f>
        <v>1.6280829610586744</v>
      </c>
      <c r="I34" s="38">
        <f>データ2!AG$12/1000</f>
        <v>12.959628595376032</v>
      </c>
      <c r="J34" s="37">
        <f>データ2!AG$13/1000</f>
        <v>67.633342652463199</v>
      </c>
      <c r="K34" s="43">
        <f>データ2!AG$14</f>
        <v>0.6387927259509748</v>
      </c>
      <c r="L34" s="44">
        <f>データ2!AG$15</f>
        <v>0.3612072740490252</v>
      </c>
      <c r="M34" s="32"/>
      <c r="N34" s="33"/>
    </row>
    <row r="35" spans="3:14">
      <c r="C35" s="46"/>
      <c r="D35" s="36">
        <f>データ2!AH$7/1000</f>
        <v>44.467790077257582</v>
      </c>
      <c r="E35" s="38">
        <f>データ2!AH$8/1000</f>
        <v>4.7675684656860273</v>
      </c>
      <c r="F35" s="38">
        <f>データ2!AH$9/1000</f>
        <v>3.0688205428342163</v>
      </c>
      <c r="G35" s="38">
        <f>データ2!AH$10/1000</f>
        <v>1.4116506301369864</v>
      </c>
      <c r="H35" s="38">
        <f>データ2!AH$11/1000</f>
        <v>1.7396521716455349</v>
      </c>
      <c r="I35" s="38">
        <f>データ2!AH$12/1000</f>
        <v>13.779932844422213</v>
      </c>
      <c r="J35" s="37">
        <f>データ2!AH$13/1000</f>
        <v>69.235414731982559</v>
      </c>
      <c r="K35" s="43">
        <f>データ2!AH$14</f>
        <v>0.64226942597797665</v>
      </c>
      <c r="L35" s="44">
        <f>データ2!AH$15</f>
        <v>0.35773057402202335</v>
      </c>
      <c r="M35" s="32"/>
      <c r="N35" s="33"/>
    </row>
    <row r="36" spans="3:14">
      <c r="C36" s="46">
        <v>1995</v>
      </c>
      <c r="D36" s="36">
        <f>データ2!AI$7/1000</f>
        <v>45.11618300855968</v>
      </c>
      <c r="E36" s="38">
        <f>データ2!AI$8/1000</f>
        <v>4.2559992988126041</v>
      </c>
      <c r="F36" s="38">
        <f>データ2!AI$9/1000</f>
        <v>3.3422322795830688</v>
      </c>
      <c r="G36" s="38">
        <f>データ2!AI$10/1000</f>
        <v>1.5794812328767123</v>
      </c>
      <c r="H36" s="38">
        <f>データ2!AI$11/1000</f>
        <v>1.8164494288774826</v>
      </c>
      <c r="I36" s="38">
        <f>データ2!AI$12/1000</f>
        <v>14.265557957905068</v>
      </c>
      <c r="J36" s="37">
        <f>データ2!AI$13/1000</f>
        <v>70.375903206614623</v>
      </c>
      <c r="K36" s="43">
        <f>データ2!AI$14</f>
        <v>0.64107430175502489</v>
      </c>
      <c r="L36" s="44">
        <f>データ2!AI$15</f>
        <v>0.35892569824497511</v>
      </c>
      <c r="M36" s="32"/>
      <c r="N36" s="33"/>
    </row>
    <row r="37" spans="3:14">
      <c r="C37" s="46"/>
      <c r="D37" s="36">
        <f>データ2!AJ$7/1000</f>
        <v>46.29123815026653</v>
      </c>
      <c r="E37" s="38">
        <f>データ2!AJ$8/1000</f>
        <v>3.6693740176240435</v>
      </c>
      <c r="F37" s="38">
        <f>データ2!AJ$9/1000</f>
        <v>3.6598938759415134</v>
      </c>
      <c r="G37" s="38">
        <f>データ2!AJ$10/1000</f>
        <v>1.6990264207650276</v>
      </c>
      <c r="H37" s="38">
        <f>データ2!AJ$11/1000</f>
        <v>1.9094011128944841</v>
      </c>
      <c r="I37" s="38">
        <f>データ2!AJ$12/1000</f>
        <v>14.622836682689609</v>
      </c>
      <c r="J37" s="37">
        <f>データ2!AJ$13/1000</f>
        <v>71.851770260181212</v>
      </c>
      <c r="K37" s="43">
        <f>データ2!AJ$14</f>
        <v>0.64426023162188106</v>
      </c>
      <c r="L37" s="44">
        <f>データ2!AJ$15</f>
        <v>0.35573976837811894</v>
      </c>
      <c r="M37" s="32"/>
      <c r="N37" s="33"/>
    </row>
    <row r="38" spans="3:14">
      <c r="C38" s="46"/>
      <c r="D38" s="36">
        <f>データ2!AK$7/1000</f>
        <v>47.096420091121026</v>
      </c>
      <c r="E38" s="38">
        <f>データ2!AK$8/1000</f>
        <v>3.6531657176838355</v>
      </c>
      <c r="F38" s="38">
        <f>データ2!AK$9/1000</f>
        <v>4.007378677707977</v>
      </c>
      <c r="G38" s="38">
        <f>データ2!AK$10/1000</f>
        <v>1.8294572328767122</v>
      </c>
      <c r="H38" s="38">
        <f>データ2!AK$11/1000</f>
        <v>2.0289245274396177</v>
      </c>
      <c r="I38" s="38">
        <f>データ2!AK$12/1000</f>
        <v>15.304918476635095</v>
      </c>
      <c r="J38" s="37">
        <f>データ2!AK$13/1000</f>
        <v>73.920264723464271</v>
      </c>
      <c r="K38" s="43">
        <f>データ2!AK$14</f>
        <v>0.63712461349142557</v>
      </c>
      <c r="L38" s="44">
        <f>データ2!AK$15</f>
        <v>0.36287538650857443</v>
      </c>
      <c r="M38" s="32"/>
      <c r="N38" s="33"/>
    </row>
    <row r="39" spans="3:14">
      <c r="C39" s="46"/>
      <c r="D39" s="36">
        <f>データ2!AL$7/1000</f>
        <v>47.311537353061759</v>
      </c>
      <c r="E39" s="38">
        <f>データ2!AL$8/1000</f>
        <v>3.4988612436459179</v>
      </c>
      <c r="F39" s="38">
        <f>データ2!AL$9/1000</f>
        <v>4.1390104272576238</v>
      </c>
      <c r="G39" s="38">
        <f>データ2!AL$10/1000</f>
        <v>1.9657787123287671</v>
      </c>
      <c r="H39" s="38">
        <f>データ2!AL$11/1000</f>
        <v>2.0988424597788771</v>
      </c>
      <c r="I39" s="38">
        <f>データ2!AL$12/1000</f>
        <v>15.521815166486128</v>
      </c>
      <c r="J39" s="37">
        <f>データ2!AL$13/1000</f>
        <v>74.535845362559058</v>
      </c>
      <c r="K39" s="43">
        <f>データ2!AL$14</f>
        <v>0.63474878594222461</v>
      </c>
      <c r="L39" s="44">
        <f>データ2!AL$15</f>
        <v>0.36525121405777539</v>
      </c>
      <c r="M39" s="32"/>
      <c r="N39" s="33"/>
    </row>
    <row r="40" spans="3:14">
      <c r="C40" s="46"/>
      <c r="D40" s="36">
        <f>データ2!AM$7/1000</f>
        <v>48.27441868024313</v>
      </c>
      <c r="E40" s="38">
        <f>データ2!AM$8/1000</f>
        <v>3.5050422766174791</v>
      </c>
      <c r="F40" s="38">
        <f>データ2!AM$9/1000</f>
        <v>4.3869819388009947</v>
      </c>
      <c r="G40" s="38">
        <f>データ2!AM$10/1000</f>
        <v>2.138259589041096</v>
      </c>
      <c r="H40" s="38">
        <f>データ2!AM$11/1000</f>
        <v>2.1505841939604156</v>
      </c>
      <c r="I40" s="38">
        <f>データ2!AM$12/1000</f>
        <v>15.85420286793312</v>
      </c>
      <c r="J40" s="37">
        <f>データ2!AM$13/1000</f>
        <v>76.30948954659624</v>
      </c>
      <c r="K40" s="43">
        <f>データ2!AM$14</f>
        <v>0.63261357096047299</v>
      </c>
      <c r="L40" s="44">
        <f>データ2!AM$15</f>
        <v>0.36738642903952701</v>
      </c>
      <c r="M40" s="32"/>
      <c r="N40" s="33"/>
    </row>
    <row r="41" spans="3:14">
      <c r="C41" s="46">
        <v>2000</v>
      </c>
      <c r="D41" s="36">
        <f>データ2!AN$7/1000</f>
        <v>48.298778967761237</v>
      </c>
      <c r="E41" s="38">
        <f>データ2!AN$8/1000</f>
        <v>3.4729484985225274</v>
      </c>
      <c r="F41" s="38">
        <f>データ2!AN$9/1000</f>
        <v>4.6969236831543437</v>
      </c>
      <c r="G41" s="38">
        <f>データ2!AN$10/1000</f>
        <v>2.2588414207650271</v>
      </c>
      <c r="H41" s="38">
        <f>データ2!AN$11/1000</f>
        <v>2.0661095836447445</v>
      </c>
      <c r="I41" s="38">
        <f>データ2!AN$12/1000</f>
        <v>16.194789316578621</v>
      </c>
      <c r="J41" s="37">
        <f>データ2!AN$13/1000</f>
        <v>76.988391470426507</v>
      </c>
      <c r="K41" s="43">
        <f>データ2!AN$14</f>
        <v>0.6273514492936797</v>
      </c>
      <c r="L41" s="44">
        <f>データ2!AN$15</f>
        <v>0.3726485507063203</v>
      </c>
      <c r="M41" s="32"/>
      <c r="N41" s="33"/>
    </row>
    <row r="42" spans="3:14">
      <c r="C42" s="46"/>
      <c r="D42" s="36">
        <f>データ2!AO$7/1000</f>
        <v>48.294627820129264</v>
      </c>
      <c r="E42" s="38">
        <f>データ2!AO$8/1000</f>
        <v>3.5508260835433219</v>
      </c>
      <c r="F42" s="38">
        <f>データ2!AO$9/1000</f>
        <v>4.8097135444466304</v>
      </c>
      <c r="G42" s="38">
        <f>データ2!AO$10/1000</f>
        <v>2.2854683561643832</v>
      </c>
      <c r="H42" s="38">
        <f>データ2!AO$11/1000</f>
        <v>2.0627803913107168</v>
      </c>
      <c r="I42" s="38">
        <f>データ2!AO$12/1000</f>
        <v>16.859096012963157</v>
      </c>
      <c r="J42" s="37">
        <f>データ2!AO$13/1000</f>
        <v>77.86251220855749</v>
      </c>
      <c r="K42" s="43">
        <f>データ2!AO$14</f>
        <v>0.62025519663134432</v>
      </c>
      <c r="L42" s="44">
        <f>データ2!AO$15</f>
        <v>0.37974480336865568</v>
      </c>
      <c r="M42" s="32"/>
      <c r="N42" s="33"/>
    </row>
    <row r="43" spans="3:14">
      <c r="C43" s="46"/>
      <c r="D43" s="36">
        <f>データ2!AP$7/1000</f>
        <v>48.320852634004126</v>
      </c>
      <c r="E43" s="38">
        <f>データ2!AP$8/1000</f>
        <v>3.4880295698630133</v>
      </c>
      <c r="F43" s="38">
        <f>データ2!AP$9/1000</f>
        <v>5.2053175788403347</v>
      </c>
      <c r="G43" s="38">
        <f>データ2!AP$10/1000</f>
        <v>2.4133998945205479</v>
      </c>
      <c r="H43" s="38">
        <f>データ2!AP$11/1000</f>
        <v>2.0446489547274518</v>
      </c>
      <c r="I43" s="38">
        <f>データ2!AP$12/1000</f>
        <v>17.290543537757976</v>
      </c>
      <c r="J43" s="37">
        <f>データ2!AP$13/1000</f>
        <v>78.762792169713464</v>
      </c>
      <c r="K43" s="43">
        <f>データ2!AP$14</f>
        <v>0.61349847184042405</v>
      </c>
      <c r="L43" s="44">
        <f>データ2!AP$15</f>
        <v>0.38650152815957595</v>
      </c>
      <c r="M43" s="32"/>
      <c r="N43" s="33"/>
    </row>
    <row r="44" spans="3:14">
      <c r="C44" s="46"/>
      <c r="D44" s="36">
        <f>データ2!AQ$7/1000</f>
        <v>48.939821852899101</v>
      </c>
      <c r="E44" s="38">
        <f>データ2!AQ$8/1000</f>
        <v>3.667818526396986</v>
      </c>
      <c r="F44" s="38">
        <f>データ2!AQ$9/1000</f>
        <v>5.7950680717657681</v>
      </c>
      <c r="G44" s="38">
        <f>データ2!AQ$10/1000</f>
        <v>2.4852702308219179</v>
      </c>
      <c r="H44" s="38">
        <f>データ2!AQ$11/1000</f>
        <v>1.9840862828742478</v>
      </c>
      <c r="I44" s="38">
        <f>データ2!AQ$12/1000</f>
        <v>17.697383988646148</v>
      </c>
      <c r="J44" s="37">
        <f>データ2!AQ$13/1000</f>
        <v>80.569448953404162</v>
      </c>
      <c r="K44" s="43">
        <f>データ2!AQ$14</f>
        <v>0.6074240607156508</v>
      </c>
      <c r="L44" s="44">
        <f>データ2!AQ$15</f>
        <v>0.3925759392843492</v>
      </c>
      <c r="M44" s="32"/>
      <c r="N44" s="33"/>
    </row>
    <row r="45" spans="3:14">
      <c r="C45" s="46"/>
      <c r="D45" s="36">
        <f>データ2!AR$7/1000</f>
        <v>49.680050366518188</v>
      </c>
      <c r="E45" s="38">
        <f>データ2!AR$8/1000</f>
        <v>3.6522877311223225</v>
      </c>
      <c r="F45" s="38">
        <f>データ2!AR$9/1000</f>
        <v>6.7549110386702429</v>
      </c>
      <c r="G45" s="38">
        <f>データ2!AR$10/1000</f>
        <v>2.5555132978142074</v>
      </c>
      <c r="H45" s="38">
        <f>データ2!AR$11/1000</f>
        <v>2.0647522095616906</v>
      </c>
      <c r="I45" s="38">
        <f>データ2!AR$12/1000</f>
        <v>18.660377074973425</v>
      </c>
      <c r="J45" s="37">
        <f>データ2!AR$13/1000</f>
        <v>83.367891718660076</v>
      </c>
      <c r="K45" s="43">
        <f>データ2!AR$14</f>
        <v>0.59591347870679567</v>
      </c>
      <c r="L45" s="44">
        <f>データ2!AR$15</f>
        <v>0.40408652129320433</v>
      </c>
      <c r="M45" s="32"/>
      <c r="N45" s="33"/>
    </row>
    <row r="46" spans="3:14">
      <c r="C46" s="46">
        <v>2005</v>
      </c>
      <c r="D46" s="36">
        <f>データ2!AS$7/1000</f>
        <v>50.06161994910174</v>
      </c>
      <c r="E46" s="38">
        <f>データ2!AS$8/1000</f>
        <v>3.6409990911780814</v>
      </c>
      <c r="F46" s="38">
        <f>データ2!AS$9/1000</f>
        <v>6.8995469038551338</v>
      </c>
      <c r="G46" s="38">
        <f>データ2!AS$10/1000</f>
        <v>2.6055644657534249</v>
      </c>
      <c r="H46" s="38">
        <f>データ2!AS$11/1000</f>
        <v>2.1233406001516233</v>
      </c>
      <c r="I46" s="38">
        <f>データ2!AS$12/1000</f>
        <v>19.394652336318394</v>
      </c>
      <c r="J46" s="37">
        <f>データ2!AS$13/1000</f>
        <v>84.725723346358393</v>
      </c>
      <c r="K46" s="43">
        <f>データ2!AS$14</f>
        <v>0.59086683443763643</v>
      </c>
      <c r="L46" s="44">
        <f>データ2!AS$15</f>
        <v>0.40913316556236357</v>
      </c>
      <c r="M46" s="32"/>
      <c r="N46" s="33"/>
    </row>
    <row r="47" spans="3:14">
      <c r="C47" s="46"/>
      <c r="D47" s="36">
        <f>データ2!AT$7/1000</f>
        <v>49.885637322807099</v>
      </c>
      <c r="E47" s="38">
        <f>データ2!AT$8/1000</f>
        <v>3.8111724813684118</v>
      </c>
      <c r="F47" s="38">
        <f>データ2!AT$9/1000</f>
        <v>7.4315967615777137</v>
      </c>
      <c r="G47" s="38">
        <f>データ2!AT$10/1000</f>
        <v>2.7366815787671235</v>
      </c>
      <c r="H47" s="38">
        <f>データ2!AT$11/1000</f>
        <v>2.1551972758293014</v>
      </c>
      <c r="I47" s="38">
        <f>データ2!AT$12/1000</f>
        <v>19.70750638378944</v>
      </c>
      <c r="J47" s="37">
        <f>データ2!AT$13/1000</f>
        <v>85.727791804139102</v>
      </c>
      <c r="K47" s="43">
        <f>データ2!AT$14</f>
        <v>0.5819074103387617</v>
      </c>
      <c r="L47" s="44">
        <f>データ2!AT$15</f>
        <v>0.4180925896612383</v>
      </c>
      <c r="M47" s="32"/>
      <c r="N47" s="33"/>
    </row>
    <row r="48" spans="3:14">
      <c r="C48" s="46"/>
      <c r="D48" s="36">
        <f>データ2!AU$7/1000</f>
        <v>49.68498731424441</v>
      </c>
      <c r="E48" s="38">
        <f>データ2!AU$8/1000</f>
        <v>3.8391672308051508</v>
      </c>
      <c r="F48" s="38">
        <f>データ2!AU$9/1000</f>
        <v>7.8083231354798306</v>
      </c>
      <c r="G48" s="38">
        <f>データ2!AU$10/1000</f>
        <v>2.9407830137187951</v>
      </c>
      <c r="H48" s="38">
        <f>データ2!AU$11/1000</f>
        <v>2.3128265693655639</v>
      </c>
      <c r="I48" s="38">
        <f>データ2!AU$12/1000</f>
        <v>20.501224837510307</v>
      </c>
      <c r="J48" s="37">
        <f>データ2!AU$13/1000</f>
        <v>87.087312101124056</v>
      </c>
      <c r="K48" s="43">
        <f>データ2!AU$14</f>
        <v>0.5705192423042198</v>
      </c>
      <c r="L48" s="44">
        <f>データ2!AU$15</f>
        <v>0.4294807576957802</v>
      </c>
      <c r="M48" s="32"/>
      <c r="N48" s="33"/>
    </row>
    <row r="49" spans="3:14">
      <c r="C49" s="46"/>
      <c r="D49" s="36">
        <f>データ2!AV$7/1000</f>
        <v>48.067266247823021</v>
      </c>
      <c r="E49" s="38">
        <f>データ2!AV$8/1000</f>
        <v>3.892552590809097</v>
      </c>
      <c r="F49" s="38">
        <f>データ2!AV$9/1000</f>
        <v>7.9413411222047809</v>
      </c>
      <c r="G49" s="38">
        <f>データ2!AV$10/1000</f>
        <v>3.076934145893115</v>
      </c>
      <c r="H49" s="38">
        <f>データ2!AV$11/1000</f>
        <v>2.4849585804637639</v>
      </c>
      <c r="I49" s="38">
        <f>データ2!AV$12/1000</f>
        <v>21.115352932046765</v>
      </c>
      <c r="J49" s="37">
        <f>データ2!AV$13/1000</f>
        <v>86.578405619240542</v>
      </c>
      <c r="K49" s="43">
        <f>データ2!AV$14</f>
        <v>0.55518770418591434</v>
      </c>
      <c r="L49" s="44">
        <f>データ2!AV$15</f>
        <v>0.44481229581408566</v>
      </c>
      <c r="M49" s="32"/>
      <c r="N49" s="33"/>
    </row>
    <row r="50" spans="3:14">
      <c r="C50" s="46"/>
      <c r="D50" s="36">
        <f>データ2!AW$7/1000</f>
        <v>46.073317071117557</v>
      </c>
      <c r="E50" s="38">
        <f>データ2!AW$8/1000</f>
        <v>3.7605853847716313</v>
      </c>
      <c r="F50" s="38">
        <f>データ2!AW$9/1000</f>
        <v>8.2785966392811705</v>
      </c>
      <c r="G50" s="38">
        <f>データ2!AW$10/1000</f>
        <v>3.2367292537800543</v>
      </c>
      <c r="H50" s="38">
        <f>データ2!AW$11/1000</f>
        <v>2.5018564848082496</v>
      </c>
      <c r="I50" s="38">
        <f>データ2!AW$12/1000</f>
        <v>21.849338041633526</v>
      </c>
      <c r="J50" s="37">
        <f>データ2!AW$13/1000</f>
        <v>85.700422875392178</v>
      </c>
      <c r="K50" s="43">
        <f>データ2!AW$14</f>
        <v>0.53760898167454596</v>
      </c>
      <c r="L50" s="44">
        <f>データ2!AW$15</f>
        <v>0.46239101832545404</v>
      </c>
      <c r="M50" s="32"/>
      <c r="N50" s="33"/>
    </row>
    <row r="51" spans="3:14">
      <c r="C51" s="46">
        <v>2010</v>
      </c>
      <c r="D51" s="36">
        <f>データ2!AX$7/1000</f>
        <v>46.607706622923232</v>
      </c>
      <c r="E51" s="38">
        <f>データ2!AX$8/1000</f>
        <v>3.8215300463976138</v>
      </c>
      <c r="F51" s="38">
        <f>データ2!AX$9/1000</f>
        <v>9.4364959073060763</v>
      </c>
      <c r="G51" s="38">
        <f>データ2!AX$10/1000</f>
        <v>3.3193340235616442</v>
      </c>
      <c r="H51" s="38">
        <f>データ2!AX$11/1000</f>
        <v>2.7205150167336787</v>
      </c>
      <c r="I51" s="38">
        <f>データ2!AX$12/1000</f>
        <v>22.859258887897944</v>
      </c>
      <c r="J51" s="37">
        <f>データ2!AX$13/1000</f>
        <v>88.764840504820185</v>
      </c>
      <c r="K51" s="43">
        <f>データ2!AX$14</f>
        <v>0.52506945720690279</v>
      </c>
      <c r="L51" s="44">
        <f>データ2!AX$15</f>
        <v>0.47493054279309721</v>
      </c>
      <c r="M51" s="32"/>
      <c r="N51" s="33"/>
    </row>
    <row r="52" spans="3:14">
      <c r="C52" s="46"/>
      <c r="D52" s="36">
        <f>データ2!AY$7/1000</f>
        <v>46.067840330818662</v>
      </c>
      <c r="E52" s="38">
        <f>データ2!AY$8/1000</f>
        <v>4.1352719750771776</v>
      </c>
      <c r="F52" s="38">
        <f>データ2!AY$9/1000</f>
        <v>9.7909111191602367</v>
      </c>
      <c r="G52" s="38">
        <f>データ2!AY$10/1000</f>
        <v>3.4883105352054793</v>
      </c>
      <c r="H52" s="38">
        <f>データ2!AY$11/1000</f>
        <v>2.8424151736842038</v>
      </c>
      <c r="I52" s="38">
        <f>データ2!AY$12/1000</f>
        <v>23.465563203854703</v>
      </c>
      <c r="J52" s="37">
        <f>データ2!AY$13/1000</f>
        <v>89.790312337800472</v>
      </c>
      <c r="K52" s="43">
        <f>データ2!AY$14</f>
        <v>0.51306025261953281</v>
      </c>
      <c r="L52" s="44">
        <f>データ2!AY$15</f>
        <v>0.48693974738046719</v>
      </c>
      <c r="M52" s="32"/>
      <c r="N52" s="33"/>
    </row>
    <row r="53" spans="3:14">
      <c r="C53" s="46"/>
      <c r="D53" s="36">
        <f>データ2!AZ$7/1000</f>
        <v>45.508620588103447</v>
      </c>
      <c r="E53" s="38">
        <f>データ2!AZ$8/1000</f>
        <v>4.232666639757527</v>
      </c>
      <c r="F53" s="38">
        <f>データ2!AZ$9/1000</f>
        <v>10.229470266912408</v>
      </c>
      <c r="G53" s="38">
        <f>データ2!AZ$10/1000</f>
        <v>3.6854019788251371</v>
      </c>
      <c r="H53" s="38">
        <f>データ2!AZ$11/1000</f>
        <v>2.9052149399126632</v>
      </c>
      <c r="I53" s="38">
        <f>データ2!AZ$12/1000</f>
        <v>24.101311043791444</v>
      </c>
      <c r="J53" s="37">
        <f>データ2!AZ$13/1000</f>
        <v>90.662685457302615</v>
      </c>
      <c r="K53" s="43">
        <f>データ2!AZ$14</f>
        <v>0.50195535636913846</v>
      </c>
      <c r="L53" s="44">
        <f>データ2!AZ$15</f>
        <v>0.49804464363086154</v>
      </c>
      <c r="M53" s="32"/>
      <c r="N53" s="33"/>
    </row>
    <row r="54" spans="3:14">
      <c r="C54" s="46"/>
      <c r="D54" s="36">
        <f>データ2!BA$7/1000</f>
        <v>45.545556192411311</v>
      </c>
      <c r="E54" s="38">
        <f>データ2!BA$8/1000</f>
        <v>4.1987345438253234</v>
      </c>
      <c r="F54" s="38">
        <f>データ2!BA$9/1000</f>
        <v>10.731761280550922</v>
      </c>
      <c r="G54" s="38">
        <f>データ2!BA$10/1000</f>
        <v>3.7272240597901924</v>
      </c>
      <c r="H54" s="38">
        <f>データ2!BA$11/1000</f>
        <v>3.1056912865829043</v>
      </c>
      <c r="I54" s="38">
        <f>データ2!BA$12/1000</f>
        <v>24.739962112580354</v>
      </c>
      <c r="J54" s="37">
        <f>データ2!BA$13/1000</f>
        <v>92.048929475741005</v>
      </c>
      <c r="K54" s="43">
        <f>データ2!BA$14</f>
        <v>0.49479723937924336</v>
      </c>
      <c r="L54" s="44">
        <f>データ2!BA$15</f>
        <v>0.50520276062075664</v>
      </c>
      <c r="M54" s="32"/>
      <c r="N54" s="33"/>
    </row>
    <row r="55" spans="3:14">
      <c r="C55" s="46"/>
      <c r="D55" s="36">
        <f>データ2!BB$7/1000</f>
        <v>45.127864887611089</v>
      </c>
      <c r="E55" s="38">
        <f>データ2!BB$8/1000</f>
        <v>4.2827060268405974</v>
      </c>
      <c r="F55" s="38">
        <f>データ2!BB$9/1000</f>
        <v>11.20138890891343</v>
      </c>
      <c r="G55" s="38">
        <f>データ2!BB$10/1000</f>
        <v>3.8488595239999999</v>
      </c>
      <c r="H55" s="38">
        <f>データ2!BB$11/1000</f>
        <v>3.241858975363197</v>
      </c>
      <c r="I55" s="38">
        <f>データ2!BB$12/1000</f>
        <v>25.406792605465512</v>
      </c>
      <c r="J55" s="37">
        <f>データ2!BB$13/1000</f>
        <v>93.109470928193829</v>
      </c>
      <c r="K55" s="43">
        <f>データ2!BB$14</f>
        <v>0.48467534438482385</v>
      </c>
      <c r="L55" s="44">
        <f>データ2!BB$15</f>
        <v>0.51532465561517615</v>
      </c>
      <c r="M55" s="32"/>
      <c r="N55" s="33"/>
    </row>
    <row r="56" spans="3:14">
      <c r="C56" s="47">
        <v>2015</v>
      </c>
      <c r="D56" s="39">
        <f>データ2!BC$7/1000</f>
        <v>45.642644263742497</v>
      </c>
      <c r="E56" s="40">
        <f>データ2!BC$8/1000</f>
        <v>4.0908928573934942</v>
      </c>
      <c r="F56" s="40">
        <f>データ2!BC$9/1000</f>
        <v>11.967825314945085</v>
      </c>
      <c r="G56" s="40">
        <f>データ2!BC$10/1000</f>
        <v>4.1587853996309594</v>
      </c>
      <c r="H56" s="40">
        <f>データ2!BC$11/1000</f>
        <v>3.1567672640893578</v>
      </c>
      <c r="I56" s="40">
        <f>データ2!BC$12/1000</f>
        <v>25.991135723334459</v>
      </c>
      <c r="J56" s="56">
        <f>データ2!BC$13/1000</f>
        <v>95.008050823135861</v>
      </c>
      <c r="K56" s="57">
        <f>データ2!BC$14</f>
        <v>0.48040817455259111</v>
      </c>
      <c r="L56" s="58">
        <f>データ2!BC$15</f>
        <v>0.51959182544740889</v>
      </c>
    </row>
    <row r="57" spans="3:14">
      <c r="C57" s="60" t="s">
        <v>26</v>
      </c>
    </row>
  </sheetData>
  <phoneticPr fontId="2"/>
  <printOptions gridLinesSet="0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C1:BD32"/>
  <sheetViews>
    <sheetView showGridLines="0" workbookViewId="0">
      <selection activeCell="I30" sqref="I30"/>
    </sheetView>
  </sheetViews>
  <sheetFormatPr defaultRowHeight="12"/>
  <cols>
    <col min="1" max="2" width="0.85546875" style="2" customWidth="1"/>
    <col min="3" max="3" width="25.7109375" style="2" customWidth="1"/>
    <col min="4" max="4" width="0.42578125" style="2" customWidth="1"/>
    <col min="5" max="16384" width="9.140625" style="2"/>
  </cols>
  <sheetData>
    <row r="1" spans="3:56" ht="4.5" customHeight="1"/>
    <row r="2" spans="3:56" ht="4.5" customHeight="1"/>
    <row r="3" spans="3:56">
      <c r="C3" s="26" t="s">
        <v>14</v>
      </c>
    </row>
    <row r="4" spans="3:56" ht="2.25" customHeight="1"/>
    <row r="5" spans="3:56">
      <c r="C5" s="5"/>
      <c r="E5" s="6">
        <v>1965</v>
      </c>
      <c r="F5" s="7">
        <v>1966</v>
      </c>
      <c r="G5" s="7">
        <v>1967</v>
      </c>
      <c r="H5" s="7">
        <v>1968</v>
      </c>
      <c r="I5" s="7">
        <v>1969</v>
      </c>
      <c r="J5" s="7">
        <v>1970</v>
      </c>
      <c r="K5" s="7">
        <v>1971</v>
      </c>
      <c r="L5" s="7">
        <v>1972</v>
      </c>
      <c r="M5" s="7">
        <v>1973</v>
      </c>
      <c r="N5" s="7">
        <v>1974</v>
      </c>
      <c r="O5" s="7">
        <v>1975</v>
      </c>
      <c r="P5" s="7">
        <v>1976</v>
      </c>
      <c r="Q5" s="7">
        <v>1977</v>
      </c>
      <c r="R5" s="7">
        <v>1978</v>
      </c>
      <c r="S5" s="7">
        <v>1979</v>
      </c>
      <c r="T5" s="7">
        <v>1980</v>
      </c>
      <c r="U5" s="7">
        <v>1981</v>
      </c>
      <c r="V5" s="7">
        <v>1982</v>
      </c>
      <c r="W5" s="7">
        <v>1983</v>
      </c>
      <c r="X5" s="7">
        <v>1984</v>
      </c>
      <c r="Y5" s="7">
        <v>1985</v>
      </c>
      <c r="Z5" s="7">
        <v>1986</v>
      </c>
      <c r="AA5" s="7">
        <v>1987</v>
      </c>
      <c r="AB5" s="7">
        <v>1988</v>
      </c>
      <c r="AC5" s="7">
        <v>1989</v>
      </c>
      <c r="AD5" s="7">
        <v>1990</v>
      </c>
      <c r="AE5" s="7">
        <v>1991</v>
      </c>
      <c r="AF5" s="7">
        <v>1992</v>
      </c>
      <c r="AG5" s="7">
        <v>1993</v>
      </c>
      <c r="AH5" s="7">
        <v>1994</v>
      </c>
      <c r="AI5" s="7">
        <v>1995</v>
      </c>
      <c r="AJ5" s="7">
        <v>1996</v>
      </c>
      <c r="AK5" s="7">
        <v>1997</v>
      </c>
      <c r="AL5" s="7">
        <v>1998</v>
      </c>
      <c r="AM5" s="7">
        <v>1999</v>
      </c>
      <c r="AN5" s="7">
        <v>2000</v>
      </c>
      <c r="AO5" s="7">
        <v>2001</v>
      </c>
      <c r="AP5" s="7">
        <v>2002</v>
      </c>
      <c r="AQ5" s="7">
        <v>2003</v>
      </c>
      <c r="AR5" s="7">
        <v>2004</v>
      </c>
      <c r="AS5" s="7">
        <v>2005</v>
      </c>
      <c r="AT5" s="7">
        <v>2006</v>
      </c>
      <c r="AU5" s="7">
        <v>2007</v>
      </c>
      <c r="AV5" s="7">
        <v>2008</v>
      </c>
      <c r="AW5" s="7">
        <v>2009</v>
      </c>
      <c r="AX5" s="7">
        <v>2010</v>
      </c>
      <c r="AY5" s="7">
        <v>2011</v>
      </c>
      <c r="AZ5" s="7">
        <v>2012</v>
      </c>
      <c r="BA5" s="7">
        <v>2013</v>
      </c>
      <c r="BB5" s="7">
        <v>2014</v>
      </c>
      <c r="BC5" s="8">
        <v>2015</v>
      </c>
    </row>
    <row r="6" spans="3:56" ht="2.25" customHeight="1"/>
    <row r="7" spans="3:56">
      <c r="C7" s="24" t="s">
        <v>24</v>
      </c>
      <c r="E7" s="18">
        <v>23083.149477262406</v>
      </c>
      <c r="F7" s="19">
        <v>24843.331516677943</v>
      </c>
      <c r="G7" s="19">
        <v>26642.445110627392</v>
      </c>
      <c r="H7" s="19">
        <v>28936.972109634495</v>
      </c>
      <c r="I7" s="19">
        <v>31564.797536004458</v>
      </c>
      <c r="J7" s="19">
        <v>34158.288632718286</v>
      </c>
      <c r="K7" s="19">
        <v>35815.041060863005</v>
      </c>
      <c r="L7" s="19">
        <v>38338.341764513665</v>
      </c>
      <c r="M7" s="19">
        <v>41253.57229930137</v>
      </c>
      <c r="N7" s="19">
        <v>39552.109285393315</v>
      </c>
      <c r="O7" s="19">
        <v>38515.187289064474</v>
      </c>
      <c r="P7" s="19">
        <v>40964.220818893409</v>
      </c>
      <c r="Q7" s="19">
        <v>42078.717368379541</v>
      </c>
      <c r="R7" s="19">
        <v>43730.181383008668</v>
      </c>
      <c r="S7" s="19">
        <v>44033.710571310403</v>
      </c>
      <c r="T7" s="19">
        <v>41034.477835237434</v>
      </c>
      <c r="U7" s="19">
        <v>38903.046097090104</v>
      </c>
      <c r="V7" s="19">
        <v>37086.283557097893</v>
      </c>
      <c r="W7" s="19">
        <v>36673.121904163701</v>
      </c>
      <c r="X7" s="19">
        <v>37607.256182849567</v>
      </c>
      <c r="Y7" s="19">
        <v>37500.748453146953</v>
      </c>
      <c r="Z7" s="19">
        <v>38698.520683540832</v>
      </c>
      <c r="AA7" s="19">
        <v>39348.119079562137</v>
      </c>
      <c r="AB7" s="19">
        <v>40710.046398659586</v>
      </c>
      <c r="AC7" s="19">
        <v>41308.818542179273</v>
      </c>
      <c r="AD7" s="19">
        <v>41705.773729806337</v>
      </c>
      <c r="AE7" s="19">
        <v>41870.457040803172</v>
      </c>
      <c r="AF7" s="19">
        <v>42907.993070370394</v>
      </c>
      <c r="AG7" s="19">
        <v>43203.687318143297</v>
      </c>
      <c r="AH7" s="19">
        <v>44467.790077257581</v>
      </c>
      <c r="AI7" s="19">
        <v>45116.183008559681</v>
      </c>
      <c r="AJ7" s="19">
        <v>46291.23815026653</v>
      </c>
      <c r="AK7" s="19">
        <v>47096.420091121028</v>
      </c>
      <c r="AL7" s="19">
        <v>47311.537353061758</v>
      </c>
      <c r="AM7" s="19">
        <v>48274.418680243129</v>
      </c>
      <c r="AN7" s="19">
        <v>48298.778967761238</v>
      </c>
      <c r="AO7" s="19">
        <v>48294.627820129266</v>
      </c>
      <c r="AP7" s="19">
        <v>48320.852634004128</v>
      </c>
      <c r="AQ7" s="19">
        <v>48939.821852899098</v>
      </c>
      <c r="AR7" s="19">
        <v>49680.05036651819</v>
      </c>
      <c r="AS7" s="19">
        <v>50061.61994910174</v>
      </c>
      <c r="AT7" s="19">
        <v>49885.637322807102</v>
      </c>
      <c r="AU7" s="19">
        <v>49684.987314244412</v>
      </c>
      <c r="AV7" s="19">
        <v>48067.26624782302</v>
      </c>
      <c r="AW7" s="19">
        <v>46073.317071117555</v>
      </c>
      <c r="AX7" s="19">
        <v>46607.70662292323</v>
      </c>
      <c r="AY7" s="19">
        <v>46067.840330818661</v>
      </c>
      <c r="AZ7" s="19">
        <v>45508.620588103448</v>
      </c>
      <c r="BA7" s="19">
        <v>45545.556192411314</v>
      </c>
      <c r="BB7" s="19">
        <v>45127.864887611089</v>
      </c>
      <c r="BC7" s="20">
        <v>45642.644263742499</v>
      </c>
    </row>
    <row r="8" spans="3:56">
      <c r="C8" s="25" t="s">
        <v>4</v>
      </c>
      <c r="E8" s="21">
        <v>3313.9524159123262</v>
      </c>
      <c r="F8" s="22">
        <v>3548.8187962520515</v>
      </c>
      <c r="G8" s="22">
        <v>3866.1262211835633</v>
      </c>
      <c r="H8" s="22">
        <v>4107.3103708524677</v>
      </c>
      <c r="I8" s="22">
        <v>4376.2487561753387</v>
      </c>
      <c r="J8" s="22">
        <v>4826.3626431123321</v>
      </c>
      <c r="K8" s="22">
        <v>5126.5396669808224</v>
      </c>
      <c r="L8" s="22">
        <v>5547.1179576393506</v>
      </c>
      <c r="M8" s="22">
        <v>5981.4497605808247</v>
      </c>
      <c r="N8" s="22">
        <v>6587.9134993972639</v>
      </c>
      <c r="O8" s="22">
        <v>6911.7861025972634</v>
      </c>
      <c r="P8" s="22">
        <v>7055.1226622950862</v>
      </c>
      <c r="Q8" s="22">
        <v>7375.7176441643878</v>
      </c>
      <c r="R8" s="22">
        <v>7822.3271062684989</v>
      </c>
      <c r="S8" s="22">
        <v>7967.873025468487</v>
      </c>
      <c r="T8" s="22">
        <v>8338.1581140039052</v>
      </c>
      <c r="U8" s="22">
        <v>8442.1342106085776</v>
      </c>
      <c r="V8" s="22">
        <v>8388.4271650119299</v>
      </c>
      <c r="W8" s="22">
        <v>8273.4866550326296</v>
      </c>
      <c r="X8" s="22">
        <v>8259.4559229941697</v>
      </c>
      <c r="Y8" s="22">
        <v>7905.902983706037</v>
      </c>
      <c r="Z8" s="22">
        <v>8001.1175494260051</v>
      </c>
      <c r="AA8" s="22">
        <v>8053.9013746202327</v>
      </c>
      <c r="AB8" s="22">
        <v>7936.6132981294377</v>
      </c>
      <c r="AC8" s="22">
        <v>7940.9872431486274</v>
      </c>
      <c r="AD8" s="22">
        <v>7973.7600929574019</v>
      </c>
      <c r="AE8" s="22">
        <v>7674.5457119341954</v>
      </c>
      <c r="AF8" s="22">
        <v>6956.9710655737717</v>
      </c>
      <c r="AG8" s="22">
        <v>5515.9535068493151</v>
      </c>
      <c r="AH8" s="22">
        <v>4767.5684656860276</v>
      </c>
      <c r="AI8" s="22">
        <v>4255.9992988126041</v>
      </c>
      <c r="AJ8" s="22">
        <v>3669.3740176240435</v>
      </c>
      <c r="AK8" s="22">
        <v>3653.1657176838353</v>
      </c>
      <c r="AL8" s="22">
        <v>3498.861243645918</v>
      </c>
      <c r="AM8" s="22">
        <v>3505.0422766174793</v>
      </c>
      <c r="AN8" s="22">
        <v>3472.9484985225272</v>
      </c>
      <c r="AO8" s="22">
        <v>3550.8260835433221</v>
      </c>
      <c r="AP8" s="22">
        <v>3488.0295698630134</v>
      </c>
      <c r="AQ8" s="22">
        <v>3667.8185263969858</v>
      </c>
      <c r="AR8" s="22">
        <v>3652.2877311223224</v>
      </c>
      <c r="AS8" s="22">
        <v>3640.9990911780815</v>
      </c>
      <c r="AT8" s="22">
        <v>3811.1724813684118</v>
      </c>
      <c r="AU8" s="22">
        <v>3839.1672308051507</v>
      </c>
      <c r="AV8" s="22">
        <v>3892.5525908090972</v>
      </c>
      <c r="AW8" s="22">
        <v>3760.5853847716312</v>
      </c>
      <c r="AX8" s="22">
        <v>3821.5300463976137</v>
      </c>
      <c r="AY8" s="22">
        <v>4135.2719750771776</v>
      </c>
      <c r="AZ8" s="22">
        <v>4232.6666397575273</v>
      </c>
      <c r="BA8" s="22">
        <v>4198.7345438253233</v>
      </c>
      <c r="BB8" s="22">
        <v>4282.7060268405976</v>
      </c>
      <c r="BC8" s="23">
        <v>4090.8928573934945</v>
      </c>
    </row>
    <row r="9" spans="3:56">
      <c r="C9" s="25" t="s">
        <v>12</v>
      </c>
      <c r="E9" s="21">
        <v>215.49350684931505</v>
      </c>
      <c r="F9" s="22">
        <v>276.6654794520548</v>
      </c>
      <c r="G9" s="22">
        <v>273.2941369863014</v>
      </c>
      <c r="H9" s="22">
        <v>298.00571038251371</v>
      </c>
      <c r="I9" s="22">
        <v>400.56093150684933</v>
      </c>
      <c r="J9" s="22">
        <v>554.22446575342474</v>
      </c>
      <c r="K9" s="22">
        <v>753.26528767123295</v>
      </c>
      <c r="L9" s="22">
        <v>864.58803278688515</v>
      </c>
      <c r="M9" s="22">
        <v>1058.3232328767122</v>
      </c>
      <c r="N9" s="22">
        <v>1216.7103561643837</v>
      </c>
      <c r="O9" s="22">
        <v>1341.9964657534247</v>
      </c>
      <c r="P9" s="22">
        <v>1534.1262021857922</v>
      </c>
      <c r="Q9" s="22">
        <v>1624.8955890410962</v>
      </c>
      <c r="R9" s="22">
        <v>1819.0612328767124</v>
      </c>
      <c r="S9" s="22">
        <v>1827.1003835616443</v>
      </c>
      <c r="T9" s="22">
        <v>1706.8353370380132</v>
      </c>
      <c r="U9" s="22">
        <v>1625.3579116763035</v>
      </c>
      <c r="V9" s="22">
        <v>1613.6112014634875</v>
      </c>
      <c r="W9" s="22">
        <v>1654.3262115332536</v>
      </c>
      <c r="X9" s="22">
        <v>1712.8878354494389</v>
      </c>
      <c r="Y9" s="22">
        <v>1807.4444120079834</v>
      </c>
      <c r="Z9" s="22">
        <v>1924.9545016215106</v>
      </c>
      <c r="AA9" s="22">
        <v>2048.2839558768205</v>
      </c>
      <c r="AB9" s="22">
        <v>2202.9245717594786</v>
      </c>
      <c r="AC9" s="22">
        <v>2315.0688682844579</v>
      </c>
      <c r="AD9" s="22">
        <v>2296.888911035926</v>
      </c>
      <c r="AE9" s="22">
        <v>2490.5689372523866</v>
      </c>
      <c r="AF9" s="22">
        <v>2704.8812894035336</v>
      </c>
      <c r="AG9" s="22">
        <v>3013.470846378344</v>
      </c>
      <c r="AH9" s="22">
        <v>3068.8205428342162</v>
      </c>
      <c r="AI9" s="22">
        <v>3342.2322795830687</v>
      </c>
      <c r="AJ9" s="22">
        <v>3659.8938759415132</v>
      </c>
      <c r="AK9" s="22">
        <v>4007.3786777079772</v>
      </c>
      <c r="AL9" s="22">
        <v>4139.0104272576236</v>
      </c>
      <c r="AM9" s="22">
        <v>4386.9819388009946</v>
      </c>
      <c r="AN9" s="22">
        <v>4696.923683154344</v>
      </c>
      <c r="AO9" s="22">
        <v>4809.7135444466303</v>
      </c>
      <c r="AP9" s="22">
        <v>5205.317578840335</v>
      </c>
      <c r="AQ9" s="22">
        <v>5795.0680717657679</v>
      </c>
      <c r="AR9" s="22">
        <v>6754.9110386702432</v>
      </c>
      <c r="AS9" s="22">
        <v>6899.5469038551337</v>
      </c>
      <c r="AT9" s="22">
        <v>7431.5967615777136</v>
      </c>
      <c r="AU9" s="22">
        <v>7808.3231354798309</v>
      </c>
      <c r="AV9" s="22">
        <v>7941.3411222047807</v>
      </c>
      <c r="AW9" s="22">
        <v>8278.5966392811697</v>
      </c>
      <c r="AX9" s="22">
        <v>9436.4959073060763</v>
      </c>
      <c r="AY9" s="22">
        <v>9790.9111191602369</v>
      </c>
      <c r="AZ9" s="22">
        <v>10229.470266912407</v>
      </c>
      <c r="BA9" s="22">
        <v>10731.761280550922</v>
      </c>
      <c r="BB9" s="22">
        <v>11201.38890891343</v>
      </c>
      <c r="BC9" s="23">
        <v>11967.825314945085</v>
      </c>
    </row>
    <row r="10" spans="3:56">
      <c r="C10" s="25" t="s">
        <v>13</v>
      </c>
      <c r="E10" s="21">
        <v>252.23397260273973</v>
      </c>
      <c r="F10" s="22">
        <v>281.52871232876709</v>
      </c>
      <c r="G10" s="22">
        <v>289.37978082191785</v>
      </c>
      <c r="H10" s="22">
        <v>324.3339071038252</v>
      </c>
      <c r="I10" s="22">
        <v>392.34539726027401</v>
      </c>
      <c r="J10" s="22">
        <v>390.31695890410958</v>
      </c>
      <c r="K10" s="22">
        <v>416.35964383561634</v>
      </c>
      <c r="L10" s="22">
        <v>447.3971584699454</v>
      </c>
      <c r="M10" s="22">
        <v>473.66969863013696</v>
      </c>
      <c r="N10" s="22">
        <v>464.37531506849314</v>
      </c>
      <c r="O10" s="22">
        <v>476.86200000000008</v>
      </c>
      <c r="P10" s="22">
        <v>502.89642076502724</v>
      </c>
      <c r="Q10" s="22">
        <v>542.08857534246579</v>
      </c>
      <c r="R10" s="22">
        <v>588.40901369863013</v>
      </c>
      <c r="S10" s="22">
        <v>633.68246575342471</v>
      </c>
      <c r="T10" s="22">
        <v>643.37934426229504</v>
      </c>
      <c r="U10" s="22">
        <v>696.94778082191783</v>
      </c>
      <c r="V10" s="22">
        <v>727.63049315068486</v>
      </c>
      <c r="W10" s="22">
        <v>765.40416438356169</v>
      </c>
      <c r="X10" s="22">
        <v>822.80710382513666</v>
      </c>
      <c r="Y10" s="22">
        <v>895.97578082191762</v>
      </c>
      <c r="Z10" s="22">
        <v>944.12542465753427</v>
      </c>
      <c r="AA10" s="22">
        <v>974.25764383561659</v>
      </c>
      <c r="AB10" s="22">
        <v>1069.4853551912568</v>
      </c>
      <c r="AC10" s="22">
        <v>1163.6973424657535</v>
      </c>
      <c r="AD10" s="22">
        <v>1211.0648493150684</v>
      </c>
      <c r="AE10" s="22">
        <v>1232.6692602739724</v>
      </c>
      <c r="AF10" s="22">
        <v>1296.0658196721308</v>
      </c>
      <c r="AG10" s="22">
        <v>1312.5194246575343</v>
      </c>
      <c r="AH10" s="22">
        <v>1411.6506301369864</v>
      </c>
      <c r="AI10" s="22">
        <v>1579.4812328767123</v>
      </c>
      <c r="AJ10" s="22">
        <v>1699.0264207650275</v>
      </c>
      <c r="AK10" s="22">
        <v>1829.4572328767122</v>
      </c>
      <c r="AL10" s="22">
        <v>1965.7787123287671</v>
      </c>
      <c r="AM10" s="22">
        <v>2138.2595890410962</v>
      </c>
      <c r="AN10" s="22">
        <v>2258.8414207650271</v>
      </c>
      <c r="AO10" s="22">
        <v>2285.4683561643833</v>
      </c>
      <c r="AP10" s="22">
        <v>2413.3998945205481</v>
      </c>
      <c r="AQ10" s="22">
        <v>2485.2702308219177</v>
      </c>
      <c r="AR10" s="22">
        <v>2555.5132978142074</v>
      </c>
      <c r="AS10" s="22">
        <v>2605.5644657534249</v>
      </c>
      <c r="AT10" s="22">
        <v>2736.6815787671235</v>
      </c>
      <c r="AU10" s="22">
        <v>2940.7830137187952</v>
      </c>
      <c r="AV10" s="22">
        <v>3076.9341458931149</v>
      </c>
      <c r="AW10" s="22">
        <v>3236.7292537800545</v>
      </c>
      <c r="AX10" s="22">
        <v>3319.3340235616442</v>
      </c>
      <c r="AY10" s="22">
        <v>3488.3105352054795</v>
      </c>
      <c r="AZ10" s="22">
        <v>3685.4019788251371</v>
      </c>
      <c r="BA10" s="22">
        <v>3727.2240597901923</v>
      </c>
      <c r="BB10" s="22">
        <v>3848.859524</v>
      </c>
      <c r="BC10" s="23">
        <v>4158.7853996309595</v>
      </c>
    </row>
    <row r="11" spans="3:56">
      <c r="C11" s="25" t="s">
        <v>21</v>
      </c>
      <c r="E11" s="21">
        <v>305.67380821917811</v>
      </c>
      <c r="F11" s="22">
        <v>334.60257534246574</v>
      </c>
      <c r="G11" s="22">
        <v>344.54016438356166</v>
      </c>
      <c r="H11" s="22">
        <v>412.43237704918027</v>
      </c>
      <c r="I11" s="22">
        <v>456.56490410958907</v>
      </c>
      <c r="J11" s="22">
        <v>516.49829491912215</v>
      </c>
      <c r="K11" s="22">
        <v>569.69692111304062</v>
      </c>
      <c r="L11" s="22">
        <v>656.89083673946459</v>
      </c>
      <c r="M11" s="22">
        <v>803.79843660591405</v>
      </c>
      <c r="N11" s="22">
        <v>863.54882687077304</v>
      </c>
      <c r="O11" s="22">
        <v>891.63463666717826</v>
      </c>
      <c r="P11" s="22">
        <v>961.40374131359124</v>
      </c>
      <c r="Q11" s="22">
        <v>994.65670764534627</v>
      </c>
      <c r="R11" s="22">
        <v>1098.9187524229455</v>
      </c>
      <c r="S11" s="22">
        <v>1169.1025330063912</v>
      </c>
      <c r="T11" s="22">
        <v>1134.2829389687547</v>
      </c>
      <c r="U11" s="22">
        <v>1091.6251228805245</v>
      </c>
      <c r="V11" s="22">
        <v>1140.7988797751739</v>
      </c>
      <c r="W11" s="22">
        <v>1120.4221762159539</v>
      </c>
      <c r="X11" s="22">
        <v>1163.2105669174341</v>
      </c>
      <c r="Y11" s="22">
        <v>1214.9446748062126</v>
      </c>
      <c r="Z11" s="22">
        <v>1382.1212787248985</v>
      </c>
      <c r="AA11" s="22">
        <v>1425.7417432065008</v>
      </c>
      <c r="AB11" s="22">
        <v>1454.6986282216353</v>
      </c>
      <c r="AC11" s="22">
        <v>1486.0957006410274</v>
      </c>
      <c r="AD11" s="22">
        <v>1453.8836338134111</v>
      </c>
      <c r="AE11" s="22">
        <v>1476.6122979203801</v>
      </c>
      <c r="AF11" s="22">
        <v>1557.4034868733877</v>
      </c>
      <c r="AG11" s="22">
        <v>1628.0829610586745</v>
      </c>
      <c r="AH11" s="22">
        <v>1739.652171645535</v>
      </c>
      <c r="AI11" s="22">
        <v>1816.4494288774827</v>
      </c>
      <c r="AJ11" s="22">
        <v>1909.4011128944842</v>
      </c>
      <c r="AK11" s="22">
        <v>2028.9245274396178</v>
      </c>
      <c r="AL11" s="22">
        <v>2098.8424597788771</v>
      </c>
      <c r="AM11" s="22">
        <v>2150.5841939604156</v>
      </c>
      <c r="AN11" s="22">
        <v>2066.1095836447444</v>
      </c>
      <c r="AO11" s="22">
        <v>2062.7803913107168</v>
      </c>
      <c r="AP11" s="22">
        <v>2044.6489547274518</v>
      </c>
      <c r="AQ11" s="22">
        <v>1984.0862828742479</v>
      </c>
      <c r="AR11" s="22">
        <v>2064.7522095616905</v>
      </c>
      <c r="AS11" s="22">
        <v>2123.3406001516232</v>
      </c>
      <c r="AT11" s="22">
        <v>2155.1972758293014</v>
      </c>
      <c r="AU11" s="22">
        <v>2312.826569365564</v>
      </c>
      <c r="AV11" s="22">
        <v>2484.9585804637641</v>
      </c>
      <c r="AW11" s="22">
        <v>2501.8564848082497</v>
      </c>
      <c r="AX11" s="22">
        <v>2720.5150167336787</v>
      </c>
      <c r="AY11" s="22">
        <v>2842.4151736842036</v>
      </c>
      <c r="AZ11" s="22">
        <v>2905.2149399126633</v>
      </c>
      <c r="BA11" s="22">
        <v>3105.6912865829045</v>
      </c>
      <c r="BB11" s="22">
        <v>3241.8589753631968</v>
      </c>
      <c r="BC11" s="23">
        <v>3156.7672640893579</v>
      </c>
    </row>
    <row r="12" spans="3:56">
      <c r="C12" s="54" t="s">
        <v>20</v>
      </c>
      <c r="E12" s="12">
        <f>SUM(E13,-SUM(E7:E11))</f>
        <v>3546.6647502155247</v>
      </c>
      <c r="F12" s="13">
        <f t="shared" ref="F12:BC12" si="0">SUM(F13,-SUM(F7:F11))</f>
        <v>3798.8258358264029</v>
      </c>
      <c r="G12" s="13">
        <f t="shared" si="0"/>
        <v>4024.9076146351726</v>
      </c>
      <c r="H12" s="13">
        <f t="shared" si="0"/>
        <v>4275.3269706290666</v>
      </c>
      <c r="I12" s="13">
        <f t="shared" si="0"/>
        <v>4501.1343510320803</v>
      </c>
      <c r="J12" s="13">
        <f t="shared" si="0"/>
        <v>4783.4911616382378</v>
      </c>
      <c r="K12" s="13">
        <f t="shared" si="0"/>
        <v>5249.7706319227145</v>
      </c>
      <c r="L12" s="13">
        <f t="shared" si="0"/>
        <v>5596.5772442464513</v>
      </c>
      <c r="M12" s="13">
        <f t="shared" si="0"/>
        <v>6029.8065818658652</v>
      </c>
      <c r="N12" s="13">
        <f t="shared" si="0"/>
        <v>6134.4635018134941</v>
      </c>
      <c r="O12" s="13">
        <f t="shared" si="0"/>
        <v>6237.705275870183</v>
      </c>
      <c r="P12" s="13">
        <f t="shared" si="0"/>
        <v>6754.2850927664767</v>
      </c>
      <c r="Q12" s="13">
        <f t="shared" si="0"/>
        <v>7320.101348773991</v>
      </c>
      <c r="R12" s="13">
        <f t="shared" si="0"/>
        <v>7818.7554831025554</v>
      </c>
      <c r="S12" s="13">
        <f t="shared" si="0"/>
        <v>8383.4122333642663</v>
      </c>
      <c r="T12" s="13">
        <f t="shared" si="0"/>
        <v>8543.7308714229803</v>
      </c>
      <c r="U12" s="13">
        <f t="shared" si="0"/>
        <v>8770.4387449428541</v>
      </c>
      <c r="V12" s="13">
        <f t="shared" si="0"/>
        <v>8959.467865330218</v>
      </c>
      <c r="W12" s="13">
        <f t="shared" si="0"/>
        <v>9272.745021367562</v>
      </c>
      <c r="X12" s="13">
        <f t="shared" si="0"/>
        <v>9458.9164386254706</v>
      </c>
      <c r="Y12" s="13">
        <f t="shared" si="0"/>
        <v>10096.646744920508</v>
      </c>
      <c r="Z12" s="13">
        <f t="shared" si="0"/>
        <v>10305.248856063103</v>
      </c>
      <c r="AA12" s="13">
        <f t="shared" si="0"/>
        <v>10736.017295782862</v>
      </c>
      <c r="AB12" s="13">
        <f t="shared" si="0"/>
        <v>11194.00660727542</v>
      </c>
      <c r="AC12" s="13">
        <f t="shared" si="0"/>
        <v>11637.663604575537</v>
      </c>
      <c r="AD12" s="13">
        <f t="shared" si="0"/>
        <v>12025.757294023737</v>
      </c>
      <c r="AE12" s="13">
        <f t="shared" si="0"/>
        <v>12111.361534296673</v>
      </c>
      <c r="AF12" s="13">
        <f t="shared" si="0"/>
        <v>12484.220757756535</v>
      </c>
      <c r="AG12" s="13">
        <f t="shared" si="0"/>
        <v>12959.628595376031</v>
      </c>
      <c r="AH12" s="13">
        <f t="shared" si="0"/>
        <v>13779.932844422212</v>
      </c>
      <c r="AI12" s="13">
        <f t="shared" si="0"/>
        <v>14265.557957905068</v>
      </c>
      <c r="AJ12" s="13">
        <f t="shared" si="0"/>
        <v>14622.836682689609</v>
      </c>
      <c r="AK12" s="13">
        <f t="shared" si="0"/>
        <v>15304.918476635095</v>
      </c>
      <c r="AL12" s="13">
        <f t="shared" si="0"/>
        <v>15521.815166486129</v>
      </c>
      <c r="AM12" s="13">
        <f t="shared" si="0"/>
        <v>15854.20286793312</v>
      </c>
      <c r="AN12" s="13">
        <f t="shared" si="0"/>
        <v>16194.789316578623</v>
      </c>
      <c r="AO12" s="13">
        <f t="shared" si="0"/>
        <v>16859.096012963157</v>
      </c>
      <c r="AP12" s="13">
        <f t="shared" si="0"/>
        <v>17290.543537757978</v>
      </c>
      <c r="AQ12" s="13">
        <f t="shared" si="0"/>
        <v>17697.38398864615</v>
      </c>
      <c r="AR12" s="13">
        <f t="shared" si="0"/>
        <v>18660.377074973425</v>
      </c>
      <c r="AS12" s="13">
        <f t="shared" si="0"/>
        <v>19394.652336318395</v>
      </c>
      <c r="AT12" s="13">
        <f t="shared" si="0"/>
        <v>19707.506383789441</v>
      </c>
      <c r="AU12" s="13">
        <f t="shared" si="0"/>
        <v>20501.224837510308</v>
      </c>
      <c r="AV12" s="13">
        <f t="shared" si="0"/>
        <v>21115.352932046764</v>
      </c>
      <c r="AW12" s="13">
        <f t="shared" si="0"/>
        <v>21849.338041633528</v>
      </c>
      <c r="AX12" s="13">
        <f t="shared" si="0"/>
        <v>22859.258887897944</v>
      </c>
      <c r="AY12" s="13">
        <f t="shared" si="0"/>
        <v>23465.563203854705</v>
      </c>
      <c r="AZ12" s="13">
        <f t="shared" si="0"/>
        <v>24101.311043791444</v>
      </c>
      <c r="BA12" s="13">
        <f t="shared" si="0"/>
        <v>24739.962112580353</v>
      </c>
      <c r="BB12" s="13">
        <f t="shared" si="0"/>
        <v>25406.792605465511</v>
      </c>
      <c r="BC12" s="14">
        <f t="shared" si="0"/>
        <v>25991.135723334461</v>
      </c>
    </row>
    <row r="13" spans="3:56">
      <c r="C13" s="25" t="s">
        <v>11</v>
      </c>
      <c r="E13" s="21">
        <v>30717.167931061485</v>
      </c>
      <c r="F13" s="22">
        <v>33083.772915879686</v>
      </c>
      <c r="G13" s="22">
        <v>35440.693028637907</v>
      </c>
      <c r="H13" s="22">
        <v>38354.381445651554</v>
      </c>
      <c r="I13" s="22">
        <v>41691.651876088588</v>
      </c>
      <c r="J13" s="22">
        <v>45229.182157045514</v>
      </c>
      <c r="K13" s="22">
        <v>47930.673212386435</v>
      </c>
      <c r="L13" s="22">
        <v>51450.91299439576</v>
      </c>
      <c r="M13" s="22">
        <v>55600.620009860824</v>
      </c>
      <c r="N13" s="22">
        <v>54819.120784707717</v>
      </c>
      <c r="O13" s="22">
        <v>54375.171769952525</v>
      </c>
      <c r="P13" s="22">
        <v>57772.054938219379</v>
      </c>
      <c r="Q13" s="22">
        <v>59936.177233346825</v>
      </c>
      <c r="R13" s="22">
        <v>62877.652971378011</v>
      </c>
      <c r="S13" s="22">
        <v>64014.881212464614</v>
      </c>
      <c r="T13" s="22">
        <v>61400.864440933379</v>
      </c>
      <c r="U13" s="22">
        <v>59529.549868020287</v>
      </c>
      <c r="V13" s="22">
        <v>57916.219161829387</v>
      </c>
      <c r="W13" s="22">
        <v>57759.506132696661</v>
      </c>
      <c r="X13" s="22">
        <v>59024.534050661212</v>
      </c>
      <c r="Y13" s="22">
        <v>59421.66304940961</v>
      </c>
      <c r="Z13" s="22">
        <v>61256.088294033878</v>
      </c>
      <c r="AA13" s="22">
        <v>62586.321092884165</v>
      </c>
      <c r="AB13" s="22">
        <v>64567.774859236815</v>
      </c>
      <c r="AC13" s="22">
        <v>65852.331301294675</v>
      </c>
      <c r="AD13" s="22">
        <v>66667.128510951879</v>
      </c>
      <c r="AE13" s="22">
        <v>66856.214782480776</v>
      </c>
      <c r="AF13" s="22">
        <v>67907.535489649759</v>
      </c>
      <c r="AG13" s="22">
        <v>67633.342652463194</v>
      </c>
      <c r="AH13" s="22">
        <v>69235.414731982557</v>
      </c>
      <c r="AI13" s="22">
        <v>70375.903206614617</v>
      </c>
      <c r="AJ13" s="22">
        <v>71851.770260181205</v>
      </c>
      <c r="AK13" s="22">
        <v>73920.264723464265</v>
      </c>
      <c r="AL13" s="22">
        <v>74535.845362559063</v>
      </c>
      <c r="AM13" s="22">
        <v>76309.489546596233</v>
      </c>
      <c r="AN13" s="22">
        <v>76988.391470426504</v>
      </c>
      <c r="AO13" s="22">
        <v>77862.512208557484</v>
      </c>
      <c r="AP13" s="22">
        <v>78762.792169713459</v>
      </c>
      <c r="AQ13" s="22">
        <v>80569.448953404164</v>
      </c>
      <c r="AR13" s="22">
        <v>83367.891718660074</v>
      </c>
      <c r="AS13" s="22">
        <v>84725.723346358398</v>
      </c>
      <c r="AT13" s="22">
        <v>85727.791804139095</v>
      </c>
      <c r="AU13" s="22">
        <v>87087.312101124058</v>
      </c>
      <c r="AV13" s="22">
        <v>86578.405619240541</v>
      </c>
      <c r="AW13" s="22">
        <v>85700.422875392178</v>
      </c>
      <c r="AX13" s="22">
        <v>88764.840504820182</v>
      </c>
      <c r="AY13" s="22">
        <v>89790.312337800468</v>
      </c>
      <c r="AZ13" s="22">
        <v>90662.685457302621</v>
      </c>
      <c r="BA13" s="22">
        <v>92048.92947574101</v>
      </c>
      <c r="BB13" s="22">
        <v>93109.470928193827</v>
      </c>
      <c r="BC13" s="23">
        <v>95008.050823135854</v>
      </c>
    </row>
    <row r="14" spans="3:56">
      <c r="C14" s="25" t="s">
        <v>22</v>
      </c>
      <c r="E14" s="27">
        <f t="shared" ref="E14:AJ14" si="1">E7/E13</f>
        <v>0.7514738835646535</v>
      </c>
      <c r="F14" s="28">
        <f t="shared" si="1"/>
        <v>0.75092195741536893</v>
      </c>
      <c r="G14" s="28">
        <f t="shared" si="1"/>
        <v>0.75174729481443614</v>
      </c>
      <c r="H14" s="28">
        <f t="shared" si="1"/>
        <v>0.75446327170308825</v>
      </c>
      <c r="I14" s="28">
        <f t="shared" si="1"/>
        <v>0.75710114892587921</v>
      </c>
      <c r="J14" s="28">
        <f t="shared" si="1"/>
        <v>0.75522675855851895</v>
      </c>
      <c r="K14" s="28">
        <f t="shared" si="1"/>
        <v>0.74722591318845777</v>
      </c>
      <c r="L14" s="28">
        <f t="shared" si="1"/>
        <v>0.74514405154850472</v>
      </c>
      <c r="M14" s="28">
        <f t="shared" si="1"/>
        <v>0.74196245099398184</v>
      </c>
      <c r="N14" s="28">
        <f t="shared" si="1"/>
        <v>0.72150207298521152</v>
      </c>
      <c r="O14" s="28">
        <f t="shared" si="1"/>
        <v>0.70832304589330586</v>
      </c>
      <c r="P14" s="28">
        <f t="shared" si="1"/>
        <v>0.70906636197552553</v>
      </c>
      <c r="Q14" s="28">
        <f t="shared" si="1"/>
        <v>0.70205874499730536</v>
      </c>
      <c r="R14" s="28">
        <f t="shared" si="1"/>
        <v>0.69548049770424325</v>
      </c>
      <c r="S14" s="28">
        <f t="shared" si="1"/>
        <v>0.68786678561759806</v>
      </c>
      <c r="T14" s="28">
        <f t="shared" si="1"/>
        <v>0.66830456230322177</v>
      </c>
      <c r="U14" s="28">
        <f t="shared" si="1"/>
        <v>0.65350815155397479</v>
      </c>
      <c r="V14" s="28">
        <f t="shared" si="1"/>
        <v>0.64034365664428938</v>
      </c>
      <c r="W14" s="28">
        <f t="shared" si="1"/>
        <v>0.63492789948568618</v>
      </c>
      <c r="X14" s="28">
        <f t="shared" si="1"/>
        <v>0.63714617637762239</v>
      </c>
      <c r="Y14" s="28">
        <f t="shared" si="1"/>
        <v>0.63109557236667657</v>
      </c>
      <c r="Z14" s="28">
        <f t="shared" si="1"/>
        <v>0.63174978620549505</v>
      </c>
      <c r="AA14" s="28">
        <f t="shared" si="1"/>
        <v>0.62870158195056258</v>
      </c>
      <c r="AB14" s="28">
        <f t="shared" si="1"/>
        <v>0.63050099662580772</v>
      </c>
      <c r="AC14" s="28">
        <f t="shared" si="1"/>
        <v>0.62729470203839433</v>
      </c>
      <c r="AD14" s="28">
        <f t="shared" si="1"/>
        <v>0.62558227212313544</v>
      </c>
      <c r="AE14" s="28">
        <f t="shared" si="1"/>
        <v>0.62627621346841555</v>
      </c>
      <c r="AF14" s="28">
        <f t="shared" si="1"/>
        <v>0.63185908251537548</v>
      </c>
      <c r="AG14" s="28">
        <f t="shared" si="1"/>
        <v>0.6387927259509748</v>
      </c>
      <c r="AH14" s="28">
        <f t="shared" si="1"/>
        <v>0.64226942597797665</v>
      </c>
      <c r="AI14" s="28">
        <f t="shared" si="1"/>
        <v>0.64107430175502489</v>
      </c>
      <c r="AJ14" s="28">
        <f t="shared" si="1"/>
        <v>0.64426023162188106</v>
      </c>
      <c r="AK14" s="28">
        <f t="shared" ref="AK14:BC14" si="2">AK7/AK13</f>
        <v>0.63712461349142557</v>
      </c>
      <c r="AL14" s="28">
        <f t="shared" si="2"/>
        <v>0.63474878594222461</v>
      </c>
      <c r="AM14" s="28">
        <f t="shared" si="2"/>
        <v>0.63261357096047299</v>
      </c>
      <c r="AN14" s="28">
        <f t="shared" si="2"/>
        <v>0.6273514492936797</v>
      </c>
      <c r="AO14" s="28">
        <f t="shared" si="2"/>
        <v>0.62025519663134432</v>
      </c>
      <c r="AP14" s="28">
        <f t="shared" si="2"/>
        <v>0.61349847184042405</v>
      </c>
      <c r="AQ14" s="28">
        <f t="shared" si="2"/>
        <v>0.6074240607156508</v>
      </c>
      <c r="AR14" s="28">
        <f t="shared" si="2"/>
        <v>0.59591347870679567</v>
      </c>
      <c r="AS14" s="28">
        <f t="shared" si="2"/>
        <v>0.59086683443763643</v>
      </c>
      <c r="AT14" s="28">
        <f t="shared" si="2"/>
        <v>0.5819074103387617</v>
      </c>
      <c r="AU14" s="28">
        <f t="shared" si="2"/>
        <v>0.5705192423042198</v>
      </c>
      <c r="AV14" s="28">
        <f t="shared" si="2"/>
        <v>0.55518770418591434</v>
      </c>
      <c r="AW14" s="28">
        <f t="shared" si="2"/>
        <v>0.53760898167454596</v>
      </c>
      <c r="AX14" s="28">
        <f t="shared" si="2"/>
        <v>0.52506945720690279</v>
      </c>
      <c r="AY14" s="28">
        <f t="shared" si="2"/>
        <v>0.51306025261953281</v>
      </c>
      <c r="AZ14" s="28">
        <f t="shared" si="2"/>
        <v>0.50195535636913846</v>
      </c>
      <c r="BA14" s="28">
        <f t="shared" si="2"/>
        <v>0.49479723937924336</v>
      </c>
      <c r="BB14" s="28">
        <f t="shared" si="2"/>
        <v>0.48467534438482385</v>
      </c>
      <c r="BC14" s="29">
        <f t="shared" si="2"/>
        <v>0.48040817455259111</v>
      </c>
      <c r="BD14" s="4"/>
    </row>
    <row r="15" spans="3:56">
      <c r="C15" s="11" t="s">
        <v>23</v>
      </c>
      <c r="E15" s="48">
        <f t="shared" ref="E15:L15" si="3">1-E14</f>
        <v>0.2485261164353465</v>
      </c>
      <c r="F15" s="49">
        <f t="shared" si="3"/>
        <v>0.24907804258463107</v>
      </c>
      <c r="G15" s="49">
        <f t="shared" si="3"/>
        <v>0.24825270518556386</v>
      </c>
      <c r="H15" s="49">
        <f t="shared" si="3"/>
        <v>0.24553672829691175</v>
      </c>
      <c r="I15" s="49">
        <f t="shared" si="3"/>
        <v>0.24289885107412079</v>
      </c>
      <c r="J15" s="49">
        <f t="shared" si="3"/>
        <v>0.24477324144148105</v>
      </c>
      <c r="K15" s="49">
        <f t="shared" si="3"/>
        <v>0.25277408681154223</v>
      </c>
      <c r="L15" s="49">
        <f t="shared" si="3"/>
        <v>0.25485594845149528</v>
      </c>
      <c r="M15" s="49">
        <f>1-M14</f>
        <v>0.25803754900601816</v>
      </c>
      <c r="N15" s="49">
        <f t="shared" ref="N15:BC15" si="4">1-N14</f>
        <v>0.27849792701478848</v>
      </c>
      <c r="O15" s="49">
        <f t="shared" si="4"/>
        <v>0.29167695410669414</v>
      </c>
      <c r="P15" s="49">
        <f t="shared" si="4"/>
        <v>0.29093363802447447</v>
      </c>
      <c r="Q15" s="49">
        <f t="shared" si="4"/>
        <v>0.29794125500269464</v>
      </c>
      <c r="R15" s="49">
        <f t="shared" si="4"/>
        <v>0.30451950229575675</v>
      </c>
      <c r="S15" s="49">
        <f t="shared" si="4"/>
        <v>0.31213321438240194</v>
      </c>
      <c r="T15" s="49">
        <f t="shared" si="4"/>
        <v>0.33169543769677823</v>
      </c>
      <c r="U15" s="49">
        <f t="shared" si="4"/>
        <v>0.34649184844602521</v>
      </c>
      <c r="V15" s="49">
        <f t="shared" si="4"/>
        <v>0.35965634335571062</v>
      </c>
      <c r="W15" s="49">
        <f t="shared" si="4"/>
        <v>0.36507210051431382</v>
      </c>
      <c r="X15" s="49">
        <f t="shared" si="4"/>
        <v>0.36285382362237761</v>
      </c>
      <c r="Y15" s="49">
        <f t="shared" si="4"/>
        <v>0.36890442763332343</v>
      </c>
      <c r="Z15" s="49">
        <f t="shared" si="4"/>
        <v>0.36825021379450495</v>
      </c>
      <c r="AA15" s="49">
        <f t="shared" si="4"/>
        <v>0.37129841804943742</v>
      </c>
      <c r="AB15" s="49">
        <f t="shared" si="4"/>
        <v>0.36949900337419228</v>
      </c>
      <c r="AC15" s="49">
        <f t="shared" si="4"/>
        <v>0.37270529796160567</v>
      </c>
      <c r="AD15" s="49">
        <f t="shared" si="4"/>
        <v>0.37441772787686456</v>
      </c>
      <c r="AE15" s="49">
        <f t="shared" si="4"/>
        <v>0.37372378653158445</v>
      </c>
      <c r="AF15" s="49">
        <f t="shared" si="4"/>
        <v>0.36814091748462452</v>
      </c>
      <c r="AG15" s="49">
        <f t="shared" si="4"/>
        <v>0.3612072740490252</v>
      </c>
      <c r="AH15" s="49">
        <f t="shared" si="4"/>
        <v>0.35773057402202335</v>
      </c>
      <c r="AI15" s="49">
        <f t="shared" si="4"/>
        <v>0.35892569824497511</v>
      </c>
      <c r="AJ15" s="49">
        <f t="shared" si="4"/>
        <v>0.35573976837811894</v>
      </c>
      <c r="AK15" s="49">
        <f t="shared" si="4"/>
        <v>0.36287538650857443</v>
      </c>
      <c r="AL15" s="49">
        <f t="shared" si="4"/>
        <v>0.36525121405777539</v>
      </c>
      <c r="AM15" s="49">
        <f t="shared" si="4"/>
        <v>0.36738642903952701</v>
      </c>
      <c r="AN15" s="49">
        <f t="shared" si="4"/>
        <v>0.3726485507063203</v>
      </c>
      <c r="AO15" s="49">
        <f t="shared" si="4"/>
        <v>0.37974480336865568</v>
      </c>
      <c r="AP15" s="49">
        <f t="shared" si="4"/>
        <v>0.38650152815957595</v>
      </c>
      <c r="AQ15" s="49">
        <f t="shared" si="4"/>
        <v>0.3925759392843492</v>
      </c>
      <c r="AR15" s="49">
        <f t="shared" si="4"/>
        <v>0.40408652129320433</v>
      </c>
      <c r="AS15" s="49">
        <f t="shared" si="4"/>
        <v>0.40913316556236357</v>
      </c>
      <c r="AT15" s="49">
        <f t="shared" si="4"/>
        <v>0.4180925896612383</v>
      </c>
      <c r="AU15" s="49">
        <f t="shared" si="4"/>
        <v>0.4294807576957802</v>
      </c>
      <c r="AV15" s="49">
        <f t="shared" si="4"/>
        <v>0.44481229581408566</v>
      </c>
      <c r="AW15" s="49">
        <f t="shared" si="4"/>
        <v>0.46239101832545404</v>
      </c>
      <c r="AX15" s="49">
        <f t="shared" si="4"/>
        <v>0.47493054279309721</v>
      </c>
      <c r="AY15" s="49">
        <f t="shared" si="4"/>
        <v>0.48693974738046719</v>
      </c>
      <c r="AZ15" s="49">
        <f t="shared" si="4"/>
        <v>0.49804464363086154</v>
      </c>
      <c r="BA15" s="49">
        <f t="shared" si="4"/>
        <v>0.50520276062075664</v>
      </c>
      <c r="BB15" s="49">
        <f t="shared" si="4"/>
        <v>0.51532465561517615</v>
      </c>
      <c r="BC15" s="50">
        <f t="shared" si="4"/>
        <v>0.51959182544740889</v>
      </c>
    </row>
    <row r="16" spans="3:56" ht="2.25" customHeight="1"/>
    <row r="17" spans="3:55">
      <c r="C17" s="10" t="s">
        <v>10</v>
      </c>
      <c r="E17" s="51">
        <v>7634.0184537990763</v>
      </c>
      <c r="F17" s="52">
        <v>8240.4413992017508</v>
      </c>
      <c r="G17" s="52">
        <v>8798.2479180105092</v>
      </c>
      <c r="H17" s="52">
        <v>9417.4093360170646</v>
      </c>
      <c r="I17" s="52">
        <v>10126.854340084126</v>
      </c>
      <c r="J17" s="52">
        <v>11070.893524327214</v>
      </c>
      <c r="K17" s="52">
        <v>12115.632151523432</v>
      </c>
      <c r="L17" s="52">
        <v>13112.571229882109</v>
      </c>
      <c r="M17" s="52">
        <v>14347.047710559445</v>
      </c>
      <c r="N17" s="52">
        <v>15267.011499314389</v>
      </c>
      <c r="O17" s="52">
        <v>15859.984480888039</v>
      </c>
      <c r="P17" s="52">
        <v>16807.83411932594</v>
      </c>
      <c r="Q17" s="52">
        <v>17857.459864967259</v>
      </c>
      <c r="R17" s="52">
        <v>19147.471588369324</v>
      </c>
      <c r="S17" s="52">
        <v>19981.170641154175</v>
      </c>
      <c r="T17" s="52">
        <v>20366.38660569593</v>
      </c>
      <c r="U17" s="52">
        <v>20626.503770930194</v>
      </c>
      <c r="V17" s="52">
        <v>20829.93560473148</v>
      </c>
      <c r="W17" s="52">
        <v>21086.384228532977</v>
      </c>
      <c r="X17" s="52">
        <v>21417.277867811648</v>
      </c>
      <c r="Y17" s="52">
        <v>21920.914596262657</v>
      </c>
      <c r="Z17" s="52">
        <v>22557.567610493101</v>
      </c>
      <c r="AA17" s="52">
        <v>23238.202013322047</v>
      </c>
      <c r="AB17" s="52">
        <v>23857.728460577251</v>
      </c>
      <c r="AC17" s="52">
        <v>24543.51275911538</v>
      </c>
      <c r="AD17" s="52">
        <v>24961.354781145565</v>
      </c>
      <c r="AE17" s="52">
        <v>24985.757741677651</v>
      </c>
      <c r="AF17" s="52">
        <v>24999.54241927934</v>
      </c>
      <c r="AG17" s="52">
        <v>24429.655334319919</v>
      </c>
      <c r="AH17" s="52">
        <v>24767.624654724954</v>
      </c>
      <c r="AI17" s="52">
        <v>25259.720198054969</v>
      </c>
      <c r="AJ17" s="52">
        <v>25560.532109914689</v>
      </c>
      <c r="AK17" s="52">
        <v>26823.844632343178</v>
      </c>
      <c r="AL17" s="52">
        <v>27224.308009497385</v>
      </c>
      <c r="AM17" s="52">
        <v>28035.070866353126</v>
      </c>
      <c r="AN17" s="52">
        <v>28689.612502665306</v>
      </c>
      <c r="AO17" s="52">
        <v>29567.884388428251</v>
      </c>
      <c r="AP17" s="52">
        <v>30441.939535709331</v>
      </c>
      <c r="AQ17" s="52">
        <v>31629.627100505044</v>
      </c>
      <c r="AR17" s="52">
        <v>33687.841352141855</v>
      </c>
      <c r="AS17" s="52">
        <v>34664.103397256695</v>
      </c>
      <c r="AT17" s="52">
        <v>35842.154481331985</v>
      </c>
      <c r="AU17" s="52">
        <v>37402.324786879653</v>
      </c>
      <c r="AV17" s="52">
        <v>38511.139371417543</v>
      </c>
      <c r="AW17" s="52">
        <v>39627.105804274644</v>
      </c>
      <c r="AX17" s="52">
        <v>42157.133881896945</v>
      </c>
      <c r="AY17" s="52">
        <v>43722.472006981814</v>
      </c>
      <c r="AZ17" s="52">
        <v>45154.064869199188</v>
      </c>
      <c r="BA17" s="52">
        <v>46503.373283329762</v>
      </c>
      <c r="BB17" s="52">
        <v>47981.606040582767</v>
      </c>
      <c r="BC17" s="53">
        <v>49365.406559393363</v>
      </c>
    </row>
    <row r="18" spans="3:55" ht="2.25" customHeight="1"/>
    <row r="21" spans="3:55">
      <c r="C21" s="11"/>
      <c r="E21" s="15"/>
      <c r="F21" s="16"/>
      <c r="G21" s="16"/>
      <c r="H21" s="16"/>
      <c r="I21" s="16"/>
      <c r="J21" s="16"/>
      <c r="K21" s="16"/>
      <c r="L21" s="16"/>
      <c r="M21" s="16">
        <v>5981.4497605808201</v>
      </c>
      <c r="N21" s="16">
        <v>6587.9134993972602</v>
      </c>
      <c r="O21" s="16">
        <v>6911.7861025972597</v>
      </c>
      <c r="P21" s="16">
        <v>7055.1226622950799</v>
      </c>
      <c r="Q21" s="16">
        <v>7375.7176441643796</v>
      </c>
      <c r="R21" s="16">
        <v>7822.3271062684898</v>
      </c>
      <c r="S21" s="16">
        <v>7967.8730254684797</v>
      </c>
      <c r="T21" s="16">
        <v>8338.1581140038998</v>
      </c>
      <c r="U21" s="16">
        <v>8442.1342106085704</v>
      </c>
      <c r="V21" s="16">
        <v>8388.4271650119208</v>
      </c>
      <c r="W21" s="16">
        <v>8273.4866550326205</v>
      </c>
      <c r="X21" s="16">
        <v>8259.4559229941606</v>
      </c>
      <c r="Y21" s="16">
        <v>8374.0522673381802</v>
      </c>
      <c r="Z21" s="16">
        <v>8413.7197037623591</v>
      </c>
      <c r="AA21" s="16">
        <v>8455.3204994505704</v>
      </c>
      <c r="AB21" s="16">
        <v>8319.8146603024197</v>
      </c>
      <c r="AC21" s="16">
        <v>8323.3213914346197</v>
      </c>
      <c r="AD21" s="16">
        <v>8365.9272503022494</v>
      </c>
      <c r="AE21" s="16">
        <v>8030.4090307223096</v>
      </c>
      <c r="AF21" s="16">
        <v>7231.9200273223996</v>
      </c>
      <c r="AG21" s="16">
        <v>5743.2434794520505</v>
      </c>
      <c r="AH21" s="16">
        <v>4994.8901643161598</v>
      </c>
      <c r="AI21" s="16">
        <v>4460.7688467578</v>
      </c>
      <c r="AJ21" s="16">
        <v>3854.2117116131099</v>
      </c>
      <c r="AK21" s="16">
        <v>3836.1757450810901</v>
      </c>
      <c r="AL21" s="16">
        <v>3681.6452436459099</v>
      </c>
      <c r="AM21" s="16">
        <v>3664.58759168597</v>
      </c>
      <c r="AN21" s="16">
        <v>3588.19888103618</v>
      </c>
      <c r="AO21" s="16">
        <v>3675.2588780638698</v>
      </c>
      <c r="AP21" s="16">
        <v>3625.5599808219099</v>
      </c>
      <c r="AQ21" s="16">
        <v>3814.5082250271198</v>
      </c>
      <c r="AR21" s="16">
        <v>3840.6950297937701</v>
      </c>
      <c r="AS21" s="16">
        <v>3831.78554008219</v>
      </c>
      <c r="AT21" s="16">
        <v>3947.9075513958001</v>
      </c>
      <c r="AU21" s="16">
        <v>3997.5878006681601</v>
      </c>
      <c r="AV21" s="16">
        <v>4046.78561518068</v>
      </c>
      <c r="AW21" s="16">
        <v>3893.30579956982</v>
      </c>
      <c r="AX21" s="16">
        <v>3980.9605496304798</v>
      </c>
      <c r="AY21" s="16">
        <v>4294.8298319700498</v>
      </c>
      <c r="AZ21" s="16">
        <v>4389.0458468196402</v>
      </c>
      <c r="BA21" s="16">
        <v>4441.0601754972404</v>
      </c>
      <c r="BB21" s="16">
        <v>4443.0316067929298</v>
      </c>
      <c r="BC21" s="17"/>
    </row>
    <row r="23" spans="3:55">
      <c r="C23" s="3" t="s">
        <v>0</v>
      </c>
      <c r="E23" s="2">
        <f t="shared" ref="E23:L23" si="5">+E7/1000</f>
        <v>23.083149477262406</v>
      </c>
      <c r="F23" s="2">
        <f t="shared" si="5"/>
        <v>24.843331516677942</v>
      </c>
      <c r="G23" s="2">
        <f t="shared" si="5"/>
        <v>26.642445110627392</v>
      </c>
      <c r="H23" s="2">
        <f t="shared" si="5"/>
        <v>28.936972109634496</v>
      </c>
      <c r="I23" s="2">
        <f t="shared" si="5"/>
        <v>31.564797536004459</v>
      </c>
      <c r="J23" s="2">
        <f t="shared" si="5"/>
        <v>34.158288632718289</v>
      </c>
      <c r="K23" s="2">
        <f t="shared" si="5"/>
        <v>35.815041060863003</v>
      </c>
      <c r="L23" s="2">
        <f t="shared" si="5"/>
        <v>38.338341764513665</v>
      </c>
      <c r="M23" s="2">
        <f>+M7/1000</f>
        <v>41.253572299301368</v>
      </c>
      <c r="N23" s="2">
        <f t="shared" ref="N23:BB23" si="6">+N7/1000</f>
        <v>39.552109285393314</v>
      </c>
      <c r="O23" s="2">
        <f t="shared" si="6"/>
        <v>38.515187289064471</v>
      </c>
      <c r="P23" s="2">
        <f t="shared" si="6"/>
        <v>40.964220818893409</v>
      </c>
      <c r="Q23" s="2">
        <f t="shared" si="6"/>
        <v>42.078717368379543</v>
      </c>
      <c r="R23" s="2">
        <f t="shared" si="6"/>
        <v>43.73018138300867</v>
      </c>
      <c r="S23" s="2">
        <f t="shared" si="6"/>
        <v>44.033710571310401</v>
      </c>
      <c r="T23" s="2">
        <f t="shared" si="6"/>
        <v>41.034477835237432</v>
      </c>
      <c r="U23" s="2">
        <f t="shared" si="6"/>
        <v>38.903046097090105</v>
      </c>
      <c r="V23" s="2">
        <f t="shared" si="6"/>
        <v>37.086283557097893</v>
      </c>
      <c r="W23" s="2">
        <f t="shared" si="6"/>
        <v>36.6731219041637</v>
      </c>
      <c r="X23" s="2">
        <f t="shared" si="6"/>
        <v>37.607256182849568</v>
      </c>
      <c r="Y23" s="2">
        <f t="shared" si="6"/>
        <v>37.500748453146954</v>
      </c>
      <c r="Z23" s="2">
        <f t="shared" si="6"/>
        <v>38.698520683540835</v>
      </c>
      <c r="AA23" s="2">
        <f t="shared" si="6"/>
        <v>39.348119079562139</v>
      </c>
      <c r="AB23" s="2">
        <f t="shared" si="6"/>
        <v>40.710046398659586</v>
      </c>
      <c r="AC23" s="2">
        <f t="shared" si="6"/>
        <v>41.308818542179274</v>
      </c>
      <c r="AD23" s="2">
        <f t="shared" si="6"/>
        <v>41.705773729806339</v>
      </c>
      <c r="AE23" s="2">
        <f t="shared" si="6"/>
        <v>41.870457040803174</v>
      </c>
      <c r="AF23" s="2">
        <f t="shared" si="6"/>
        <v>42.907993070370395</v>
      </c>
      <c r="AG23" s="2">
        <f t="shared" si="6"/>
        <v>43.203687318143295</v>
      </c>
      <c r="AH23" s="2">
        <f t="shared" si="6"/>
        <v>44.467790077257582</v>
      </c>
      <c r="AI23" s="2">
        <f t="shared" si="6"/>
        <v>45.11618300855968</v>
      </c>
      <c r="AJ23" s="2">
        <f t="shared" si="6"/>
        <v>46.29123815026653</v>
      </c>
      <c r="AK23" s="2">
        <f t="shared" si="6"/>
        <v>47.096420091121026</v>
      </c>
      <c r="AL23" s="2">
        <f t="shared" si="6"/>
        <v>47.311537353061759</v>
      </c>
      <c r="AM23" s="2">
        <f t="shared" si="6"/>
        <v>48.27441868024313</v>
      </c>
      <c r="AN23" s="2">
        <f t="shared" si="6"/>
        <v>48.298778967761237</v>
      </c>
      <c r="AO23" s="2">
        <f t="shared" si="6"/>
        <v>48.294627820129264</v>
      </c>
      <c r="AP23" s="2">
        <f t="shared" si="6"/>
        <v>48.320852634004126</v>
      </c>
      <c r="AQ23" s="2">
        <f t="shared" si="6"/>
        <v>48.939821852899101</v>
      </c>
      <c r="AR23" s="2">
        <f t="shared" si="6"/>
        <v>49.680050366518188</v>
      </c>
      <c r="AS23" s="2">
        <f t="shared" si="6"/>
        <v>50.06161994910174</v>
      </c>
      <c r="AT23" s="2">
        <f t="shared" si="6"/>
        <v>49.885637322807099</v>
      </c>
      <c r="AU23" s="2">
        <f t="shared" si="6"/>
        <v>49.68498731424441</v>
      </c>
      <c r="AV23" s="2">
        <f t="shared" si="6"/>
        <v>48.067266247823021</v>
      </c>
      <c r="AW23" s="2">
        <f t="shared" si="6"/>
        <v>46.073317071117557</v>
      </c>
      <c r="AX23" s="2">
        <f t="shared" si="6"/>
        <v>46.607706622923232</v>
      </c>
      <c r="AY23" s="2">
        <f t="shared" si="6"/>
        <v>46.067840330818662</v>
      </c>
      <c r="AZ23" s="2">
        <f t="shared" si="6"/>
        <v>45.508620588103447</v>
      </c>
      <c r="BA23" s="2">
        <f t="shared" si="6"/>
        <v>45.545556192411311</v>
      </c>
      <c r="BB23" s="2">
        <f t="shared" si="6"/>
        <v>45.127864887611089</v>
      </c>
    </row>
    <row r="24" spans="3:55">
      <c r="C24" s="3" t="s">
        <v>4</v>
      </c>
      <c r="E24" s="2" t="e">
        <f>+(#REF!+E8)/1000</f>
        <v>#REF!</v>
      </c>
      <c r="F24" s="2" t="e">
        <f>+(#REF!+F8)/1000</f>
        <v>#REF!</v>
      </c>
      <c r="G24" s="2" t="e">
        <f>+(#REF!+G8)/1000</f>
        <v>#REF!</v>
      </c>
      <c r="H24" s="2" t="e">
        <f>+(#REF!+H8)/1000</f>
        <v>#REF!</v>
      </c>
      <c r="I24" s="2" t="e">
        <f>+(#REF!+I8)/1000</f>
        <v>#REF!</v>
      </c>
      <c r="J24" s="2" t="e">
        <f>+(#REF!+J8)/1000</f>
        <v>#REF!</v>
      </c>
      <c r="K24" s="2" t="e">
        <f>+(#REF!+K8)/1000</f>
        <v>#REF!</v>
      </c>
      <c r="L24" s="2" t="e">
        <f>+(#REF!+L8)/1000</f>
        <v>#REF!</v>
      </c>
      <c r="M24" s="2" t="e">
        <f>+(#REF!+M8)/1000</f>
        <v>#REF!</v>
      </c>
      <c r="N24" s="2" t="e">
        <f>+(#REF!+N8)/1000</f>
        <v>#REF!</v>
      </c>
      <c r="O24" s="2" t="e">
        <f>+(#REF!+O8)/1000</f>
        <v>#REF!</v>
      </c>
      <c r="P24" s="2" t="e">
        <f>+(#REF!+P8)/1000</f>
        <v>#REF!</v>
      </c>
      <c r="Q24" s="2" t="e">
        <f>+(#REF!+Q8)/1000</f>
        <v>#REF!</v>
      </c>
      <c r="R24" s="2" t="e">
        <f>+(#REF!+R8)/1000</f>
        <v>#REF!</v>
      </c>
      <c r="S24" s="2" t="e">
        <f>+(#REF!+S8)/1000</f>
        <v>#REF!</v>
      </c>
      <c r="T24" s="2" t="e">
        <f>+(#REF!+T8)/1000</f>
        <v>#REF!</v>
      </c>
      <c r="U24" s="2" t="e">
        <f>+(#REF!+U8)/1000</f>
        <v>#REF!</v>
      </c>
      <c r="V24" s="2" t="e">
        <f>+(#REF!+V8)/1000</f>
        <v>#REF!</v>
      </c>
      <c r="W24" s="2" t="e">
        <f>+(#REF!+W8)/1000</f>
        <v>#REF!</v>
      </c>
      <c r="X24" s="2" t="e">
        <f>+(#REF!+X8)/1000</f>
        <v>#REF!</v>
      </c>
      <c r="Y24" s="2" t="e">
        <f>+(#REF!+Y8)/1000</f>
        <v>#REF!</v>
      </c>
      <c r="Z24" s="2" t="e">
        <f>+(#REF!+Z8)/1000</f>
        <v>#REF!</v>
      </c>
      <c r="AA24" s="2" t="e">
        <f>+(#REF!+AA8)/1000</f>
        <v>#REF!</v>
      </c>
      <c r="AB24" s="2" t="e">
        <f>+(#REF!+AB8)/1000</f>
        <v>#REF!</v>
      </c>
      <c r="AC24" s="2" t="e">
        <f>+(#REF!+AC8)/1000</f>
        <v>#REF!</v>
      </c>
      <c r="AD24" s="2" t="e">
        <f>+(#REF!+AD8)/1000</f>
        <v>#REF!</v>
      </c>
      <c r="AE24" s="2" t="e">
        <f>+(#REF!+AE8)/1000</f>
        <v>#REF!</v>
      </c>
      <c r="AF24" s="2" t="e">
        <f>+(#REF!+AF8)/1000</f>
        <v>#REF!</v>
      </c>
      <c r="AG24" s="2" t="e">
        <f>+(#REF!+AG8)/1000</f>
        <v>#REF!</v>
      </c>
      <c r="AH24" s="2" t="e">
        <f>+(#REF!+AH8)/1000</f>
        <v>#REF!</v>
      </c>
      <c r="AI24" s="2" t="e">
        <f>+(#REF!+AI8)/1000</f>
        <v>#REF!</v>
      </c>
      <c r="AJ24" s="2" t="e">
        <f>+(#REF!+AJ8)/1000</f>
        <v>#REF!</v>
      </c>
      <c r="AK24" s="2" t="e">
        <f>+(#REF!+AK8)/1000</f>
        <v>#REF!</v>
      </c>
      <c r="AL24" s="2" t="e">
        <f>+(#REF!+AL8)/1000</f>
        <v>#REF!</v>
      </c>
      <c r="AM24" s="2" t="e">
        <f>+(#REF!+AM8)/1000</f>
        <v>#REF!</v>
      </c>
      <c r="AN24" s="2" t="e">
        <f>+(#REF!+AN8)/1000</f>
        <v>#REF!</v>
      </c>
      <c r="AO24" s="2" t="e">
        <f>+(#REF!+AO8)/1000</f>
        <v>#REF!</v>
      </c>
      <c r="AP24" s="2" t="e">
        <f>+(#REF!+AP8)/1000</f>
        <v>#REF!</v>
      </c>
      <c r="AQ24" s="2" t="e">
        <f>+(#REF!+AQ8)/1000</f>
        <v>#REF!</v>
      </c>
      <c r="AR24" s="2" t="e">
        <f>+(#REF!+AR8)/1000</f>
        <v>#REF!</v>
      </c>
      <c r="AS24" s="2" t="e">
        <f>+(#REF!+AS8)/1000</f>
        <v>#REF!</v>
      </c>
      <c r="AT24" s="2" t="e">
        <f>+(#REF!+AT8)/1000</f>
        <v>#REF!</v>
      </c>
      <c r="AU24" s="2" t="e">
        <f>+(#REF!+AU8)/1000</f>
        <v>#REF!</v>
      </c>
      <c r="AV24" s="2" t="e">
        <f>+(#REF!+AV8)/1000</f>
        <v>#REF!</v>
      </c>
      <c r="AW24" s="2" t="e">
        <f>+(#REF!+AW8)/1000</f>
        <v>#REF!</v>
      </c>
      <c r="AX24" s="2" t="e">
        <f>+(#REF!+AX8)/1000</f>
        <v>#REF!</v>
      </c>
      <c r="AY24" s="2" t="e">
        <f>+(#REF!+AY8)/1000</f>
        <v>#REF!</v>
      </c>
      <c r="AZ24" s="2" t="e">
        <f>+(#REF!+AZ8)/1000</f>
        <v>#REF!</v>
      </c>
      <c r="BA24" s="2" t="e">
        <f>+(#REF!+BA8)/1000</f>
        <v>#REF!</v>
      </c>
      <c r="BB24" s="2" t="e">
        <f>+(#REF!+BB8)/1000</f>
        <v>#REF!</v>
      </c>
    </row>
    <row r="25" spans="3:55">
      <c r="C25" s="3" t="s">
        <v>5</v>
      </c>
      <c r="E25" s="2">
        <f t="shared" ref="E25:L25" si="7">+E9/1000</f>
        <v>0.21549350684931506</v>
      </c>
      <c r="F25" s="2">
        <f t="shared" si="7"/>
        <v>0.27666547945205477</v>
      </c>
      <c r="G25" s="2">
        <f t="shared" si="7"/>
        <v>0.27329413698630139</v>
      </c>
      <c r="H25" s="2">
        <f t="shared" si="7"/>
        <v>0.29800571038251372</v>
      </c>
      <c r="I25" s="2">
        <f t="shared" si="7"/>
        <v>0.40056093150684935</v>
      </c>
      <c r="J25" s="2">
        <f t="shared" si="7"/>
        <v>0.55422446575342477</v>
      </c>
      <c r="K25" s="2">
        <f t="shared" si="7"/>
        <v>0.75326528767123291</v>
      </c>
      <c r="L25" s="2">
        <f t="shared" si="7"/>
        <v>0.86458803278688512</v>
      </c>
      <c r="M25" s="2">
        <f t="shared" ref="M25:BB25" si="8">+M9/1000</f>
        <v>1.0583232328767123</v>
      </c>
      <c r="N25" s="2">
        <f t="shared" si="8"/>
        <v>1.2167103561643837</v>
      </c>
      <c r="O25" s="2">
        <f t="shared" si="8"/>
        <v>1.3419964657534247</v>
      </c>
      <c r="P25" s="2">
        <f t="shared" si="8"/>
        <v>1.5341262021857922</v>
      </c>
      <c r="Q25" s="2">
        <f t="shared" si="8"/>
        <v>1.6248955890410961</v>
      </c>
      <c r="R25" s="2">
        <f t="shared" si="8"/>
        <v>1.8190612328767124</v>
      </c>
      <c r="S25" s="2">
        <f t="shared" si="8"/>
        <v>1.8271003835616444</v>
      </c>
      <c r="T25" s="2">
        <f t="shared" si="8"/>
        <v>1.7068353370380132</v>
      </c>
      <c r="U25" s="2">
        <f t="shared" si="8"/>
        <v>1.6253579116763035</v>
      </c>
      <c r="V25" s="2">
        <f t="shared" si="8"/>
        <v>1.6136112014634876</v>
      </c>
      <c r="W25" s="2">
        <f t="shared" si="8"/>
        <v>1.6543262115332535</v>
      </c>
      <c r="X25" s="2">
        <f t="shared" si="8"/>
        <v>1.7128878354494388</v>
      </c>
      <c r="Y25" s="2">
        <f t="shared" si="8"/>
        <v>1.8074444120079833</v>
      </c>
      <c r="Z25" s="2">
        <f t="shared" si="8"/>
        <v>1.9249545016215106</v>
      </c>
      <c r="AA25" s="2">
        <f t="shared" si="8"/>
        <v>2.0482839558768204</v>
      </c>
      <c r="AB25" s="2">
        <f t="shared" si="8"/>
        <v>2.2029245717594788</v>
      </c>
      <c r="AC25" s="2">
        <f t="shared" si="8"/>
        <v>2.3150688682844578</v>
      </c>
      <c r="AD25" s="2">
        <f t="shared" si="8"/>
        <v>2.2968889110359259</v>
      </c>
      <c r="AE25" s="2">
        <f t="shared" si="8"/>
        <v>2.4905689372523865</v>
      </c>
      <c r="AF25" s="2">
        <f t="shared" si="8"/>
        <v>2.7048812894035335</v>
      </c>
      <c r="AG25" s="2">
        <f t="shared" si="8"/>
        <v>3.0134708463783442</v>
      </c>
      <c r="AH25" s="2">
        <f t="shared" si="8"/>
        <v>3.0688205428342163</v>
      </c>
      <c r="AI25" s="2">
        <f t="shared" si="8"/>
        <v>3.3422322795830688</v>
      </c>
      <c r="AJ25" s="2">
        <f t="shared" si="8"/>
        <v>3.6598938759415134</v>
      </c>
      <c r="AK25" s="2">
        <f t="shared" si="8"/>
        <v>4.007378677707977</v>
      </c>
      <c r="AL25" s="2">
        <f t="shared" si="8"/>
        <v>4.1390104272576238</v>
      </c>
      <c r="AM25" s="2">
        <f t="shared" si="8"/>
        <v>4.3869819388009947</v>
      </c>
      <c r="AN25" s="2">
        <f t="shared" si="8"/>
        <v>4.6969236831543437</v>
      </c>
      <c r="AO25" s="2">
        <f t="shared" si="8"/>
        <v>4.8097135444466304</v>
      </c>
      <c r="AP25" s="2">
        <f t="shared" si="8"/>
        <v>5.2053175788403347</v>
      </c>
      <c r="AQ25" s="2">
        <f t="shared" si="8"/>
        <v>5.7950680717657681</v>
      </c>
      <c r="AR25" s="2">
        <f t="shared" si="8"/>
        <v>6.7549110386702429</v>
      </c>
      <c r="AS25" s="2">
        <f t="shared" si="8"/>
        <v>6.8995469038551338</v>
      </c>
      <c r="AT25" s="2">
        <f t="shared" si="8"/>
        <v>7.4315967615777137</v>
      </c>
      <c r="AU25" s="2">
        <f t="shared" si="8"/>
        <v>7.8083231354798306</v>
      </c>
      <c r="AV25" s="2">
        <f t="shared" si="8"/>
        <v>7.9413411222047809</v>
      </c>
      <c r="AW25" s="2">
        <f t="shared" si="8"/>
        <v>8.2785966392811705</v>
      </c>
      <c r="AX25" s="2">
        <f t="shared" si="8"/>
        <v>9.4364959073060763</v>
      </c>
      <c r="AY25" s="2">
        <f t="shared" si="8"/>
        <v>9.7909111191602367</v>
      </c>
      <c r="AZ25" s="2">
        <f t="shared" si="8"/>
        <v>10.229470266912408</v>
      </c>
      <c r="BA25" s="2">
        <f t="shared" si="8"/>
        <v>10.731761280550922</v>
      </c>
      <c r="BB25" s="2">
        <f t="shared" si="8"/>
        <v>11.20138890891343</v>
      </c>
    </row>
    <row r="26" spans="3:55">
      <c r="C26" s="3" t="s">
        <v>6</v>
      </c>
      <c r="E26" s="2">
        <f t="shared" ref="E26:L26" si="9">+E10/1000</f>
        <v>0.25223397260273972</v>
      </c>
      <c r="F26" s="2">
        <f t="shared" si="9"/>
        <v>0.28152871232876708</v>
      </c>
      <c r="G26" s="2">
        <f t="shared" si="9"/>
        <v>0.28937978082191784</v>
      </c>
      <c r="H26" s="2">
        <f t="shared" si="9"/>
        <v>0.3243339071038252</v>
      </c>
      <c r="I26" s="2">
        <f t="shared" si="9"/>
        <v>0.39234539726027401</v>
      </c>
      <c r="J26" s="2">
        <f t="shared" si="9"/>
        <v>0.39031695890410956</v>
      </c>
      <c r="K26" s="2">
        <f t="shared" si="9"/>
        <v>0.41635964383561636</v>
      </c>
      <c r="L26" s="2">
        <f t="shared" si="9"/>
        <v>0.44739715846994538</v>
      </c>
      <c r="M26" s="2">
        <f t="shared" ref="M26:BB26" si="10">+M10/1000</f>
        <v>0.47366969863013697</v>
      </c>
      <c r="N26" s="2">
        <f t="shared" si="10"/>
        <v>0.46437531506849311</v>
      </c>
      <c r="O26" s="2">
        <f t="shared" si="10"/>
        <v>0.47686200000000006</v>
      </c>
      <c r="P26" s="2">
        <f t="shared" si="10"/>
        <v>0.50289642076502727</v>
      </c>
      <c r="Q26" s="2">
        <f t="shared" si="10"/>
        <v>0.54208857534246579</v>
      </c>
      <c r="R26" s="2">
        <f t="shared" si="10"/>
        <v>0.58840901369863008</v>
      </c>
      <c r="S26" s="2">
        <f t="shared" si="10"/>
        <v>0.63368246575342468</v>
      </c>
      <c r="T26" s="2">
        <f t="shared" si="10"/>
        <v>0.64337934426229504</v>
      </c>
      <c r="U26" s="2">
        <f t="shared" si="10"/>
        <v>0.69694778082191788</v>
      </c>
      <c r="V26" s="2">
        <f t="shared" si="10"/>
        <v>0.72763049315068484</v>
      </c>
      <c r="W26" s="2">
        <f t="shared" si="10"/>
        <v>0.76540416438356174</v>
      </c>
      <c r="X26" s="2">
        <f t="shared" si="10"/>
        <v>0.82280710382513667</v>
      </c>
      <c r="Y26" s="2">
        <f t="shared" si="10"/>
        <v>0.89597578082191764</v>
      </c>
      <c r="Z26" s="2">
        <f t="shared" si="10"/>
        <v>0.94412542465753424</v>
      </c>
      <c r="AA26" s="2">
        <f t="shared" si="10"/>
        <v>0.97425764383561664</v>
      </c>
      <c r="AB26" s="2">
        <f t="shared" si="10"/>
        <v>1.0694853551912566</v>
      </c>
      <c r="AC26" s="2">
        <f t="shared" si="10"/>
        <v>1.1636973424657535</v>
      </c>
      <c r="AD26" s="2">
        <f t="shared" si="10"/>
        <v>1.2110648493150684</v>
      </c>
      <c r="AE26" s="2">
        <f t="shared" si="10"/>
        <v>1.2326692602739724</v>
      </c>
      <c r="AF26" s="2">
        <f t="shared" si="10"/>
        <v>1.2960658196721309</v>
      </c>
      <c r="AG26" s="2">
        <f t="shared" si="10"/>
        <v>1.3125194246575342</v>
      </c>
      <c r="AH26" s="2">
        <f t="shared" si="10"/>
        <v>1.4116506301369864</v>
      </c>
      <c r="AI26" s="2">
        <f t="shared" si="10"/>
        <v>1.5794812328767123</v>
      </c>
      <c r="AJ26" s="2">
        <f t="shared" si="10"/>
        <v>1.6990264207650276</v>
      </c>
      <c r="AK26" s="2">
        <f t="shared" si="10"/>
        <v>1.8294572328767122</v>
      </c>
      <c r="AL26" s="2">
        <f t="shared" si="10"/>
        <v>1.9657787123287671</v>
      </c>
      <c r="AM26" s="2">
        <f t="shared" si="10"/>
        <v>2.138259589041096</v>
      </c>
      <c r="AN26" s="2">
        <f t="shared" si="10"/>
        <v>2.2588414207650271</v>
      </c>
      <c r="AO26" s="2">
        <f t="shared" si="10"/>
        <v>2.2854683561643832</v>
      </c>
      <c r="AP26" s="2">
        <f t="shared" si="10"/>
        <v>2.4133998945205479</v>
      </c>
      <c r="AQ26" s="2">
        <f t="shared" si="10"/>
        <v>2.4852702308219179</v>
      </c>
      <c r="AR26" s="2">
        <f t="shared" si="10"/>
        <v>2.5555132978142074</v>
      </c>
      <c r="AS26" s="2">
        <f t="shared" si="10"/>
        <v>2.6055644657534249</v>
      </c>
      <c r="AT26" s="2">
        <f t="shared" si="10"/>
        <v>2.7366815787671235</v>
      </c>
      <c r="AU26" s="2">
        <f t="shared" si="10"/>
        <v>2.9407830137187951</v>
      </c>
      <c r="AV26" s="2">
        <f t="shared" si="10"/>
        <v>3.076934145893115</v>
      </c>
      <c r="AW26" s="2">
        <f t="shared" si="10"/>
        <v>3.2367292537800543</v>
      </c>
      <c r="AX26" s="2">
        <f t="shared" si="10"/>
        <v>3.3193340235616442</v>
      </c>
      <c r="AY26" s="2">
        <f t="shared" si="10"/>
        <v>3.4883105352054793</v>
      </c>
      <c r="AZ26" s="2">
        <f t="shared" si="10"/>
        <v>3.6854019788251371</v>
      </c>
      <c r="BA26" s="2">
        <f t="shared" si="10"/>
        <v>3.7272240597901924</v>
      </c>
      <c r="BB26" s="2">
        <f t="shared" si="10"/>
        <v>3.8488595239999999</v>
      </c>
    </row>
    <row r="27" spans="3:55">
      <c r="C27" s="3" t="s">
        <v>7</v>
      </c>
      <c r="E27" s="2">
        <f t="shared" ref="E27:L27" si="11">+E11/1000</f>
        <v>0.30567380821917811</v>
      </c>
      <c r="F27" s="2">
        <f t="shared" si="11"/>
        <v>0.33460257534246574</v>
      </c>
      <c r="G27" s="2">
        <f t="shared" si="11"/>
        <v>0.34454016438356166</v>
      </c>
      <c r="H27" s="2">
        <f t="shared" si="11"/>
        <v>0.41243237704918029</v>
      </c>
      <c r="I27" s="2">
        <f t="shared" si="11"/>
        <v>0.45656490410958905</v>
      </c>
      <c r="J27" s="2">
        <f t="shared" si="11"/>
        <v>0.51649829491912214</v>
      </c>
      <c r="K27" s="2">
        <f t="shared" si="11"/>
        <v>0.5696969211130406</v>
      </c>
      <c r="L27" s="2">
        <f t="shared" si="11"/>
        <v>0.65689083673946458</v>
      </c>
      <c r="M27" s="2">
        <f t="shared" ref="M27:BB27" si="12">+M11/1000</f>
        <v>0.8037984366059141</v>
      </c>
      <c r="N27" s="2">
        <f t="shared" si="12"/>
        <v>0.86354882687077306</v>
      </c>
      <c r="O27" s="2">
        <f t="shared" si="12"/>
        <v>0.89163463666717824</v>
      </c>
      <c r="P27" s="2">
        <f t="shared" si="12"/>
        <v>0.96140374131359119</v>
      </c>
      <c r="Q27" s="2">
        <f t="shared" si="12"/>
        <v>0.99465670764534631</v>
      </c>
      <c r="R27" s="2">
        <f t="shared" si="12"/>
        <v>1.0989187524229456</v>
      </c>
      <c r="S27" s="2">
        <f t="shared" si="12"/>
        <v>1.1691025330063913</v>
      </c>
      <c r="T27" s="2">
        <f t="shared" si="12"/>
        <v>1.1342829389687548</v>
      </c>
      <c r="U27" s="2">
        <f t="shared" si="12"/>
        <v>1.0916251228805245</v>
      </c>
      <c r="V27" s="2">
        <f t="shared" si="12"/>
        <v>1.1407988797751738</v>
      </c>
      <c r="W27" s="2">
        <f t="shared" si="12"/>
        <v>1.1204221762159539</v>
      </c>
      <c r="X27" s="2">
        <f t="shared" si="12"/>
        <v>1.1632105669174342</v>
      </c>
      <c r="Y27" s="2">
        <f t="shared" si="12"/>
        <v>1.2149446748062125</v>
      </c>
      <c r="Z27" s="2">
        <f t="shared" si="12"/>
        <v>1.3821212787248984</v>
      </c>
      <c r="AA27" s="2">
        <f t="shared" si="12"/>
        <v>1.4257417432065007</v>
      </c>
      <c r="AB27" s="2">
        <f t="shared" si="12"/>
        <v>1.4546986282216354</v>
      </c>
      <c r="AC27" s="2">
        <f t="shared" si="12"/>
        <v>1.4860957006410274</v>
      </c>
      <c r="AD27" s="2">
        <f t="shared" si="12"/>
        <v>1.4538836338134111</v>
      </c>
      <c r="AE27" s="2">
        <f t="shared" si="12"/>
        <v>1.4766122979203802</v>
      </c>
      <c r="AF27" s="2">
        <f t="shared" si="12"/>
        <v>1.5574034868733877</v>
      </c>
      <c r="AG27" s="2">
        <f t="shared" si="12"/>
        <v>1.6280829610586744</v>
      </c>
      <c r="AH27" s="2">
        <f t="shared" si="12"/>
        <v>1.7396521716455349</v>
      </c>
      <c r="AI27" s="2">
        <f t="shared" si="12"/>
        <v>1.8164494288774826</v>
      </c>
      <c r="AJ27" s="2">
        <f t="shared" si="12"/>
        <v>1.9094011128944841</v>
      </c>
      <c r="AK27" s="2">
        <f t="shared" si="12"/>
        <v>2.0289245274396177</v>
      </c>
      <c r="AL27" s="2">
        <f t="shared" si="12"/>
        <v>2.0988424597788771</v>
      </c>
      <c r="AM27" s="2">
        <f t="shared" si="12"/>
        <v>2.1505841939604156</v>
      </c>
      <c r="AN27" s="2">
        <f t="shared" si="12"/>
        <v>2.0661095836447445</v>
      </c>
      <c r="AO27" s="2">
        <f t="shared" si="12"/>
        <v>2.0627803913107168</v>
      </c>
      <c r="AP27" s="2">
        <f t="shared" si="12"/>
        <v>2.0446489547274518</v>
      </c>
      <c r="AQ27" s="2">
        <f t="shared" si="12"/>
        <v>1.9840862828742478</v>
      </c>
      <c r="AR27" s="2">
        <f t="shared" si="12"/>
        <v>2.0647522095616906</v>
      </c>
      <c r="AS27" s="2">
        <f t="shared" si="12"/>
        <v>2.1233406001516233</v>
      </c>
      <c r="AT27" s="2">
        <f t="shared" si="12"/>
        <v>2.1551972758293014</v>
      </c>
      <c r="AU27" s="2">
        <f t="shared" si="12"/>
        <v>2.3128265693655639</v>
      </c>
      <c r="AV27" s="2">
        <f t="shared" si="12"/>
        <v>2.4849585804637639</v>
      </c>
      <c r="AW27" s="2">
        <f t="shared" si="12"/>
        <v>2.5018564848082496</v>
      </c>
      <c r="AX27" s="2">
        <f t="shared" si="12"/>
        <v>2.7205150167336787</v>
      </c>
      <c r="AY27" s="2">
        <f t="shared" si="12"/>
        <v>2.8424151736842038</v>
      </c>
      <c r="AZ27" s="2">
        <f t="shared" si="12"/>
        <v>2.9052149399126632</v>
      </c>
      <c r="BA27" s="2">
        <f t="shared" si="12"/>
        <v>3.1056912865829043</v>
      </c>
      <c r="BB27" s="2">
        <f t="shared" si="12"/>
        <v>3.241858975363197</v>
      </c>
    </row>
    <row r="28" spans="3:55">
      <c r="C28" s="3" t="s">
        <v>8</v>
      </c>
      <c r="E28" s="2">
        <f t="shared" ref="E28:L28" si="13">+E12/1000</f>
        <v>3.5466647502155246</v>
      </c>
      <c r="F28" s="2">
        <f t="shared" si="13"/>
        <v>3.7988258358264031</v>
      </c>
      <c r="G28" s="2">
        <f t="shared" si="13"/>
        <v>4.0249076146351728</v>
      </c>
      <c r="H28" s="2">
        <f t="shared" si="13"/>
        <v>4.2753269706290666</v>
      </c>
      <c r="I28" s="2">
        <f t="shared" si="13"/>
        <v>4.5011343510320803</v>
      </c>
      <c r="J28" s="2">
        <f t="shared" si="13"/>
        <v>4.7834911616382376</v>
      </c>
      <c r="K28" s="2">
        <f t="shared" si="13"/>
        <v>5.2497706319227149</v>
      </c>
      <c r="L28" s="2">
        <f t="shared" si="13"/>
        <v>5.5965772442464514</v>
      </c>
      <c r="M28" s="2">
        <f t="shared" ref="M28:AK28" si="14">+M12/1000</f>
        <v>6.0298065818658655</v>
      </c>
      <c r="N28" s="2">
        <f t="shared" si="14"/>
        <v>6.1344635018134941</v>
      </c>
      <c r="O28" s="2">
        <f t="shared" si="14"/>
        <v>6.2377052758701828</v>
      </c>
      <c r="P28" s="2">
        <f t="shared" si="14"/>
        <v>6.7542850927664766</v>
      </c>
      <c r="Q28" s="2">
        <f t="shared" si="14"/>
        <v>7.3201013487739912</v>
      </c>
      <c r="R28" s="2">
        <f t="shared" si="14"/>
        <v>7.8187554831025556</v>
      </c>
      <c r="S28" s="2">
        <f t="shared" si="14"/>
        <v>8.3834122333642664</v>
      </c>
      <c r="T28" s="2">
        <f t="shared" si="14"/>
        <v>8.54373087142298</v>
      </c>
      <c r="U28" s="2">
        <f t="shared" si="14"/>
        <v>8.7704387449428545</v>
      </c>
      <c r="V28" s="2">
        <f t="shared" si="14"/>
        <v>8.9594678653302182</v>
      </c>
      <c r="W28" s="2">
        <f t="shared" si="14"/>
        <v>9.2727450213675624</v>
      </c>
      <c r="X28" s="2">
        <f t="shared" si="14"/>
        <v>9.4589164386254705</v>
      </c>
      <c r="Y28" s="2">
        <f t="shared" si="14"/>
        <v>10.096646744920509</v>
      </c>
      <c r="Z28" s="2">
        <f t="shared" si="14"/>
        <v>10.305248856063102</v>
      </c>
      <c r="AA28" s="2">
        <f t="shared" si="14"/>
        <v>10.736017295782862</v>
      </c>
      <c r="AB28" s="2">
        <f t="shared" si="14"/>
        <v>11.194006607275419</v>
      </c>
      <c r="AC28" s="2">
        <f t="shared" si="14"/>
        <v>11.637663604575536</v>
      </c>
      <c r="AD28" s="2">
        <f t="shared" si="14"/>
        <v>12.025757294023737</v>
      </c>
      <c r="AE28" s="2">
        <f t="shared" si="14"/>
        <v>12.111361534296673</v>
      </c>
      <c r="AF28" s="2">
        <f t="shared" si="14"/>
        <v>12.484220757756535</v>
      </c>
      <c r="AG28" s="2">
        <f t="shared" si="14"/>
        <v>12.959628595376032</v>
      </c>
      <c r="AH28" s="2">
        <f t="shared" si="14"/>
        <v>13.779932844422213</v>
      </c>
      <c r="AI28" s="2">
        <f t="shared" si="14"/>
        <v>14.265557957905068</v>
      </c>
      <c r="AJ28" s="2">
        <f t="shared" si="14"/>
        <v>14.622836682689609</v>
      </c>
      <c r="AK28" s="2">
        <f t="shared" si="14"/>
        <v>15.304918476635095</v>
      </c>
      <c r="AL28" s="2">
        <f t="shared" ref="N28:BB29" si="15">+AL12/1000</f>
        <v>15.521815166486128</v>
      </c>
      <c r="AM28" s="2">
        <f t="shared" si="15"/>
        <v>15.85420286793312</v>
      </c>
      <c r="AN28" s="2">
        <f t="shared" si="15"/>
        <v>16.194789316578621</v>
      </c>
      <c r="AO28" s="2">
        <f t="shared" si="15"/>
        <v>16.859096012963157</v>
      </c>
      <c r="AP28" s="2">
        <f t="shared" si="15"/>
        <v>17.290543537757976</v>
      </c>
      <c r="AQ28" s="2">
        <f t="shared" si="15"/>
        <v>17.697383988646148</v>
      </c>
      <c r="AR28" s="2">
        <f t="shared" si="15"/>
        <v>18.660377074973425</v>
      </c>
      <c r="AS28" s="2">
        <f t="shared" si="15"/>
        <v>19.394652336318394</v>
      </c>
      <c r="AT28" s="2">
        <f t="shared" si="15"/>
        <v>19.70750638378944</v>
      </c>
      <c r="AU28" s="2">
        <f t="shared" si="15"/>
        <v>20.501224837510307</v>
      </c>
      <c r="AV28" s="2">
        <f t="shared" si="15"/>
        <v>21.115352932046765</v>
      </c>
      <c r="AW28" s="2">
        <f t="shared" si="15"/>
        <v>21.849338041633526</v>
      </c>
      <c r="AX28" s="2">
        <f t="shared" si="15"/>
        <v>22.859258887897944</v>
      </c>
      <c r="AY28" s="2">
        <f t="shared" si="15"/>
        <v>23.465563203854703</v>
      </c>
      <c r="AZ28" s="2">
        <f t="shared" si="15"/>
        <v>24.101311043791444</v>
      </c>
      <c r="BA28" s="2">
        <f t="shared" si="15"/>
        <v>24.739962112580354</v>
      </c>
      <c r="BB28" s="2">
        <f t="shared" si="15"/>
        <v>25.406792605465512</v>
      </c>
    </row>
    <row r="29" spans="3:55">
      <c r="C29" s="3" t="s">
        <v>9</v>
      </c>
      <c r="E29" s="2">
        <f t="shared" ref="E29:L29" si="16">+E13/1000</f>
        <v>30.717167931061486</v>
      </c>
      <c r="F29" s="2">
        <f t="shared" si="16"/>
        <v>33.083772915879685</v>
      </c>
      <c r="G29" s="2">
        <f t="shared" si="16"/>
        <v>35.440693028637909</v>
      </c>
      <c r="H29" s="2">
        <f t="shared" si="16"/>
        <v>38.354381445651555</v>
      </c>
      <c r="I29" s="2">
        <f t="shared" si="16"/>
        <v>41.691651876088585</v>
      </c>
      <c r="J29" s="2">
        <f t="shared" si="16"/>
        <v>45.229182157045514</v>
      </c>
      <c r="K29" s="2">
        <f t="shared" si="16"/>
        <v>47.930673212386438</v>
      </c>
      <c r="L29" s="2">
        <f t="shared" si="16"/>
        <v>51.450912994395757</v>
      </c>
      <c r="M29" s="2">
        <f>+M13/1000</f>
        <v>55.600620009860826</v>
      </c>
      <c r="N29" s="2">
        <f t="shared" si="15"/>
        <v>54.819120784707714</v>
      </c>
      <c r="O29" s="2">
        <f t="shared" si="15"/>
        <v>54.375171769952523</v>
      </c>
      <c r="P29" s="2">
        <f t="shared" si="15"/>
        <v>57.772054938219377</v>
      </c>
      <c r="Q29" s="2">
        <f t="shared" si="15"/>
        <v>59.936177233346825</v>
      </c>
      <c r="R29" s="2">
        <f t="shared" si="15"/>
        <v>62.877652971378012</v>
      </c>
      <c r="S29" s="2">
        <f t="shared" si="15"/>
        <v>64.014881212464616</v>
      </c>
      <c r="T29" s="2">
        <f t="shared" si="15"/>
        <v>61.400864440933383</v>
      </c>
      <c r="U29" s="2">
        <f t="shared" si="15"/>
        <v>59.52954986802029</v>
      </c>
      <c r="V29" s="2">
        <f t="shared" si="15"/>
        <v>57.916219161829389</v>
      </c>
      <c r="W29" s="2">
        <f t="shared" si="15"/>
        <v>57.759506132696657</v>
      </c>
      <c r="X29" s="2">
        <f t="shared" si="15"/>
        <v>59.02453405066121</v>
      </c>
      <c r="Y29" s="2">
        <f t="shared" si="15"/>
        <v>59.421663049409609</v>
      </c>
      <c r="Z29" s="2">
        <f t="shared" si="15"/>
        <v>61.25608829403388</v>
      </c>
      <c r="AA29" s="2">
        <f t="shared" si="15"/>
        <v>62.586321092884162</v>
      </c>
      <c r="AB29" s="2">
        <f t="shared" si="15"/>
        <v>64.56777485923682</v>
      </c>
      <c r="AC29" s="2">
        <f t="shared" si="15"/>
        <v>65.852331301294669</v>
      </c>
      <c r="AD29" s="2">
        <f t="shared" si="15"/>
        <v>66.667128510951883</v>
      </c>
      <c r="AE29" s="2">
        <f t="shared" si="15"/>
        <v>66.856214782480777</v>
      </c>
      <c r="AF29" s="2">
        <f t="shared" si="15"/>
        <v>67.90753548964976</v>
      </c>
      <c r="AG29" s="2">
        <f t="shared" si="15"/>
        <v>67.633342652463199</v>
      </c>
      <c r="AH29" s="2">
        <f t="shared" si="15"/>
        <v>69.235414731982559</v>
      </c>
      <c r="AI29" s="2">
        <f t="shared" si="15"/>
        <v>70.375903206614623</v>
      </c>
      <c r="AJ29" s="2">
        <f t="shared" si="15"/>
        <v>71.851770260181212</v>
      </c>
      <c r="AK29" s="2">
        <f t="shared" si="15"/>
        <v>73.920264723464271</v>
      </c>
      <c r="AL29" s="2">
        <f t="shared" si="15"/>
        <v>74.535845362559058</v>
      </c>
      <c r="AM29" s="2">
        <f t="shared" si="15"/>
        <v>76.30948954659624</v>
      </c>
      <c r="AN29" s="2">
        <f t="shared" si="15"/>
        <v>76.988391470426507</v>
      </c>
      <c r="AO29" s="2">
        <f t="shared" si="15"/>
        <v>77.86251220855749</v>
      </c>
      <c r="AP29" s="2">
        <f t="shared" si="15"/>
        <v>78.762792169713464</v>
      </c>
      <c r="AQ29" s="2">
        <f t="shared" si="15"/>
        <v>80.569448953404162</v>
      </c>
      <c r="AR29" s="2">
        <f t="shared" si="15"/>
        <v>83.367891718660076</v>
      </c>
      <c r="AS29" s="2">
        <f t="shared" si="15"/>
        <v>84.725723346358393</v>
      </c>
      <c r="AT29" s="2">
        <f t="shared" si="15"/>
        <v>85.727791804139102</v>
      </c>
      <c r="AU29" s="2">
        <f t="shared" si="15"/>
        <v>87.087312101124056</v>
      </c>
      <c r="AV29" s="2">
        <f t="shared" si="15"/>
        <v>86.578405619240542</v>
      </c>
      <c r="AW29" s="2">
        <f t="shared" si="15"/>
        <v>85.700422875392178</v>
      </c>
      <c r="AX29" s="2">
        <f t="shared" si="15"/>
        <v>88.764840504820185</v>
      </c>
      <c r="AY29" s="2">
        <f t="shared" si="15"/>
        <v>89.790312337800472</v>
      </c>
      <c r="AZ29" s="2">
        <f t="shared" si="15"/>
        <v>90.662685457302615</v>
      </c>
      <c r="BA29" s="2">
        <f t="shared" si="15"/>
        <v>92.048929475741005</v>
      </c>
      <c r="BB29" s="2">
        <f t="shared" si="15"/>
        <v>93.109470928193829</v>
      </c>
    </row>
    <row r="32" spans="3:55">
      <c r="Y32" s="2">
        <v>7905.902983706037</v>
      </c>
      <c r="Z32" s="2">
        <v>8001.1175494260051</v>
      </c>
      <c r="AA32" s="2">
        <v>8053.9013746202327</v>
      </c>
      <c r="AB32" s="2">
        <v>7936.6132981294377</v>
      </c>
      <c r="AC32" s="2">
        <v>7940.9872431486274</v>
      </c>
      <c r="AD32" s="2">
        <v>7973.7600929574019</v>
      </c>
      <c r="AE32" s="2">
        <v>7674.5457119341954</v>
      </c>
      <c r="AF32" s="2">
        <v>6956.9710655737717</v>
      </c>
      <c r="AG32" s="2">
        <v>5515.9535068493151</v>
      </c>
      <c r="AH32" s="2">
        <v>4767.5684656860276</v>
      </c>
      <c r="AI32" s="2">
        <v>4255.9992988126041</v>
      </c>
      <c r="AJ32" s="2">
        <v>3669.3740176240435</v>
      </c>
      <c r="AK32" s="2">
        <v>3653.1657176838353</v>
      </c>
      <c r="AL32" s="2">
        <v>3498.861243645918</v>
      </c>
      <c r="AM32" s="2">
        <v>3505.0422766174793</v>
      </c>
      <c r="AN32" s="2">
        <v>3472.9484985225272</v>
      </c>
      <c r="AO32" s="2">
        <v>3550.8260835433221</v>
      </c>
      <c r="AP32" s="2">
        <v>3488.0295698630134</v>
      </c>
      <c r="AQ32" s="2">
        <v>3667.8185263969858</v>
      </c>
      <c r="AR32" s="2">
        <v>3652.2877311223224</v>
      </c>
      <c r="AS32" s="2">
        <v>3640.9990911780815</v>
      </c>
      <c r="AT32" s="2">
        <v>3811.1724813684118</v>
      </c>
      <c r="AU32" s="2">
        <v>3839.1672308051507</v>
      </c>
      <c r="AV32" s="2">
        <v>3892.5525908090972</v>
      </c>
      <c r="AW32" s="2">
        <v>3760.5853847716312</v>
      </c>
      <c r="AX32" s="2">
        <v>3821.5300463976137</v>
      </c>
      <c r="AY32" s="2">
        <v>4135.2719750771776</v>
      </c>
      <c r="AZ32" s="2">
        <v>4232.6666397575273</v>
      </c>
      <c r="BA32" s="2">
        <v>4198.7345438253233</v>
      </c>
      <c r="BB32" s="2">
        <v>4282.7060268405976</v>
      </c>
      <c r="BC32" s="2">
        <v>4090.8928573934945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データ1</vt:lpstr>
      <vt:lpstr>データ2</vt:lpstr>
      <vt:lpstr>データ1!Print_Area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lu</cp:lastModifiedBy>
  <cp:lastPrinted>2017-01-05T08:37:15Z</cp:lastPrinted>
  <dcterms:created xsi:type="dcterms:W3CDTF">1999-08-04T01:32:40Z</dcterms:created>
  <dcterms:modified xsi:type="dcterms:W3CDTF">2017-01-20T12:03:43Z</dcterms:modified>
</cp:coreProperties>
</file>